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24226"/>
  <mc:AlternateContent xmlns:mc="http://schemas.openxmlformats.org/markup-compatibility/2006">
    <mc:Choice Requires="x15">
      <x15ac:absPath xmlns:x15ac="http://schemas.microsoft.com/office/spreadsheetml/2010/11/ac" url="C:\Users\Salvis\DARBS\Cesu dome\Objekti\Līgatne_Zvaniņi\Projekts\Paskaidrojuma raksts_Mazais projekts\Tāme iepirkumam\"/>
    </mc:Choice>
  </mc:AlternateContent>
  <xr:revisionPtr revIDLastSave="0" documentId="13_ncr:1_{4219484C-99F8-4BCD-B03E-4A06EC65D4FA}" xr6:coauthVersionLast="47" xr6:coauthVersionMax="47" xr10:uidLastSave="{00000000-0000-0000-0000-000000000000}"/>
  <bookViews>
    <workbookView xWindow="-113" yWindow="-113" windowWidth="20260" windowHeight="10894" tabRatio="837" xr2:uid="{00000000-000D-0000-FFFF-FFFF00000000}"/>
  </bookViews>
  <sheets>
    <sheet name="KT" sheetId="3" r:id="rId1"/>
    <sheet name="KA1" sheetId="2" r:id="rId2"/>
    <sheet name="1.1." sheetId="35" r:id="rId3"/>
    <sheet name="1.2." sheetId="39" r:id="rId4"/>
    <sheet name="1.3." sheetId="44" r:id="rId5"/>
    <sheet name="1.4." sheetId="38" r:id="rId6"/>
    <sheet name="1.5." sheetId="49" r:id="rId7"/>
    <sheet name="1.6." sheetId="12" r:id="rId8"/>
    <sheet name="1.7." sheetId="28" r:id="rId9"/>
  </sheets>
  <externalReferences>
    <externalReference r:id="rId10"/>
  </externalReferences>
  <definedNames>
    <definedName name="datums">[1]KA!$K$45</definedName>
    <definedName name="likme">KT!$E$20</definedName>
    <definedName name="parb">[1]KA!$K$43</definedName>
    <definedName name="_xlnm.Print_Area" localSheetId="2">'1.1.'!$A$1:$P$32</definedName>
    <definedName name="_xlnm.Print_Area" localSheetId="3">'1.2.'!$A$1:$P$32</definedName>
    <definedName name="_xlnm.Print_Area" localSheetId="4">'1.3.'!$A$1:$P$44</definedName>
    <definedName name="_xlnm.Print_Area" localSheetId="5">'1.4.'!$A$1:$P$65</definedName>
    <definedName name="_xlnm.Print_Area" localSheetId="6">'1.5.'!$A$1:$P$57</definedName>
    <definedName name="_xlnm.Print_Area" localSheetId="7">'1.6.'!$A$1:$P$43</definedName>
    <definedName name="_xlnm.Print_Area" localSheetId="8">'1.7.'!$A$1:$P$49</definedName>
    <definedName name="_xlnm.Print_Area" localSheetId="1">'KA1'!$A$1:$I$34</definedName>
    <definedName name="_xlnm.Print_Area" localSheetId="0">KT!$A$1:$C$27</definedName>
    <definedName name="procenti">#REF!</definedName>
    <definedName name="sast">[1]KA!$K$42</definedName>
    <definedName name="sertif">[1]KA!$K$44</definedName>
  </definedNames>
  <calcPr calcId="181029"/>
</workbook>
</file>

<file path=xl/calcChain.xml><?xml version="1.0" encoding="utf-8"?>
<calcChain xmlns="http://schemas.openxmlformats.org/spreadsheetml/2006/main">
  <c r="D47" i="28" l="1"/>
  <c r="D43" i="28"/>
  <c r="O12" i="28"/>
  <c r="A11" i="28"/>
  <c r="A11" i="12"/>
  <c r="D41" i="12"/>
  <c r="D37" i="12"/>
  <c r="A11" i="49"/>
  <c r="D55" i="49"/>
  <c r="D51" i="49"/>
  <c r="A11" i="38"/>
  <c r="L30" i="38"/>
  <c r="L34" i="38"/>
  <c r="L35" i="38"/>
  <c r="L36" i="38"/>
  <c r="L37" i="38"/>
  <c r="L38" i="38"/>
  <c r="L39" i="38"/>
  <c r="L40" i="38"/>
  <c r="L41" i="38"/>
  <c r="L42" i="38"/>
  <c r="L43" i="38"/>
  <c r="L44" i="38"/>
  <c r="L45" i="38"/>
  <c r="L46" i="38"/>
  <c r="L47" i="38"/>
  <c r="L48" i="38"/>
  <c r="L49" i="38"/>
  <c r="L50" i="38"/>
  <c r="L51" i="38"/>
  <c r="L52" i="38"/>
  <c r="L53" i="38"/>
  <c r="L54" i="38"/>
  <c r="L55" i="38"/>
  <c r="D63" i="38"/>
  <c r="D59" i="38"/>
  <c r="A11" i="44"/>
  <c r="D42" i="44"/>
  <c r="D38" i="44"/>
  <c r="O42" i="49"/>
  <c r="N42" i="49"/>
  <c r="L42" i="49"/>
  <c r="A51" i="38"/>
  <c r="A52" i="38"/>
  <c r="A53" i="38"/>
  <c r="A54" i="38"/>
  <c r="O53" i="38"/>
  <c r="N53" i="38"/>
  <c r="O52" i="38"/>
  <c r="N52" i="38"/>
  <c r="M52" i="38"/>
  <c r="P52" i="38" s="1"/>
  <c r="O51" i="38"/>
  <c r="N51" i="38"/>
  <c r="O22" i="38"/>
  <c r="N22" i="38"/>
  <c r="L22" i="38"/>
  <c r="O24" i="38"/>
  <c r="N24" i="38"/>
  <c r="L24" i="38"/>
  <c r="O23" i="38"/>
  <c r="N23" i="38"/>
  <c r="L23" i="38"/>
  <c r="A34" i="49"/>
  <c r="O33" i="49"/>
  <c r="N33" i="49"/>
  <c r="L33" i="49"/>
  <c r="O32" i="49"/>
  <c r="N32" i="49"/>
  <c r="L32" i="49"/>
  <c r="M51" i="38" l="1"/>
  <c r="P51" i="38" s="1"/>
  <c r="K51" i="38"/>
  <c r="K42" i="49"/>
  <c r="M42" i="49"/>
  <c r="P42" i="49" s="1"/>
  <c r="K53" i="38"/>
  <c r="M53" i="38"/>
  <c r="P53" i="38" s="1"/>
  <c r="K52" i="38"/>
  <c r="K22" i="38"/>
  <c r="M22" i="38"/>
  <c r="P22" i="38" s="1"/>
  <c r="K23" i="38"/>
  <c r="M23" i="38"/>
  <c r="P23" i="38" s="1"/>
  <c r="K24" i="38"/>
  <c r="M24" i="38"/>
  <c r="P24" i="38" s="1"/>
  <c r="M32" i="49"/>
  <c r="P32" i="49" s="1"/>
  <c r="K32" i="49"/>
  <c r="M33" i="49"/>
  <c r="P33" i="49" s="1"/>
  <c r="K33" i="49"/>
  <c r="A11" i="39" l="1"/>
  <c r="O12" i="12"/>
  <c r="O12" i="49"/>
  <c r="O12" i="38"/>
  <c r="O12" i="44"/>
  <c r="D21" i="3"/>
  <c r="E28" i="2"/>
  <c r="D26" i="35" s="1"/>
  <c r="O12" i="35" s="1"/>
  <c r="C25" i="3"/>
  <c r="A27" i="3"/>
  <c r="A25" i="3"/>
  <c r="A31" i="28"/>
  <c r="A32" i="28" s="1"/>
  <c r="A33" i="28" s="1"/>
  <c r="A23" i="28"/>
  <c r="A24" i="28" s="1"/>
  <c r="A25" i="28" s="1"/>
  <c r="A26" i="28" s="1"/>
  <c r="O39" i="28"/>
  <c r="N39" i="28"/>
  <c r="L39" i="28"/>
  <c r="O38" i="28"/>
  <c r="N38" i="28"/>
  <c r="L38" i="28"/>
  <c r="O37" i="28"/>
  <c r="N37" i="28"/>
  <c r="L37" i="28"/>
  <c r="O36" i="28"/>
  <c r="N36" i="28"/>
  <c r="L36" i="28"/>
  <c r="O35" i="28"/>
  <c r="N35" i="28"/>
  <c r="L35" i="28"/>
  <c r="O34" i="28"/>
  <c r="N34" i="28"/>
  <c r="L34" i="28"/>
  <c r="O33" i="28"/>
  <c r="N33" i="28"/>
  <c r="L33" i="28"/>
  <c r="O32" i="28"/>
  <c r="N32" i="28"/>
  <c r="L32" i="28"/>
  <c r="O31" i="28"/>
  <c r="N31" i="28"/>
  <c r="L31" i="28"/>
  <c r="O30" i="28"/>
  <c r="N30" i="28"/>
  <c r="L30" i="28"/>
  <c r="O29" i="28"/>
  <c r="N29" i="28"/>
  <c r="L29" i="28"/>
  <c r="O20" i="28"/>
  <c r="N20" i="28"/>
  <c r="L20" i="28"/>
  <c r="O47" i="49"/>
  <c r="N47" i="49"/>
  <c r="L47" i="49"/>
  <c r="O46" i="49"/>
  <c r="N46" i="49"/>
  <c r="L46" i="49"/>
  <c r="O45" i="49"/>
  <c r="N45" i="49"/>
  <c r="L45" i="49"/>
  <c r="O44" i="49"/>
  <c r="N44" i="49"/>
  <c r="L44" i="49"/>
  <c r="L21" i="35"/>
  <c r="N21" i="35"/>
  <c r="O21" i="35"/>
  <c r="N22" i="35"/>
  <c r="O22" i="35"/>
  <c r="L17" i="35"/>
  <c r="N17" i="35"/>
  <c r="O17" i="35"/>
  <c r="L18" i="35"/>
  <c r="N18" i="35"/>
  <c r="O18" i="35"/>
  <c r="E32" i="2" l="1"/>
  <c r="D30" i="35"/>
  <c r="D26" i="39"/>
  <c r="M31" i="28"/>
  <c r="P31" i="28" s="1"/>
  <c r="K31" i="28"/>
  <c r="M33" i="28"/>
  <c r="P33" i="28" s="1"/>
  <c r="K33" i="28"/>
  <c r="M37" i="28"/>
  <c r="P37" i="28" s="1"/>
  <c r="K37" i="28"/>
  <c r="M39" i="28"/>
  <c r="P39" i="28" s="1"/>
  <c r="K39" i="28"/>
  <c r="M30" i="28"/>
  <c r="P30" i="28" s="1"/>
  <c r="K30" i="28"/>
  <c r="M34" i="28"/>
  <c r="P34" i="28" s="1"/>
  <c r="K34" i="28"/>
  <c r="M38" i="28"/>
  <c r="P38" i="28" s="1"/>
  <c r="K38" i="28"/>
  <c r="M29" i="28"/>
  <c r="P29" i="28" s="1"/>
  <c r="K29" i="28"/>
  <c r="M35" i="28"/>
  <c r="P35" i="28" s="1"/>
  <c r="K35" i="28"/>
  <c r="M20" i="28"/>
  <c r="P20" i="28" s="1"/>
  <c r="K20" i="28"/>
  <c r="M32" i="28"/>
  <c r="P32" i="28" s="1"/>
  <c r="K32" i="28"/>
  <c r="M36" i="28"/>
  <c r="P36" i="28" s="1"/>
  <c r="K36" i="28"/>
  <c r="K46" i="49"/>
  <c r="M46" i="49"/>
  <c r="P46" i="49" s="1"/>
  <c r="K44" i="49"/>
  <c r="M44" i="49"/>
  <c r="P44" i="49" s="1"/>
  <c r="K45" i="49"/>
  <c r="M45" i="49"/>
  <c r="P45" i="49" s="1"/>
  <c r="K47" i="49"/>
  <c r="M47" i="49"/>
  <c r="P47" i="49" s="1"/>
  <c r="D30" i="39" l="1"/>
  <c r="O12" i="39"/>
  <c r="O34" i="44"/>
  <c r="N34" i="44"/>
  <c r="L34" i="44"/>
  <c r="O33" i="44"/>
  <c r="N33" i="44"/>
  <c r="L33" i="44"/>
  <c r="O28" i="49"/>
  <c r="N28" i="49"/>
  <c r="L28" i="49"/>
  <c r="O20" i="49"/>
  <c r="N20" i="49"/>
  <c r="L20" i="49"/>
  <c r="O19" i="49"/>
  <c r="N19" i="49"/>
  <c r="L19" i="49"/>
  <c r="O18" i="49"/>
  <c r="N18" i="49"/>
  <c r="L18" i="49"/>
  <c r="K31" i="44"/>
  <c r="L31" i="44"/>
  <c r="N31" i="44"/>
  <c r="O31" i="44"/>
  <c r="O35" i="38"/>
  <c r="N35" i="38"/>
  <c r="A19" i="38"/>
  <c r="A20" i="38" s="1"/>
  <c r="O40" i="49"/>
  <c r="L40" i="49"/>
  <c r="N40" i="49"/>
  <c r="A19" i="44"/>
  <c r="A20" i="44" s="1"/>
  <c r="A21" i="44" s="1"/>
  <c r="A22" i="44" s="1"/>
  <c r="A23" i="44" s="1"/>
  <c r="A24" i="44" s="1"/>
  <c r="A25" i="44" s="1"/>
  <c r="A26" i="44" s="1"/>
  <c r="A27" i="44" s="1"/>
  <c r="A28" i="44" s="1"/>
  <c r="A29" i="44" s="1"/>
  <c r="E20" i="44"/>
  <c r="E21" i="44" s="1"/>
  <c r="E22" i="44" s="1"/>
  <c r="E23" i="44" s="1"/>
  <c r="A23" i="49"/>
  <c r="A24" i="49" s="1"/>
  <c r="A25" i="49" s="1"/>
  <c r="A26" i="49" s="1"/>
  <c r="A31" i="49" s="1"/>
  <c r="A35" i="49" s="1"/>
  <c r="A36" i="49" s="1"/>
  <c r="A37" i="49" s="1"/>
  <c r="A38" i="49" s="1"/>
  <c r="O47" i="38"/>
  <c r="N47" i="38"/>
  <c r="N46" i="38"/>
  <c r="O46" i="38"/>
  <c r="N43" i="38"/>
  <c r="O43" i="38"/>
  <c r="N44" i="38"/>
  <c r="O44" i="38"/>
  <c r="N45" i="38"/>
  <c r="O45" i="38"/>
  <c r="M44" i="38"/>
  <c r="K45" i="38"/>
  <c r="K41" i="38"/>
  <c r="N41" i="38"/>
  <c r="O41" i="38"/>
  <c r="N42" i="38"/>
  <c r="O42" i="38"/>
  <c r="K39" i="38"/>
  <c r="N39" i="38"/>
  <c r="O39" i="38"/>
  <c r="N40" i="38"/>
  <c r="O40" i="38"/>
  <c r="N48" i="38"/>
  <c r="O48" i="38"/>
  <c r="N38" i="38"/>
  <c r="O38" i="38"/>
  <c r="N37" i="38"/>
  <c r="O37" i="38"/>
  <c r="M36" i="38"/>
  <c r="N36" i="38"/>
  <c r="O36" i="38"/>
  <c r="N34" i="38"/>
  <c r="O34" i="38"/>
  <c r="M33" i="38"/>
  <c r="L33" i="38"/>
  <c r="N33" i="38"/>
  <c r="O33" i="38"/>
  <c r="L32" i="38"/>
  <c r="N32" i="38"/>
  <c r="O32" i="38"/>
  <c r="O31" i="38"/>
  <c r="N31" i="38"/>
  <c r="L31" i="38"/>
  <c r="K31" i="38"/>
  <c r="K30" i="38"/>
  <c r="N30" i="38"/>
  <c r="O30" i="38"/>
  <c r="K29" i="38"/>
  <c r="L29" i="38"/>
  <c r="N29" i="38"/>
  <c r="O29" i="38"/>
  <c r="K28" i="38"/>
  <c r="L28" i="38"/>
  <c r="N28" i="38"/>
  <c r="O28" i="38"/>
  <c r="K27" i="38"/>
  <c r="L27" i="38"/>
  <c r="N27" i="38"/>
  <c r="O27" i="38"/>
  <c r="A20" i="12"/>
  <c r="A21" i="12" s="1"/>
  <c r="A22" i="12" s="1"/>
  <c r="A23" i="12" s="1"/>
  <c r="A24" i="12" s="1"/>
  <c r="A25" i="12" s="1"/>
  <c r="A26" i="12" s="1"/>
  <c r="A27" i="12" s="1"/>
  <c r="A28" i="12" s="1"/>
  <c r="A29" i="12" s="1"/>
  <c r="A30" i="12" s="1"/>
  <c r="A31" i="12" s="1"/>
  <c r="A32" i="12" s="1"/>
  <c r="A33" i="12" s="1"/>
  <c r="A19" i="12"/>
  <c r="N37" i="49"/>
  <c r="O37" i="49"/>
  <c r="L37" i="49"/>
  <c r="A21" i="38" l="1"/>
  <c r="A22" i="38" s="1"/>
  <c r="A23" i="38" s="1"/>
  <c r="A24" i="38" s="1"/>
  <c r="A26" i="38" s="1"/>
  <c r="A27" i="38" s="1"/>
  <c r="A28" i="38" s="1"/>
  <c r="A29" i="38" s="1"/>
  <c r="A30" i="38" s="1"/>
  <c r="A31" i="38" s="1"/>
  <c r="A32" i="38" s="1"/>
  <c r="A33" i="38" s="1"/>
  <c r="A34" i="38" s="1"/>
  <c r="A35" i="38" s="1"/>
  <c r="A36" i="38" s="1"/>
  <c r="A37" i="38" s="1"/>
  <c r="A38" i="38" s="1"/>
  <c r="A39" i="38" s="1"/>
  <c r="A40" i="38" s="1"/>
  <c r="A41" i="38" s="1"/>
  <c r="A42" i="38" s="1"/>
  <c r="A43" i="38" s="1"/>
  <c r="A44" i="38" s="1"/>
  <c r="A45" i="38" s="1"/>
  <c r="A46" i="38" s="1"/>
  <c r="A47" i="38" s="1"/>
  <c r="A48" i="38" s="1"/>
  <c r="A49" i="38" s="1"/>
  <c r="A50" i="38" s="1"/>
  <c r="K35" i="38"/>
  <c r="K37" i="38"/>
  <c r="M37" i="38"/>
  <c r="P37" i="38" s="1"/>
  <c r="M35" i="38"/>
  <c r="P35" i="38" s="1"/>
  <c r="K21" i="35"/>
  <c r="M21" i="35"/>
  <c r="P21" i="35" s="1"/>
  <c r="M18" i="35"/>
  <c r="P18" i="35" s="1"/>
  <c r="K18" i="35"/>
  <c r="M17" i="35"/>
  <c r="K17" i="35"/>
  <c r="M34" i="44"/>
  <c r="P34" i="44" s="1"/>
  <c r="K34" i="44"/>
  <c r="M31" i="44"/>
  <c r="P31" i="44" s="1"/>
  <c r="M33" i="44"/>
  <c r="P33" i="44" s="1"/>
  <c r="K33" i="44"/>
  <c r="M28" i="49"/>
  <c r="P28" i="49" s="1"/>
  <c r="K28" i="49"/>
  <c r="M18" i="49"/>
  <c r="K18" i="49"/>
  <c r="M20" i="49"/>
  <c r="P20" i="49" s="1"/>
  <c r="K20" i="49"/>
  <c r="M19" i="49"/>
  <c r="P19" i="49" s="1"/>
  <c r="K19" i="49"/>
  <c r="M40" i="49"/>
  <c r="P40" i="49" s="1"/>
  <c r="K40" i="49"/>
  <c r="P44" i="38"/>
  <c r="M37" i="49"/>
  <c r="P37" i="49" s="1"/>
  <c r="K37" i="49"/>
  <c r="K43" i="38"/>
  <c r="M43" i="38"/>
  <c r="P43" i="38" s="1"/>
  <c r="M46" i="38"/>
  <c r="P46" i="38" s="1"/>
  <c r="K46" i="38"/>
  <c r="K44" i="38"/>
  <c r="M45" i="38"/>
  <c r="P45" i="38" s="1"/>
  <c r="M47" i="38"/>
  <c r="P47" i="38" s="1"/>
  <c r="K47" i="38"/>
  <c r="K42" i="38"/>
  <c r="M42" i="38"/>
  <c r="P42" i="38" s="1"/>
  <c r="M41" i="38"/>
  <c r="P41" i="38" s="1"/>
  <c r="M34" i="38"/>
  <c r="P34" i="38" s="1"/>
  <c r="K34" i="38"/>
  <c r="M32" i="38"/>
  <c r="P32" i="38" s="1"/>
  <c r="K32" i="38"/>
  <c r="K36" i="38"/>
  <c r="K33" i="38"/>
  <c r="M40" i="38"/>
  <c r="P40" i="38" s="1"/>
  <c r="K40" i="38"/>
  <c r="K48" i="38"/>
  <c r="M48" i="38"/>
  <c r="P48" i="38" s="1"/>
  <c r="M39" i="38"/>
  <c r="P39" i="38" s="1"/>
  <c r="K38" i="38"/>
  <c r="M38" i="38"/>
  <c r="P38" i="38" s="1"/>
  <c r="P36" i="38"/>
  <c r="P33" i="38"/>
  <c r="M31" i="38"/>
  <c r="P31" i="38" s="1"/>
  <c r="M30" i="38"/>
  <c r="P30" i="38" s="1"/>
  <c r="M28" i="38"/>
  <c r="P28" i="38" s="1"/>
  <c r="M29" i="38"/>
  <c r="P29" i="38" s="1"/>
  <c r="M27" i="38"/>
  <c r="P27" i="38" s="1"/>
  <c r="A55" i="38" l="1"/>
  <c r="P17" i="35"/>
  <c r="P18" i="49"/>
  <c r="O29" i="44" l="1"/>
  <c r="N29" i="44"/>
  <c r="L29" i="44"/>
  <c r="O28" i="44"/>
  <c r="N28" i="44"/>
  <c r="L28" i="44"/>
  <c r="K28" i="44" l="1"/>
  <c r="M28" i="44"/>
  <c r="P28" i="44" s="1"/>
  <c r="M29" i="44"/>
  <c r="P29" i="44" s="1"/>
  <c r="K29" i="44"/>
  <c r="O22" i="39"/>
  <c r="N22" i="39"/>
  <c r="L22" i="39"/>
  <c r="O21" i="39"/>
  <c r="N21" i="39"/>
  <c r="L21" i="39"/>
  <c r="K21" i="39" l="1"/>
  <c r="M21" i="39"/>
  <c r="P21" i="39" s="1"/>
  <c r="M22" i="39"/>
  <c r="P22" i="39" s="1"/>
  <c r="K22" i="39"/>
  <c r="M41" i="49" l="1"/>
  <c r="K36" i="49"/>
  <c r="O30" i="49"/>
  <c r="M32" i="44"/>
  <c r="N32" i="44"/>
  <c r="L32" i="44"/>
  <c r="N30" i="44"/>
  <c r="L30" i="44"/>
  <c r="N27" i="44"/>
  <c r="L27" i="44"/>
  <c r="N26" i="44"/>
  <c r="L26" i="44"/>
  <c r="N25" i="44"/>
  <c r="L25" i="44"/>
  <c r="N24" i="44"/>
  <c r="L24" i="44"/>
  <c r="N23" i="44"/>
  <c r="L23" i="44"/>
  <c r="N22" i="44"/>
  <c r="L22" i="44"/>
  <c r="N21" i="44"/>
  <c r="L21" i="44"/>
  <c r="N20" i="44"/>
  <c r="L20" i="44"/>
  <c r="N19" i="44"/>
  <c r="L19" i="44"/>
  <c r="O54" i="38"/>
  <c r="M50" i="38"/>
  <c r="M49" i="38"/>
  <c r="N20" i="35"/>
  <c r="L20" i="35"/>
  <c r="N19" i="35"/>
  <c r="L19" i="35"/>
  <c r="A57" i="49"/>
  <c r="A55" i="49"/>
  <c r="A53" i="49"/>
  <c r="A51" i="49"/>
  <c r="N41" i="49"/>
  <c r="L41" i="49"/>
  <c r="N38" i="49"/>
  <c r="L38" i="49"/>
  <c r="N36" i="49"/>
  <c r="L36" i="49"/>
  <c r="N35" i="49"/>
  <c r="L35" i="49"/>
  <c r="N34" i="49"/>
  <c r="L34" i="49"/>
  <c r="N31" i="49"/>
  <c r="L31" i="49"/>
  <c r="N30" i="49"/>
  <c r="L30" i="49"/>
  <c r="N27" i="49"/>
  <c r="L27" i="49"/>
  <c r="M27" i="49"/>
  <c r="N26" i="49"/>
  <c r="L26" i="49"/>
  <c r="N25" i="49"/>
  <c r="L25" i="49"/>
  <c r="N24" i="49"/>
  <c r="L24" i="49"/>
  <c r="N23" i="49"/>
  <c r="L23" i="49"/>
  <c r="N22" i="49"/>
  <c r="L22" i="49"/>
  <c r="C9" i="49"/>
  <c r="C8" i="49"/>
  <c r="C7" i="49"/>
  <c r="C6" i="49"/>
  <c r="A44" i="44"/>
  <c r="A42" i="44"/>
  <c r="A40" i="44"/>
  <c r="A38" i="44"/>
  <c r="N18" i="44"/>
  <c r="L18" i="44"/>
  <c r="C9" i="44"/>
  <c r="C8" i="44"/>
  <c r="C7" i="44"/>
  <c r="C6" i="44"/>
  <c r="A32" i="39"/>
  <c r="A30" i="39"/>
  <c r="A28" i="39"/>
  <c r="A26" i="39"/>
  <c r="N20" i="39"/>
  <c r="L20" i="39"/>
  <c r="M20" i="39"/>
  <c r="N19" i="39"/>
  <c r="L19" i="39"/>
  <c r="N18" i="39"/>
  <c r="L18" i="39"/>
  <c r="M18" i="39"/>
  <c r="N17" i="39"/>
  <c r="L17" i="39"/>
  <c r="G17" i="39"/>
  <c r="H17" i="39" s="1"/>
  <c r="C9" i="39"/>
  <c r="C8" i="39"/>
  <c r="C7" i="39"/>
  <c r="C6" i="39"/>
  <c r="A65" i="38"/>
  <c r="A63" i="38"/>
  <c r="A61" i="38"/>
  <c r="A59" i="38"/>
  <c r="N55" i="38"/>
  <c r="N54" i="38"/>
  <c r="N50" i="38"/>
  <c r="N49" i="38"/>
  <c r="N26" i="38"/>
  <c r="L26" i="38"/>
  <c r="K26" i="38"/>
  <c r="N21" i="38"/>
  <c r="L21" i="38"/>
  <c r="N20" i="38"/>
  <c r="L20" i="38"/>
  <c r="N19" i="38"/>
  <c r="L19" i="38"/>
  <c r="N18" i="38"/>
  <c r="L18" i="38"/>
  <c r="M18" i="38"/>
  <c r="N17" i="38"/>
  <c r="L17" i="38"/>
  <c r="G17" i="38"/>
  <c r="H17" i="38" s="1"/>
  <c r="C9" i="38"/>
  <c r="C8" i="38"/>
  <c r="C7" i="38"/>
  <c r="C6" i="38"/>
  <c r="A3" i="35"/>
  <c r="A32" i="35"/>
  <c r="A30" i="35"/>
  <c r="A28" i="35"/>
  <c r="A26" i="35"/>
  <c r="C9" i="35"/>
  <c r="C8" i="35"/>
  <c r="C7" i="35"/>
  <c r="C6" i="35"/>
  <c r="N18" i="28"/>
  <c r="L18" i="28"/>
  <c r="A49" i="28"/>
  <c r="A47" i="28"/>
  <c r="A45" i="28"/>
  <c r="A43" i="28"/>
  <c r="N28" i="28"/>
  <c r="L28" i="28"/>
  <c r="N26" i="28"/>
  <c r="L26" i="28"/>
  <c r="O26" i="28"/>
  <c r="N25" i="28"/>
  <c r="L25" i="28"/>
  <c r="N24" i="28"/>
  <c r="L24" i="28"/>
  <c r="N23" i="28"/>
  <c r="L23" i="28"/>
  <c r="N22" i="28"/>
  <c r="L22" i="28"/>
  <c r="M22" i="28"/>
  <c r="N19" i="28"/>
  <c r="L19" i="28"/>
  <c r="C9" i="28"/>
  <c r="C8" i="28"/>
  <c r="C7" i="28"/>
  <c r="C6" i="28"/>
  <c r="N41" i="28" l="1"/>
  <c r="G21" i="2" s="1"/>
  <c r="L49" i="49"/>
  <c r="I19" i="2" s="1"/>
  <c r="N49" i="49"/>
  <c r="G19" i="2" s="1"/>
  <c r="N24" i="35"/>
  <c r="G15" i="2" s="1"/>
  <c r="N36" i="44"/>
  <c r="G17" i="2" s="1"/>
  <c r="L36" i="44"/>
  <c r="I17" i="2" s="1"/>
  <c r="N57" i="38"/>
  <c r="G18" i="2" s="1"/>
  <c r="M38" i="49"/>
  <c r="M31" i="49"/>
  <c r="M22" i="49"/>
  <c r="M24" i="49"/>
  <c r="M26" i="49"/>
  <c r="O27" i="44"/>
  <c r="K27" i="44"/>
  <c r="M27" i="44"/>
  <c r="M19" i="44"/>
  <c r="O19" i="44"/>
  <c r="M22" i="44"/>
  <c r="O22" i="44"/>
  <c r="M24" i="44"/>
  <c r="O24" i="44"/>
  <c r="M20" i="44"/>
  <c r="O20" i="44"/>
  <c r="M23" i="44"/>
  <c r="O23" i="44"/>
  <c r="M25" i="44"/>
  <c r="K25" i="44"/>
  <c r="O25" i="44"/>
  <c r="M21" i="44"/>
  <c r="O21" i="44"/>
  <c r="M26" i="44"/>
  <c r="O26" i="44"/>
  <c r="M30" i="44"/>
  <c r="O30" i="44"/>
  <c r="M55" i="38"/>
  <c r="M19" i="35"/>
  <c r="M20" i="35"/>
  <c r="O31" i="49"/>
  <c r="M23" i="49"/>
  <c r="O36" i="49"/>
  <c r="M36" i="49"/>
  <c r="M25" i="49"/>
  <c r="O25" i="49"/>
  <c r="O23" i="49"/>
  <c r="K23" i="49"/>
  <c r="O35" i="49"/>
  <c r="M35" i="49"/>
  <c r="K35" i="49"/>
  <c r="O38" i="49"/>
  <c r="O41" i="49"/>
  <c r="P41" i="49" s="1"/>
  <c r="O24" i="49"/>
  <c r="K30" i="49"/>
  <c r="O34" i="49"/>
  <c r="M30" i="49"/>
  <c r="P30" i="49" s="1"/>
  <c r="M34" i="49"/>
  <c r="O26" i="49"/>
  <c r="O22" i="49"/>
  <c r="O27" i="49"/>
  <c r="P27" i="49" s="1"/>
  <c r="M18" i="44"/>
  <c r="O18" i="44"/>
  <c r="N24" i="39"/>
  <c r="G16" i="2" s="1"/>
  <c r="L24" i="39"/>
  <c r="I16" i="2" s="1"/>
  <c r="M19" i="39"/>
  <c r="O19" i="39"/>
  <c r="O17" i="39"/>
  <c r="M17" i="39"/>
  <c r="O18" i="39"/>
  <c r="P18" i="39" s="1"/>
  <c r="O20" i="39"/>
  <c r="P20" i="39" s="1"/>
  <c r="O49" i="38"/>
  <c r="P49" i="38" s="1"/>
  <c r="O50" i="38"/>
  <c r="P50" i="38" s="1"/>
  <c r="M19" i="38"/>
  <c r="O19" i="38"/>
  <c r="M26" i="38"/>
  <c r="O26" i="38"/>
  <c r="M20" i="38"/>
  <c r="O20" i="38"/>
  <c r="O17" i="38"/>
  <c r="M17" i="38"/>
  <c r="O21" i="38"/>
  <c r="M21" i="38"/>
  <c r="L57" i="38"/>
  <c r="I18" i="2" s="1"/>
  <c r="O55" i="38"/>
  <c r="K54" i="38"/>
  <c r="M54" i="38"/>
  <c r="P54" i="38" s="1"/>
  <c r="M18" i="28"/>
  <c r="O18" i="28"/>
  <c r="O23" i="28"/>
  <c r="M23" i="28"/>
  <c r="O28" i="28"/>
  <c r="M28" i="28"/>
  <c r="M25" i="28"/>
  <c r="O25" i="28"/>
  <c r="O19" i="28"/>
  <c r="M19" i="28"/>
  <c r="O24" i="28"/>
  <c r="M24" i="28"/>
  <c r="O22" i="28"/>
  <c r="P22" i="28" s="1"/>
  <c r="K26" i="28"/>
  <c r="M26" i="28"/>
  <c r="P26" i="28" s="1"/>
  <c r="L41" i="28"/>
  <c r="I21" i="2" s="1"/>
  <c r="O41" i="28" l="1"/>
  <c r="H21" i="2" s="1"/>
  <c r="O49" i="49"/>
  <c r="H19" i="2" s="1"/>
  <c r="M49" i="49"/>
  <c r="F19" i="2" s="1"/>
  <c r="M41" i="28"/>
  <c r="F21" i="2" s="1"/>
  <c r="M36" i="44"/>
  <c r="F17" i="2" s="1"/>
  <c r="P26" i="49"/>
  <c r="M57" i="38"/>
  <c r="F18" i="2" s="1"/>
  <c r="P24" i="49"/>
  <c r="P27" i="44"/>
  <c r="P55" i="38"/>
  <c r="P22" i="49"/>
  <c r="P38" i="49"/>
  <c r="P31" i="49"/>
  <c r="P25" i="44"/>
  <c r="P23" i="49"/>
  <c r="K24" i="44"/>
  <c r="P24" i="44"/>
  <c r="K21" i="44"/>
  <c r="K23" i="44"/>
  <c r="K32" i="44"/>
  <c r="O32" i="44"/>
  <c r="P32" i="44" s="1"/>
  <c r="P21" i="44"/>
  <c r="P23" i="44"/>
  <c r="K22" i="44"/>
  <c r="P22" i="44"/>
  <c r="K30" i="44"/>
  <c r="K26" i="44"/>
  <c r="K20" i="44"/>
  <c r="P30" i="44"/>
  <c r="P26" i="44"/>
  <c r="P20" i="44"/>
  <c r="K19" i="44"/>
  <c r="P19" i="44"/>
  <c r="O19" i="35"/>
  <c r="K19" i="35"/>
  <c r="O20" i="35"/>
  <c r="P20" i="35" s="1"/>
  <c r="K20" i="35"/>
  <c r="P36" i="49"/>
  <c r="K31" i="49"/>
  <c r="K41" i="49"/>
  <c r="K38" i="49"/>
  <c r="K24" i="49"/>
  <c r="K27" i="49"/>
  <c r="P34" i="49"/>
  <c r="P35" i="49"/>
  <c r="K25" i="49"/>
  <c r="P25" i="49"/>
  <c r="K22" i="49"/>
  <c r="K34" i="49"/>
  <c r="K26" i="49"/>
  <c r="P21" i="38"/>
  <c r="K18" i="44"/>
  <c r="P18" i="44"/>
  <c r="K49" i="38"/>
  <c r="K17" i="39"/>
  <c r="K20" i="39"/>
  <c r="P17" i="39"/>
  <c r="K18" i="39"/>
  <c r="M24" i="39"/>
  <c r="F16" i="2" s="1"/>
  <c r="K19" i="39"/>
  <c r="P19" i="39"/>
  <c r="K50" i="38"/>
  <c r="K55" i="38"/>
  <c r="K21" i="38"/>
  <c r="K17" i="38"/>
  <c r="K20" i="38"/>
  <c r="P20" i="38"/>
  <c r="K18" i="38"/>
  <c r="O18" i="38"/>
  <c r="P18" i="38" s="1"/>
  <c r="P26" i="38"/>
  <c r="P17" i="38"/>
  <c r="K19" i="38"/>
  <c r="P19" i="38"/>
  <c r="K23" i="28"/>
  <c r="K18" i="28"/>
  <c r="P18" i="28"/>
  <c r="P28" i="28"/>
  <c r="P23" i="28"/>
  <c r="K22" i="28"/>
  <c r="K28" i="28"/>
  <c r="K19" i="28"/>
  <c r="K25" i="28"/>
  <c r="P25" i="28"/>
  <c r="P24" i="28"/>
  <c r="K24" i="28"/>
  <c r="P19" i="28"/>
  <c r="E21" i="2" l="1"/>
  <c r="E19" i="2"/>
  <c r="P41" i="28"/>
  <c r="O11" i="28" s="1"/>
  <c r="P19" i="35"/>
  <c r="O24" i="35"/>
  <c r="H15" i="2" s="1"/>
  <c r="P36" i="44"/>
  <c r="P49" i="49"/>
  <c r="O11" i="49" s="1"/>
  <c r="O36" i="44"/>
  <c r="H17" i="2" s="1"/>
  <c r="E17" i="2" s="1"/>
  <c r="P57" i="38"/>
  <c r="O11" i="38" s="1"/>
  <c r="O57" i="38"/>
  <c r="H18" i="2" s="1"/>
  <c r="E18" i="2" s="1"/>
  <c r="P24" i="39"/>
  <c r="O11" i="39" s="1"/>
  <c r="O24" i="39"/>
  <c r="H16" i="2" s="1"/>
  <c r="E16" i="2" s="1"/>
  <c r="A43" i="12" l="1"/>
  <c r="A41" i="12"/>
  <c r="A39" i="12"/>
  <c r="A37" i="12"/>
  <c r="N33" i="12"/>
  <c r="L33" i="12"/>
  <c r="N32" i="12"/>
  <c r="L32" i="12"/>
  <c r="N31" i="12"/>
  <c r="L31" i="12"/>
  <c r="N30" i="12"/>
  <c r="L30" i="12"/>
  <c r="N29" i="12"/>
  <c r="L29" i="12"/>
  <c r="N28" i="12"/>
  <c r="L28" i="12"/>
  <c r="N27" i="12"/>
  <c r="L27" i="12"/>
  <c r="M27" i="12"/>
  <c r="N26" i="12"/>
  <c r="L26" i="12"/>
  <c r="N25" i="12"/>
  <c r="L25" i="12"/>
  <c r="N24" i="12"/>
  <c r="L24" i="12"/>
  <c r="N23" i="12"/>
  <c r="L23" i="12"/>
  <c r="N22" i="12"/>
  <c r="L22" i="12"/>
  <c r="N21" i="12"/>
  <c r="L21" i="12"/>
  <c r="M21" i="12"/>
  <c r="N20" i="12"/>
  <c r="L20" i="12"/>
  <c r="M20" i="12"/>
  <c r="N19" i="12"/>
  <c r="L19" i="12"/>
  <c r="M19" i="12"/>
  <c r="N18" i="12"/>
  <c r="L18" i="12"/>
  <c r="N17" i="12"/>
  <c r="L17" i="12"/>
  <c r="G17" i="12"/>
  <c r="H17" i="12" s="1"/>
  <c r="C9" i="12"/>
  <c r="C8" i="12"/>
  <c r="C7" i="12"/>
  <c r="C6" i="12"/>
  <c r="M23" i="12" l="1"/>
  <c r="M31" i="12"/>
  <c r="O31" i="12"/>
  <c r="M25" i="12"/>
  <c r="O25" i="12"/>
  <c r="M22" i="12"/>
  <c r="O22" i="12"/>
  <c r="M29" i="12"/>
  <c r="O29" i="12"/>
  <c r="M26" i="12"/>
  <c r="O26" i="12"/>
  <c r="O30" i="12"/>
  <c r="M30" i="12"/>
  <c r="M33" i="12"/>
  <c r="O33" i="12"/>
  <c r="M17" i="12"/>
  <c r="O17" i="12"/>
  <c r="M18" i="12"/>
  <c r="O18" i="12"/>
  <c r="M32" i="12"/>
  <c r="O32" i="12"/>
  <c r="O27" i="12"/>
  <c r="P27" i="12" s="1"/>
  <c r="O19" i="12"/>
  <c r="P19" i="12" s="1"/>
  <c r="O24" i="12"/>
  <c r="O21" i="12"/>
  <c r="P21" i="12" s="1"/>
  <c r="M24" i="12"/>
  <c r="N35" i="12"/>
  <c r="G20" i="2" s="1"/>
  <c r="G22" i="2" s="1"/>
  <c r="L35" i="12"/>
  <c r="I20" i="2" s="1"/>
  <c r="O28" i="12"/>
  <c r="O20" i="12"/>
  <c r="P20" i="12" s="1"/>
  <c r="M28" i="12"/>
  <c r="A3" i="2"/>
  <c r="O11" i="44" l="1"/>
  <c r="P33" i="12"/>
  <c r="P28" i="12"/>
  <c r="P31" i="12"/>
  <c r="K31" i="12"/>
  <c r="K23" i="12"/>
  <c r="O23" i="12"/>
  <c r="P23" i="12" s="1"/>
  <c r="K18" i="12"/>
  <c r="K26" i="12"/>
  <c r="K28" i="12"/>
  <c r="K24" i="12"/>
  <c r="P24" i="12"/>
  <c r="P26" i="12"/>
  <c r="K27" i="12"/>
  <c r="K20" i="12"/>
  <c r="P18" i="12"/>
  <c r="K17" i="12"/>
  <c r="P25" i="12"/>
  <c r="K25" i="12"/>
  <c r="P17" i="12"/>
  <c r="K33" i="12"/>
  <c r="P30" i="12"/>
  <c r="K30" i="12"/>
  <c r="P29" i="12"/>
  <c r="M35" i="12"/>
  <c r="F20" i="2" s="1"/>
  <c r="K29" i="12"/>
  <c r="K22" i="12"/>
  <c r="K21" i="12"/>
  <c r="K19" i="12"/>
  <c r="K32" i="12"/>
  <c r="P22" i="12"/>
  <c r="P32" i="12"/>
  <c r="O35" i="12" l="1"/>
  <c r="H20" i="2" s="1"/>
  <c r="P35" i="12"/>
  <c r="O11" i="12" s="1"/>
  <c r="E20" i="2" l="1"/>
  <c r="H22" i="2"/>
  <c r="C9" i="2"/>
  <c r="A34" i="2" l="1"/>
  <c r="A32" i="2"/>
  <c r="A30" i="2"/>
  <c r="A28" i="2"/>
  <c r="C7" i="2" l="1"/>
  <c r="C8" i="2"/>
  <c r="C6" i="2"/>
  <c r="L22" i="35"/>
  <c r="L24" i="35" s="1"/>
  <c r="I15" i="2" s="1"/>
  <c r="E11" i="2" l="1"/>
  <c r="I22" i="2"/>
  <c r="K22" i="35"/>
  <c r="M22" i="35"/>
  <c r="M24" i="35" l="1"/>
  <c r="F15" i="2" s="1"/>
  <c r="P22" i="35"/>
  <c r="P24" i="35" s="1"/>
  <c r="O11" i="35" s="1"/>
  <c r="E15" i="2" l="1"/>
  <c r="E22" i="2" s="1"/>
  <c r="F22" i="2"/>
  <c r="E26" i="2" l="1"/>
  <c r="C15" i="3" l="1"/>
  <c r="E10" i="2"/>
  <c r="C16" i="3" l="1"/>
  <c r="C18" i="3" s="1"/>
</calcChain>
</file>

<file path=xl/sharedStrings.xml><?xml version="1.0" encoding="utf-8"?>
<sst xmlns="http://schemas.openxmlformats.org/spreadsheetml/2006/main" count="549" uniqueCount="222">
  <si>
    <t xml:space="preserve">Objekta adrese: </t>
  </si>
  <si>
    <t>Pasūtījuma nr.:</t>
  </si>
  <si>
    <t>Tāmes izmaksas:</t>
  </si>
  <si>
    <t>EUR</t>
  </si>
  <si>
    <t>Mērvienība</t>
  </si>
  <si>
    <t>Daudzums</t>
  </si>
  <si>
    <t>Laika norma (c/h)</t>
  </si>
  <si>
    <t>Darbietilpība (c/h)</t>
  </si>
  <si>
    <t>Kopā</t>
  </si>
  <si>
    <t>Kods</t>
  </si>
  <si>
    <t xml:space="preserve">Objekta nosaukums: </t>
  </si>
  <si>
    <t>Būves nosaukums:</t>
  </si>
  <si>
    <t>Būvdarbu nosaukums</t>
  </si>
  <si>
    <t>Vienības izmaksas</t>
  </si>
  <si>
    <t>Kopā uz visu apjomu</t>
  </si>
  <si>
    <t xml:space="preserve">Darba alga </t>
  </si>
  <si>
    <t>Darba samaksas likme (euro/h)</t>
  </si>
  <si>
    <t>Būvizstrādājumi</t>
  </si>
  <si>
    <t xml:space="preserve">Mehānismi </t>
  </si>
  <si>
    <t xml:space="preserve">KOPĀ </t>
  </si>
  <si>
    <t>Summa</t>
  </si>
  <si>
    <t>Par kopējo summu (euro)</t>
  </si>
  <si>
    <t>Kopējā darbietilpība (c/h)</t>
  </si>
  <si>
    <t>Nr.p.k.</t>
  </si>
  <si>
    <t>kods, tāmes nr.</t>
  </si>
  <si>
    <t>Būvdarbu veids vai konstruktīvā elementa nosaukums</t>
  </si>
  <si>
    <t>Tāmes izmaksas</t>
  </si>
  <si>
    <t>Tai skaitā</t>
  </si>
  <si>
    <t>Darba alga</t>
  </si>
  <si>
    <t>Mehānismi</t>
  </si>
  <si>
    <t>t.sk. Darba aizsardzība</t>
  </si>
  <si>
    <t>Pavisam kopā</t>
  </si>
  <si>
    <t>APSTIPRINU_________________________________</t>
  </si>
  <si>
    <t>(pasūtītāja paraksts un tā atšifrējums)</t>
  </si>
  <si>
    <t>Z.V.</t>
  </si>
  <si>
    <t>___.gada ___.______________</t>
  </si>
  <si>
    <t>Būvniecības koptāme</t>
  </si>
  <si>
    <t>Objekta nosaukums</t>
  </si>
  <si>
    <t>Objekta izmaksas (euro)</t>
  </si>
  <si>
    <t>PVN (21%)</t>
  </si>
  <si>
    <t xml:space="preserve">                          (paraksts un tā atšifrējums, datums)</t>
  </si>
  <si>
    <t xml:space="preserve">                           (paraksts un tā atšifrējums, datums)</t>
  </si>
  <si>
    <t>Tāme sastādītā</t>
  </si>
  <si>
    <t xml:space="preserve">Virsizdevumi </t>
  </si>
  <si>
    <t>Peļņa</t>
  </si>
  <si>
    <t>Virsizdevumi</t>
  </si>
  <si>
    <t>Likme</t>
  </si>
  <si>
    <t>DA</t>
  </si>
  <si>
    <t>(būvdarbu veids vai konstruktīvā elementa nosaukums)</t>
  </si>
  <si>
    <t>Tiešās izmaksas kopā, t.sk. Darba dēvēja sociālais nodoklis (23,59%)</t>
  </si>
  <si>
    <t>Pirmsskolas izglītības iestāde "Zvaniņi"</t>
  </si>
  <si>
    <t>Sporta iela 14, Augšlīgatne, Līgatnes pagasts, Cēsu novads, LV-4108</t>
  </si>
  <si>
    <t>CMP21-BP99</t>
  </si>
  <si>
    <t>Kopsavilkuma aprēķins nr.1</t>
  </si>
  <si>
    <t xml:space="preserve">Zibensaizsardzība un zemējums </t>
  </si>
  <si>
    <t>Zibensuztvērējs alumīnija apaļvads d=8mm, (‘’OBO’’ RD 8-ALU) vai ekvivalents</t>
  </si>
  <si>
    <t>Zibensnovadītājs alumīnija apaļdzelzs d=10mm PVC apvalkā ("OBO" RD 10-PVC) vai ekvivalents</t>
  </si>
  <si>
    <t xml:space="preserve">Zibensuztvērēja izplešanas kompensators (tipu un marku precizēt) </t>
  </si>
  <si>
    <t>Krustojuma savienojums apaļvads-apaļvads  ("OBO" 249 8-10 ST) vai ekvivalents</t>
  </si>
  <si>
    <t xml:space="preserve">Apaļvada stiprinājums pie metāla jumta seguma (apjomu un komplektāciju precizēt) </t>
  </si>
  <si>
    <t xml:space="preserve">Apaļvada stiprinājums pie gumijas jumta seguma (apjomu un komplektāciju precizēt) </t>
  </si>
  <si>
    <t xml:space="preserve">Apaļvada stiprinājums pie fasādes (apjomu un komplektāciju precizēt) </t>
  </si>
  <si>
    <t xml:space="preserve">Vertikālais zibensuztvērējstienis ar pamatni h=2.0m (tipu un marku precizēt) </t>
  </si>
  <si>
    <t xml:space="preserve">Zemējuma kontūrs cinkota plakandzelzs 40x4mm </t>
  </si>
  <si>
    <t xml:space="preserve">Krustojuma savienojums "plakandzelzs - plakandzelzs" </t>
  </si>
  <si>
    <t>Krustojuma savienojums "apaļvads - plakandzelzs" ("OBO" 2760 20 FT) vai ekvivalents</t>
  </si>
  <si>
    <t xml:space="preserve">Krustojuma savienojums "zemējuma vads – plakandzelzs" (tipu un marku precizēt) </t>
  </si>
  <si>
    <t xml:space="preserve">Mērījuma klemme ar spaili 8-10mm (tipu un marku precizēt) </t>
  </si>
  <si>
    <t xml:space="preserve">Zemēšanas kopne </t>
  </si>
  <si>
    <t xml:space="preserve">Vertikālais zemēšanas elektrods (apjomu un komplektāciju  precizēt montāžas laikā) </t>
  </si>
  <si>
    <t xml:space="preserve">Petkorozijas lente (komplektāciju precizēt montāžas laikā) </t>
  </si>
  <si>
    <t>m</t>
  </si>
  <si>
    <t>kpl</t>
  </si>
  <si>
    <t>gb</t>
  </si>
  <si>
    <t>Demontāžas darbi</t>
  </si>
  <si>
    <t>m2</t>
  </si>
  <si>
    <t>m3</t>
  </si>
  <si>
    <t>Zemes darbi</t>
  </si>
  <si>
    <t>Labiekārtošanas darbi</t>
  </si>
  <si>
    <t>Izbrīvētās grunts iekraušana autopašizgāzējā un promvešana līdz Pasūtītāja norādītai atbērtnei</t>
  </si>
  <si>
    <t>Šķērsojumi:</t>
  </si>
  <si>
    <t>Šķērsojumi ar esošiem kabeļiem, (t.sk. atšurfēšana)</t>
  </si>
  <si>
    <t>Dalītā aizsargcaurule EVOCAB SPLIT Ø110mm 750N kabeļu šķērsojuma vietās</t>
  </si>
  <si>
    <t>Brīdinājuma lente 20-40 cm virs kabeļa, guldīšana smiltī</t>
  </si>
  <si>
    <t>Izvest lieko grunti utilizācijai</t>
  </si>
  <si>
    <t>Norakt grunti teritorijas labiekārtošanas darbiem</t>
  </si>
  <si>
    <t>Betona bruģakmens</t>
  </si>
  <si>
    <t>Apmales</t>
  </si>
  <si>
    <t>Ieklāt betona bruģakmens segumu 60mm biezumā.
parametri:
Betona bruģakmens "SIGULDAS BLOKS P1-6-BF"
Izmērs - 198x98x60(h) mm (vai līdzvērtīgs)</t>
  </si>
  <si>
    <t>Ieklāt blietētu minerālmateriālu maisījuma 0/32p kārtu 100mm biezumā
klase N-IV</t>
  </si>
  <si>
    <t>Ieklāt blietētu minerālmateriālu maisījuma 0/63pn kārtu 160mm biezumā</t>
  </si>
  <si>
    <t>Ieklāt blietētu salizturīgo kārtu min 400mm biezumā</t>
  </si>
  <si>
    <t>Vidējas noslodzes zāliens</t>
  </si>
  <si>
    <t>Nocirst kokus, krūmus ar celmiem un izvest utilizācijai</t>
  </si>
  <si>
    <t>Vispārējie būvdarbi</t>
  </si>
  <si>
    <t>Izvest lieko grunti uz būvuzņēmēja atbērtni un utilizēt</t>
  </si>
  <si>
    <t xml:space="preserve">Tranšeju aizbēršana ar pievesto smilti (filtrācijas koeficientu ≥ 1 m/dnn, smilts blīvums ne mazāks par 0,95 no dabīgā blīvuma) no ierīkotā apbēruma ap cauruļvadu līdz atjaunojamā seguma apakšējai kārtai, blietējot ik pa 30 cm. </t>
  </si>
  <si>
    <t>Atjaunojamie segumi SPK1 tīklu zonā</t>
  </si>
  <si>
    <t>Ieklāt tvaika izolāciju Isover Vario Xtra vai ekvivalents</t>
  </si>
  <si>
    <t>Uzstādīt tvaika izolācijas lokšņu šuvju līmlenti, ieskaitot visus stiprinājumus un palīgmateriālus.</t>
  </si>
  <si>
    <t>Uzstādīt pretvēja izolācijas lokšņu šuvju līmlenti, ieskaitot visus stiprinājumus un palīgmateriālus.</t>
  </si>
  <si>
    <t>Logi</t>
  </si>
  <si>
    <t>Ārdurvis</t>
  </si>
  <si>
    <t>Kāpņu pretslīdes apstrāde, uzlikas.</t>
  </si>
  <si>
    <t>Jumts</t>
  </si>
  <si>
    <t>Siltināt jumtu arROCKWOOL ROOFROCK 30 E akmens vate, λD = 0,036 W/mK - 200 mm vai ekvivalents</t>
  </si>
  <si>
    <t>Ieklāt siltumizolācijas stūra elementu</t>
  </si>
  <si>
    <t>Papilddarbi</t>
  </si>
  <si>
    <t xml:space="preserve">Montēt skārda tekni d125mm, ieskaitot visus stiprinājumus un palīgmateriālus.    </t>
  </si>
  <si>
    <t>Montēt ieejas jumtiņu 1900x1200mm, ieskaitot visus stiprinājumus un palīgmateriālus.    
Stiklota jumta platforma virs ieejas
lieveņiem, stiprināts ar metāla
kronšteinie (6+6mm "Clearlite" rūdīts, laminēts stikla
panelis). Vai ekvivalents</t>
  </si>
  <si>
    <t>Dažādi (mazais inventārs)</t>
  </si>
  <si>
    <t>Evakuācijas plāni ierāmēti nerūsējoša metāla rāmī</t>
  </si>
  <si>
    <t>Evakuācijas izejas norādes</t>
  </si>
  <si>
    <t>Karogu kātu turētāji</t>
  </si>
  <si>
    <t>Ēkas numurzīmes</t>
  </si>
  <si>
    <t>Cokols</t>
  </si>
  <si>
    <t xml:space="preserve">Armēt virsmu ar armēšanas javu pa stiklašķiedras sietu. Ieskaitot visus stiprinājumus un palīgmateriālus.      </t>
  </si>
  <si>
    <t>Gruntēt un apmest virsmu ar tonētu dekoratīvo apmetumu. Ieskaitot visus stiprinājumus un palīgmateriālus.      
Dekoratīvais plānkārtas cokola apmetums</t>
  </si>
  <si>
    <t xml:space="preserve">Montēt skārda lāseni, ieskaitot visus stiprinājumus un palīgmateriālus.     </t>
  </si>
  <si>
    <t>Fasāde</t>
  </si>
  <si>
    <t>Ieklāt pretvēja plēvi</t>
  </si>
  <si>
    <t>Siltināt logu ailes ar akmens vati ROCKWOOL FRONTROCK 3 λD = 0,037 W/mK vai ekvivalents 30mm</t>
  </si>
  <si>
    <t>Apšūt fasādes karkasu ar fasādes apdares plāksnēm (EQUITONE [pictura] (NCS S 1040-R70B) (vai līdzvērtīgs), 8 mm, ieskaitot visus stiprinājumus un palīgmateriālus.</t>
  </si>
  <si>
    <t>Apšūt fasādes karkasu ar fasādes apdares plāksnēm EQUITONE [pictura] (NCS S 0540-G50Y) (vai līdzvērtīgs), 8 mm, ieskaitot visus stiprinājumus un palīgmateriālus.</t>
  </si>
  <si>
    <t>Cits</t>
  </si>
  <si>
    <t>Ieklāt pamatu hidroizolāciju ar bituma mastiku divās kārtās TECHNONICOL Nr.24 (mgtn) vai ekvivalents</t>
  </si>
  <si>
    <t xml:space="preserve">Siltināt pamatus ar Tenapors EPS 100, λD ≤ 0,036 W/Mk - 100 mm vai ekvivalents uz līmjavas kārtas, ieskaitot visus stiprinājumus un palīgmateriālus.     </t>
  </si>
  <si>
    <t>Montēt cokola profilu, ieskaitot visus stiprinājumus un palīgmateriālus.     
Alumīnija/skārda cokola profils, kur pievienota
PVC lāseņa detaļa pie esošās nesošās sienas.
Profilu pie sienas stiprina ar metāla plāksni/ leņķi,
kas ir distanceris.</t>
  </si>
  <si>
    <t>Apšūt fasādes karkasu ar fasādes apdares plāksnēm (EQUITONE [pictura] (NCS S 0540-Y40R) (vai līdzvērtīgs), 8 mm, ieskaitot visus stiprinājumus un palīgmateriālus.</t>
  </si>
  <si>
    <t xml:space="preserve">Montēt parapeta skārda balstu b=2mm, ieskaitot visus stiprinājumus un palīgmateriālus.    </t>
  </si>
  <si>
    <t>Siltināt jumtu ar ROCKWOOL ROOFROCK 80 akmens vate 25 mm, λD = 0,038 W/mK, Iestrādes blīvums: ≥60 kg/m vai ekvivalents</t>
  </si>
  <si>
    <t>Siltināt jumtu ar ROCKWOOL ROOFROCK 80 akmens vate 20 mm, λD = 0,038 W/mK, Iestrādes blīvums: ≥60 kg/m vai ekvivalents</t>
  </si>
  <si>
    <t>Uzstādīt pretkondensāta izolācijas šuvju līmlenti, ieskaitot visus stiprinājumus un palīgmateriālus.</t>
  </si>
  <si>
    <t>Grunts izstrāde pamatu siltināšanas darbiem darbiem</t>
  </si>
  <si>
    <t>Aizbērt pamatus ar esošo grunti</t>
  </si>
  <si>
    <t>Atrakt pamatus līdz projektā paredzētajam dziļumam</t>
  </si>
  <si>
    <t>Siltināt parapetu ar ROCKWOOL ROOFROCK 80 akmens vate 2x25mm mm, λD = 0,038 W/mK vai ekvivalents</t>
  </si>
  <si>
    <t xml:space="preserve">Montēt parapeta skārda nosegelementu  b=0,5mm, ieskaitot visus stiprinājumus un palīgmateriālus.    </t>
  </si>
  <si>
    <t>Vecā jumta  seguma demontāža</t>
  </si>
  <si>
    <t>Ārsienu vismu attīrīšana no vecā apmetuma, sagatavošana siltināšanai</t>
  </si>
  <si>
    <t>Ēkas ārējās apmales demontāža</t>
  </si>
  <si>
    <t>Būvgružu uztilizācija</t>
  </si>
  <si>
    <t>Demontēt ārdurvis</t>
  </si>
  <si>
    <t>Demontēt logus</t>
  </si>
  <si>
    <t>Virsmas apstrāde ar pretslīdes
kompozītmateriāla loksnēm "ASB
Composite" 3 mm vai ekvivalents</t>
  </si>
  <si>
    <t>Ieklāt minerālmateriālu maisījuma 2/8 izlidzinošo slāni 40mm biezumā, klase N-III,</t>
  </si>
  <si>
    <t>Iesēt zālāju pievedot auglīgo augsni, h=10cm, būvdarbu skartā teritorijā</t>
  </si>
  <si>
    <t>Apšūt fasādes karkasu ar fasādes apdares plāksnēm (EQUITONE [pictura PG241] NCS S 3502-B (vai līdzvērtīgs), 8 mm, ieskaitot visus stiprinājumus un palīgmateriālus.</t>
  </si>
  <si>
    <t>Montēt alumīnija profila ventilējamās fasādes apakškarkasu, ieskaitot visus stiprinājumus un palīgmateriālus atbilstoši fasādes sistēmu ražotāju noteiktajai darbu izpildes tehnoloģijai</t>
  </si>
  <si>
    <t>Uzstādīt gruģa apmali 100x20x8cm uz betona kārtas un nesaistīta minerālmateriāla pamatojuma</t>
  </si>
  <si>
    <t>Esoša TET kabeļa aizsardzība. Būvniecības darbu laikā nodrošinā TET komunikāciju aizsardzību bez sakaru pārrāvuma. Kabeli aizsargāt ar p.c. Ø110mm 750N saliekamo kontrukciju</t>
  </si>
  <si>
    <t>Zibensaizsardzības risinājumi</t>
  </si>
  <si>
    <t>Montēt iekšējo palodzi, ieskaitot visus stiprinājumus un palīgmateriālus.
Iekšējā palodze balstīta uz inpregnētajiem koka balstiem mūra platumā ar soli 600mm, ar siltinājumu starp balstiem. Palodzes galus izolēt un iestrādāt esošajā mūrī.
"LAMINEX" Grafītpelēks 550mm  (vai analogs). Ailes galēja apdare pēc montāžas darbu pabeigšanas.</t>
  </si>
  <si>
    <t>1-D1, Ārdurvis, 1700×2100 Alumīnija konstrukcija ārdurvis ar stiklotu vērtni. Divas vērtnes
Trīskāršā stikla pakete ar biezumu 50mm, ar argonu.
Siltumcaurlaidības koeficients:
Uw ≤ 1,8 W/m2K
Skaņas izolācijas koeficients R’w ≥ 33 dB
Rāmja tonis: NCS S 2010-Y70R (RAL 7047)
Vēršanās virziens - divviru
Alumīnija rāmja konstrukcijas profils -
Reyneaers masterline 10 Functional vai ekvivalents
Panikas rokturis evakuācijas virzienā - FBS 77
7970/7980 (vai līdzv.), ar pašaizvēršanās mehānismu
GEZE TS-3000 ISM (vai līdzv.) - uzstādīts tikai
galvenajai vērtnei.
Automātiskais slieksnis SCHALLEX
L-15/30 WS (vai līdzv.)</t>
  </si>
  <si>
    <t>1-D2, Ārdurvis, 900×2150 Alumīnija konstrukcija ārdurvis. Viena vērtne.
Siltumcaurlaidības koeficients:
Uw ≤ 1,1 W/m2K
Skaņas izolācijas koeficients R’w ≥ 33 dB
Rāmja tonis: NCS S 5500-N (RAL 7047)
Vēršanās virziens - kreisais
Alumīnija rāmja konstrukcijas profils -
Reyneaers masterline 10 Functional vai ekvivalents
Panikas rokturis evakuācijas
virzienā - FBS 77 7970/7980 (vai līdzv.),
ar pašaizvēršanās mehānismu GEZE TS-3000
ISM (vai līdzv.)
Automātiskais slieksnis SCHALLEX
L-15/30 WS (vai līdzv.)</t>
  </si>
  <si>
    <t>Montēt ārējo palodzi, ieskaitot visus stiprinājumus un palīgmateriālus.
Ārējā skārda palodze - "PU Pural"  201-250mm  (vai analogs). Ailes galēja apdare pēc montāžas darbu pabeigšanas.</t>
  </si>
  <si>
    <t>1-L2. 2480x1820(h) Plastmasas (PVC) profila 86 mm logs,
3 stiklu jeb 2 kameras ar "Thermix" starpliku
Divas sekcijas. Viena sekcija - verama un atgāžama.
Siltuma caurlaidības koeficents:
Uw ≤ 0,9 W/m2k
PVC rāmis
Tonis: RAL 6026 (NCS S 6020-B90G) (Zaļš tonis)</t>
  </si>
  <si>
    <t>1-L1. 2480x1820(h) Plastmasas (PVC) profila 86 mm logs,
3 stiklu jeb 2 kameras ar "Thermix" starpliku
Divas sekcijas. Viena sekcija - verama un atgāžama.
Siltuma caurlaidības koeficents:
Uw ≤ 0,9 W/m2k
PVC rāmis
Tonis: RAL 5005 (NCS S 4550-R90B) (Zils tonis)</t>
  </si>
  <si>
    <t>1-L5. 7050x2500(h) Alumīnija profila 86 mm logs,
3 stiklu jeb 2 kameras ar "Thermix" starpliku
Piecas sekcijas, 3 no tām atveramas atgāžamas. Siltuma caurlaidības koeficents: Uw ≤ 0,9 W/m2k Alumīnija profilu rāmis
Tonis: RAL 2003 (NCS 0570-Y60R) (Oranžs)</t>
  </si>
  <si>
    <t>1-L4. 6070x2500(h) Alumīnija profila 86 mm logs,
3 stiklu jeb 2 kameras ar "Thermix" starpliku
Piecas sekcijas, 3 no tām atveramas un atgāžamas. Siltuma caurlaidības koeficents: Uw ≤ 0,9 W/m2k Alumīnija profilu rāmis
Tonis: RAL 2003 (NCS 0570-Y60R) (Oranžs)</t>
  </si>
  <si>
    <t>1-L8. 2200x1820(h). Plastmasas (PVC) profila 86 mm logs, 3 stiklu jeb 2 kameras ar "Thermix" starpliku
Divas sekcijas. Viena sekcija atverama un atgāžama. Siltuma caurlaidības koeficents: Uw ≤ 0,9 W/m2k PVC rāmis Tonis:  RAL 2003 (NCS 0570-Y60R) (Oranžs)</t>
  </si>
  <si>
    <t>1-L6. 2200x1820(h). Plastmasas (PVC) profila 86 mm logs,
3 stiklu jeb 2 kameras ar "Thermix" starpliku
Divas sekcijas. Viena sekcija atverama un atgāžama. Siltuma caurlaidības koeficents: Uw ≤ 0,9 W/m2k PVC rāmis Tonis: RAL 6026 (NCS S 6020-B90G) (Zaļš)</t>
  </si>
  <si>
    <t>1-L7. 2200x1820(h). Plastmasas (PVC) profila 86 mm logs,
3 stiklu jeb 2 kameras ar "Thermix" starpliku
Divas sekcijas. Viena sekcija atverama un atgāžama. Siltuma caurlaidības koeficents: Uw ≤ 0,9 W/m2k PVC rāmis Tonis: RAL 5005 (NCS S 4550-R90B) (Zils tonis)</t>
  </si>
  <si>
    <t>1-L9. 2400x5120(h). Alumīnija profila 86 mm logs,
3 stiklu jeb 2 kameras ar "Thermix" starpliku
Desmit sekcijas - divas sekcijas veramas un atgāžamas. Siltuma caurlaidības koeficents: Uw ≤ 0,9 W/m2k Alumīnija profilu rāmis
Tonis: RAL 7016 (NCS S 8500-N) (pelēks)</t>
  </si>
  <si>
    <t>1-L10. 2350x600(h). Plastmasas (PVC) profila 86 mm logs, 3 stiklu jeb 2 kameras ar "Thermix" starpliku
Divas sekcijas. Viena sekcija - verama un atgāžama. Siltuma caurlaidības koeficents: Uw ≤ 0,9 W/m2k PVC rāmis Tonis: RAL 6026 (NCS S 6020-B90G) (Zaļš)</t>
  </si>
  <si>
    <t>1-L11. 1100x1400(h). Plastmasas (PVC) profila 86 mm logs, 3 stiklu jeb 2 kameras ar "Thermix" starpliku
Viena sekcija - atgāžama un verama. Siltuma caurlaidības koeficents: Uw ≤ 0,9 W/m2k PVC rāmis Tonis: RAL 6026 (NCS S 6020-B90G) (Zaļš)</t>
  </si>
  <si>
    <t>1-L12. 940x2780(h). Alumīnija profila 86 mm logs,
3 stiklu jeb 2 kameras ar "Thermix" starpliku
Viena sekcija - neverama. Siltuma caurlaidības koeficents: Uw ≤ 0,9 W/m2k Alumīnija profilu rāmis
Tonis: RAL 2003 (NCS 0570-Y60R) (Oranžs)</t>
  </si>
  <si>
    <t>JL-1. 800x800mm. Lūka uz jumtu. FARKO LMF60 800x800mm) EI60 ar ugunsizturīgajām kāpnēm (LMF 60) vai ekvivalents.
Izgatvota no daudzkameru PVC profila, kurš no
iekšpuses pastiprināts ar cinkota tērauda profiliem
Lūkas siltuma caurlaidības koeficients U = 0.64 W/m²K</t>
  </si>
  <si>
    <t>2-L1. 2480x1820(h) Plastmasas (PVC) profila 86 mm logs,
3 stiklu jeb 2 kameras ar "Thermix" starpliku
Divas sekcijas. Viena sekcija - verama un atgāžama.
Siltuma caurlaidības koeficents:
Uw ≤ 0,9 W/m2k
PVC rāmis
Tonis: RAL 5005 (NCS S 4550-R90B) (Zils tonis)</t>
  </si>
  <si>
    <t>2-L2. 2480x1820(h) Plastmasas (PVC) profila 86 mm logs,
3 stiklu jeb 2 kameras ar "Thermix" starpliku
Divas sekcijas. Viena sekcija - verama un atgāžama.
Siltuma caurlaidības koeficents:
Uw ≤ 0,9 W/m2k
PVC rāmis
Tonis: RAL 6026 (NCS S 6020-B90G) (Zaļš tonis)</t>
  </si>
  <si>
    <t>2-L3. 2750x3370. Alumīnija profila 86 mm logs,
3 stiklu jeb 2 kameras ar "Thermix" starpliku
Divas sekcijas. Viena sekcija - verama un atgāžama. Siltuma caurlaidības koeficents: Uw ≤ 0,9 W/m2k. Alumīnija profila rāmis. Tonis: RAL 2003 (NCS 0570-Y60R) (Oranžs)</t>
  </si>
  <si>
    <t>2-L4. 8636x3370(h). Alumīnija profila 86 mm logs,
3 stiklu jeb 2 kameras ar "Thermix" starpliku
Sešas sekcijas. Divas sekcijas - veramas un atgāžamas. Siltuma caurlaidības koeficents: Uw ≤ 0,9 W/m2k Alumīnija profila rāmis. Tonis: RAL 2003 (NCS 0570-Y60R) (Oranžs)</t>
  </si>
  <si>
    <t>2-L5. 2200x1820(h). Plastmasas (PVC) profila 86 mm logs, 3 stiklu jeb 2 kameras ar "Thermix" starpliku
Divas sekcijas. Viena sekcija atverama un atgāžama. Siltuma caurlaidības koeficents: Uw ≤ 0,9 W/m2k PVC rāmis Tonis: RAL 6026 (NCS S 6020-B90G) (Zaļš)</t>
  </si>
  <si>
    <t>2-L6. 2200x1820(h). Plastmasas (PVC) profila 86 mm logs, 3 stiklu jeb 2 kameras ar "Thermix" starpliku
Divas sekcijas. Viena sekcija atverama un atgāžama. Siltuma caurlaidības koeficents: Uw ≤ 0,9 W/m2k PVC rāmis Tonis: RAL 5005 (NCS S 4550-R90B) (Zils tonis)</t>
  </si>
  <si>
    <t>2-L7. 2200x1820(h). Plastmasas (PVC) profila 86 mm logs, 3 stiklu jeb 2 kameras ar "Thermix" starpliku
Divas sekcijas. Viena sekcija atverama un atgāžama. Siltuma caurlaidības koeficents: Uw ≤ 0,9 W/m2k PVC rāmis Tonis:  RAL 2003 (NCS 0570-Y60R) (Oranžs)</t>
  </si>
  <si>
    <t>2-L8. 2350x600(h). Plastmasas (PVC) profila 86 mm logs, 3 stiklu jeb 2 kameras ar "Thermix" starpliku
Divas sekcijas. Viena sekcija - verama un atgāžama. Siltuma caurlaidības koeficents: Uw ≤ 0,9 W/m2k PVC rāmis Tonis: RAL 6026 (NCS S 6020-B90G) (Zaļš)</t>
  </si>
  <si>
    <t>2-L9. 1100x1400(h). Plastmasas (PVC) profila 86 mm logs, 3 stiklu jeb 2 kameras ar "Thermix" starpliku
Viena sekcija - atgāžama un verama. Siltuma caurlaidības koeficents: Uw ≤ 0,9 W/m2k PVC rāmis Tonis: RAL 6026 (NCS S 6020-B90G) (Zaļš)</t>
  </si>
  <si>
    <t>Montēt un demontēt fasādes sastatnes pa ēkas perimetru, norobežojot ar aizsargsietu. Ieskaitot visus stiprinājumus un palīgmateriālus. Iekļaut nomas, uzturēšanas un demontāžas izmaksas.</t>
  </si>
  <si>
    <t>Ieklāt PVC membrānas jumta segumu, ieskaitot visus stiprinājumus un palīgmateriālus.      
Virsklājs - PVC hidroizolācijas membrāna SOPREMA FLAGON SR&gt;=1,5 mm. Sd vērtība: 30m vai ekvivalents</t>
  </si>
  <si>
    <t xml:space="preserve">Ieklāt ruļļmateriāla jumta segumu, ieskaitot visus stiprinājumus un palīgmateriālus.      
Apakšklājs - Jumta hidroizolācijas uzraudzības sistēma Controlit ar ģeotekstilu (300g/m2)  </t>
  </si>
  <si>
    <t>kmpl</t>
  </si>
  <si>
    <t>ARD-3. Ārējās ugunsdzēsības sienas kāpnes ar kāpņu platformu. Ugunsreakcijas klase A1. Materiāls S235 tērauds, standarta konstrukcijā 30x30x2mm. Gruntētas / pulverkrāsotas / cinkotas. Platums: 700mm. Ar stiprinājumiem un palīgmateriāliem. Tonis RAL 7016 (NCS S 8005-B20G)</t>
  </si>
  <si>
    <t>Jumta aerators Vilpe Alipai 110, D110mm, h=464mm vai analogs, uzstādāms saskaņā ar ražotāja noteiktu tehnoloģisko procesu, ieskaitot palīgmateriālus, uzstādīšanu un mehānismus</t>
  </si>
  <si>
    <t>Kāpņu pretslīdes uzlika "ASB Composite
Kāpņu uzlika 55M" 1700x55x4 mm, pārkare
55 mm. Tonis - RAL 9005 (melns) vai ekvivalents</t>
  </si>
  <si>
    <t>Nerūsējošā tērauda margas ar leņķi divos
līmeņos, montāža uz virsmas pēc ražotāja
tehnoloģijas.
Caurule ø 40 mm</t>
  </si>
  <si>
    <t>Nerūsējošā tērauda margas, montāža uz
virsmas pēc ražotāja tehnoloģijas.
Kāpņu margas roku balsts - taisnstūra
30x95 mm</t>
  </si>
  <si>
    <t>Nerūsējošā tērauda margu sistēmas
pildījuma profils ø 20 mm</t>
  </si>
  <si>
    <t>Ailu aizpildījums</t>
  </si>
  <si>
    <t xml:space="preserve">Montēt skārda notekas sistēmu d90mm, ieskaitot visus stiprinājumus un palīgmateriālus.    </t>
  </si>
  <si>
    <t>Bauroc Universal gāzbetona bloku piemūrējums 200x300mm uz līmjavas kārtas. Stiegrot atbilstoši tehnoloģijai. Ieskaitot visus stiprinājumus un palīgmateriālus, mehānismi, ailes apdare.</t>
  </si>
  <si>
    <t>Ciršanas darbi</t>
  </si>
  <si>
    <t>Kāpņu apstrāde</t>
  </si>
  <si>
    <t xml:space="preserve">Zibensaizsardzības risinājumi </t>
  </si>
  <si>
    <t>1.1.</t>
  </si>
  <si>
    <t>1.2.</t>
  </si>
  <si>
    <t>1.3.</t>
  </si>
  <si>
    <t>1.4.</t>
  </si>
  <si>
    <t>1.5.</t>
  </si>
  <si>
    <t>1.6.</t>
  </si>
  <si>
    <t>1.7.</t>
  </si>
  <si>
    <t>Energoefektivitātes paaugstināšana Augšlīgatnes pirmsskolas izglītības iestādē "Zvaniņi"</t>
  </si>
  <si>
    <t>Ēkas energoefektivitātes paaugstināšana. Ēkas fasādes siltināšana un apdarināšana, cokola siltināšanas un apdares darbi, jumta seguma nomaiņa. Logu un durvju bloku maiņa.</t>
  </si>
  <si>
    <t>Lokālā tāme Nr.1.3.</t>
  </si>
  <si>
    <t>Lokālā tāme Nr. 1.4.</t>
  </si>
  <si>
    <t>Lokālā tāme Nr. 1.5.</t>
  </si>
  <si>
    <t>Lokālā tāme Nr. 1.6.</t>
  </si>
  <si>
    <t>Lokālā tāme Nr. 1.7.</t>
  </si>
  <si>
    <t>Lokālā tāme Nr. 1.1.</t>
  </si>
  <si>
    <t>Lokālā tāme Nr. 1.2.</t>
  </si>
  <si>
    <t>Siltināt fasādi ar ROCKWOOL VENTIROCK PLUS
akmens vate - 150 mm, λD = 0,034 W/mK vai ekvivalents</t>
  </si>
  <si>
    <t xml:space="preserve">ROCKWOOL VENTIROCK F PLUS
akmens vate - 50 mm, λD = 0,034 W/mK vai ekvivalents, ieskaitot visus stiprinājumus un palīgmateriālus.     </t>
  </si>
  <si>
    <t>1-L3. 1070x2500(h). Alumīnija profila 86 mm logs,
3 stiklu jeb 2 kameras ar "Thermix" starpliku
Viena sekcija - verama un atgāžama. Siltuma caurlaidības koeficents: Uw ≤ 0,9 W/m2k Alumīnija profilu rāmis
Tonis: RAL 2003 (NCS 0570-Y60R) (Oranžs)</t>
  </si>
  <si>
    <t>Gruntēt un krāsot sienas divās kārtās</t>
  </si>
  <si>
    <t>Gruntēt, špaktelēt un slīpēt ailas</t>
  </si>
  <si>
    <t>Apstrādāt durvju ailu ar ģipškartonu un siltinājumu (atbilstoši lapai ARD-2, Mezgls 6)</t>
  </si>
  <si>
    <t>Apstrādāt durvju ailu ar ģipškartonu un siltinājumu (analogi lapai ARD-2, Mezgls 6)</t>
  </si>
  <si>
    <t>Energosertifikāta izstrāde</t>
  </si>
  <si>
    <t xml:space="preserve">Sastādīja: </t>
  </si>
  <si>
    <t>2024.gada ___.______</t>
  </si>
  <si>
    <t xml:space="preserve">Sertifikāta Nr.: </t>
  </si>
  <si>
    <t>Tāme sastādīta 2024. gada tirgus cenās, pamatojoties uz projekta rasējumiem</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</si>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</sst>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4" formatCode="_(&quot;$&quot;* #,##0.00_);_(&quot;$&quot;* \(#,##0.00\);_(&quot;$&quot;* &quot;-&quot;??_);_(@_)"/>
    <numFmt numFmtId="43" formatCode="_(* #,##0.00_);_(* \(#,##0.00\);_(* &quot;-&quot;??_);_(@_)"/>
    <numFmt numFmtId="164" formatCode="_-* #,##0.00\ _€_-;\-* #,##0.00\ _€_-;_-* &quot;-&quot;??\ _€_-;_-@_-"/>
    <numFmt numFmtId="165" formatCode="_-* #,##0.00_-;\-* #,##0.00_-;_-* &quot;-&quot;??_-;_-@_-"/>
    <numFmt numFmtId="166" formatCode="_-* #,##0_-;\-* #,##0_-;_-* &quot;-&quot;??_-;_-@_-"/>
    <numFmt numFmtId="167" formatCode="_-* #,##0.00\ _L_s_-;\-* #,##0.00\ _L_s_-;_-* \-??\ _L_s_-;_-@_-"/>
    <numFmt numFmtId="168" formatCode="_-* #,##0\$_-;\-* #,##0\$_-;_-* &quot;-$&quot;_-;_-@_-"/>
    <numFmt numFmtId="169" formatCode="_-* #,##0.00\$_-;\-* #,##0.00\$_-;_-* \-??\$_-;_-@_-"/>
    <numFmt numFmtId="170" formatCode="_-* #,##0.00_-;\-* #,##0.00_-;_-* \-??_-;_-@_-"/>
    <numFmt numFmtId="171" formatCode="_(* #,##0.00_);_(* \(#,##0.00\);_(* \-??_);_(@_)"/>
    <numFmt numFmtId="172" formatCode="m&quot;ont&quot;h\ d&quot;, &quot;yyyy"/>
    <numFmt numFmtId="173" formatCode="_(* #,##0_);_(* \(#,##0\);_(* \-_);_(@_)"/>
    <numFmt numFmtId="174" formatCode="#.00"/>
    <numFmt numFmtId="175" formatCode="#."/>
    <numFmt numFmtId="176" formatCode="#,##0.00[$Ls-426];[Red]\-#,##0.00[$Ls-426]"/>
    <numFmt numFmtId="177" formatCode="&quot;See Note  &quot;#"/>
    <numFmt numFmtId="178" formatCode="_(\$* #,##0_);_(\$* \(#,##0\);_(\$* \-_);_(@_)"/>
    <numFmt numFmtId="179" formatCode="_-* #,##0_-;\-* #,##0_-;_-* \-_-;_-@_-"/>
    <numFmt numFmtId="180" formatCode="_-* #,##0.00\ _L_s_-;\-* #,##0.00\ _L_s_-;_-* &quot;-&quot;??\ _L_s_-;_-@_-"/>
    <numFmt numFmtId="181" formatCode="[$€]\ #,##0;[Red]\-[$€]\ #,##0"/>
    <numFmt numFmtId="182" formatCode="_-* #,##0.0_-;\-* #,##0.0_-;_-* &quot;-&quot;??_-;_-@_-"/>
  </numFmts>
  <fonts count="112">
    <font>
      <sz val="11"/>
      <color theme="1"/>
      <name val="Calibri"/>
      <family val="2"/>
      <charset val="186"/>
      <scheme val="minor"/>
    </font>
    <font>
      <sz val="10"/>
      <name val="Arial"/>
      <family val="2"/>
      <charset val="186"/>
    </font>
    <font>
      <b/>
      <sz val="12"/>
      <name val="Times New Roman"/>
      <family val="1"/>
      <charset val="186"/>
    </font>
    <font>
      <sz val="12"/>
      <color theme="1"/>
      <name val="Times New Roman"/>
      <family val="1"/>
      <charset val="186"/>
    </font>
    <font>
      <sz val="12"/>
      <name val="Times New Roman"/>
      <family val="1"/>
      <charset val="186"/>
    </font>
    <font>
      <b/>
      <sz val="12"/>
      <color theme="1"/>
      <name val="Times New Roman"/>
      <family val="1"/>
      <charset val="186"/>
    </font>
    <font>
      <sz val="11"/>
      <color theme="1"/>
      <name val="Calibri"/>
      <family val="2"/>
      <charset val="186"/>
      <scheme val="minor"/>
    </font>
    <font>
      <b/>
      <sz val="12"/>
      <color theme="1"/>
      <name val="Times New Roman"/>
      <family val="1"/>
      <charset val="204"/>
    </font>
    <font>
      <sz val="12"/>
      <color theme="1"/>
      <name val="Times New Roman"/>
      <family val="1"/>
      <charset val="204"/>
    </font>
    <font>
      <b/>
      <sz val="16"/>
      <color theme="1"/>
      <name val="Times New Roman"/>
      <family val="1"/>
      <charset val="204"/>
    </font>
    <font>
      <sz val="11"/>
      <name val="Times"/>
      <family val="1"/>
    </font>
    <font>
      <sz val="10"/>
      <color theme="1"/>
      <name val="Times New Roman"/>
      <family val="1"/>
      <charset val="204"/>
    </font>
    <font>
      <sz val="9"/>
      <color theme="1"/>
      <name val="Calibri"/>
      <family val="2"/>
      <charset val="186"/>
      <scheme val="minor"/>
    </font>
    <font>
      <sz val="10"/>
      <color theme="1"/>
      <name val="Times New Roman"/>
      <family val="1"/>
      <charset val="186"/>
    </font>
    <font>
      <sz val="12"/>
      <name val="Times New Roman"/>
      <family val="1"/>
    </font>
    <font>
      <sz val="12"/>
      <color theme="1"/>
      <name val="Times New Roman"/>
      <family val="1"/>
    </font>
    <font>
      <sz val="10"/>
      <name val="Arial"/>
      <family val="2"/>
    </font>
    <font>
      <sz val="10"/>
      <name val="Helv"/>
    </font>
    <font>
      <b/>
      <sz val="12"/>
      <color theme="1"/>
      <name val="Times New Roman"/>
      <family val="1"/>
    </font>
    <font>
      <sz val="11"/>
      <color rgb="FF006100"/>
      <name val="Calibri"/>
      <family val="2"/>
      <charset val="186"/>
      <scheme val="minor"/>
    </font>
    <font>
      <sz val="11"/>
      <color rgb="FF9C0006"/>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F0000"/>
      <name val="Calibri"/>
      <family val="2"/>
      <charset val="186"/>
      <scheme val="minor"/>
    </font>
    <font>
      <b/>
      <sz val="11"/>
      <color theme="1"/>
      <name val="Calibri"/>
      <family val="2"/>
      <charset val="186"/>
      <scheme val="minor"/>
    </font>
    <font>
      <sz val="11"/>
      <color theme="0"/>
      <name val="Calibri"/>
      <family val="2"/>
      <charset val="186"/>
      <scheme val="minor"/>
    </font>
    <font>
      <b/>
      <sz val="12"/>
      <name val="Times New Roman"/>
      <family val="1"/>
    </font>
    <font>
      <sz val="10"/>
      <color theme="1"/>
      <name val="Arial"/>
      <family val="2"/>
      <charset val="186"/>
    </font>
    <font>
      <sz val="8"/>
      <name val="Arial"/>
      <family val="2"/>
      <charset val="186"/>
    </font>
    <font>
      <b/>
      <sz val="10"/>
      <name val="Arial"/>
      <family val="2"/>
      <charset val="186"/>
    </font>
    <font>
      <sz val="10"/>
      <color indexed="64"/>
      <name val="Arial"/>
      <family val="2"/>
      <charset val="186"/>
    </font>
    <font>
      <sz val="11"/>
      <color indexed="8"/>
      <name val="Calibri"/>
      <family val="2"/>
      <charset val="186"/>
    </font>
    <font>
      <sz val="11"/>
      <color indexed="9"/>
      <name val="Calibri"/>
      <family val="2"/>
      <charset val="186"/>
    </font>
    <font>
      <b/>
      <sz val="11"/>
      <color indexed="52"/>
      <name val="Calibri"/>
      <family val="2"/>
      <charset val="186"/>
    </font>
    <font>
      <sz val="11"/>
      <color indexed="10"/>
      <name val="Calibri"/>
      <family val="2"/>
      <charset val="186"/>
    </font>
    <font>
      <sz val="11"/>
      <color indexed="62"/>
      <name val="Calibri"/>
      <family val="2"/>
      <charset val="186"/>
    </font>
    <font>
      <b/>
      <sz val="11"/>
      <color indexed="63"/>
      <name val="Calibri"/>
      <family val="2"/>
      <charset val="186"/>
    </font>
    <font>
      <sz val="10"/>
      <name val="Arial"/>
      <family val="2"/>
      <charset val="204"/>
    </font>
    <font>
      <b/>
      <sz val="11"/>
      <color indexed="8"/>
      <name val="Calibri"/>
      <family val="2"/>
      <charset val="186"/>
    </font>
    <font>
      <sz val="11"/>
      <color indexed="17"/>
      <name val="Calibri"/>
      <family val="2"/>
      <charset val="186"/>
    </font>
    <font>
      <sz val="11"/>
      <color indexed="60"/>
      <name val="Calibri"/>
      <family val="2"/>
      <charset val="186"/>
    </font>
    <font>
      <b/>
      <sz val="18"/>
      <color indexed="56"/>
      <name val="Cambria"/>
      <family val="2"/>
      <charset val="186"/>
    </font>
    <font>
      <sz val="10"/>
      <color theme="1"/>
      <name val="Times New Roman"/>
      <family val="2"/>
      <charset val="186"/>
    </font>
    <font>
      <i/>
      <sz val="11"/>
      <color indexed="23"/>
      <name val="Calibri"/>
      <family val="2"/>
      <charset val="186"/>
    </font>
    <font>
      <b/>
      <sz val="11"/>
      <color indexed="9"/>
      <name val="Calibri"/>
      <family val="2"/>
      <charset val="186"/>
    </font>
    <font>
      <sz val="11"/>
      <color indexed="52"/>
      <name val="Calibri"/>
      <family val="2"/>
      <charset val="186"/>
    </font>
    <font>
      <sz val="11"/>
      <color indexed="20"/>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0"/>
      <name val="BaltOptima"/>
      <charset val="204"/>
    </font>
    <font>
      <sz val="11"/>
      <color indexed="8"/>
      <name val="Calibri"/>
      <family val="2"/>
    </font>
    <font>
      <sz val="1"/>
      <color indexed="8"/>
      <name val="Courier New"/>
      <family val="1"/>
      <charset val="186"/>
    </font>
    <font>
      <sz val="10"/>
      <name val="Baltica"/>
      <charset val="186"/>
    </font>
    <font>
      <b/>
      <i/>
      <sz val="16"/>
      <color indexed="8"/>
      <name val="Arial"/>
      <family val="2"/>
      <charset val="204"/>
    </font>
    <font>
      <b/>
      <sz val="1"/>
      <color indexed="8"/>
      <name val="Courier New"/>
      <family val="1"/>
      <charset val="186"/>
    </font>
    <font>
      <b/>
      <sz val="18"/>
      <name val="ITCCenturyBookT"/>
      <charset val="186"/>
    </font>
    <font>
      <b/>
      <sz val="14"/>
      <name val="ITCCenturyBookT"/>
      <charset val="186"/>
    </font>
    <font>
      <sz val="14"/>
      <name val="ITCCenturyBookT"/>
      <charset val="186"/>
    </font>
    <font>
      <sz val="10"/>
      <name val="Arial Cyr"/>
      <family val="2"/>
      <charset val="204"/>
    </font>
    <font>
      <sz val="10"/>
      <name val="Courier New"/>
      <family val="3"/>
      <charset val="186"/>
    </font>
    <font>
      <sz val="11"/>
      <color indexed="8"/>
      <name val="Arial"/>
      <family val="2"/>
      <charset val="204"/>
    </font>
    <font>
      <sz val="10"/>
      <name val="MS Sans Serif"/>
      <family val="2"/>
    </font>
    <font>
      <sz val="9"/>
      <name val="TextBook"/>
      <charset val="186"/>
    </font>
    <font>
      <b/>
      <i/>
      <u/>
      <sz val="11"/>
      <color indexed="8"/>
      <name val="Arial"/>
      <family val="2"/>
      <charset val="204"/>
    </font>
    <font>
      <sz val="11"/>
      <color indexed="8"/>
      <name val="Arial"/>
      <family val="2"/>
      <charset val="186"/>
    </font>
    <font>
      <b/>
      <sz val="13"/>
      <color indexed="62"/>
      <name val="Calibri"/>
      <family val="2"/>
      <charset val="186"/>
    </font>
    <font>
      <b/>
      <sz val="11"/>
      <color indexed="62"/>
      <name val="Calibri"/>
      <family val="2"/>
      <charset val="186"/>
    </font>
    <font>
      <sz val="11"/>
      <color indexed="8"/>
      <name val="Verdana"/>
      <family val="2"/>
      <charset val="186"/>
    </font>
    <font>
      <sz val="11"/>
      <color theme="1"/>
      <name val="Calibri"/>
      <family val="2"/>
      <scheme val="minor"/>
    </font>
    <font>
      <sz val="11"/>
      <color indexed="9"/>
      <name val="Verdana"/>
      <family val="2"/>
      <charset val="186"/>
    </font>
    <font>
      <sz val="11"/>
      <color theme="0"/>
      <name val="Calibri"/>
      <family val="2"/>
      <scheme val="minor"/>
    </font>
    <font>
      <sz val="11"/>
      <color indexed="20"/>
      <name val="Verdana"/>
      <family val="2"/>
      <charset val="186"/>
    </font>
    <font>
      <b/>
      <sz val="11"/>
      <color indexed="10"/>
      <name val="Calibri"/>
      <family val="2"/>
      <charset val="186"/>
    </font>
    <font>
      <b/>
      <sz val="11"/>
      <color indexed="52"/>
      <name val="Verdana"/>
      <family val="2"/>
      <charset val="186"/>
    </font>
    <font>
      <b/>
      <sz val="11"/>
      <color indexed="9"/>
      <name val="Verdana"/>
      <family val="2"/>
      <charset val="186"/>
    </font>
    <font>
      <sz val="10"/>
      <name val="MS Sans Serif"/>
      <family val="2"/>
      <charset val="186"/>
    </font>
    <font>
      <sz val="10"/>
      <name val="Courier"/>
      <family val="3"/>
      <charset val="186"/>
    </font>
    <font>
      <i/>
      <sz val="11"/>
      <color indexed="23"/>
      <name val="Verdana"/>
      <family val="2"/>
      <charset val="186"/>
    </font>
    <font>
      <sz val="11"/>
      <color indexed="17"/>
      <name val="Verdana"/>
      <family val="2"/>
      <charset val="186"/>
    </font>
    <font>
      <sz val="11"/>
      <color rgb="FF006100"/>
      <name val="Calibri"/>
      <family val="2"/>
      <scheme val="minor"/>
    </font>
    <font>
      <b/>
      <sz val="15"/>
      <color indexed="56"/>
      <name val="Verdana"/>
      <family val="2"/>
      <charset val="186"/>
    </font>
    <font>
      <b/>
      <sz val="13"/>
      <color indexed="56"/>
      <name val="Verdana"/>
      <family val="2"/>
      <charset val="186"/>
    </font>
    <font>
      <b/>
      <sz val="11"/>
      <color indexed="56"/>
      <name val="Verdana"/>
      <family val="2"/>
      <charset val="186"/>
    </font>
    <font>
      <sz val="11"/>
      <color indexed="62"/>
      <name val="Verdana"/>
      <family val="2"/>
      <charset val="186"/>
    </font>
    <font>
      <sz val="11"/>
      <color indexed="52"/>
      <name val="Verdana"/>
      <family val="2"/>
      <charset val="186"/>
    </font>
    <font>
      <sz val="11"/>
      <color indexed="19"/>
      <name val="Calibri"/>
      <family val="2"/>
      <charset val="186"/>
    </font>
    <font>
      <sz val="11"/>
      <color indexed="60"/>
      <name val="Verdana"/>
      <family val="2"/>
      <charset val="186"/>
    </font>
    <font>
      <sz val="10"/>
      <name val="MS Sans Serif"/>
      <family val="2"/>
      <charset val="204"/>
    </font>
    <font>
      <sz val="11"/>
      <color theme="1"/>
      <name val="Calibri"/>
      <family val="2"/>
      <charset val="204"/>
      <scheme val="minor"/>
    </font>
    <font>
      <sz val="10"/>
      <color indexed="8"/>
      <name val="Arial"/>
      <family val="2"/>
      <charset val="186"/>
    </font>
    <font>
      <sz val="10"/>
      <color indexed="8"/>
      <name val="MS Sans Serif"/>
      <family val="2"/>
      <charset val="204"/>
    </font>
    <font>
      <sz val="10"/>
      <name val="Arial Cyr"/>
      <charset val="204"/>
    </font>
    <font>
      <sz val="10"/>
      <name val="Arial"/>
      <family val="2"/>
      <charset val="238"/>
    </font>
    <font>
      <sz val="9.75"/>
      <name val="Arial"/>
      <family val="2"/>
      <charset val="186"/>
    </font>
    <font>
      <b/>
      <sz val="11"/>
      <color indexed="63"/>
      <name val="Verdana"/>
      <family val="2"/>
      <charset val="186"/>
    </font>
    <font>
      <sz val="10"/>
      <color indexed="64"/>
      <name val="Arial"/>
      <family val="2"/>
    </font>
    <font>
      <sz val="10"/>
      <name val="Helv"/>
      <charset val="204"/>
    </font>
    <font>
      <b/>
      <sz val="18"/>
      <color indexed="62"/>
      <name val="Cambria"/>
      <family val="2"/>
      <charset val="186"/>
    </font>
    <font>
      <b/>
      <sz val="11"/>
      <color indexed="8"/>
      <name val="Verdana"/>
      <family val="2"/>
      <charset val="186"/>
    </font>
    <font>
      <sz val="11"/>
      <color indexed="10"/>
      <name val="Verdana"/>
      <family val="2"/>
      <charset val="186"/>
    </font>
    <font>
      <b/>
      <sz val="18"/>
      <color theme="3"/>
      <name val="Cambria"/>
      <family val="2"/>
      <charset val="186"/>
      <scheme val="major"/>
    </font>
    <font>
      <sz val="11"/>
      <color rgb="FF9C6500"/>
      <name val="Calibri"/>
      <family val="2"/>
      <charset val="186"/>
      <scheme val="minor"/>
    </font>
    <font>
      <sz val="10"/>
      <color theme="0"/>
      <name val="Times New Roman"/>
      <family val="1"/>
      <charset val="204"/>
    </font>
    <font>
      <sz val="12"/>
      <color theme="0" tint="-0.14999847407452621"/>
      <name val="Times New Roman"/>
      <family val="1"/>
      <charset val="204"/>
    </font>
    <font>
      <sz val="10"/>
      <color theme="0" tint="-0.14999847407452621"/>
      <name val="Times New Roman"/>
      <family val="1"/>
      <charset val="204"/>
    </font>
    <font>
      <sz val="12"/>
      <color theme="0" tint="-0.249977111117893"/>
      <name val="Times New Roman"/>
      <family val="1"/>
      <charset val="204"/>
    </font>
    <font>
      <sz val="11"/>
      <color theme="0" tint="-0.249977111117893"/>
      <name val="Times"/>
      <family val="1"/>
    </font>
    <font>
      <sz val="10"/>
      <color theme="0" tint="-0.249977111117893"/>
      <name val="Times New Roman"/>
      <family val="1"/>
      <charset val="204"/>
    </font>
    <font>
      <sz val="11"/>
      <color theme="1"/>
      <name val="Times New Roman"/>
      <family val="1"/>
      <charset val="204"/>
    </font>
    <font>
      <b/>
      <sz val="11"/>
      <color theme="1"/>
      <name val="Times New Roman"/>
      <family val="1"/>
      <charset val="204"/>
    </font>
  </fonts>
  <fills count="79">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theme="4"/>
      </patternFill>
    </fill>
    <fill>
      <patternFill patternType="solid">
        <fgColor theme="4" tint="0.39997558519241921"/>
        <bgColor indexed="65"/>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indexed="22"/>
        <bgColor indexed="31"/>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43"/>
        <bgColor indexed="26"/>
      </patternFill>
    </fill>
    <fill>
      <patternFill patternType="solid">
        <fgColor indexed="55"/>
        <bgColor indexed="23"/>
      </patternFill>
    </fill>
    <fill>
      <patternFill patternType="solid">
        <fgColor indexed="26"/>
        <bgColor indexed="9"/>
      </patternFill>
    </fill>
    <fill>
      <patternFill patternType="solid">
        <fgColor indexed="10"/>
        <bgColor indexed="25"/>
      </patternFill>
    </fill>
    <fill>
      <patternFill patternType="solid">
        <fgColor indexed="31"/>
        <bgColor indexed="41"/>
      </patternFill>
    </fill>
    <fill>
      <patternFill patternType="solid">
        <fgColor indexed="46"/>
        <bgColor indexed="45"/>
      </patternFill>
    </fill>
    <fill>
      <patternFill patternType="solid">
        <fgColor indexed="27"/>
        <bgColor indexed="42"/>
      </patternFill>
    </fill>
    <fill>
      <patternFill patternType="solid">
        <fgColor indexed="47"/>
        <bgColor indexed="41"/>
      </patternFill>
    </fill>
    <fill>
      <patternFill patternType="solid">
        <fgColor indexed="9"/>
        <bgColor indexed="26"/>
      </patternFill>
    </fill>
    <fill>
      <patternFill patternType="solid">
        <fgColor indexed="22"/>
        <bgColor indexed="24"/>
      </patternFill>
    </fill>
    <fill>
      <patternFill patternType="solid">
        <fgColor indexed="53"/>
        <bgColor indexed="25"/>
      </patternFill>
    </fill>
    <fill>
      <patternFill patternType="solid">
        <fgColor indexed="24"/>
        <bgColor indexed="22"/>
      </patternFill>
    </fill>
    <fill>
      <patternFill patternType="solid">
        <fgColor indexed="41"/>
        <bgColor indexed="31"/>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44"/>
        <bgColor indexed="24"/>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56"/>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22"/>
      </patternFill>
    </fill>
    <fill>
      <patternFill patternType="solid">
        <fgColor indexed="9"/>
      </patternFill>
    </fill>
    <fill>
      <patternFill patternType="solid">
        <fgColor indexed="55"/>
      </patternFill>
    </fill>
    <fill>
      <patternFill patternType="solid">
        <fgColor rgb="FFFFEB9C"/>
        <bgColor indexed="64"/>
      </patternFill>
    </fill>
    <fill>
      <patternFill patternType="solid">
        <fgColor indexed="65"/>
        <bgColor indexed="64"/>
      </patternFill>
    </fill>
    <fill>
      <patternFill patternType="solid">
        <fgColor rgb="FFFFFF00"/>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double">
        <color indexed="8"/>
      </top>
      <bottom style="thin">
        <color indexed="22"/>
      </bottom>
      <diagonal/>
    </border>
    <border>
      <left/>
      <right/>
      <top style="thin">
        <color indexed="22"/>
      </top>
      <bottom/>
      <diagonal/>
    </border>
    <border>
      <left/>
      <right/>
      <top/>
      <bottom style="thick">
        <color indexed="27"/>
      </bottom>
      <diagonal/>
    </border>
    <border>
      <left/>
      <right/>
      <top/>
      <bottom style="medium">
        <color indexed="27"/>
      </bottom>
      <diagonal/>
    </border>
    <border>
      <left/>
      <right/>
      <top/>
      <bottom style="double">
        <color indexed="10"/>
      </bottom>
      <diagonal/>
    </border>
    <border>
      <left style="thin">
        <color indexed="64"/>
      </left>
      <right style="thin">
        <color indexed="64"/>
      </right>
      <top/>
      <bottom/>
      <diagonal/>
    </border>
    <border>
      <left/>
      <right/>
      <top style="thin">
        <color indexed="56"/>
      </top>
      <bottom style="double">
        <color indexed="56"/>
      </bottom>
      <diagonal/>
    </border>
  </borders>
  <cellStyleXfs count="1430">
    <xf numFmtId="0" fontId="0" fillId="0" borderId="0"/>
    <xf numFmtId="0" fontId="1" fillId="0" borderId="0"/>
    <xf numFmtId="165" fontId="6" fillId="0" borderId="0" applyFont="0" applyFill="0" applyBorder="0" applyAlignment="0" applyProtection="0"/>
    <xf numFmtId="9" fontId="6" fillId="0" borderId="0" applyFont="0" applyFill="0" applyBorder="0" applyAlignment="0" applyProtection="0"/>
    <xf numFmtId="0" fontId="6" fillId="0" borderId="0"/>
    <xf numFmtId="0" fontId="12" fillId="0" borderId="0"/>
    <xf numFmtId="0" fontId="16" fillId="0" borderId="0"/>
    <xf numFmtId="0" fontId="17" fillId="0" borderId="0"/>
    <xf numFmtId="0" fontId="17" fillId="0" borderId="0"/>
    <xf numFmtId="0" fontId="21" fillId="6" borderId="13" applyNumberFormat="0" applyAlignment="0" applyProtection="0"/>
    <xf numFmtId="0" fontId="22" fillId="7" borderId="14" applyNumberFormat="0" applyAlignment="0" applyProtection="0"/>
    <xf numFmtId="0" fontId="23" fillId="7" borderId="13" applyNumberFormat="0" applyAlignment="0" applyProtection="0"/>
    <xf numFmtId="0" fontId="24" fillId="0" borderId="0" applyNumberFormat="0" applyFill="0" applyBorder="0" applyAlignment="0" applyProtection="0"/>
    <xf numFmtId="0" fontId="25" fillId="0" borderId="15" applyNumberFormat="0" applyFill="0" applyAlignment="0" applyProtection="0"/>
    <xf numFmtId="165" fontId="6" fillId="0" borderId="0" applyFont="0" applyFill="0" applyBorder="0" applyAlignment="0" applyProtection="0"/>
    <xf numFmtId="0" fontId="31" fillId="0" borderId="0"/>
    <xf numFmtId="0" fontId="31" fillId="0" borderId="0"/>
    <xf numFmtId="0" fontId="31" fillId="0" borderId="0"/>
    <xf numFmtId="0" fontId="31" fillId="0" borderId="0"/>
    <xf numFmtId="0" fontId="31" fillId="0" borderId="0"/>
    <xf numFmtId="0" fontId="1" fillId="0" borderId="0"/>
    <xf numFmtId="165" fontId="1" fillId="0" borderId="0" applyFont="0" applyFill="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23" borderId="0" applyNumberFormat="0" applyBorder="0" applyAlignment="0" applyProtection="0"/>
    <xf numFmtId="0" fontId="32" fillId="24"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27" borderId="0" applyNumberFormat="0" applyBorder="0" applyAlignment="0" applyProtection="0"/>
    <xf numFmtId="0" fontId="32" fillId="22" borderId="0" applyNumberFormat="0" applyBorder="0" applyAlignment="0" applyProtection="0"/>
    <xf numFmtId="0" fontId="32" fillId="25" borderId="0" applyNumberFormat="0" applyBorder="0" applyAlignment="0" applyProtection="0"/>
    <xf numFmtId="0" fontId="32" fillId="28"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27"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2" borderId="0" applyNumberFormat="0" applyBorder="0" applyAlignment="0" applyProtection="0"/>
    <xf numFmtId="167" fontId="1" fillId="0" borderId="0" applyFill="0" applyBorder="0" applyAlignment="0" applyProtection="0"/>
    <xf numFmtId="0" fontId="32" fillId="0" borderId="0"/>
    <xf numFmtId="0" fontId="33" fillId="33" borderId="0" applyNumberFormat="0" applyBorder="0" applyAlignment="0" applyProtection="0"/>
    <xf numFmtId="0" fontId="33" fillId="34" borderId="0" applyNumberFormat="0" applyBorder="0" applyAlignment="0" applyProtection="0"/>
    <xf numFmtId="0" fontId="33" fillId="35"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36" borderId="0" applyNumberFormat="0" applyBorder="0" applyAlignment="0" applyProtection="0"/>
    <xf numFmtId="167" fontId="38" fillId="0" borderId="0" applyFill="0" applyBorder="0" applyAlignment="0" applyProtection="0"/>
    <xf numFmtId="0" fontId="40" fillId="21" borderId="0" applyNumberFormat="0" applyBorder="0" applyAlignment="0" applyProtection="0"/>
    <xf numFmtId="0" fontId="41" fillId="37" borderId="0" applyNumberFormat="0" applyBorder="0" applyAlignment="0" applyProtection="0"/>
    <xf numFmtId="0" fontId="38" fillId="0" borderId="0"/>
    <xf numFmtId="0" fontId="42" fillId="0" borderId="0" applyNumberFormat="0" applyFill="0" applyBorder="0" applyAlignment="0" applyProtection="0"/>
    <xf numFmtId="0" fontId="1" fillId="0" borderId="0"/>
    <xf numFmtId="0" fontId="43" fillId="0" borderId="0"/>
    <xf numFmtId="0" fontId="38" fillId="0" borderId="0"/>
    <xf numFmtId="0" fontId="44" fillId="0" borderId="0" applyNumberFormat="0" applyFill="0" applyBorder="0" applyAlignment="0" applyProtection="0"/>
    <xf numFmtId="0" fontId="45" fillId="38" borderId="19" applyNumberFormat="0" applyAlignment="0" applyProtection="0"/>
    <xf numFmtId="0" fontId="1" fillId="39" borderId="20" applyNumberFormat="0" applyAlignment="0" applyProtection="0"/>
    <xf numFmtId="0" fontId="46" fillId="0" borderId="21" applyNumberFormat="0" applyFill="0" applyAlignment="0" applyProtection="0"/>
    <xf numFmtId="0" fontId="47" fillId="20" borderId="0" applyNumberFormat="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33" fillId="33" borderId="0" applyNumberFormat="0" applyBorder="0" applyProtection="0">
      <alignment vertical="center" wrapText="1"/>
    </xf>
    <xf numFmtId="0" fontId="33" fillId="33" borderId="0" applyNumberFormat="0" applyBorder="0" applyAlignment="0" applyProtection="0"/>
    <xf numFmtId="0" fontId="33" fillId="40" borderId="0" applyNumberFormat="0" applyBorder="0" applyProtection="0">
      <alignment vertical="center" wrapText="1"/>
    </xf>
    <xf numFmtId="0" fontId="33" fillId="40" borderId="0" applyNumberFormat="0" applyBorder="0" applyAlignment="0" applyProtection="0"/>
    <xf numFmtId="0" fontId="33" fillId="34" borderId="0" applyNumberFormat="0" applyBorder="0" applyProtection="0">
      <alignment vertical="center" wrapText="1"/>
    </xf>
    <xf numFmtId="0" fontId="32" fillId="41" borderId="0" applyNumberFormat="0" applyBorder="0" applyProtection="0">
      <alignment vertical="center" wrapText="1"/>
    </xf>
    <xf numFmtId="0" fontId="32" fillId="20" borderId="0" applyNumberFormat="0" applyBorder="0" applyProtection="0">
      <alignment vertical="center" wrapText="1"/>
    </xf>
    <xf numFmtId="0" fontId="32" fillId="21" borderId="0" applyNumberFormat="0" applyBorder="0" applyProtection="0">
      <alignment vertical="center" wrapText="1"/>
    </xf>
    <xf numFmtId="0" fontId="32" fillId="42" borderId="0" applyNumberFormat="0" applyBorder="0" applyProtection="0">
      <alignment vertical="center" wrapText="1"/>
    </xf>
    <xf numFmtId="0" fontId="32" fillId="43" borderId="0" applyNumberFormat="0" applyBorder="0" applyProtection="0">
      <alignment vertical="center" wrapText="1"/>
    </xf>
    <xf numFmtId="0" fontId="32" fillId="44" borderId="0" applyNumberFormat="0" applyBorder="0" applyProtection="0">
      <alignment vertical="center" wrapText="1"/>
    </xf>
    <xf numFmtId="0" fontId="32" fillId="45" borderId="0" applyNumberFormat="0" applyBorder="0" applyAlignment="0" applyProtection="0"/>
    <xf numFmtId="0" fontId="32" fillId="41" borderId="0" applyNumberFormat="0" applyBorder="0" applyAlignment="0" applyProtection="0"/>
    <xf numFmtId="0" fontId="32" fillId="44" borderId="0" applyNumberFormat="0" applyBorder="0" applyAlignment="0" applyProtection="0"/>
    <xf numFmtId="0" fontId="32" fillId="20" borderId="0" applyNumberFormat="0" applyBorder="0" applyAlignment="0" applyProtection="0"/>
    <xf numFmtId="0" fontId="32" fillId="39" borderId="0" applyNumberFormat="0" applyBorder="0" applyAlignment="0" applyProtection="0"/>
    <xf numFmtId="0" fontId="32" fillId="21" borderId="0" applyNumberFormat="0" applyBorder="0" applyAlignment="0" applyProtection="0"/>
    <xf numFmtId="0" fontId="32" fillId="45" borderId="0" applyNumberFormat="0" applyBorder="0" applyAlignment="0" applyProtection="0"/>
    <xf numFmtId="0" fontId="32" fillId="42" borderId="0" applyNumberFormat="0" applyBorder="0" applyAlignment="0" applyProtection="0"/>
    <xf numFmtId="0" fontId="32" fillId="43" borderId="0" applyNumberFormat="0" applyBorder="0" applyAlignment="0" applyProtection="0"/>
    <xf numFmtId="0" fontId="32" fillId="44" borderId="0" applyNumberFormat="0" applyBorder="0" applyAlignment="0" applyProtection="0"/>
    <xf numFmtId="0" fontId="33" fillId="35" borderId="0" applyNumberFormat="0" applyBorder="0" applyProtection="0">
      <alignment vertical="center" wrapText="1"/>
    </xf>
    <xf numFmtId="0" fontId="33" fillId="35" borderId="0" applyNumberFormat="0" applyBorder="0" applyAlignment="0" applyProtection="0"/>
    <xf numFmtId="0" fontId="33" fillId="30" borderId="0" applyNumberFormat="0" applyBorder="0" applyProtection="0">
      <alignment vertical="center" wrapText="1"/>
    </xf>
    <xf numFmtId="0" fontId="33" fillId="30" borderId="0" applyNumberFormat="0" applyBorder="0" applyAlignment="0" applyProtection="0"/>
    <xf numFmtId="0" fontId="32" fillId="25" borderId="0" applyNumberFormat="0" applyBorder="0" applyProtection="0">
      <alignment vertical="center" wrapText="1"/>
    </xf>
    <xf numFmtId="0" fontId="32" fillId="26" borderId="0" applyNumberFormat="0" applyBorder="0" applyProtection="0">
      <alignment vertical="center" wrapText="1"/>
    </xf>
    <xf numFmtId="0" fontId="32" fillId="27" borderId="0" applyNumberFormat="0" applyBorder="0" applyProtection="0">
      <alignment vertical="center" wrapText="1"/>
    </xf>
    <xf numFmtId="0" fontId="32" fillId="42" borderId="0" applyNumberFormat="0" applyBorder="0" applyProtection="0">
      <alignment vertical="center" wrapText="1"/>
    </xf>
    <xf numFmtId="0" fontId="32" fillId="25" borderId="0" applyNumberFormat="0" applyBorder="0" applyProtection="0">
      <alignment vertical="center" wrapText="1"/>
    </xf>
    <xf numFmtId="0" fontId="32" fillId="28" borderId="0" applyNumberFormat="0" applyBorder="0" applyProtection="0">
      <alignment vertical="center" wrapText="1"/>
    </xf>
    <xf numFmtId="0" fontId="32" fillId="46" borderId="0" applyNumberFormat="0" applyBorder="0" applyAlignment="0" applyProtection="0"/>
    <xf numFmtId="0" fontId="32" fillId="25" borderId="0" applyNumberFormat="0" applyBorder="0" applyAlignment="0" applyProtection="0"/>
    <xf numFmtId="0" fontId="32" fillId="26" borderId="0" applyNumberFormat="0" applyBorder="0" applyAlignment="0" applyProtection="0"/>
    <xf numFmtId="0" fontId="32" fillId="37" borderId="0" applyNumberFormat="0" applyBorder="0" applyAlignment="0" applyProtection="0"/>
    <xf numFmtId="0" fontId="32" fillId="27" borderId="0" applyNumberFormat="0" applyBorder="0" applyAlignment="0" applyProtection="0"/>
    <xf numFmtId="0" fontId="32" fillId="46" borderId="0" applyNumberFormat="0" applyBorder="0" applyAlignment="0" applyProtection="0"/>
    <xf numFmtId="0" fontId="32" fillId="42" borderId="0" applyNumberFormat="0" applyBorder="0" applyAlignment="0" applyProtection="0"/>
    <xf numFmtId="0" fontId="32" fillId="25" borderId="0" applyNumberFormat="0" applyBorder="0" applyAlignment="0" applyProtection="0"/>
    <xf numFmtId="0" fontId="32" fillId="44" borderId="0" applyNumberFormat="0" applyBorder="0" applyAlignment="0" applyProtection="0"/>
    <xf numFmtId="0" fontId="32" fillId="28" borderId="0" applyNumberFormat="0" applyBorder="0" applyAlignment="0" applyProtection="0"/>
    <xf numFmtId="0" fontId="33" fillId="31" borderId="0" applyNumberFormat="0" applyBorder="0" applyProtection="0">
      <alignment vertical="center" wrapText="1"/>
    </xf>
    <xf numFmtId="0" fontId="33" fillId="31" borderId="0" applyNumberFormat="0" applyBorder="0" applyAlignment="0" applyProtection="0"/>
    <xf numFmtId="0" fontId="33" fillId="47" borderId="0" applyNumberFormat="0" applyBorder="0" applyProtection="0">
      <alignment vertical="center" wrapText="1"/>
    </xf>
    <xf numFmtId="0" fontId="33" fillId="47" borderId="0" applyNumberFormat="0" applyBorder="0" applyAlignment="0" applyProtection="0"/>
    <xf numFmtId="0" fontId="33" fillId="36" borderId="0" applyNumberFormat="0" applyBorder="0" applyProtection="0">
      <alignment vertical="center" wrapText="1"/>
    </xf>
    <xf numFmtId="0" fontId="33" fillId="29" borderId="0" applyNumberFormat="0" applyBorder="0" applyProtection="0">
      <alignment vertical="center" wrapText="1"/>
    </xf>
    <xf numFmtId="0" fontId="33" fillId="26" borderId="0" applyNumberFormat="0" applyBorder="0" applyProtection="0">
      <alignment vertical="center" wrapText="1"/>
    </xf>
    <xf numFmtId="0" fontId="33" fillId="27"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32" borderId="0" applyNumberFormat="0" applyBorder="0" applyProtection="0">
      <alignment vertical="center" wrapText="1"/>
    </xf>
    <xf numFmtId="0" fontId="33" fillId="31" borderId="0" applyNumberFormat="0" applyBorder="0" applyAlignment="0" applyProtection="0"/>
    <xf numFmtId="0" fontId="33" fillId="29" borderId="0" applyNumberFormat="0" applyBorder="0" applyAlignment="0" applyProtection="0"/>
    <xf numFmtId="0" fontId="33" fillId="26" borderId="0" applyNumberFormat="0" applyBorder="0" applyAlignment="0" applyProtection="0"/>
    <xf numFmtId="0" fontId="33" fillId="37" borderId="0" applyNumberFormat="0" applyBorder="0" applyAlignment="0" applyProtection="0"/>
    <xf numFmtId="0" fontId="33" fillId="27" borderId="0" applyNumberFormat="0" applyBorder="0" applyAlignment="0" applyProtection="0"/>
    <xf numFmtId="0" fontId="33" fillId="46" borderId="0" applyNumberFormat="0" applyBorder="0" applyAlignment="0" applyProtection="0"/>
    <xf numFmtId="0" fontId="33" fillId="30" borderId="0" applyNumberFormat="0" applyBorder="0" applyAlignment="0" applyProtection="0"/>
    <xf numFmtId="0" fontId="33" fillId="31" borderId="0" applyNumberFormat="0" applyBorder="0" applyAlignment="0" applyProtection="0"/>
    <xf numFmtId="0" fontId="33" fillId="44" borderId="0" applyNumberFormat="0" applyBorder="0" applyAlignment="0" applyProtection="0"/>
    <xf numFmtId="0" fontId="33" fillId="32" borderId="0" applyNumberFormat="0" applyBorder="0" applyAlignment="0" applyProtection="0"/>
    <xf numFmtId="168" fontId="1" fillId="0" borderId="0" applyFill="0" applyBorder="0" applyAlignment="0" applyProtection="0"/>
    <xf numFmtId="169" fontId="1" fillId="0" borderId="0" applyFill="0" applyBorder="0" applyAlignment="0" applyProtection="0"/>
    <xf numFmtId="0" fontId="34" fillId="46" borderId="16" applyNumberFormat="0" applyAlignment="0" applyProtection="0"/>
    <xf numFmtId="0" fontId="34" fillId="46" borderId="16" applyNumberFormat="0" applyProtection="0">
      <alignment vertical="center" wrapText="1"/>
    </xf>
    <xf numFmtId="0" fontId="35" fillId="0" borderId="0" applyNumberFormat="0" applyFill="0" applyBorder="0" applyAlignment="0" applyProtection="0"/>
    <xf numFmtId="0" fontId="35" fillId="0" borderId="0" applyNumberFormat="0" applyFill="0" applyBorder="0" applyProtection="0">
      <alignment vertical="center" wrapText="1"/>
    </xf>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51" fillId="0" borderId="0" applyFont="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1" fillId="0" borderId="0" applyFont="0" applyFill="0" applyBorder="0" applyAlignment="0" applyProtection="0"/>
    <xf numFmtId="170" fontId="1" fillId="0" borderId="0" applyFill="0" applyBorder="0" applyAlignment="0" applyProtection="0"/>
    <xf numFmtId="171" fontId="1" fillId="0" borderId="0" applyFill="0" applyBorder="0" applyAlignment="0" applyProtection="0"/>
    <xf numFmtId="170" fontId="1" fillId="0" borderId="0" applyFill="0" applyBorder="0" applyAlignment="0" applyProtection="0"/>
    <xf numFmtId="170" fontId="1" fillId="0" borderId="0" applyFill="0" applyBorder="0" applyAlignment="0" applyProtection="0"/>
    <xf numFmtId="165" fontId="1" fillId="0" borderId="0" applyFont="0" applyFill="0" applyBorder="0" applyAlignment="0" applyProtection="0"/>
    <xf numFmtId="170" fontId="1" fillId="0" borderId="0" applyFill="0" applyBorder="0" applyAlignment="0" applyProtection="0"/>
    <xf numFmtId="170" fontId="1" fillId="0" borderId="0" applyFill="0" applyBorder="0" applyAlignment="0" applyProtection="0"/>
    <xf numFmtId="165" fontId="52" fillId="0" borderId="0" applyFont="0" applyFill="0" applyBorder="0" applyAlignment="0" applyProtection="0"/>
    <xf numFmtId="172" fontId="53" fillId="0" borderId="0">
      <protection locked="0"/>
    </xf>
    <xf numFmtId="173" fontId="1" fillId="0" borderId="0" applyFill="0" applyBorder="0" applyAlignment="0" applyProtection="0"/>
    <xf numFmtId="4" fontId="1" fillId="0" borderId="0" applyFill="0" applyBorder="0" applyAlignment="0" applyProtection="0"/>
    <xf numFmtId="0" fontId="54" fillId="0" borderId="0" applyNumberFormat="0"/>
    <xf numFmtId="0" fontId="32" fillId="0" borderId="0"/>
    <xf numFmtId="0" fontId="38" fillId="0" borderId="0"/>
    <xf numFmtId="174" fontId="53" fillId="0" borderId="0">
      <protection locked="0"/>
    </xf>
    <xf numFmtId="0" fontId="55" fillId="0" borderId="0">
      <alignment horizontal="center"/>
    </xf>
    <xf numFmtId="0" fontId="55" fillId="0" borderId="0">
      <alignment horizontal="center" textRotation="90"/>
    </xf>
    <xf numFmtId="175" fontId="56" fillId="0" borderId="0">
      <protection locked="0"/>
    </xf>
    <xf numFmtId="0" fontId="57" fillId="48" borderId="0"/>
    <xf numFmtId="0" fontId="58" fillId="49" borderId="0"/>
    <xf numFmtId="0" fontId="59" fillId="0" borderId="0"/>
    <xf numFmtId="0" fontId="36" fillId="44" borderId="16" applyNumberFormat="0" applyAlignment="0" applyProtection="0"/>
    <xf numFmtId="0" fontId="36" fillId="44" borderId="16" applyNumberFormat="0" applyProtection="0">
      <alignment vertical="center" wrapText="1"/>
    </xf>
    <xf numFmtId="0" fontId="37" fillId="46" borderId="17" applyNumberFormat="0" applyAlignment="0" applyProtection="0"/>
    <xf numFmtId="0" fontId="37" fillId="46" borderId="17" applyNumberFormat="0" applyProtection="0">
      <alignment vertical="center" wrapText="1"/>
    </xf>
    <xf numFmtId="0" fontId="60" fillId="0" borderId="0"/>
    <xf numFmtId="0" fontId="39" fillId="0" borderId="18" applyNumberFormat="0" applyFill="0" applyAlignment="0" applyProtection="0"/>
    <xf numFmtId="0" fontId="39" fillId="0" borderId="18" applyNumberFormat="0" applyFill="0" applyProtection="0">
      <alignment vertical="center" wrapText="1"/>
    </xf>
    <xf numFmtId="0" fontId="41" fillId="37" borderId="0" applyNumberFormat="0" applyBorder="0" applyAlignment="0" applyProtection="0"/>
    <xf numFmtId="0" fontId="41" fillId="37" borderId="0" applyNumberFormat="0" applyBorder="0" applyProtection="0">
      <alignment vertical="center" wrapText="1"/>
    </xf>
    <xf numFmtId="0" fontId="1" fillId="0" borderId="0"/>
    <xf numFmtId="0" fontId="1" fillId="0" borderId="0">
      <alignment vertical="center" wrapText="1"/>
    </xf>
    <xf numFmtId="0" fontId="1" fillId="0" borderId="0"/>
    <xf numFmtId="0" fontId="1" fillId="0" borderId="0">
      <alignment vertical="center" wrapText="1"/>
    </xf>
    <xf numFmtId="0" fontId="1" fillId="0" borderId="0">
      <alignment vertical="center" wrapText="1"/>
    </xf>
    <xf numFmtId="0" fontId="1" fillId="0" borderId="0">
      <alignment vertical="center" wrapText="1"/>
    </xf>
    <xf numFmtId="0" fontId="1" fillId="0" borderId="0"/>
    <xf numFmtId="0" fontId="1" fillId="0" borderId="0"/>
    <xf numFmtId="0" fontId="38"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62" fillId="0" borderId="0"/>
    <xf numFmtId="0" fontId="1" fillId="0" borderId="0"/>
    <xf numFmtId="0" fontId="38" fillId="0" borderId="0"/>
    <xf numFmtId="0" fontId="32" fillId="0" borderId="0"/>
    <xf numFmtId="0" fontId="32" fillId="0" borderId="0"/>
    <xf numFmtId="0" fontId="1" fillId="0" borderId="0" applyNumberFormat="0" applyFont="0" applyFill="0" applyBorder="0" applyAlignment="0" applyProtection="0">
      <alignment vertical="top"/>
    </xf>
    <xf numFmtId="0" fontId="38" fillId="0" borderId="0"/>
    <xf numFmtId="0" fontId="38" fillId="0" borderId="0"/>
    <xf numFmtId="0" fontId="1" fillId="0" borderId="0"/>
    <xf numFmtId="0" fontId="51" fillId="0" borderId="0"/>
    <xf numFmtId="0" fontId="1" fillId="0" borderId="0"/>
    <xf numFmtId="0" fontId="1" fillId="0" borderId="0">
      <alignment vertical="center" wrapText="1"/>
    </xf>
    <xf numFmtId="0" fontId="42" fillId="0" borderId="0" applyNumberFormat="0" applyFill="0" applyBorder="0" applyAlignment="0" applyProtection="0"/>
    <xf numFmtId="0" fontId="42" fillId="0" borderId="0" applyNumberFormat="0" applyFill="0" applyBorder="0" applyProtection="0">
      <alignment vertical="center" wrapText="1"/>
    </xf>
    <xf numFmtId="0" fontId="1" fillId="39" borderId="20" applyNumberFormat="0" applyAlignment="0" applyProtection="0"/>
    <xf numFmtId="0" fontId="1" fillId="39" borderId="20" applyNumberFormat="0" applyAlignment="0" applyProtection="0"/>
    <xf numFmtId="0" fontId="1" fillId="39" borderId="20" applyNumberFormat="0" applyAlignment="0" applyProtection="0"/>
    <xf numFmtId="0" fontId="1" fillId="0" borderId="25" applyNumberFormat="0" applyAlignment="0"/>
    <xf numFmtId="0" fontId="63" fillId="0" borderId="0"/>
    <xf numFmtId="9" fontId="1" fillId="0" borderId="0" applyFill="0" applyBorder="0" applyAlignment="0" applyProtection="0"/>
    <xf numFmtId="9" fontId="1" fillId="0" borderId="0" applyFont="0" applyFill="0" applyBorder="0" applyAlignment="0" applyProtection="0"/>
    <xf numFmtId="9" fontId="1" fillId="0" borderId="0" applyFill="0" applyBorder="0" applyAlignment="0" applyProtection="0"/>
    <xf numFmtId="9" fontId="1" fillId="0" borderId="0" applyFill="0" applyBorder="0" applyAlignment="0" applyProtection="0"/>
    <xf numFmtId="9" fontId="52" fillId="0" borderId="0" applyFont="0" applyFill="0" applyBorder="0" applyAlignment="0" applyProtection="0"/>
    <xf numFmtId="0" fontId="1" fillId="39" borderId="20" applyNumberFormat="0" applyAlignment="0" applyProtection="0"/>
    <xf numFmtId="0" fontId="64" fillId="0" borderId="0"/>
    <xf numFmtId="0" fontId="65" fillId="0" borderId="0"/>
    <xf numFmtId="176" fontId="65" fillId="0" borderId="0"/>
    <xf numFmtId="0" fontId="46" fillId="0" borderId="21" applyNumberFormat="0" applyFill="0" applyAlignment="0" applyProtection="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26" applyNumberFormat="0" applyAlignment="0"/>
    <xf numFmtId="0" fontId="66" fillId="0" borderId="0"/>
    <xf numFmtId="0" fontId="1" fillId="0" borderId="0">
      <alignment horizontal="center"/>
    </xf>
    <xf numFmtId="177" fontId="29" fillId="0" borderId="0">
      <alignment horizontal="left"/>
    </xf>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178" fontId="1" fillId="0" borderId="0" applyFill="0" applyBorder="0" applyAlignment="0" applyProtection="0"/>
    <xf numFmtId="179" fontId="1" fillId="0" borderId="0" applyFill="0" applyBorder="0" applyAlignment="0" applyProtection="0"/>
    <xf numFmtId="0" fontId="33" fillId="33" borderId="0" applyNumberFormat="0" applyBorder="0" applyProtection="0">
      <alignment vertical="center" wrapText="1"/>
    </xf>
    <xf numFmtId="0" fontId="33" fillId="40" borderId="0" applyNumberFormat="0" applyBorder="0" applyProtection="0">
      <alignment vertical="center" wrapText="1"/>
    </xf>
    <xf numFmtId="0" fontId="33" fillId="35" borderId="0" applyNumberFormat="0" applyBorder="0" applyProtection="0">
      <alignment vertical="center" wrapText="1"/>
    </xf>
    <xf numFmtId="0" fontId="33" fillId="30" borderId="0" applyNumberFormat="0" applyBorder="0" applyProtection="0">
      <alignment vertical="center" wrapText="1"/>
    </xf>
    <xf numFmtId="0" fontId="33" fillId="31" borderId="0" applyNumberFormat="0" applyBorder="0" applyProtection="0">
      <alignment vertical="center" wrapText="1"/>
    </xf>
    <xf numFmtId="0" fontId="33" fillId="47" borderId="0" applyNumberFormat="0" applyBorder="0" applyProtection="0">
      <alignment vertical="center" wrapText="1"/>
    </xf>
    <xf numFmtId="0" fontId="36" fillId="44" borderId="16" applyNumberFormat="0" applyProtection="0">
      <alignment vertical="center" wrapText="1"/>
    </xf>
    <xf numFmtId="0" fontId="37" fillId="46" borderId="17" applyNumberFormat="0" applyProtection="0">
      <alignment vertical="center" wrapText="1"/>
    </xf>
    <xf numFmtId="0" fontId="34" fillId="46" borderId="16" applyNumberFormat="0" applyProtection="0">
      <alignment vertical="center" wrapText="1"/>
    </xf>
    <xf numFmtId="0" fontId="48" fillId="0" borderId="22" applyNumberFormat="0" applyFill="0" applyProtection="0">
      <alignment vertical="center" wrapText="1"/>
    </xf>
    <xf numFmtId="0" fontId="49" fillId="0" borderId="23" applyNumberFormat="0" applyFill="0" applyProtection="0">
      <alignment vertical="center" wrapText="1"/>
    </xf>
    <xf numFmtId="0" fontId="50" fillId="0" borderId="24" applyNumberFormat="0" applyFill="0" applyProtection="0">
      <alignment vertical="center" wrapText="1"/>
    </xf>
    <xf numFmtId="0" fontId="50" fillId="0" borderId="0" applyNumberFormat="0" applyFill="0" applyBorder="0" applyProtection="0">
      <alignment vertical="center" wrapText="1"/>
    </xf>
    <xf numFmtId="0" fontId="39" fillId="0" borderId="18" applyNumberFormat="0" applyFill="0" applyProtection="0">
      <alignment vertical="center" wrapText="1"/>
    </xf>
    <xf numFmtId="0" fontId="45" fillId="38" borderId="19" applyNumberFormat="0" applyProtection="0">
      <alignment vertical="center" wrapText="1"/>
    </xf>
    <xf numFmtId="0" fontId="42" fillId="0" borderId="0" applyNumberFormat="0" applyFill="0" applyBorder="0" applyProtection="0">
      <alignment vertical="center" wrapText="1"/>
    </xf>
    <xf numFmtId="0" fontId="41" fillId="37" borderId="0" applyNumberFormat="0" applyBorder="0" applyProtection="0">
      <alignment vertical="center" wrapText="1"/>
    </xf>
    <xf numFmtId="0" fontId="38" fillId="0" borderId="0"/>
    <xf numFmtId="0" fontId="1" fillId="0" borderId="0"/>
    <xf numFmtId="0" fontId="1" fillId="0" borderId="0"/>
    <xf numFmtId="0" fontId="47" fillId="20" borderId="0" applyNumberFormat="0" applyBorder="0" applyProtection="0">
      <alignment vertical="center" wrapText="1"/>
    </xf>
    <xf numFmtId="0" fontId="44" fillId="0" borderId="0" applyNumberFormat="0" applyFill="0" applyBorder="0" applyProtection="0">
      <alignment vertical="center" wrapText="1"/>
    </xf>
    <xf numFmtId="0" fontId="1" fillId="39" borderId="20" applyNumberFormat="0" applyProtection="0">
      <alignment vertical="center" wrapText="1"/>
    </xf>
    <xf numFmtId="0" fontId="46" fillId="0" borderId="21" applyNumberFormat="0" applyFill="0" applyProtection="0">
      <alignment vertical="center" wrapText="1"/>
    </xf>
    <xf numFmtId="49" fontId="1" fillId="0" borderId="0">
      <alignment horizontal="left" vertical="center" wrapText="1" indent="1" shrinkToFit="1"/>
      <protection locked="0"/>
    </xf>
    <xf numFmtId="0" fontId="35" fillId="0" borderId="0" applyNumberFormat="0" applyFill="0" applyBorder="0" applyProtection="0">
      <alignment vertical="center" wrapText="1"/>
    </xf>
    <xf numFmtId="0" fontId="40" fillId="21" borderId="0" applyNumberFormat="0" applyBorder="0" applyProtection="0">
      <alignment vertical="center" wrapText="1"/>
    </xf>
    <xf numFmtId="49" fontId="30" fillId="46" borderId="0">
      <alignment horizontal="center" vertical="center" wrapText="1"/>
      <protection locked="0"/>
    </xf>
    <xf numFmtId="0" fontId="1" fillId="0" borderId="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0" borderId="0" applyNumberFormat="0" applyBorder="0" applyAlignment="0" applyProtection="0"/>
    <xf numFmtId="0" fontId="32" fillId="51" borderId="0" applyNumberFormat="0" applyBorder="0" applyAlignment="0" applyProtection="0"/>
    <xf numFmtId="0" fontId="32" fillId="52"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69"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0" borderId="0" applyNumberFormat="0" applyBorder="0" applyAlignment="0" applyProtection="0"/>
    <xf numFmtId="0" fontId="32" fillId="57" borderId="0" applyNumberFormat="0" applyBorder="0" applyAlignment="0" applyProtection="0"/>
    <xf numFmtId="0" fontId="69"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32" fillId="51" borderId="0" applyNumberFormat="0" applyBorder="0" applyAlignment="0" applyProtection="0"/>
    <xf numFmtId="0" fontId="70" fillId="13" borderId="0" applyNumberFormat="0" applyBorder="0" applyAlignment="0" applyProtection="0"/>
    <xf numFmtId="0" fontId="32" fillId="58" borderId="0" applyNumberFormat="0" applyBorder="0" applyAlignment="0" applyProtection="0"/>
    <xf numFmtId="0" fontId="69" fillId="52" borderId="0" applyNumberFormat="0" applyBorder="0" applyAlignment="0" applyProtection="0"/>
    <xf numFmtId="0" fontId="32" fillId="52" borderId="0" applyNumberFormat="0" applyBorder="0" applyAlignment="0" applyProtection="0"/>
    <xf numFmtId="0" fontId="6" fillId="52" borderId="0" applyNumberFormat="0" applyBorder="0" applyAlignment="0" applyProtection="0"/>
    <xf numFmtId="0" fontId="32" fillId="52" borderId="0" applyNumberFormat="0" applyBorder="0" applyAlignment="0" applyProtection="0"/>
    <xf numFmtId="0" fontId="32" fillId="52"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52" borderId="0" applyNumberFormat="0" applyBorder="0" applyAlignment="0" applyProtection="0"/>
    <xf numFmtId="0" fontId="32" fillId="55"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4" borderId="0" applyNumberFormat="0" applyBorder="0" applyAlignment="0" applyProtection="0"/>
    <xf numFmtId="0" fontId="32" fillId="54" borderId="0" applyNumberFormat="0" applyBorder="0" applyAlignment="0" applyProtection="0"/>
    <xf numFmtId="0" fontId="32" fillId="58" borderId="0" applyNumberFormat="0" applyBorder="0" applyAlignment="0" applyProtection="0"/>
    <xf numFmtId="0" fontId="69"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55" borderId="0" applyNumberFormat="0" applyBorder="0" applyAlignment="0" applyProtection="0"/>
    <xf numFmtId="0" fontId="32" fillId="19" borderId="0" applyNumberFormat="0" applyBorder="0" applyAlignment="0" applyProtection="0"/>
    <xf numFmtId="0" fontId="32" fillId="50" borderId="0" applyNumberFormat="0" applyBorder="0" applyAlignment="0" applyProtection="0"/>
    <xf numFmtId="0" fontId="32" fillId="20" borderId="0" applyNumberFormat="0" applyBorder="0" applyAlignment="0" applyProtection="0"/>
    <xf numFmtId="0" fontId="32" fillId="51" borderId="0" applyNumberFormat="0" applyBorder="0" applyAlignment="0" applyProtection="0"/>
    <xf numFmtId="0" fontId="32" fillId="21" borderId="0" applyNumberFormat="0" applyBorder="0" applyAlignment="0" applyProtection="0"/>
    <xf numFmtId="0" fontId="32" fillId="52"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23" borderId="0" applyNumberFormat="0" applyBorder="0" applyAlignment="0" applyProtection="0"/>
    <xf numFmtId="0" fontId="32" fillId="54" borderId="0" applyNumberFormat="0" applyBorder="0" applyAlignment="0" applyProtection="0"/>
    <xf numFmtId="0" fontId="32" fillId="24" borderId="0" applyNumberFormat="0" applyBorder="0" applyAlignment="0" applyProtection="0"/>
    <xf numFmtId="0" fontId="32" fillId="55"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32" fillId="59" borderId="0" applyNumberFormat="0" applyBorder="0" applyAlignment="0" applyProtection="0"/>
    <xf numFmtId="0" fontId="32" fillId="53" borderId="0" applyNumberFormat="0" applyBorder="0" applyAlignment="0" applyProtection="0"/>
    <xf numFmtId="0" fontId="32" fillId="56" borderId="0" applyNumberFormat="0" applyBorder="0" applyAlignment="0" applyProtection="0"/>
    <xf numFmtId="0" fontId="32" fillId="60"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7" borderId="0" applyNumberFormat="0" applyBorder="0" applyAlignment="0" applyProtection="0"/>
    <xf numFmtId="0" fontId="69" fillId="57" borderId="0" applyNumberFormat="0" applyBorder="0" applyAlignment="0" applyProtection="0"/>
    <xf numFmtId="0" fontId="32" fillId="57" borderId="0" applyNumberFormat="0" applyBorder="0" applyAlignment="0" applyProtection="0"/>
    <xf numFmtId="0" fontId="32" fillId="61" borderId="0" applyNumberFormat="0" applyBorder="0" applyAlignment="0" applyProtection="0"/>
    <xf numFmtId="0" fontId="69"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9" borderId="0" applyNumberFormat="0" applyBorder="0" applyAlignment="0" applyProtection="0"/>
    <xf numFmtId="0" fontId="32" fillId="51" borderId="0" applyNumberFormat="0" applyBorder="0" applyAlignment="0" applyProtection="0"/>
    <xf numFmtId="0" fontId="69"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3" borderId="0" applyNumberFormat="0" applyBorder="0" applyAlignment="0" applyProtection="0"/>
    <xf numFmtId="0" fontId="32" fillId="54" borderId="0" applyNumberFormat="0" applyBorder="0" applyAlignment="0" applyProtection="0"/>
    <xf numFmtId="0" fontId="69"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6" borderId="0" applyNumberFormat="0" applyBorder="0" applyAlignment="0" applyProtection="0"/>
    <xf numFmtId="0" fontId="32" fillId="58" borderId="0" applyNumberFormat="0" applyBorder="0" applyAlignment="0" applyProtection="0"/>
    <xf numFmtId="0" fontId="69"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0"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6" borderId="0" applyNumberFormat="0" applyBorder="0" applyAlignment="0" applyProtection="0"/>
    <xf numFmtId="0" fontId="32" fillId="57" borderId="0" applyNumberFormat="0" applyBorder="0" applyAlignment="0" applyProtection="0"/>
    <xf numFmtId="0" fontId="32" fillId="27" borderId="0" applyNumberFormat="0" applyBorder="0" applyAlignment="0" applyProtection="0"/>
    <xf numFmtId="0" fontId="32" fillId="59" borderId="0" applyNumberFormat="0" applyBorder="0" applyAlignment="0" applyProtection="0"/>
    <xf numFmtId="0" fontId="32" fillId="22" borderId="0" applyNumberFormat="0" applyBorder="0" applyAlignment="0" applyProtection="0"/>
    <xf numFmtId="0" fontId="32" fillId="53" borderId="0" applyNumberFormat="0" applyBorder="0" applyAlignment="0" applyProtection="0"/>
    <xf numFmtId="0" fontId="32" fillId="62" borderId="0" applyNumberFormat="0" applyBorder="0" applyAlignment="0" applyProtection="0"/>
    <xf numFmtId="0" fontId="32" fillId="56" borderId="0" applyNumberFormat="0" applyBorder="0" applyAlignment="0" applyProtection="0"/>
    <xf numFmtId="0" fontId="32" fillId="28" borderId="0" applyNumberFormat="0" applyBorder="0" applyAlignment="0" applyProtection="0"/>
    <xf numFmtId="0" fontId="32" fillId="60"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63" borderId="0" applyNumberFormat="0" applyBorder="0" applyAlignment="0" applyProtection="0"/>
    <xf numFmtId="0" fontId="33" fillId="57" borderId="0" applyNumberFormat="0" applyBorder="0" applyAlignment="0" applyProtection="0"/>
    <xf numFmtId="0" fontId="33" fillId="59"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6" borderId="0" applyNumberFormat="0" applyBorder="0" applyAlignment="0" applyProtection="0"/>
    <xf numFmtId="0" fontId="33" fillId="54" borderId="0" applyNumberFormat="0" applyBorder="0" applyAlignment="0" applyProtection="0"/>
    <xf numFmtId="0" fontId="71"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33" fillId="63" borderId="0" applyNumberFormat="0" applyBorder="0" applyAlignment="0" applyProtection="0"/>
    <xf numFmtId="0" fontId="26" fillId="9" borderId="0" applyNumberFormat="0" applyBorder="0" applyAlignment="0" applyProtection="0"/>
    <xf numFmtId="0" fontId="33" fillId="67" borderId="0" applyNumberFormat="0" applyBorder="0" applyAlignment="0" applyProtection="0"/>
    <xf numFmtId="0" fontId="71"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57" borderId="0" applyNumberFormat="0" applyBorder="0" applyAlignment="0" applyProtection="0"/>
    <xf numFmtId="0" fontId="33" fillId="60" borderId="0" applyNumberFormat="0" applyBorder="0" applyAlignment="0" applyProtection="0"/>
    <xf numFmtId="0" fontId="71"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9" borderId="0" applyNumberFormat="0" applyBorder="0" applyAlignment="0" applyProtection="0"/>
    <xf numFmtId="0" fontId="33" fillId="51"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54"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65" borderId="0" applyNumberFormat="0" applyBorder="0" applyAlignment="0" applyProtection="0"/>
    <xf numFmtId="0" fontId="33" fillId="57" borderId="0" applyNumberFormat="0" applyBorder="0" applyAlignment="0" applyProtection="0"/>
    <xf numFmtId="0" fontId="71"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66" borderId="0" applyNumberFormat="0" applyBorder="0" applyAlignment="0" applyProtection="0"/>
    <xf numFmtId="0" fontId="33" fillId="29" borderId="0" applyNumberFormat="0" applyBorder="0" applyAlignment="0" applyProtection="0"/>
    <xf numFmtId="0" fontId="33" fillId="63" borderId="0" applyNumberFormat="0" applyBorder="0" applyAlignment="0" applyProtection="0"/>
    <xf numFmtId="0" fontId="33" fillId="26" borderId="0" applyNumberFormat="0" applyBorder="0" applyAlignment="0" applyProtection="0"/>
    <xf numFmtId="0" fontId="33" fillId="57" borderId="0" applyNumberFormat="0" applyBorder="0" applyAlignment="0" applyProtection="0"/>
    <xf numFmtId="0" fontId="33" fillId="27" borderId="0" applyNumberFormat="0" applyBorder="0" applyAlignment="0" applyProtection="0"/>
    <xf numFmtId="0" fontId="33" fillId="59"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2" borderId="0" applyNumberFormat="0" applyBorder="0" applyAlignment="0" applyProtection="0"/>
    <xf numFmtId="0" fontId="33" fillId="66" borderId="0" applyNumberFormat="0" applyBorder="0" applyAlignment="0" applyProtection="0"/>
    <xf numFmtId="0" fontId="72" fillId="8" borderId="0" applyNumberFormat="0" applyBorder="0" applyAlignment="0" applyProtection="0"/>
    <xf numFmtId="0" fontId="33" fillId="68" borderId="0" applyNumberFormat="0" applyBorder="0" applyAlignment="0" applyProtection="0"/>
    <xf numFmtId="0" fontId="71"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33" fillId="69" borderId="0" applyNumberFormat="0" applyBorder="0" applyAlignment="0" applyProtection="0"/>
    <xf numFmtId="0" fontId="72" fillId="10" borderId="0" applyNumberFormat="0" applyBorder="0" applyAlignment="0" applyProtection="0"/>
    <xf numFmtId="0" fontId="33" fillId="67" borderId="0" applyNumberFormat="0" applyBorder="0" applyAlignment="0" applyProtection="0"/>
    <xf numFmtId="0" fontId="71"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33" fillId="70" borderId="0" applyNumberFormat="0" applyBorder="0" applyAlignment="0" applyProtection="0"/>
    <xf numFmtId="0" fontId="72" fillId="12" borderId="0" applyNumberFormat="0" applyBorder="0" applyAlignment="0" applyProtection="0"/>
    <xf numFmtId="0" fontId="33" fillId="60" borderId="0" applyNumberFormat="0" applyBorder="0" applyAlignment="0" applyProtection="0"/>
    <xf numFmtId="0" fontId="71"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1" borderId="0" applyNumberFormat="0" applyBorder="0" applyAlignment="0" applyProtection="0"/>
    <xf numFmtId="0" fontId="33" fillId="72" borderId="0" applyNumberFormat="0" applyBorder="0" applyAlignment="0" applyProtection="0"/>
    <xf numFmtId="0" fontId="71"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71" fillId="65" borderId="0" applyNumberFormat="0" applyBorder="0" applyAlignment="0" applyProtection="0"/>
    <xf numFmtId="0" fontId="33" fillId="65" borderId="0" applyNumberFormat="0" applyBorder="0" applyAlignment="0" applyProtection="0"/>
    <xf numFmtId="0" fontId="33" fillId="70" borderId="0" applyNumberFormat="0" applyBorder="0" applyAlignment="0" applyProtection="0"/>
    <xf numFmtId="0" fontId="71"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3" fillId="67" borderId="0" applyNumberFormat="0" applyBorder="0" applyAlignment="0" applyProtection="0"/>
    <xf numFmtId="0" fontId="34" fillId="18" borderId="16" applyNumberFormat="0" applyAlignment="0" applyProtection="0"/>
    <xf numFmtId="0" fontId="34" fillId="73" borderId="16" applyNumberFormat="0" applyAlignment="0" applyProtection="0"/>
    <xf numFmtId="165" fontId="32" fillId="0" borderId="0" applyFont="0" applyFill="0" applyBorder="0" applyAlignment="0" applyProtection="0"/>
    <xf numFmtId="0" fontId="47" fillId="53" borderId="0" applyNumberFormat="0" applyBorder="0" applyAlignment="0" applyProtection="0"/>
    <xf numFmtId="0" fontId="73" fillId="51" borderId="0" applyNumberFormat="0" applyBorder="0" applyAlignment="0" applyProtection="0"/>
    <xf numFmtId="0" fontId="47" fillId="51" borderId="0" applyNumberFormat="0" applyBorder="0" applyAlignment="0" applyProtection="0"/>
    <xf numFmtId="0" fontId="20" fillId="4" borderId="0" applyNumberFormat="0" applyBorder="0" applyAlignment="0" applyProtection="0"/>
    <xf numFmtId="0" fontId="47" fillId="51" borderId="0" applyNumberFormat="0" applyBorder="0" applyAlignment="0" applyProtection="0"/>
    <xf numFmtId="0" fontId="47" fillId="51" borderId="0" applyNumberFormat="0" applyBorder="0" applyAlignment="0" applyProtection="0"/>
    <xf numFmtId="0" fontId="36" fillId="55" borderId="16" applyNumberFormat="0" applyAlignment="0" applyProtection="0"/>
    <xf numFmtId="0" fontId="74" fillId="74" borderId="16" applyNumberFormat="0" applyAlignment="0" applyProtection="0"/>
    <xf numFmtId="0" fontId="75"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4" fillId="73" borderId="16" applyNumberFormat="0" applyAlignment="0" applyProtection="0"/>
    <xf numFmtId="0" fontId="39" fillId="0" borderId="18" applyNumberFormat="0" applyFill="0" applyAlignment="0" applyProtection="0"/>
    <xf numFmtId="0" fontId="45" fillId="75" borderId="19" applyNumberFormat="0" applyAlignment="0" applyProtection="0"/>
    <xf numFmtId="0" fontId="76" fillId="75" borderId="19" applyNumberFormat="0" applyAlignment="0" applyProtection="0"/>
    <xf numFmtId="0" fontId="45" fillId="75" borderId="19" applyNumberFormat="0" applyAlignment="0" applyProtection="0"/>
    <xf numFmtId="0" fontId="47" fillId="51" borderId="0" applyNumberFormat="0" applyBorder="0" applyAlignment="0" applyProtection="0"/>
    <xf numFmtId="0" fontId="42"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40" fontId="77"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80"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1" fillId="0" borderId="0" applyFont="0" applyFill="0" applyBorder="0" applyAlignment="0" applyProtection="0"/>
    <xf numFmtId="165"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1" fillId="0" borderId="0" applyFont="0" applyFill="0" applyBorder="0" applyAlignment="0" applyProtection="0"/>
    <xf numFmtId="44" fontId="38" fillId="0" borderId="0" applyFont="0" applyFill="0" applyBorder="0" applyAlignment="0" applyProtection="0"/>
    <xf numFmtId="0" fontId="45" fillId="75" borderId="19" applyNumberFormat="0" applyAlignment="0" applyProtection="0"/>
    <xf numFmtId="181" fontId="78" fillId="0" borderId="0" applyFont="0" applyFill="0" applyBorder="0" applyAlignment="0" applyProtection="0"/>
    <xf numFmtId="0" fontId="44" fillId="0" borderId="0" applyNumberFormat="0" applyFill="0" applyBorder="0" applyAlignment="0" applyProtection="0"/>
    <xf numFmtId="0" fontId="79" fillId="0" borderId="0" applyNumberFormat="0" applyFill="0" applyBorder="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40" fillId="54" borderId="0" applyNumberFormat="0" applyBorder="0" applyAlignment="0" applyProtection="0"/>
    <xf numFmtId="0" fontId="80" fillId="52" borderId="0" applyNumberFormat="0" applyBorder="0" applyAlignment="0" applyProtection="0"/>
    <xf numFmtId="0" fontId="40" fillId="52" borderId="0" applyNumberFormat="0" applyBorder="0" applyAlignment="0" applyProtection="0"/>
    <xf numFmtId="0" fontId="40" fillId="52" borderId="0" applyNumberFormat="0" applyBorder="0" applyAlignment="0" applyProtection="0"/>
    <xf numFmtId="0" fontId="40" fillId="52" borderId="0" applyNumberFormat="0" applyFont="0" applyBorder="0" applyAlignment="0" applyProtection="0"/>
    <xf numFmtId="0" fontId="40" fillId="52" borderId="0" applyNumberFormat="0" applyBorder="0" applyAlignment="0" applyProtection="0"/>
    <xf numFmtId="0" fontId="19" fillId="3" borderId="0" applyNumberFormat="0" applyBorder="0" applyAlignment="0" applyProtection="0"/>
    <xf numFmtId="0" fontId="19" fillId="3" borderId="0" applyNumberFormat="0" applyBorder="0" applyAlignment="0" applyProtection="0"/>
    <xf numFmtId="0" fontId="81" fillId="3" borderId="0" applyNumberFormat="0" applyBorder="0" applyAlignment="0" applyProtection="0"/>
    <xf numFmtId="0" fontId="82"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48" fillId="0" borderId="22" applyNumberFormat="0" applyFill="0" applyAlignment="0" applyProtection="0"/>
    <xf numFmtId="0" fontId="67" fillId="0" borderId="27" applyNumberFormat="0" applyFill="0" applyAlignment="0" applyProtection="0"/>
    <xf numFmtId="0" fontId="83"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49" fillId="0" borderId="23" applyNumberFormat="0" applyFill="0" applyAlignment="0" applyProtection="0"/>
    <xf numFmtId="0" fontId="68" fillId="0" borderId="28" applyNumberFormat="0" applyFill="0" applyAlignment="0" applyProtection="0"/>
    <xf numFmtId="0" fontId="84"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50" fillId="0" borderId="24" applyNumberFormat="0" applyFill="0" applyAlignment="0" applyProtection="0"/>
    <xf numFmtId="0" fontId="68" fillId="0" borderId="0" applyNumberFormat="0" applyFill="0" applyBorder="0" applyAlignment="0" applyProtection="0"/>
    <xf numFmtId="0" fontId="84"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46" fillId="0" borderId="21" applyNumberFormat="0" applyFill="0" applyAlignment="0" applyProtection="0"/>
    <xf numFmtId="0" fontId="36" fillId="24" borderId="16" applyNumberFormat="0" applyAlignment="0" applyProtection="0"/>
    <xf numFmtId="0" fontId="36" fillId="55" borderId="16" applyNumberFormat="0" applyAlignment="0" applyProtection="0"/>
    <xf numFmtId="0" fontId="36" fillId="61" borderId="16" applyNumberFormat="0" applyAlignment="0" applyProtection="0"/>
    <xf numFmtId="0" fontId="85"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6" fillId="55" borderId="16" applyNumberFormat="0" applyAlignment="0" applyProtection="0"/>
    <xf numFmtId="0" fontId="33" fillId="33" borderId="0" applyNumberFormat="0" applyBorder="0" applyAlignment="0" applyProtection="0"/>
    <xf numFmtId="0" fontId="33" fillId="69" borderId="0" applyNumberFormat="0" applyBorder="0" applyAlignment="0" applyProtection="0"/>
    <xf numFmtId="0" fontId="33" fillId="34" borderId="0" applyNumberFormat="0" applyBorder="0" applyAlignment="0" applyProtection="0"/>
    <xf numFmtId="0" fontId="33" fillId="70" borderId="0" applyNumberFormat="0" applyBorder="0" applyAlignment="0" applyProtection="0"/>
    <xf numFmtId="0" fontId="33" fillId="35" borderId="0" applyNumberFormat="0" applyBorder="0" applyAlignment="0" applyProtection="0"/>
    <xf numFmtId="0" fontId="33" fillId="71" borderId="0" applyNumberFormat="0" applyBorder="0" applyAlignment="0" applyProtection="0"/>
    <xf numFmtId="0" fontId="33" fillId="30" borderId="0" applyNumberFormat="0" applyBorder="0" applyAlignment="0" applyProtection="0"/>
    <xf numFmtId="0" fontId="33" fillId="64" borderId="0" applyNumberFormat="0" applyBorder="0" applyAlignment="0" applyProtection="0"/>
    <xf numFmtId="0" fontId="33" fillId="31" borderId="0" applyNumberFormat="0" applyBorder="0" applyAlignment="0" applyProtection="0"/>
    <xf numFmtId="0" fontId="33" fillId="65" borderId="0" applyNumberFormat="0" applyBorder="0" applyAlignment="0" applyProtection="0"/>
    <xf numFmtId="0" fontId="33" fillId="36" borderId="0" applyNumberFormat="0" applyBorder="0" applyAlignment="0" applyProtection="0"/>
    <xf numFmtId="0" fontId="33" fillId="67" borderId="0" applyNumberFormat="0" applyBorder="0" applyAlignment="0" applyProtection="0"/>
    <xf numFmtId="0" fontId="37" fillId="18" borderId="17" applyNumberFormat="0" applyAlignment="0" applyProtection="0"/>
    <xf numFmtId="0" fontId="37" fillId="73" borderId="17" applyNumberFormat="0" applyAlignment="0" applyProtection="0"/>
    <xf numFmtId="0" fontId="1" fillId="58" borderId="20" applyNumberFormat="0" applyFont="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0" fontId="40" fillId="52" borderId="0" applyNumberFormat="0" applyBorder="0" applyAlignment="0" applyProtection="0"/>
    <xf numFmtId="0" fontId="37" fillId="73" borderId="17" applyNumberFormat="0" applyAlignment="0" applyProtection="0"/>
    <xf numFmtId="0" fontId="45" fillId="75" borderId="19" applyNumberFormat="0" applyAlignment="0" applyProtection="0"/>
    <xf numFmtId="0" fontId="80" fillId="52" borderId="0" applyNumberFormat="0" applyBorder="0" applyAlignment="0" applyProtection="0"/>
    <xf numFmtId="0" fontId="40" fillId="21" borderId="0" applyNumberFormat="0" applyBorder="0" applyAlignment="0" applyProtection="0"/>
    <xf numFmtId="0" fontId="40" fillId="52" borderId="0" applyNumberFormat="0" applyBorder="0" applyAlignment="0" applyProtection="0"/>
    <xf numFmtId="0" fontId="35" fillId="0" borderId="29" applyNumberFormat="0" applyFill="0" applyAlignment="0" applyProtection="0"/>
    <xf numFmtId="0" fontId="8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6" fillId="0" borderId="21" applyNumberFormat="0" applyFill="0" applyAlignment="0" applyProtection="0"/>
    <xf numFmtId="0" fontId="44" fillId="0" borderId="0" applyNumberFormat="0" applyFill="0" applyBorder="0" applyAlignment="0" applyProtection="0"/>
    <xf numFmtId="0" fontId="48" fillId="0" borderId="22" applyNumberFormat="0" applyFill="0" applyAlignment="0" applyProtection="0"/>
    <xf numFmtId="0" fontId="49" fillId="0" borderId="23" applyNumberFormat="0" applyFill="0" applyAlignment="0" applyProtection="0"/>
    <xf numFmtId="0" fontId="50" fillId="0" borderId="24" applyNumberFormat="0" applyFill="0" applyAlignment="0" applyProtection="0"/>
    <xf numFmtId="0" fontId="50" fillId="0" borderId="0" applyNumberFormat="0" applyFill="0" applyBorder="0" applyAlignment="0" applyProtection="0"/>
    <xf numFmtId="0" fontId="42" fillId="0" borderId="0" applyNumberFormat="0" applyFill="0" applyBorder="0" applyAlignment="0" applyProtection="0"/>
    <xf numFmtId="0" fontId="16" fillId="76" borderId="30" applyNumberFormat="0" applyAlignment="0" applyProtection="0"/>
    <xf numFmtId="0" fontId="41" fillId="37" borderId="0" applyNumberFormat="0" applyBorder="0" applyAlignment="0" applyProtection="0"/>
    <xf numFmtId="0" fontId="87" fillId="61" borderId="0" applyNumberFormat="0" applyBorder="0" applyAlignment="0" applyProtection="0"/>
    <xf numFmtId="0" fontId="88"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41" fillId="61" borderId="0" applyNumberFormat="0" applyBorder="0" applyAlignment="0" applyProtection="0"/>
    <xf numFmtId="0" fontId="89" fillId="0" borderId="0"/>
    <xf numFmtId="0" fontId="90" fillId="0" borderId="0"/>
    <xf numFmtId="0" fontId="90" fillId="0" borderId="0"/>
    <xf numFmtId="0" fontId="77"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90"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28" fillId="0" borderId="0"/>
    <xf numFmtId="0" fontId="2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8" fillId="0" borderId="0"/>
    <xf numFmtId="0" fontId="6" fillId="0" borderId="0"/>
    <xf numFmtId="0" fontId="38" fillId="0" borderId="0"/>
    <xf numFmtId="0" fontId="2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2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91" fillId="0" borderId="0"/>
    <xf numFmtId="0" fontId="1" fillId="0" borderId="0"/>
    <xf numFmtId="0" fontId="1"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1" fillId="0" borderId="0"/>
    <xf numFmtId="0" fontId="38" fillId="0" borderId="0"/>
    <xf numFmtId="0" fontId="38" fillId="0" borderId="0"/>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70" fillId="0" borderId="0"/>
    <xf numFmtId="0" fontId="9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2" fillId="0" borderId="0"/>
    <xf numFmtId="0" fontId="38" fillId="0" borderId="0"/>
    <xf numFmtId="0" fontId="38" fillId="0" borderId="0"/>
    <xf numFmtId="0" fontId="38" fillId="0" borderId="0"/>
    <xf numFmtId="0" fontId="38" fillId="0" borderId="0"/>
    <xf numFmtId="0" fontId="1" fillId="0" borderId="0"/>
    <xf numFmtId="0" fontId="38" fillId="0" borderId="0"/>
    <xf numFmtId="0" fontId="38" fillId="0" borderId="0"/>
    <xf numFmtId="0" fontId="38" fillId="0" borderId="0"/>
    <xf numFmtId="0" fontId="1" fillId="0" borderId="0"/>
    <xf numFmtId="0" fontId="38" fillId="0" borderId="0"/>
    <xf numFmtId="0" fontId="1"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6" fillId="0" borderId="0"/>
    <xf numFmtId="0" fontId="77" fillId="0" borderId="0"/>
    <xf numFmtId="0" fontId="1" fillId="0" borderId="0"/>
    <xf numFmtId="0" fontId="32" fillId="0" borderId="0"/>
    <xf numFmtId="0" fontId="32" fillId="0" borderId="0"/>
    <xf numFmtId="0" fontId="38" fillId="0" borderId="0"/>
    <xf numFmtId="0" fontId="38" fillId="0" borderId="0"/>
    <xf numFmtId="0" fontId="38" fillId="0" borderId="0"/>
    <xf numFmtId="0" fontId="38" fillId="0" borderId="0"/>
    <xf numFmtId="0" fontId="38" fillId="0" borderId="0"/>
    <xf numFmtId="0" fontId="38" fillId="0" borderId="0"/>
    <xf numFmtId="0" fontId="93" fillId="0" borderId="0"/>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applyNumberFormat="0" applyFont="0" applyFill="0" applyBorder="0" applyAlignment="0" applyProtection="0">
      <alignment vertical="top"/>
    </xf>
    <xf numFmtId="0" fontId="38" fillId="0" borderId="0"/>
    <xf numFmtId="0" fontId="38" fillId="0" borderId="0"/>
    <xf numFmtId="0" fontId="38" fillId="0" borderId="0"/>
    <xf numFmtId="0" fontId="38" fillId="0" borderId="0"/>
    <xf numFmtId="0" fontId="38" fillId="0" borderId="0"/>
    <xf numFmtId="0" fontId="38"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28" fillId="0" borderId="0"/>
    <xf numFmtId="0" fontId="1" fillId="0" borderId="0"/>
    <xf numFmtId="0" fontId="16"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38" fillId="0" borderId="0"/>
    <xf numFmtId="0" fontId="38" fillId="0" borderId="0"/>
    <xf numFmtId="0" fontId="38" fillId="0" borderId="0"/>
    <xf numFmtId="0" fontId="16" fillId="0" borderId="0"/>
    <xf numFmtId="0" fontId="1" fillId="0" borderId="0"/>
    <xf numFmtId="0" fontId="38" fillId="0" borderId="0"/>
    <xf numFmtId="0" fontId="38" fillId="0" borderId="0"/>
    <xf numFmtId="0" fontId="38" fillId="0" borderId="0"/>
    <xf numFmtId="0" fontId="38" fillId="0" borderId="0"/>
    <xf numFmtId="0" fontId="77" fillId="0" borderId="0"/>
    <xf numFmtId="0" fontId="28" fillId="0" borderId="0"/>
    <xf numFmtId="0" fontId="28" fillId="0" borderId="0"/>
    <xf numFmtId="0" fontId="28" fillId="0" borderId="0"/>
    <xf numFmtId="0" fontId="28" fillId="0" borderId="0"/>
    <xf numFmtId="0" fontId="28" fillId="0" borderId="0"/>
    <xf numFmtId="0" fontId="28" fillId="0" borderId="0"/>
    <xf numFmtId="0" fontId="38" fillId="0" borderId="0"/>
    <xf numFmtId="0" fontId="17" fillId="0" borderId="0"/>
    <xf numFmtId="0" fontId="94" fillId="0" borderId="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3" fontId="95" fillId="0" borderId="0" applyNumberFormat="0">
      <alignment horizontal="center"/>
    </xf>
    <xf numFmtId="0" fontId="16" fillId="58" borderId="20" applyNumberFormat="0" applyFont="0" applyAlignment="0" applyProtection="0"/>
    <xf numFmtId="0" fontId="39" fillId="0" borderId="18" applyNumberFormat="0" applyFill="0" applyAlignment="0" applyProtection="0"/>
    <xf numFmtId="0" fontId="37" fillId="74" borderId="17" applyNumberFormat="0" applyAlignment="0" applyProtection="0"/>
    <xf numFmtId="0" fontId="96"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37" fillId="73" borderId="17" applyNumberFormat="0" applyAlignment="0" applyProtection="0"/>
    <xf numFmtId="0" fontId="66" fillId="0" borderId="0"/>
    <xf numFmtId="0" fontId="1" fillId="0" borderId="0"/>
    <xf numFmtId="0" fontId="1" fillId="0" borderId="0"/>
    <xf numFmtId="0" fontId="1" fillId="0" borderId="0"/>
    <xf numFmtId="0" fontId="1" fillId="0" borderId="0"/>
    <xf numFmtId="0" fontId="16" fillId="0" borderId="0"/>
    <xf numFmtId="0" fontId="1" fillId="0" borderId="0"/>
    <xf numFmtId="0" fontId="63" fillId="0" borderId="0"/>
    <xf numFmtId="0" fontId="60" fillId="0" borderId="0"/>
    <xf numFmtId="0" fontId="43" fillId="0" borderId="0"/>
    <xf numFmtId="0" fontId="16" fillId="0" borderId="0"/>
    <xf numFmtId="0" fontId="16" fillId="0" borderId="0"/>
    <xf numFmtId="0" fontId="77" fillId="0" borderId="0"/>
    <xf numFmtId="0" fontId="1" fillId="0" borderId="0"/>
    <xf numFmtId="0" fontId="1" fillId="0" borderId="0"/>
    <xf numFmtId="0" fontId="16" fillId="0" borderId="0"/>
    <xf numFmtId="0" fontId="38" fillId="0" borderId="0"/>
    <xf numFmtId="0" fontId="38" fillId="0" borderId="0"/>
    <xf numFmtId="0" fontId="38" fillId="0" borderId="0"/>
    <xf numFmtId="0" fontId="79" fillId="0" borderId="0" applyNumberFormat="0" applyFill="0" applyBorder="0" applyAlignment="0" applyProtection="0"/>
    <xf numFmtId="0" fontId="76" fillId="75" borderId="19" applyNumberFormat="0" applyAlignment="0" applyProtection="0"/>
    <xf numFmtId="0" fontId="45" fillId="38" borderId="19" applyNumberFormat="0" applyAlignment="0" applyProtection="0"/>
    <xf numFmtId="0" fontId="45" fillId="75" borderId="19" applyNumberFormat="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38" fillId="0" borderId="0" applyFont="0" applyFill="0" applyBorder="0" applyAlignment="0" applyProtection="0"/>
    <xf numFmtId="0" fontId="1" fillId="39" borderId="20" applyNumberForma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38" fillId="58" borderId="20" applyNumberFormat="0" applyFont="0" applyAlignment="0" applyProtection="0"/>
    <xf numFmtId="0" fontId="1" fillId="58" borderId="20" applyNumberFormat="0" applyFont="0" applyAlignment="0" applyProtection="0"/>
    <xf numFmtId="0" fontId="46" fillId="0" borderId="21" applyNumberFormat="0" applyFill="0" applyAlignment="0" applyProtection="0"/>
    <xf numFmtId="0" fontId="47" fillId="51" borderId="0" applyNumberFormat="0" applyBorder="0" applyAlignment="0" applyProtection="0"/>
    <xf numFmtId="0" fontId="41" fillId="61" borderId="0" applyNumberFormat="0" applyBorder="0" applyAlignment="0" applyProtection="0"/>
    <xf numFmtId="0" fontId="73" fillId="51" borderId="0" applyNumberFormat="0" applyBorder="0" applyAlignment="0" applyProtection="0"/>
    <xf numFmtId="0" fontId="47" fillId="20" borderId="0" applyNumberFormat="0" applyBorder="0" applyAlignment="0" applyProtection="0"/>
    <xf numFmtId="0" fontId="47" fillId="51" borderId="0" applyNumberFormat="0" applyBorder="0" applyAlignment="0" applyProtection="0"/>
    <xf numFmtId="0" fontId="40" fillId="52" borderId="0" applyNumberFormat="0" applyBorder="0" applyAlignment="0" applyProtection="0"/>
    <xf numFmtId="0" fontId="97" fillId="0" borderId="0"/>
    <xf numFmtId="0" fontId="98" fillId="0" borderId="0"/>
    <xf numFmtId="0" fontId="1"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7" fillId="0" borderId="0"/>
    <xf numFmtId="0" fontId="38" fillId="0" borderId="0"/>
    <xf numFmtId="0" fontId="38" fillId="0" borderId="0"/>
    <xf numFmtId="0" fontId="34" fillId="73" borderId="16" applyNumberFormat="0" applyAlignment="0" applyProtection="0"/>
    <xf numFmtId="0" fontId="35" fillId="0" borderId="0" applyNumberFormat="0" applyFill="0" applyBorder="0" applyAlignment="0" applyProtection="0"/>
    <xf numFmtId="0" fontId="99"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42" fillId="0" borderId="0" applyNumberFormat="0" applyFill="0" applyBorder="0" applyAlignment="0" applyProtection="0"/>
    <xf numFmtId="0" fontId="39" fillId="0" borderId="31" applyNumberFormat="0" applyFill="0" applyAlignment="0" applyProtection="0"/>
    <xf numFmtId="0" fontId="100"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9" fillId="0" borderId="18" applyNumberFormat="0" applyFill="0" applyAlignment="0" applyProtection="0"/>
    <xf numFmtId="0" fontId="36" fillId="55" borderId="16" applyNumberFormat="0" applyAlignment="0" applyProtection="0"/>
    <xf numFmtId="0" fontId="34" fillId="73" borderId="16" applyNumberFormat="0" applyAlignment="0" applyProtection="0"/>
    <xf numFmtId="0" fontId="37" fillId="73" borderId="17" applyNumberFormat="0" applyAlignment="0" applyProtection="0"/>
    <xf numFmtId="0" fontId="44" fillId="0" borderId="0" applyNumberFormat="0" applyFill="0" applyBorder="0" applyAlignment="0" applyProtection="0"/>
    <xf numFmtId="0" fontId="35" fillId="0" borderId="0" applyNumberFormat="0" applyFill="0" applyBorder="0" applyAlignment="0" applyProtection="0"/>
    <xf numFmtId="0" fontId="101" fillId="0" borderId="0" applyNumberFormat="0" applyFill="0" applyBorder="0" applyAlignment="0" applyProtection="0"/>
    <xf numFmtId="0" fontId="35" fillId="0" borderId="0" applyNumberFormat="0" applyFill="0" applyBorder="0" applyAlignment="0" applyProtection="0"/>
    <xf numFmtId="0" fontId="33" fillId="69" borderId="0" applyNumberFormat="0" applyBorder="0" applyAlignment="0" applyProtection="0"/>
    <xf numFmtId="0" fontId="33" fillId="70" borderId="0" applyNumberFormat="0" applyBorder="0" applyAlignment="0" applyProtection="0"/>
    <xf numFmtId="0" fontId="33" fillId="71" borderId="0" applyNumberFormat="0" applyBorder="0" applyAlignment="0" applyProtection="0"/>
    <xf numFmtId="0" fontId="33" fillId="64" borderId="0" applyNumberFormat="0" applyBorder="0" applyAlignment="0" applyProtection="0"/>
    <xf numFmtId="0" fontId="33" fillId="65" borderId="0" applyNumberFormat="0" applyBorder="0" applyAlignment="0" applyProtection="0"/>
    <xf numFmtId="0" fontId="33" fillId="67" borderId="0" applyNumberFormat="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38" fillId="0" borderId="0"/>
    <xf numFmtId="0" fontId="38" fillId="0" borderId="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170" fontId="1" fillId="0" borderId="0" applyFill="0" applyBorder="0" applyAlignment="0" applyProtection="0"/>
    <xf numFmtId="0" fontId="70" fillId="0" borderId="0"/>
    <xf numFmtId="0" fontId="70" fillId="0" borderId="0"/>
    <xf numFmtId="0" fontId="1" fillId="77" borderId="0">
      <alignment vertical="center" wrapText="1"/>
    </xf>
    <xf numFmtId="0" fontId="6" fillId="0" borderId="0"/>
    <xf numFmtId="0" fontId="6" fillId="0" borderId="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0" fontId="16" fillId="0" borderId="0"/>
    <xf numFmtId="0" fontId="26" fillId="9" borderId="0" applyNumberFormat="0" applyBorder="0" applyAlignment="0" applyProtection="0"/>
    <xf numFmtId="0" fontId="26" fillId="11"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6" borderId="0" applyNumberFormat="0" applyBorder="0" applyAlignment="0" applyProtection="0"/>
    <xf numFmtId="0" fontId="26" fillId="17" borderId="0" applyNumberFormat="0" applyBorder="0" applyAlignment="0" applyProtection="0"/>
    <xf numFmtId="0" fontId="102" fillId="0" borderId="0" applyNumberFormat="0" applyFill="0" applyBorder="0" applyAlignment="0" applyProtection="0"/>
    <xf numFmtId="0" fontId="103" fillId="5" borderId="0" applyNumberFormat="0" applyBorder="0" applyAlignment="0" applyProtection="0"/>
    <xf numFmtId="0" fontId="32" fillId="0" borderId="0"/>
    <xf numFmtId="0" fontId="17" fillId="0" borderId="0"/>
    <xf numFmtId="0" fontId="6" fillId="0" borderId="0"/>
    <xf numFmtId="165" fontId="6" fillId="0" borderId="0" applyFont="0" applyFill="0" applyBorder="0" applyAlignment="0" applyProtection="0"/>
    <xf numFmtId="167" fontId="1" fillId="0" borderId="0" applyFill="0" applyBorder="0" applyAlignment="0" applyProtection="0"/>
    <xf numFmtId="165" fontId="6" fillId="0" borderId="0" applyFont="0" applyFill="0" applyBorder="0" applyAlignment="0" applyProtection="0"/>
    <xf numFmtId="170" fontId="1" fillId="0" borderId="0" applyFill="0" applyBorder="0" applyAlignment="0" applyProtection="0"/>
    <xf numFmtId="171" fontId="1" fillId="0" borderId="0" applyFill="0" applyBorder="0" applyAlignment="0" applyProtection="0"/>
    <xf numFmtId="0" fontId="32" fillId="0" borderId="0"/>
    <xf numFmtId="165" fontId="1" fillId="0" borderId="0" applyFont="0" applyFill="0" applyBorder="0" applyAlignment="0" applyProtection="0"/>
    <xf numFmtId="0" fontId="16" fillId="0" borderId="0"/>
    <xf numFmtId="0" fontId="99" fillId="0" borderId="0" applyNumberFormat="0" applyFill="0" applyBorder="0" applyAlignment="0" applyProtection="0"/>
    <xf numFmtId="0" fontId="31" fillId="0" borderId="0"/>
    <xf numFmtId="167" fontId="1" fillId="0" borderId="0" applyFill="0" applyBorder="0" applyAlignment="0" applyProtection="0"/>
    <xf numFmtId="171" fontId="1" fillId="0" borderId="0" applyFill="0" applyBorder="0" applyAlignment="0" applyProtection="0"/>
    <xf numFmtId="0" fontId="33" fillId="67" borderId="0" applyNumberFormat="0" applyBorder="0" applyAlignment="0" applyProtection="0"/>
    <xf numFmtId="0" fontId="33" fillId="60" borderId="0" applyNumberFormat="0" applyBorder="0" applyAlignment="0" applyProtection="0"/>
    <xf numFmtId="0" fontId="33" fillId="51" borderId="0" applyNumberFormat="0" applyBorder="0" applyAlignment="0" applyProtection="0"/>
    <xf numFmtId="0" fontId="33" fillId="54" borderId="0" applyNumberFormat="0" applyBorder="0" applyAlignment="0" applyProtection="0"/>
    <xf numFmtId="0" fontId="33" fillId="57" borderId="0" applyNumberFormat="0" applyBorder="0" applyAlignment="0" applyProtection="0"/>
    <xf numFmtId="0" fontId="87" fillId="61" borderId="0" applyNumberFormat="0" applyBorder="0" applyAlignment="0" applyProtection="0"/>
    <xf numFmtId="165" fontId="6" fillId="0" borderId="0" applyFont="0" applyFill="0" applyBorder="0" applyAlignment="0" applyProtection="0"/>
    <xf numFmtId="165" fontId="1" fillId="0" borderId="0" applyFont="0" applyFill="0" applyBorder="0" applyAlignment="0" applyProtection="0"/>
    <xf numFmtId="0" fontId="33" fillId="54" borderId="0" applyNumberFormat="0" applyBorder="0" applyAlignment="0" applyProtection="0"/>
    <xf numFmtId="170" fontId="1" fillId="0" borderId="0" applyFill="0" applyBorder="0" applyAlignment="0" applyProtection="0"/>
    <xf numFmtId="0" fontId="1" fillId="0" borderId="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5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52" fillId="0" borderId="0" applyFont="0" applyFill="0" applyBorder="0" applyAlignment="0" applyProtection="0"/>
    <xf numFmtId="165" fontId="32"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1" fillId="0" borderId="0" applyFont="0" applyFill="0" applyBorder="0" applyAlignment="0" applyProtection="0"/>
    <xf numFmtId="165" fontId="38"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165" fontId="1" fillId="0" borderId="0" applyFont="0" applyFill="0" applyBorder="0" applyAlignment="0" applyProtection="0"/>
  </cellStyleXfs>
  <cellXfs count="133">
    <xf numFmtId="0" fontId="0" fillId="0" borderId="0" xfId="0"/>
    <xf numFmtId="0" fontId="8" fillId="0" borderId="1" xfId="0" applyFont="1" applyBorder="1" applyAlignment="1">
      <alignment horizontal="center" vertical="center" wrapText="1"/>
    </xf>
    <xf numFmtId="0" fontId="3" fillId="0" borderId="0" xfId="0" applyFont="1"/>
    <xf numFmtId="0" fontId="3" fillId="0" borderId="2" xfId="0" applyFont="1" applyBorder="1"/>
    <xf numFmtId="0" fontId="3" fillId="0" borderId="3" xfId="0" applyFont="1" applyBorder="1"/>
    <xf numFmtId="165" fontId="4" fillId="0" borderId="1" xfId="2" applyFont="1" applyBorder="1" applyAlignment="1">
      <alignment vertical="center" wrapText="1"/>
    </xf>
    <xf numFmtId="165" fontId="5" fillId="0" borderId="1" xfId="2" applyFont="1" applyBorder="1" applyAlignment="1">
      <alignment vertical="center"/>
    </xf>
    <xf numFmtId="0" fontId="5" fillId="0" borderId="0" xfId="0" applyFont="1" applyAlignment="1">
      <alignment horizontal="right"/>
    </xf>
    <xf numFmtId="9" fontId="5" fillId="0" borderId="0" xfId="3" applyFont="1" applyBorder="1" applyAlignment="1">
      <alignment horizontal="center" vertical="center"/>
    </xf>
    <xf numFmtId="0" fontId="5" fillId="0" borderId="0" xfId="0" applyFont="1"/>
    <xf numFmtId="165" fontId="5" fillId="0" borderId="0" xfId="0" applyNumberFormat="1" applyFont="1"/>
    <xf numFmtId="9" fontId="5" fillId="0" borderId="1" xfId="3" applyFont="1" applyBorder="1" applyAlignment="1">
      <alignment horizontal="center" vertical="center" wrapText="1"/>
    </xf>
    <xf numFmtId="0" fontId="8" fillId="0" borderId="0" xfId="0" applyFont="1"/>
    <xf numFmtId="0" fontId="7" fillId="0" borderId="0" xfId="0" applyFont="1"/>
    <xf numFmtId="0" fontId="8" fillId="0" borderId="0" xfId="0" applyFont="1" applyAlignment="1">
      <alignment horizontal="center"/>
    </xf>
    <xf numFmtId="0" fontId="8" fillId="0" borderId="3" xfId="0" applyFont="1" applyBorder="1"/>
    <xf numFmtId="0" fontId="8" fillId="0" borderId="2" xfId="0" applyFont="1" applyBorder="1"/>
    <xf numFmtId="165" fontId="7" fillId="0" borderId="1" xfId="2" applyFont="1" applyBorder="1"/>
    <xf numFmtId="0" fontId="10" fillId="0" borderId="0" xfId="4" applyFont="1" applyAlignment="1">
      <alignment horizontal="left" vertical="center"/>
    </xf>
    <xf numFmtId="0" fontId="11" fillId="0" borderId="0" xfId="0" applyFont="1"/>
    <xf numFmtId="0" fontId="10" fillId="0" borderId="0" xfId="4" applyFont="1" applyAlignment="1">
      <alignment horizontal="center" vertical="center"/>
    </xf>
    <xf numFmtId="0" fontId="10" fillId="0" borderId="0" xfId="5" applyFont="1" applyAlignment="1">
      <alignment horizontal="center" vertical="center"/>
    </xf>
    <xf numFmtId="0" fontId="10" fillId="0" borderId="0" xfId="4" applyFont="1" applyAlignment="1">
      <alignment vertical="center"/>
    </xf>
    <xf numFmtId="0" fontId="13" fillId="0" borderId="0" xfId="0" applyFont="1"/>
    <xf numFmtId="0" fontId="3" fillId="0" borderId="0" xfId="0" applyFont="1" applyAlignment="1">
      <alignment horizontal="right"/>
    </xf>
    <xf numFmtId="0" fontId="8" fillId="0" borderId="1" xfId="0" applyFont="1" applyBorder="1" applyAlignment="1">
      <alignment horizontal="center" vertical="center"/>
    </xf>
    <xf numFmtId="0" fontId="7" fillId="0" borderId="8" xfId="0" applyFont="1" applyBorder="1" applyAlignment="1">
      <alignment horizontal="right"/>
    </xf>
    <xf numFmtId="0" fontId="14"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7" fillId="0" borderId="11" xfId="0" applyFont="1" applyBorder="1" applyAlignment="1">
      <alignment horizontal="right"/>
    </xf>
    <xf numFmtId="165" fontId="7" fillId="0" borderId="12" xfId="2" applyFont="1" applyBorder="1"/>
    <xf numFmtId="0" fontId="15" fillId="2" borderId="1" xfId="0" applyFont="1" applyFill="1" applyBorder="1" applyAlignment="1">
      <alignment horizontal="center" vertical="center"/>
    </xf>
    <xf numFmtId="165" fontId="14" fillId="2" borderId="1" xfId="2" applyFont="1" applyFill="1" applyBorder="1" applyAlignment="1">
      <alignment horizontal="center" vertical="center"/>
    </xf>
    <xf numFmtId="0" fontId="14" fillId="2" borderId="1" xfId="0" applyFont="1" applyFill="1" applyBorder="1" applyAlignment="1">
      <alignment horizontal="left" vertical="center" wrapText="1"/>
    </xf>
    <xf numFmtId="0" fontId="14" fillId="2" borderId="1" xfId="7" applyFont="1" applyFill="1" applyBorder="1" applyAlignment="1">
      <alignment horizontal="left" vertical="center" wrapText="1"/>
    </xf>
    <xf numFmtId="0" fontId="8" fillId="0" borderId="5" xfId="0" applyFont="1" applyBorder="1" applyAlignment="1">
      <alignment vertical="center"/>
    </xf>
    <xf numFmtId="0" fontId="8" fillId="0" borderId="8" xfId="0" applyFont="1" applyBorder="1" applyAlignment="1">
      <alignment vertical="center"/>
    </xf>
    <xf numFmtId="165" fontId="8" fillId="0" borderId="1" xfId="2" applyFont="1" applyBorder="1" applyAlignment="1">
      <alignment vertical="center"/>
    </xf>
    <xf numFmtId="0" fontId="3" fillId="0" borderId="0" xfId="0" applyFont="1" applyAlignment="1">
      <alignment horizontal="center"/>
    </xf>
    <xf numFmtId="0" fontId="2" fillId="0" borderId="1" xfId="0" applyFont="1" applyBorder="1" applyAlignment="1">
      <alignment horizontal="center" vertical="center" textRotation="90" wrapText="1"/>
    </xf>
    <xf numFmtId="165" fontId="15" fillId="0" borderId="1" xfId="2" applyFont="1" applyBorder="1"/>
    <xf numFmtId="0" fontId="18" fillId="0" borderId="5" xfId="0" applyFont="1" applyBorder="1" applyAlignment="1">
      <alignment horizontal="center" vertical="center"/>
    </xf>
    <xf numFmtId="0" fontId="8" fillId="0" borderId="5" xfId="0" applyFont="1" applyBorder="1" applyAlignment="1">
      <alignment vertical="center" wrapText="1"/>
    </xf>
    <xf numFmtId="0" fontId="27" fillId="2" borderId="1" xfId="0" applyFont="1" applyFill="1" applyBorder="1" applyAlignment="1">
      <alignment horizontal="center" vertical="center" wrapText="1"/>
    </xf>
    <xf numFmtId="0" fontId="14" fillId="2" borderId="1" xfId="0" applyFont="1" applyFill="1" applyBorder="1" applyAlignment="1">
      <alignment vertical="center" wrapText="1"/>
    </xf>
    <xf numFmtId="165" fontId="3" fillId="0" borderId="0" xfId="0" applyNumberFormat="1" applyFont="1"/>
    <xf numFmtId="0" fontId="4" fillId="0" borderId="1" xfId="1" applyFont="1" applyBorder="1" applyAlignment="1">
      <alignment horizontal="center" vertical="center" wrapText="1"/>
    </xf>
    <xf numFmtId="0" fontId="27" fillId="0" borderId="1" xfId="1" applyFont="1" applyBorder="1" applyAlignment="1">
      <alignment horizontal="center" vertical="center" wrapText="1"/>
    </xf>
    <xf numFmtId="0" fontId="14" fillId="2" borderId="1" xfId="7" applyFont="1" applyFill="1" applyBorder="1" applyAlignment="1">
      <alignment vertical="center" wrapText="1"/>
    </xf>
    <xf numFmtId="0" fontId="27" fillId="2" borderId="1" xfId="7" applyFont="1" applyFill="1" applyBorder="1" applyAlignment="1">
      <alignment horizontal="center" vertical="center" wrapText="1"/>
    </xf>
    <xf numFmtId="0" fontId="2" fillId="2" borderId="1" xfId="7" applyFont="1" applyFill="1" applyBorder="1" applyAlignment="1">
      <alignment horizontal="center" vertical="center" wrapText="1"/>
    </xf>
    <xf numFmtId="182" fontId="14" fillId="2" borderId="1" xfId="2" applyNumberFormat="1" applyFont="1" applyFill="1" applyBorder="1" applyAlignment="1">
      <alignment horizontal="center" vertical="center"/>
    </xf>
    <xf numFmtId="164" fontId="3" fillId="0" borderId="0" xfId="0" applyNumberFormat="1" applyFont="1"/>
    <xf numFmtId="0" fontId="3" fillId="78" borderId="0" xfId="0" applyFont="1" applyFill="1"/>
    <xf numFmtId="164" fontId="3" fillId="78" borderId="0" xfId="0" applyNumberFormat="1" applyFont="1" applyFill="1"/>
    <xf numFmtId="165" fontId="4" fillId="0" borderId="1" xfId="2" applyFont="1" applyFill="1" applyBorder="1" applyAlignment="1">
      <alignment vertical="center" wrapText="1"/>
    </xf>
    <xf numFmtId="0" fontId="14" fillId="0" borderId="1" xfId="0" applyFont="1" applyBorder="1" applyAlignment="1">
      <alignment horizontal="center" vertical="center" wrapText="1"/>
    </xf>
    <xf numFmtId="165" fontId="14" fillId="0" borderId="1" xfId="2" applyFont="1" applyFill="1" applyBorder="1" applyAlignment="1">
      <alignment horizontal="center" vertical="center"/>
    </xf>
    <xf numFmtId="0" fontId="15" fillId="0" borderId="1" xfId="0" applyFont="1" applyBorder="1" applyAlignment="1">
      <alignment horizontal="center" vertical="center"/>
    </xf>
    <xf numFmtId="0" fontId="14" fillId="0" borderId="1" xfId="0" applyFont="1" applyBorder="1" applyAlignment="1">
      <alignment horizontal="center" vertical="center"/>
    </xf>
    <xf numFmtId="0" fontId="27" fillId="0" borderId="1" xfId="0" applyFont="1" applyBorder="1" applyAlignment="1">
      <alignment horizontal="center" vertical="center" wrapText="1"/>
    </xf>
    <xf numFmtId="0" fontId="14" fillId="0" borderId="1" xfId="7" applyFont="1" applyBorder="1" applyAlignment="1">
      <alignment horizontal="left" vertical="center" wrapText="1"/>
    </xf>
    <xf numFmtId="0" fontId="27" fillId="0" borderId="1" xfId="7" applyFont="1" applyBorder="1" applyAlignment="1">
      <alignment horizontal="center" vertical="center" wrapText="1"/>
    </xf>
    <xf numFmtId="9" fontId="5" fillId="0" borderId="1" xfId="3" applyFont="1" applyFill="1" applyBorder="1" applyAlignment="1">
      <alignment horizontal="center" vertical="center" wrapText="1"/>
    </xf>
    <xf numFmtId="165" fontId="5" fillId="0" borderId="1" xfId="2" applyFont="1" applyFill="1" applyBorder="1" applyAlignment="1">
      <alignment vertical="center"/>
    </xf>
    <xf numFmtId="9" fontId="5" fillId="0" borderId="0" xfId="3" applyFont="1" applyFill="1" applyBorder="1" applyAlignment="1">
      <alignment horizontal="center" vertical="center"/>
    </xf>
    <xf numFmtId="0" fontId="14" fillId="0" borderId="1" xfId="0" applyFont="1" applyBorder="1" applyAlignment="1">
      <alignment horizontal="left" vertical="center" wrapText="1"/>
    </xf>
    <xf numFmtId="165" fontId="14" fillId="0" borderId="1" xfId="1422" applyFont="1" applyFill="1" applyBorder="1" applyAlignment="1">
      <alignment horizontal="center" vertical="center"/>
    </xf>
    <xf numFmtId="0" fontId="27" fillId="0" borderId="1" xfId="7" applyFont="1" applyBorder="1" applyAlignment="1">
      <alignment horizontal="left" vertical="center" wrapText="1"/>
    </xf>
    <xf numFmtId="0" fontId="14" fillId="0" borderId="1" xfId="7" applyFont="1" applyBorder="1" applyAlignment="1">
      <alignment vertical="center" wrapText="1"/>
    </xf>
    <xf numFmtId="165" fontId="4" fillId="0" borderId="1" xfId="2" applyFont="1" applyFill="1" applyBorder="1" applyAlignment="1">
      <alignment horizontal="center" vertical="center" wrapText="1"/>
    </xf>
    <xf numFmtId="182" fontId="14" fillId="0" borderId="1" xfId="2" applyNumberFormat="1" applyFont="1" applyFill="1" applyBorder="1" applyAlignment="1">
      <alignment horizontal="center" vertical="center"/>
    </xf>
    <xf numFmtId="0" fontId="14" fillId="0" borderId="1" xfId="7" applyFont="1" applyBorder="1" applyAlignment="1">
      <alignment horizontal="right" vertical="center" wrapText="1"/>
    </xf>
    <xf numFmtId="165" fontId="14" fillId="0" borderId="1" xfId="2" applyFont="1" applyFill="1" applyBorder="1" applyAlignment="1">
      <alignment vertical="center"/>
    </xf>
    <xf numFmtId="0" fontId="5" fillId="0" borderId="1" xfId="0" applyFont="1" applyBorder="1" applyAlignment="1">
      <alignment horizontal="left"/>
    </xf>
    <xf numFmtId="0" fontId="15" fillId="0" borderId="1" xfId="0" applyFont="1" applyBorder="1" applyAlignment="1">
      <alignment horizontal="center"/>
    </xf>
    <xf numFmtId="165" fontId="14" fillId="0" borderId="1" xfId="2" applyFont="1" applyFill="1" applyBorder="1" applyAlignment="1">
      <alignment horizontal="center" vertical="center" wrapText="1"/>
    </xf>
    <xf numFmtId="165" fontId="8" fillId="0" borderId="1" xfId="2" applyFont="1" applyBorder="1" applyAlignment="1">
      <alignment horizontal="center" vertical="center"/>
    </xf>
    <xf numFmtId="0" fontId="104" fillId="0" borderId="0" xfId="0" applyFont="1"/>
    <xf numFmtId="0" fontId="105" fillId="0" borderId="0" xfId="0" applyFont="1"/>
    <xf numFmtId="0" fontId="106" fillId="0" borderId="0" xfId="0" applyFont="1"/>
    <xf numFmtId="0" fontId="107" fillId="0" borderId="0" xfId="0" applyFont="1"/>
    <xf numFmtId="9" fontId="107" fillId="0" borderId="0" xfId="3" applyFont="1"/>
    <xf numFmtId="0" fontId="108" fillId="0" borderId="0" xfId="4" applyFont="1" applyAlignment="1">
      <alignment vertical="center"/>
    </xf>
    <xf numFmtId="0" fontId="109" fillId="0" borderId="0" xfId="0" applyFont="1"/>
    <xf numFmtId="9" fontId="15" fillId="0" borderId="8" xfId="3" applyFont="1" applyBorder="1" applyAlignment="1">
      <alignment horizontal="right"/>
    </xf>
    <xf numFmtId="2" fontId="3" fillId="0" borderId="0" xfId="0" applyNumberFormat="1" applyFont="1" applyAlignment="1">
      <alignment horizontal="center"/>
    </xf>
    <xf numFmtId="165" fontId="8" fillId="0" borderId="0" xfId="0" applyNumberFormat="1" applyFont="1"/>
    <xf numFmtId="166" fontId="8" fillId="0" borderId="0" xfId="0" applyNumberFormat="1" applyFont="1"/>
    <xf numFmtId="0" fontId="110" fillId="0" borderId="0" xfId="0" applyFont="1"/>
    <xf numFmtId="0" fontId="110" fillId="0" borderId="0" xfId="0" applyFont="1" applyAlignment="1">
      <alignment horizontal="right"/>
    </xf>
    <xf numFmtId="0" fontId="110" fillId="0" borderId="0" xfId="0" applyFont="1" applyAlignment="1">
      <alignment horizontal="center"/>
    </xf>
    <xf numFmtId="0" fontId="110" fillId="0" borderId="0" xfId="0" applyFont="1" applyAlignment="1">
      <alignment vertical="top"/>
    </xf>
    <xf numFmtId="0" fontId="110" fillId="0" borderId="1" xfId="0" applyFont="1" applyBorder="1" applyAlignment="1">
      <alignment horizontal="center" vertical="center" wrapText="1"/>
    </xf>
    <xf numFmtId="0" fontId="110" fillId="0" borderId="1" xfId="0" applyFont="1" applyBorder="1" applyAlignment="1">
      <alignment horizontal="center" vertical="center"/>
    </xf>
    <xf numFmtId="165" fontId="110" fillId="0" borderId="1" xfId="0" applyNumberFormat="1" applyFont="1" applyBorder="1" applyAlignment="1">
      <alignment horizontal="center"/>
    </xf>
    <xf numFmtId="0" fontId="110" fillId="0" borderId="1" xfId="0" applyFont="1" applyBorder="1"/>
    <xf numFmtId="0" fontId="111" fillId="0" borderId="1" xfId="0" applyFont="1" applyBorder="1" applyAlignment="1">
      <alignment horizontal="right"/>
    </xf>
    <xf numFmtId="165" fontId="111" fillId="0" borderId="1" xfId="0" applyNumberFormat="1" applyFont="1" applyBorder="1" applyAlignment="1">
      <alignment horizontal="center"/>
    </xf>
    <xf numFmtId="165" fontId="110" fillId="0" borderId="1" xfId="2" applyFont="1" applyBorder="1" applyAlignment="1">
      <alignment horizontal="center"/>
    </xf>
    <xf numFmtId="0" fontId="110" fillId="0" borderId="1" xfId="0" applyFont="1" applyBorder="1" applyAlignment="1">
      <alignment horizontal="left" wrapText="1"/>
    </xf>
    <xf numFmtId="0" fontId="5" fillId="0" borderId="1" xfId="0" applyFont="1" applyBorder="1"/>
    <xf numFmtId="43" fontId="107" fillId="0" borderId="0" xfId="0" applyNumberFormat="1" applyFont="1"/>
    <xf numFmtId="0" fontId="111" fillId="0" borderId="0" xfId="0" applyFont="1" applyAlignment="1">
      <alignment horizontal="center"/>
    </xf>
    <xf numFmtId="0" fontId="110" fillId="0" borderId="5" xfId="0" applyFont="1" applyBorder="1" applyAlignment="1">
      <alignment horizontal="right"/>
    </xf>
    <xf numFmtId="0" fontId="110" fillId="0" borderId="8" xfId="0" applyFont="1" applyBorder="1" applyAlignment="1">
      <alignment horizontal="right"/>
    </xf>
    <xf numFmtId="0" fontId="110" fillId="0" borderId="3" xfId="0" applyFont="1" applyBorder="1" applyAlignment="1">
      <alignment horizontal="left" vertical="center" wrapText="1"/>
    </xf>
    <xf numFmtId="0" fontId="110" fillId="0" borderId="3" xfId="0" applyFont="1" applyBorder="1" applyAlignment="1">
      <alignment horizontal="left" vertical="center"/>
    </xf>
    <xf numFmtId="0" fontId="9" fillId="0" borderId="0" xfId="0" applyFont="1" applyAlignment="1">
      <alignment horizontal="center"/>
    </xf>
    <xf numFmtId="0" fontId="7" fillId="0" borderId="5" xfId="0" applyFont="1" applyBorder="1" applyAlignment="1">
      <alignment horizontal="right"/>
    </xf>
    <xf numFmtId="0" fontId="7" fillId="0" borderId="2" xfId="0" applyFont="1" applyBorder="1" applyAlignment="1">
      <alignment horizontal="right"/>
    </xf>
    <xf numFmtId="0" fontId="18" fillId="0" borderId="3" xfId="0" applyFont="1" applyBorder="1" applyAlignment="1">
      <alignment horizontal="center" wrapText="1"/>
    </xf>
    <xf numFmtId="0" fontId="8" fillId="0" borderId="4" xfId="0" applyFont="1" applyBorder="1" applyAlignment="1">
      <alignment horizontal="center"/>
    </xf>
    <xf numFmtId="0" fontId="7" fillId="0" borderId="12" xfId="0" applyFont="1" applyBorder="1" applyAlignment="1">
      <alignment horizontal="right"/>
    </xf>
    <xf numFmtId="0" fontId="7" fillId="0" borderId="10" xfId="0" applyFont="1" applyBorder="1" applyAlignment="1">
      <alignment horizontal="right"/>
    </xf>
    <xf numFmtId="0" fontId="15" fillId="0" borderId="1" xfId="0" applyFont="1" applyBorder="1" applyAlignment="1">
      <alignment horizontal="right"/>
    </xf>
    <xf numFmtId="0" fontId="15" fillId="0" borderId="5" xfId="0" applyFont="1" applyBorder="1" applyAlignment="1">
      <alignment horizontal="right"/>
    </xf>
    <xf numFmtId="0" fontId="8" fillId="0" borderId="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5" fillId="0" borderId="3" xfId="0" applyFont="1" applyBorder="1" applyAlignment="1">
      <alignment horizontal="left"/>
    </xf>
    <xf numFmtId="0" fontId="5" fillId="0" borderId="0" xfId="0" applyFont="1" applyAlignment="1">
      <alignment horizontal="left"/>
    </xf>
    <xf numFmtId="0" fontId="5" fillId="0" borderId="7" xfId="0" applyFont="1" applyBorder="1" applyAlignment="1">
      <alignment horizontal="left"/>
    </xf>
    <xf numFmtId="0" fontId="3" fillId="0" borderId="1" xfId="0" applyFont="1" applyBorder="1" applyAlignment="1">
      <alignment horizontal="center"/>
    </xf>
    <xf numFmtId="2" fontId="5" fillId="0" borderId="1" xfId="0" applyNumberFormat="1" applyFont="1" applyBorder="1" applyAlignment="1">
      <alignment horizontal="right" wrapText="1"/>
    </xf>
    <xf numFmtId="0" fontId="3" fillId="0" borderId="0" xfId="0" applyFont="1" applyAlignment="1">
      <alignment horizontal="center"/>
    </xf>
    <xf numFmtId="0" fontId="5" fillId="0" borderId="3" xfId="0" applyFont="1" applyBorder="1" applyAlignment="1">
      <alignment horizontal="center"/>
    </xf>
    <xf numFmtId="0" fontId="3" fillId="0" borderId="0" xfId="0" applyFont="1" applyAlignment="1">
      <alignment horizontal="left" vertical="center"/>
    </xf>
    <xf numFmtId="0" fontId="2" fillId="0" borderId="1" xfId="0" applyFont="1" applyBorder="1" applyAlignment="1">
      <alignment horizontal="center" vertical="center" textRotation="90" wrapText="1"/>
    </xf>
    <xf numFmtId="2" fontId="2" fillId="0" borderId="1" xfId="0" applyNumberFormat="1" applyFont="1" applyBorder="1" applyAlignment="1">
      <alignment horizontal="center" vertical="center" textRotation="90" wrapText="1"/>
    </xf>
  </cellXfs>
  <cellStyles count="1430">
    <cellStyle name="1. izcēlums" xfId="65" xr:uid="{00000000-0005-0000-0000-000000000000}"/>
    <cellStyle name="1. izcēlums 2" xfId="66" xr:uid="{00000000-0005-0000-0000-000001000000}"/>
    <cellStyle name="2. izcēlums" xfId="67" xr:uid="{00000000-0005-0000-0000-000002000000}"/>
    <cellStyle name="2. izcēlums 2" xfId="68" xr:uid="{00000000-0005-0000-0000-000003000000}"/>
    <cellStyle name="2. izcēlums_1-6" xfId="69" xr:uid="{00000000-0005-0000-0000-000004000000}"/>
    <cellStyle name="20 % – Zvýraznění1" xfId="281" xr:uid="{00000000-0005-0000-0000-000005000000}"/>
    <cellStyle name="20 % – Zvýraznění2" xfId="282" xr:uid="{00000000-0005-0000-0000-000006000000}"/>
    <cellStyle name="20 % – Zvýraznění3" xfId="283" xr:uid="{00000000-0005-0000-0000-000007000000}"/>
    <cellStyle name="20 % – Zvýraznění4" xfId="284" xr:uid="{00000000-0005-0000-0000-000008000000}"/>
    <cellStyle name="20 % – Zvýraznění5" xfId="285" xr:uid="{00000000-0005-0000-0000-000009000000}"/>
    <cellStyle name="20 % – Zvýraznění6" xfId="286" xr:uid="{00000000-0005-0000-0000-00000A000000}"/>
    <cellStyle name="20% - 1. jelölőszín" xfId="287" xr:uid="{00000000-0005-0000-0000-00000B000000}"/>
    <cellStyle name="20% - 2. jelölőszín" xfId="288" xr:uid="{00000000-0005-0000-0000-00000C000000}"/>
    <cellStyle name="20% - 3. jelölőszín" xfId="289" xr:uid="{00000000-0005-0000-0000-00000D000000}"/>
    <cellStyle name="20% - 4. jelölőszín" xfId="290" xr:uid="{00000000-0005-0000-0000-00000E000000}"/>
    <cellStyle name="20% - 5. jelölőszín" xfId="291" xr:uid="{00000000-0005-0000-0000-00000F000000}"/>
    <cellStyle name="20% - 6. jelölőszín" xfId="292" xr:uid="{00000000-0005-0000-0000-000010000000}"/>
    <cellStyle name="20% - Accent1" xfId="22" builtinId="30" customBuiltin="1"/>
    <cellStyle name="20% - Accent1 2" xfId="293" xr:uid="{00000000-0005-0000-0000-000011000000}"/>
    <cellStyle name="20% - Accent1 2 2" xfId="294" xr:uid="{00000000-0005-0000-0000-000012000000}"/>
    <cellStyle name="20% - Accent1 2 3" xfId="295" xr:uid="{00000000-0005-0000-0000-000013000000}"/>
    <cellStyle name="20% - Accent1 3" xfId="296" xr:uid="{00000000-0005-0000-0000-000014000000}"/>
    <cellStyle name="20% - Accent1 4" xfId="297" xr:uid="{00000000-0005-0000-0000-000015000000}"/>
    <cellStyle name="20% - Accent2" xfId="23" builtinId="34" customBuiltin="1"/>
    <cellStyle name="20% - Accent2 2" xfId="298" xr:uid="{00000000-0005-0000-0000-000016000000}"/>
    <cellStyle name="20% - Accent2 2 2" xfId="299" xr:uid="{00000000-0005-0000-0000-000017000000}"/>
    <cellStyle name="20% - Accent2 2 3" xfId="300" xr:uid="{00000000-0005-0000-0000-000018000000}"/>
    <cellStyle name="20% - Accent2 3" xfId="301" xr:uid="{00000000-0005-0000-0000-000019000000}"/>
    <cellStyle name="20% - Accent2 4" xfId="302" xr:uid="{00000000-0005-0000-0000-00001A000000}"/>
    <cellStyle name="20% - Accent3" xfId="24" builtinId="38" customBuiltin="1"/>
    <cellStyle name="20% - Accent3 2" xfId="303" xr:uid="{00000000-0005-0000-0000-00001B000000}"/>
    <cellStyle name="20% - Accent3 2 2" xfId="304" xr:uid="{00000000-0005-0000-0000-00001C000000}"/>
    <cellStyle name="20% - Accent3 2 2 2" xfId="305" xr:uid="{00000000-0005-0000-0000-00001D000000}"/>
    <cellStyle name="20% - Accent3 2 3" xfId="306" xr:uid="{00000000-0005-0000-0000-00001E000000}"/>
    <cellStyle name="20% - Accent3 2 4" xfId="307" xr:uid="{00000000-0005-0000-0000-00001F000000}"/>
    <cellStyle name="20% - Accent3 3" xfId="308" xr:uid="{00000000-0005-0000-0000-000020000000}"/>
    <cellStyle name="20% - Accent3 4" xfId="309" xr:uid="{00000000-0005-0000-0000-000021000000}"/>
    <cellStyle name="20% - Accent3 5" xfId="310" xr:uid="{00000000-0005-0000-0000-000022000000}"/>
    <cellStyle name="20% - Accent3 6" xfId="311" xr:uid="{00000000-0005-0000-0000-000023000000}"/>
    <cellStyle name="20% - Accent3 7" xfId="312" xr:uid="{00000000-0005-0000-0000-000024000000}"/>
    <cellStyle name="20% - Accent4" xfId="25" builtinId="42" customBuiltin="1"/>
    <cellStyle name="20% - Accent4 2" xfId="313" xr:uid="{00000000-0005-0000-0000-000025000000}"/>
    <cellStyle name="20% - Accent4 2 2" xfId="314" xr:uid="{00000000-0005-0000-0000-000026000000}"/>
    <cellStyle name="20% - Accent4 2 3" xfId="315" xr:uid="{00000000-0005-0000-0000-000027000000}"/>
    <cellStyle name="20% - Accent4 3" xfId="316" xr:uid="{00000000-0005-0000-0000-000028000000}"/>
    <cellStyle name="20% - Accent4 4" xfId="317" xr:uid="{00000000-0005-0000-0000-000029000000}"/>
    <cellStyle name="20% - Accent5" xfId="26" builtinId="46" customBuiltin="1"/>
    <cellStyle name="20% - Accent5 2" xfId="318" xr:uid="{00000000-0005-0000-0000-00002A000000}"/>
    <cellStyle name="20% - Accent5 2 2" xfId="319" xr:uid="{00000000-0005-0000-0000-00002B000000}"/>
    <cellStyle name="20% - Accent5 3" xfId="320" xr:uid="{00000000-0005-0000-0000-00002C000000}"/>
    <cellStyle name="20% - Accent6" xfId="27" builtinId="50" customBuiltin="1"/>
    <cellStyle name="20% - Accent6 2" xfId="321" xr:uid="{00000000-0005-0000-0000-00002D000000}"/>
    <cellStyle name="20% - Accent6 2 2" xfId="322" xr:uid="{00000000-0005-0000-0000-00002E000000}"/>
    <cellStyle name="20% - Accent6 2 3" xfId="323" xr:uid="{00000000-0005-0000-0000-00002F000000}"/>
    <cellStyle name="20% - Accent6 3" xfId="324" xr:uid="{00000000-0005-0000-0000-000030000000}"/>
    <cellStyle name="20% - Accent6 4" xfId="325" xr:uid="{00000000-0005-0000-0000-000031000000}"/>
    <cellStyle name="20% - Izcēlums1 2" xfId="326" xr:uid="{00000000-0005-0000-0000-000033000000}"/>
    <cellStyle name="20% - Izcēlums1 3" xfId="327" xr:uid="{00000000-0005-0000-0000-000034000000}"/>
    <cellStyle name="20% - Izcēlums2 2" xfId="328" xr:uid="{00000000-0005-0000-0000-000036000000}"/>
    <cellStyle name="20% - Izcēlums2 3" xfId="329" xr:uid="{00000000-0005-0000-0000-000037000000}"/>
    <cellStyle name="20% - Izcēlums3 2" xfId="330" xr:uid="{00000000-0005-0000-0000-000039000000}"/>
    <cellStyle name="20% - Izcēlums3 3" xfId="331" xr:uid="{00000000-0005-0000-0000-00003A000000}"/>
    <cellStyle name="20% - Izcēlums4 2" xfId="332" xr:uid="{00000000-0005-0000-0000-00003C000000}"/>
    <cellStyle name="20% - Izcēlums4 3" xfId="333" xr:uid="{00000000-0005-0000-0000-00003D000000}"/>
    <cellStyle name="20% - Izcēlums5 2" xfId="334" xr:uid="{00000000-0005-0000-0000-00003F000000}"/>
    <cellStyle name="20% - Izcēlums5 3" xfId="335" xr:uid="{00000000-0005-0000-0000-000040000000}"/>
    <cellStyle name="20% - Izcēlums6 2" xfId="336" xr:uid="{00000000-0005-0000-0000-000042000000}"/>
    <cellStyle name="20% - Izcēlums6 3" xfId="337" xr:uid="{00000000-0005-0000-0000-000043000000}"/>
    <cellStyle name="20% - Акцент1" xfId="70" xr:uid="{00000000-0005-0000-0000-000044000000}"/>
    <cellStyle name="20% - Акцент2" xfId="71" xr:uid="{00000000-0005-0000-0000-000045000000}"/>
    <cellStyle name="20% - Акцент3" xfId="72" xr:uid="{00000000-0005-0000-0000-000046000000}"/>
    <cellStyle name="20% - Акцент4" xfId="73" xr:uid="{00000000-0005-0000-0000-000047000000}"/>
    <cellStyle name="20% - Акцент5" xfId="74" xr:uid="{00000000-0005-0000-0000-000048000000}"/>
    <cellStyle name="20% - Акцент6" xfId="75" xr:uid="{00000000-0005-0000-0000-000049000000}"/>
    <cellStyle name="20% no 1. izcēluma" xfId="76" xr:uid="{00000000-0005-0000-0000-00004A000000}"/>
    <cellStyle name="20% no 1. izcēluma 2" xfId="77" xr:uid="{00000000-0005-0000-0000-00004B000000}"/>
    <cellStyle name="20% no 2. izcēluma" xfId="78" xr:uid="{00000000-0005-0000-0000-00004C000000}"/>
    <cellStyle name="20% no 2. izcēluma 2" xfId="79" xr:uid="{00000000-0005-0000-0000-00004D000000}"/>
    <cellStyle name="20% no 3. izcēluma" xfId="80" xr:uid="{00000000-0005-0000-0000-00004E000000}"/>
    <cellStyle name="20% no 3. izcēluma 2" xfId="81" xr:uid="{00000000-0005-0000-0000-00004F000000}"/>
    <cellStyle name="20% no 4. izcēluma" xfId="82" xr:uid="{00000000-0005-0000-0000-000050000000}"/>
    <cellStyle name="20% no 4. izcēluma 2" xfId="83" xr:uid="{00000000-0005-0000-0000-000051000000}"/>
    <cellStyle name="20% no 5. izcēluma" xfId="84" xr:uid="{00000000-0005-0000-0000-000052000000}"/>
    <cellStyle name="20% no 6. izcēluma" xfId="85" xr:uid="{00000000-0005-0000-0000-000053000000}"/>
    <cellStyle name="3. izcēlums " xfId="86" xr:uid="{00000000-0005-0000-0000-000054000000}"/>
    <cellStyle name="3. izcēlums  2" xfId="87" xr:uid="{00000000-0005-0000-0000-000055000000}"/>
    <cellStyle name="4. izcēlums" xfId="88" xr:uid="{00000000-0005-0000-0000-000056000000}"/>
    <cellStyle name="4. izcēlums 2" xfId="89" xr:uid="{00000000-0005-0000-0000-000057000000}"/>
    <cellStyle name="40 % – Zvýraznění1" xfId="338" xr:uid="{00000000-0005-0000-0000-000058000000}"/>
    <cellStyle name="40 % – Zvýraznění2" xfId="339" xr:uid="{00000000-0005-0000-0000-000059000000}"/>
    <cellStyle name="40 % – Zvýraznění3" xfId="340" xr:uid="{00000000-0005-0000-0000-00005A000000}"/>
    <cellStyle name="40 % – Zvýraznění4" xfId="341" xr:uid="{00000000-0005-0000-0000-00005B000000}"/>
    <cellStyle name="40 % – Zvýraznění5" xfId="342" xr:uid="{00000000-0005-0000-0000-00005C000000}"/>
    <cellStyle name="40 % – Zvýraznění6" xfId="343" xr:uid="{00000000-0005-0000-0000-00005D000000}"/>
    <cellStyle name="40% - 1. jelölőszín" xfId="344" xr:uid="{00000000-0005-0000-0000-00005E000000}"/>
    <cellStyle name="40% - 2. jelölőszín" xfId="345" xr:uid="{00000000-0005-0000-0000-00005F000000}"/>
    <cellStyle name="40% - 3. jelölőszín" xfId="346" xr:uid="{00000000-0005-0000-0000-000060000000}"/>
    <cellStyle name="40% - 4. jelölőszín" xfId="347" xr:uid="{00000000-0005-0000-0000-000061000000}"/>
    <cellStyle name="40% - 5. jelölőszín" xfId="348" xr:uid="{00000000-0005-0000-0000-000062000000}"/>
    <cellStyle name="40% - 6. jelölőszín" xfId="349" xr:uid="{00000000-0005-0000-0000-000063000000}"/>
    <cellStyle name="40% - Accent1" xfId="28" builtinId="31" customBuiltin="1"/>
    <cellStyle name="40% - Accent1 2" xfId="350" xr:uid="{00000000-0005-0000-0000-000064000000}"/>
    <cellStyle name="40% - Accent1 2 2" xfId="351" xr:uid="{00000000-0005-0000-0000-000065000000}"/>
    <cellStyle name="40% - Accent1 2 3" xfId="352" xr:uid="{00000000-0005-0000-0000-000066000000}"/>
    <cellStyle name="40% - Accent1 3" xfId="353" xr:uid="{00000000-0005-0000-0000-000067000000}"/>
    <cellStyle name="40% - Accent1 4" xfId="354" xr:uid="{00000000-0005-0000-0000-000068000000}"/>
    <cellStyle name="40% - Accent2" xfId="29" builtinId="35" customBuiltin="1"/>
    <cellStyle name="40% - Accent2 2" xfId="355" xr:uid="{00000000-0005-0000-0000-000069000000}"/>
    <cellStyle name="40% - Accent2 2 2" xfId="356" xr:uid="{00000000-0005-0000-0000-00006A000000}"/>
    <cellStyle name="40% - Accent2 3" xfId="357" xr:uid="{00000000-0005-0000-0000-00006B000000}"/>
    <cellStyle name="40% - Accent3" xfId="30" builtinId="39" customBuiltin="1"/>
    <cellStyle name="40% - Accent3 2" xfId="358" xr:uid="{00000000-0005-0000-0000-00006C000000}"/>
    <cellStyle name="40% - Accent3 2 2" xfId="359" xr:uid="{00000000-0005-0000-0000-00006D000000}"/>
    <cellStyle name="40% - Accent3 2 3" xfId="360" xr:uid="{00000000-0005-0000-0000-00006E000000}"/>
    <cellStyle name="40% - Accent3 3" xfId="361" xr:uid="{00000000-0005-0000-0000-00006F000000}"/>
    <cellStyle name="40% - Accent3 4" xfId="362" xr:uid="{00000000-0005-0000-0000-000070000000}"/>
    <cellStyle name="40% - Accent4" xfId="31" builtinId="43" customBuiltin="1"/>
    <cellStyle name="40% - Accent4 2" xfId="363" xr:uid="{00000000-0005-0000-0000-000071000000}"/>
    <cellStyle name="40% - Accent4 2 2" xfId="364" xr:uid="{00000000-0005-0000-0000-000072000000}"/>
    <cellStyle name="40% - Accent4 2 3" xfId="365" xr:uid="{00000000-0005-0000-0000-000073000000}"/>
    <cellStyle name="40% - Accent4 3" xfId="366" xr:uid="{00000000-0005-0000-0000-000074000000}"/>
    <cellStyle name="40% - Accent4 4" xfId="367" xr:uid="{00000000-0005-0000-0000-000075000000}"/>
    <cellStyle name="40% - Accent5" xfId="32" builtinId="47" customBuiltin="1"/>
    <cellStyle name="40% - Accent5 2" xfId="368" xr:uid="{00000000-0005-0000-0000-000076000000}"/>
    <cellStyle name="40% - Accent5 2 2" xfId="369" xr:uid="{00000000-0005-0000-0000-000077000000}"/>
    <cellStyle name="40% - Accent5 2 3" xfId="370" xr:uid="{00000000-0005-0000-0000-000078000000}"/>
    <cellStyle name="40% - Accent5 3" xfId="371" xr:uid="{00000000-0005-0000-0000-000079000000}"/>
    <cellStyle name="40% - Accent5 4" xfId="372" xr:uid="{00000000-0005-0000-0000-00007A000000}"/>
    <cellStyle name="40% - Accent6" xfId="33" builtinId="51" customBuiltin="1"/>
    <cellStyle name="40% - Accent6 2" xfId="373" xr:uid="{00000000-0005-0000-0000-00007B000000}"/>
    <cellStyle name="40% - Accent6 2 2" xfId="374" xr:uid="{00000000-0005-0000-0000-00007C000000}"/>
    <cellStyle name="40% - Accent6 2 3" xfId="375" xr:uid="{00000000-0005-0000-0000-00007D000000}"/>
    <cellStyle name="40% - Accent6 3" xfId="376" xr:uid="{00000000-0005-0000-0000-00007E000000}"/>
    <cellStyle name="40% - Accent6 4" xfId="377" xr:uid="{00000000-0005-0000-0000-00007F000000}"/>
    <cellStyle name="40% - Izcēlums1 2" xfId="378" xr:uid="{00000000-0005-0000-0000-000081000000}"/>
    <cellStyle name="40% - Izcēlums1 3" xfId="379" xr:uid="{00000000-0005-0000-0000-000082000000}"/>
    <cellStyle name="40% - Izcēlums2 2" xfId="380" xr:uid="{00000000-0005-0000-0000-000084000000}"/>
    <cellStyle name="40% - Izcēlums2 3" xfId="381" xr:uid="{00000000-0005-0000-0000-000085000000}"/>
    <cellStyle name="40% - Izcēlums3 2" xfId="382" xr:uid="{00000000-0005-0000-0000-000087000000}"/>
    <cellStyle name="40% - Izcēlums3 3" xfId="383" xr:uid="{00000000-0005-0000-0000-000088000000}"/>
    <cellStyle name="40% - Izcēlums4 2" xfId="384" xr:uid="{00000000-0005-0000-0000-00008A000000}"/>
    <cellStyle name="40% - Izcēlums4 3" xfId="385" xr:uid="{00000000-0005-0000-0000-00008B000000}"/>
    <cellStyle name="40% - Izcēlums5 2" xfId="386" xr:uid="{00000000-0005-0000-0000-00008D000000}"/>
    <cellStyle name="40% - Izcēlums5 3" xfId="387" xr:uid="{00000000-0005-0000-0000-00008E000000}"/>
    <cellStyle name="40% - Izcēlums6 2" xfId="388" xr:uid="{00000000-0005-0000-0000-000090000000}"/>
    <cellStyle name="40% - Izcēlums6 3" xfId="389" xr:uid="{00000000-0005-0000-0000-000091000000}"/>
    <cellStyle name="40% - Акцент1" xfId="90" xr:uid="{00000000-0005-0000-0000-000092000000}"/>
    <cellStyle name="40% - Акцент2" xfId="91" xr:uid="{00000000-0005-0000-0000-000093000000}"/>
    <cellStyle name="40% - Акцент3" xfId="92" xr:uid="{00000000-0005-0000-0000-000094000000}"/>
    <cellStyle name="40% - Акцент4" xfId="93" xr:uid="{00000000-0005-0000-0000-000095000000}"/>
    <cellStyle name="40% - Акцент5" xfId="94" xr:uid="{00000000-0005-0000-0000-000096000000}"/>
    <cellStyle name="40% - Акцент6" xfId="95" xr:uid="{00000000-0005-0000-0000-000097000000}"/>
    <cellStyle name="40% no 1. izcēluma" xfId="96" xr:uid="{00000000-0005-0000-0000-000098000000}"/>
    <cellStyle name="40% no 1. izcēluma 2" xfId="97" xr:uid="{00000000-0005-0000-0000-000099000000}"/>
    <cellStyle name="40% no 2. izcēluma" xfId="98" xr:uid="{00000000-0005-0000-0000-00009A000000}"/>
    <cellStyle name="40% no 3. izcēluma" xfId="99" xr:uid="{00000000-0005-0000-0000-00009B000000}"/>
    <cellStyle name="40% no 3. izcēluma 2" xfId="100" xr:uid="{00000000-0005-0000-0000-00009C000000}"/>
    <cellStyle name="40% no 4. izcēluma" xfId="101" xr:uid="{00000000-0005-0000-0000-00009D000000}"/>
    <cellStyle name="40% no 4. izcēluma 2" xfId="102" xr:uid="{00000000-0005-0000-0000-00009E000000}"/>
    <cellStyle name="40% no 5. izcēluma" xfId="103" xr:uid="{00000000-0005-0000-0000-00009F000000}"/>
    <cellStyle name="40% no 6. izcēluma" xfId="104" xr:uid="{00000000-0005-0000-0000-0000A0000000}"/>
    <cellStyle name="40% no 6. izcēluma 2" xfId="105" xr:uid="{00000000-0005-0000-0000-0000A1000000}"/>
    <cellStyle name="5. izcēlums" xfId="106" xr:uid="{00000000-0005-0000-0000-0000A2000000}"/>
    <cellStyle name="5. izcēlums 2" xfId="107" xr:uid="{00000000-0005-0000-0000-0000A3000000}"/>
    <cellStyle name="6. izcēlums" xfId="108" xr:uid="{00000000-0005-0000-0000-0000A4000000}"/>
    <cellStyle name="6. izcēlums 2" xfId="109" xr:uid="{00000000-0005-0000-0000-0000A5000000}"/>
    <cellStyle name="6. izcēlums_1-6" xfId="110" xr:uid="{00000000-0005-0000-0000-0000A6000000}"/>
    <cellStyle name="60 % – Zvýraznění1" xfId="390" xr:uid="{00000000-0005-0000-0000-0000A7000000}"/>
    <cellStyle name="60 % – Zvýraznění2" xfId="391" xr:uid="{00000000-0005-0000-0000-0000A8000000}"/>
    <cellStyle name="60 % – Zvýraznění3" xfId="392" xr:uid="{00000000-0005-0000-0000-0000A9000000}"/>
    <cellStyle name="60 % – Zvýraznění4" xfId="393" xr:uid="{00000000-0005-0000-0000-0000AA000000}"/>
    <cellStyle name="60 % – Zvýraznění5" xfId="394" xr:uid="{00000000-0005-0000-0000-0000AB000000}"/>
    <cellStyle name="60 % – Zvýraznění6" xfId="395" xr:uid="{00000000-0005-0000-0000-0000AC000000}"/>
    <cellStyle name="60% - 1. jelölőszín" xfId="396" xr:uid="{00000000-0005-0000-0000-0000AD000000}"/>
    <cellStyle name="60% - 2. jelölőszín" xfId="397" xr:uid="{00000000-0005-0000-0000-0000AE000000}"/>
    <cellStyle name="60% - 3. jelölőszín" xfId="398" xr:uid="{00000000-0005-0000-0000-0000AF000000}"/>
    <cellStyle name="60% - 4. jelölőszín" xfId="399" xr:uid="{00000000-0005-0000-0000-0000B0000000}"/>
    <cellStyle name="60% - 5. jelölőszín" xfId="400" xr:uid="{00000000-0005-0000-0000-0000B1000000}"/>
    <cellStyle name="60% - 6. jelölőszín" xfId="401" xr:uid="{00000000-0005-0000-0000-0000B2000000}"/>
    <cellStyle name="60% - Accent1 2" xfId="402" xr:uid="{00000000-0005-0000-0000-0000B3000000}"/>
    <cellStyle name="60% - Accent1 2 2" xfId="403" xr:uid="{00000000-0005-0000-0000-0000B4000000}"/>
    <cellStyle name="60% - Accent1 2 3" xfId="404" xr:uid="{00000000-0005-0000-0000-0000B5000000}"/>
    <cellStyle name="60% - Accent1 2 4" xfId="1357" xr:uid="{00000000-0005-0000-0000-0000B6000000}"/>
    <cellStyle name="60% - Accent1 2 5" xfId="1388" xr:uid="{00000000-0005-0000-0000-0000B7000000}"/>
    <cellStyle name="60% - Accent1 3" xfId="405" xr:uid="{00000000-0005-0000-0000-0000B8000000}"/>
    <cellStyle name="60% - Accent1 4" xfId="406" xr:uid="{00000000-0005-0000-0000-0000B9000000}"/>
    <cellStyle name="60% - Accent1 5" xfId="407" xr:uid="{00000000-0005-0000-0000-0000BA000000}"/>
    <cellStyle name="60% - Accent2 2" xfId="408" xr:uid="{00000000-0005-0000-0000-0000BB000000}"/>
    <cellStyle name="60% - Accent2 2 2" xfId="409" xr:uid="{00000000-0005-0000-0000-0000BC000000}"/>
    <cellStyle name="60% - Accent2 2 3" xfId="410" xr:uid="{00000000-0005-0000-0000-0000BD000000}"/>
    <cellStyle name="60% - Accent2 2 4" xfId="1358" xr:uid="{00000000-0005-0000-0000-0000BE000000}"/>
    <cellStyle name="60% - Accent2 2 5" xfId="1380" xr:uid="{00000000-0005-0000-0000-0000BF000000}"/>
    <cellStyle name="60% - Accent2 3" xfId="411" xr:uid="{00000000-0005-0000-0000-0000C0000000}"/>
    <cellStyle name="60% - Accent2 4" xfId="412" xr:uid="{00000000-0005-0000-0000-0000C1000000}"/>
    <cellStyle name="60% - Accent3 2" xfId="413" xr:uid="{00000000-0005-0000-0000-0000C2000000}"/>
    <cellStyle name="60% - Accent3 2 2" xfId="414" xr:uid="{00000000-0005-0000-0000-0000C3000000}"/>
    <cellStyle name="60% - Accent3 2 3" xfId="415" xr:uid="{00000000-0005-0000-0000-0000C4000000}"/>
    <cellStyle name="60% - Accent3 2 4" xfId="1359" xr:uid="{00000000-0005-0000-0000-0000C5000000}"/>
    <cellStyle name="60% - Accent3 2 5" xfId="1381" xr:uid="{00000000-0005-0000-0000-0000C6000000}"/>
    <cellStyle name="60% - Accent3 3" xfId="416" xr:uid="{00000000-0005-0000-0000-0000C7000000}"/>
    <cellStyle name="60% - Accent3 4" xfId="417" xr:uid="{00000000-0005-0000-0000-0000C8000000}"/>
    <cellStyle name="60% - Accent4 2" xfId="418" xr:uid="{00000000-0005-0000-0000-0000C9000000}"/>
    <cellStyle name="60% - Accent4 2 2" xfId="419" xr:uid="{00000000-0005-0000-0000-0000CA000000}"/>
    <cellStyle name="60% - Accent4 2 3" xfId="420" xr:uid="{00000000-0005-0000-0000-0000CB000000}"/>
    <cellStyle name="60% - Accent4 2 4" xfId="1360" xr:uid="{00000000-0005-0000-0000-0000CC000000}"/>
    <cellStyle name="60% - Accent4 2 5" xfId="1382" xr:uid="{00000000-0005-0000-0000-0000CD000000}"/>
    <cellStyle name="60% - Accent4 3" xfId="421" xr:uid="{00000000-0005-0000-0000-0000CE000000}"/>
    <cellStyle name="60% - Accent4 4" xfId="422" xr:uid="{00000000-0005-0000-0000-0000CF000000}"/>
    <cellStyle name="60% - Accent5 2" xfId="423" xr:uid="{00000000-0005-0000-0000-0000D0000000}"/>
    <cellStyle name="60% - Accent5 2 2" xfId="424" xr:uid="{00000000-0005-0000-0000-0000D1000000}"/>
    <cellStyle name="60% - Accent5 2 3" xfId="425" xr:uid="{00000000-0005-0000-0000-0000D2000000}"/>
    <cellStyle name="60% - Accent5 2 4" xfId="1361" xr:uid="{00000000-0005-0000-0000-0000D3000000}"/>
    <cellStyle name="60% - Accent5 2 5" xfId="1383" xr:uid="{00000000-0005-0000-0000-0000D4000000}"/>
    <cellStyle name="60% - Accent5 3" xfId="426" xr:uid="{00000000-0005-0000-0000-0000D5000000}"/>
    <cellStyle name="60% - Accent5 4" xfId="427" xr:uid="{00000000-0005-0000-0000-0000D6000000}"/>
    <cellStyle name="60% - Accent6 2" xfId="428" xr:uid="{00000000-0005-0000-0000-0000D7000000}"/>
    <cellStyle name="60% - Accent6 2 2" xfId="429" xr:uid="{00000000-0005-0000-0000-0000D8000000}"/>
    <cellStyle name="60% - Accent6 2 3" xfId="430" xr:uid="{00000000-0005-0000-0000-0000D9000000}"/>
    <cellStyle name="60% - Accent6 2 4" xfId="1362" xr:uid="{00000000-0005-0000-0000-0000DA000000}"/>
    <cellStyle name="60% - Accent6 2 5" xfId="1384" xr:uid="{00000000-0005-0000-0000-0000DB000000}"/>
    <cellStyle name="60% - Accent6 3" xfId="431" xr:uid="{00000000-0005-0000-0000-0000DC000000}"/>
    <cellStyle name="60% - Accent6 4" xfId="432" xr:uid="{00000000-0005-0000-0000-0000DD000000}"/>
    <cellStyle name="60% - Izcēlums1" xfId="34" xr:uid="{00000000-0005-0000-0000-0000DE000000}"/>
    <cellStyle name="60% - Izcēlums1 2" xfId="433" xr:uid="{00000000-0005-0000-0000-0000DF000000}"/>
    <cellStyle name="60% - Izcēlums1 3" xfId="434" xr:uid="{00000000-0005-0000-0000-0000E0000000}"/>
    <cellStyle name="60% - Izcēlums2" xfId="35" xr:uid="{00000000-0005-0000-0000-0000E1000000}"/>
    <cellStyle name="60% - Izcēlums2 2" xfId="435" xr:uid="{00000000-0005-0000-0000-0000E2000000}"/>
    <cellStyle name="60% - Izcēlums2 3" xfId="436" xr:uid="{00000000-0005-0000-0000-0000E3000000}"/>
    <cellStyle name="60% - Izcēlums3" xfId="36" xr:uid="{00000000-0005-0000-0000-0000E4000000}"/>
    <cellStyle name="60% - Izcēlums3 2" xfId="437" xr:uid="{00000000-0005-0000-0000-0000E5000000}"/>
    <cellStyle name="60% - Izcēlums3 3" xfId="438" xr:uid="{00000000-0005-0000-0000-0000E6000000}"/>
    <cellStyle name="60% - Izcēlums4" xfId="37" xr:uid="{00000000-0005-0000-0000-0000E7000000}"/>
    <cellStyle name="60% - Izcēlums4 2" xfId="439" xr:uid="{00000000-0005-0000-0000-0000E8000000}"/>
    <cellStyle name="60% - Izcēlums4 3" xfId="440" xr:uid="{00000000-0005-0000-0000-0000E9000000}"/>
    <cellStyle name="60% - Izcēlums5" xfId="38" xr:uid="{00000000-0005-0000-0000-0000EA000000}"/>
    <cellStyle name="60% - Izcēlums5 2" xfId="441" xr:uid="{00000000-0005-0000-0000-0000EB000000}"/>
    <cellStyle name="60% - Izcēlums5 3" xfId="442" xr:uid="{00000000-0005-0000-0000-0000EC000000}"/>
    <cellStyle name="60% - Izcēlums6" xfId="39" xr:uid="{00000000-0005-0000-0000-0000ED000000}"/>
    <cellStyle name="60% - Izcēlums6 2" xfId="443" xr:uid="{00000000-0005-0000-0000-0000EE000000}"/>
    <cellStyle name="60% - Izcēlums6 3" xfId="444" xr:uid="{00000000-0005-0000-0000-0000EF000000}"/>
    <cellStyle name="60% - Акцент1" xfId="111" xr:uid="{00000000-0005-0000-0000-0000F0000000}"/>
    <cellStyle name="60% - Акцент2" xfId="112" xr:uid="{00000000-0005-0000-0000-0000F1000000}"/>
    <cellStyle name="60% - Акцент3" xfId="113" xr:uid="{00000000-0005-0000-0000-0000F2000000}"/>
    <cellStyle name="60% - Акцент4" xfId="114" xr:uid="{00000000-0005-0000-0000-0000F3000000}"/>
    <cellStyle name="60% - Акцент5" xfId="115" xr:uid="{00000000-0005-0000-0000-0000F4000000}"/>
    <cellStyle name="60% - Акцент6" xfId="116" xr:uid="{00000000-0005-0000-0000-0000F5000000}"/>
    <cellStyle name="60% no 1. izcēluma" xfId="117" xr:uid="{00000000-0005-0000-0000-0000F6000000}"/>
    <cellStyle name="60% no 1. izcēluma 2" xfId="118" xr:uid="{00000000-0005-0000-0000-0000F7000000}"/>
    <cellStyle name="60% no 2. izcēluma" xfId="119" xr:uid="{00000000-0005-0000-0000-0000F8000000}"/>
    <cellStyle name="60% no 3. izcēluma" xfId="120" xr:uid="{00000000-0005-0000-0000-0000F9000000}"/>
    <cellStyle name="60% no 3. izcēluma 2" xfId="121" xr:uid="{00000000-0005-0000-0000-0000FA000000}"/>
    <cellStyle name="60% no 4. izcēluma" xfId="122" xr:uid="{00000000-0005-0000-0000-0000FB000000}"/>
    <cellStyle name="60% no 4. izcēluma 2" xfId="123" xr:uid="{00000000-0005-0000-0000-0000FC000000}"/>
    <cellStyle name="60% no 5. izcēluma" xfId="124" xr:uid="{00000000-0005-0000-0000-0000FD000000}"/>
    <cellStyle name="60% no 6. izcēluma" xfId="125" xr:uid="{00000000-0005-0000-0000-0000FE000000}"/>
    <cellStyle name="60% no 6. izcēluma 2" xfId="126" xr:uid="{00000000-0005-0000-0000-0000FF000000}"/>
    <cellStyle name="Äåķåęķūé [0]_laroux" xfId="127" xr:uid="{00000000-0005-0000-0000-000000010000}"/>
    <cellStyle name="Äåķåęķūé_laroux" xfId="128" xr:uid="{00000000-0005-0000-0000-000001010000}"/>
    <cellStyle name="Accent1" xfId="42" builtinId="29" customBuiltin="1"/>
    <cellStyle name="Accent1 2" xfId="445" xr:uid="{00000000-0005-0000-0000-000002010000}"/>
    <cellStyle name="Accent1 2 2" xfId="446" xr:uid="{00000000-0005-0000-0000-000003010000}"/>
    <cellStyle name="Accent1 2 2 2" xfId="447" xr:uid="{00000000-0005-0000-0000-000004010000}"/>
    <cellStyle name="Accent1 2 3" xfId="448" xr:uid="{00000000-0005-0000-0000-000005010000}"/>
    <cellStyle name="Accent1 3" xfId="449" xr:uid="{00000000-0005-0000-0000-000006010000}"/>
    <cellStyle name="Accent1 4" xfId="450" xr:uid="{00000000-0005-0000-0000-000007010000}"/>
    <cellStyle name="Accent2" xfId="43" builtinId="33" customBuiltin="1"/>
    <cellStyle name="Accent2 2" xfId="451" xr:uid="{00000000-0005-0000-0000-000008010000}"/>
    <cellStyle name="Accent2 2 2" xfId="452" xr:uid="{00000000-0005-0000-0000-000009010000}"/>
    <cellStyle name="Accent2 2 2 2" xfId="453" xr:uid="{00000000-0005-0000-0000-00000A010000}"/>
    <cellStyle name="Accent2 2 3" xfId="454" xr:uid="{00000000-0005-0000-0000-00000B010000}"/>
    <cellStyle name="Accent2 3" xfId="455" xr:uid="{00000000-0005-0000-0000-00000C010000}"/>
    <cellStyle name="Accent2 4" xfId="456" xr:uid="{00000000-0005-0000-0000-00000D010000}"/>
    <cellStyle name="Accent3" xfId="44" builtinId="37" customBuiltin="1"/>
    <cellStyle name="Accent3 2" xfId="457" xr:uid="{00000000-0005-0000-0000-00000E010000}"/>
    <cellStyle name="Accent3 2 2" xfId="458" xr:uid="{00000000-0005-0000-0000-00000F010000}"/>
    <cellStyle name="Accent3 2 2 2" xfId="459" xr:uid="{00000000-0005-0000-0000-000010010000}"/>
    <cellStyle name="Accent3 2 3" xfId="460" xr:uid="{00000000-0005-0000-0000-000011010000}"/>
    <cellStyle name="Accent3 3" xfId="461" xr:uid="{00000000-0005-0000-0000-000012010000}"/>
    <cellStyle name="Accent3 4" xfId="462" xr:uid="{00000000-0005-0000-0000-000013010000}"/>
    <cellStyle name="Accent4" xfId="45" builtinId="41" customBuiltin="1"/>
    <cellStyle name="Accent4 2" xfId="463" xr:uid="{00000000-0005-0000-0000-000014010000}"/>
    <cellStyle name="Accent4 2 2" xfId="464" xr:uid="{00000000-0005-0000-0000-000015010000}"/>
    <cellStyle name="Accent4 2 3" xfId="465" xr:uid="{00000000-0005-0000-0000-000016010000}"/>
    <cellStyle name="Accent4 3" xfId="466" xr:uid="{00000000-0005-0000-0000-000017010000}"/>
    <cellStyle name="Accent4 4" xfId="467" xr:uid="{00000000-0005-0000-0000-000018010000}"/>
    <cellStyle name="Accent5" xfId="46" builtinId="45" customBuiltin="1"/>
    <cellStyle name="Accent5 2" xfId="468" xr:uid="{00000000-0005-0000-0000-000019010000}"/>
    <cellStyle name="Accent5 2 2" xfId="469" xr:uid="{00000000-0005-0000-0000-00001A010000}"/>
    <cellStyle name="Accent5 3" xfId="470" xr:uid="{00000000-0005-0000-0000-00001B010000}"/>
    <cellStyle name="Accent6" xfId="47" builtinId="49" customBuiltin="1"/>
    <cellStyle name="Accent6 2" xfId="471" xr:uid="{00000000-0005-0000-0000-00001C010000}"/>
    <cellStyle name="Accent6 2 2" xfId="472" xr:uid="{00000000-0005-0000-0000-00001D010000}"/>
    <cellStyle name="Accent6 2 3" xfId="473" xr:uid="{00000000-0005-0000-0000-00001E010000}"/>
    <cellStyle name="Accent6 3" xfId="474" xr:uid="{00000000-0005-0000-0000-00001F010000}"/>
    <cellStyle name="Accent6 4" xfId="475" xr:uid="{00000000-0005-0000-0000-000020010000}"/>
    <cellStyle name="Aprēķināšana" xfId="11" xr:uid="{00000000-0005-0000-0000-000021010000}"/>
    <cellStyle name="Aprēķināšana 2" xfId="129" xr:uid="{00000000-0005-0000-0000-000022010000}"/>
    <cellStyle name="Aprēķināšana 3" xfId="476" xr:uid="{00000000-0005-0000-0000-000023010000}"/>
    <cellStyle name="Aprēķināšana 4" xfId="477" xr:uid="{00000000-0005-0000-0000-000024010000}"/>
    <cellStyle name="Aprēķināšana_1-7" xfId="130" xr:uid="{00000000-0005-0000-0000-000025010000}"/>
    <cellStyle name="Atdalītāji 2" xfId="478" xr:uid="{00000000-0005-0000-0000-000026010000}"/>
    <cellStyle name="Atdalītāji 2 2" xfId="1398" xr:uid="{00000000-0005-0000-0000-000027010000}"/>
    <cellStyle name="Bad" xfId="60" builtinId="27" customBuiltin="1"/>
    <cellStyle name="Bad 2" xfId="479" xr:uid="{00000000-0005-0000-0000-000028010000}"/>
    <cellStyle name="Bad 2 2" xfId="480" xr:uid="{00000000-0005-0000-0000-000029010000}"/>
    <cellStyle name="Bad 2 3" xfId="481" xr:uid="{00000000-0005-0000-0000-00002A010000}"/>
    <cellStyle name="Bad 3" xfId="482" xr:uid="{00000000-0005-0000-0000-00002B010000}"/>
    <cellStyle name="Bad 4" xfId="483" xr:uid="{00000000-0005-0000-0000-00002C010000}"/>
    <cellStyle name="Bad 5" xfId="484" xr:uid="{00000000-0005-0000-0000-00002D010000}"/>
    <cellStyle name="Bevitel" xfId="485" xr:uid="{00000000-0005-0000-0000-00002E010000}"/>
    <cellStyle name="Brīdinājuma teksts" xfId="12" xr:uid="{00000000-0005-0000-0000-00002F010000}"/>
    <cellStyle name="Brīdinājuma teksts 2" xfId="131" xr:uid="{00000000-0005-0000-0000-000030010000}"/>
    <cellStyle name="Brīdinājuma teksts_1-7" xfId="132" xr:uid="{00000000-0005-0000-0000-000031010000}"/>
    <cellStyle name="Calculation 2" xfId="486" xr:uid="{00000000-0005-0000-0000-000032010000}"/>
    <cellStyle name="Calculation 2 2" xfId="487" xr:uid="{00000000-0005-0000-0000-000033010000}"/>
    <cellStyle name="Calculation 2 3" xfId="488" xr:uid="{00000000-0005-0000-0000-000034010000}"/>
    <cellStyle name="Calculation 3" xfId="489" xr:uid="{00000000-0005-0000-0000-000035010000}"/>
    <cellStyle name="Calculation 4" xfId="490" xr:uid="{00000000-0005-0000-0000-000036010000}"/>
    <cellStyle name="Celkem" xfId="491" xr:uid="{00000000-0005-0000-0000-000037010000}"/>
    <cellStyle name="Check Cell" xfId="57" builtinId="23" customBuiltin="1"/>
    <cellStyle name="Check Cell 2" xfId="492" xr:uid="{00000000-0005-0000-0000-000038010000}"/>
    <cellStyle name="Check Cell 2 2" xfId="493" xr:uid="{00000000-0005-0000-0000-000039010000}"/>
    <cellStyle name="Check Cell 3" xfId="494" xr:uid="{00000000-0005-0000-0000-00003A010000}"/>
    <cellStyle name="Chybně" xfId="495" xr:uid="{00000000-0005-0000-0000-00003B010000}"/>
    <cellStyle name="Cím" xfId="496" xr:uid="{00000000-0005-0000-0000-00003C010000}"/>
    <cellStyle name="Címsor 1" xfId="497" xr:uid="{00000000-0005-0000-0000-00003D010000}"/>
    <cellStyle name="Címsor 2" xfId="498" xr:uid="{00000000-0005-0000-0000-00003E010000}"/>
    <cellStyle name="Címsor 3" xfId="499" xr:uid="{00000000-0005-0000-0000-00003F010000}"/>
    <cellStyle name="Címsor 4" xfId="500" xr:uid="{00000000-0005-0000-0000-000040010000}"/>
    <cellStyle name="Comma" xfId="2" builtinId="3"/>
    <cellStyle name="Comma 10" xfId="1353" xr:uid="{00000000-0005-0000-0000-000041010000}"/>
    <cellStyle name="Comma 10 2" xfId="1422" xr:uid="{00000000-0005-0000-0000-000042010000}"/>
    <cellStyle name="Comma 11" xfId="14" xr:uid="{00000000-0005-0000-0000-000043010000}"/>
    <cellStyle name="Comma 11 2" xfId="1392" xr:uid="{00000000-0005-0000-0000-000044010000}"/>
    <cellStyle name="Comma 12" xfId="1391" xr:uid="{00000000-0005-0000-0000-000045010000}"/>
    <cellStyle name="Comma 2" xfId="21" xr:uid="{00000000-0005-0000-0000-000046010000}"/>
    <cellStyle name="Comma 2 10" xfId="1355" xr:uid="{00000000-0005-0000-0000-000047010000}"/>
    <cellStyle name="Comma 2 10 2" xfId="1424" xr:uid="{00000000-0005-0000-0000-000048010000}"/>
    <cellStyle name="Comma 2 11" xfId="1387" xr:uid="{00000000-0005-0000-0000-000049010000}"/>
    <cellStyle name="Comma 2 11 2" xfId="1429" xr:uid="{00000000-0005-0000-0000-00004A010000}"/>
    <cellStyle name="Comma 2 12" xfId="1374" xr:uid="{00000000-0005-0000-0000-00004B010000}"/>
    <cellStyle name="Comma 2 12 2" xfId="1427" xr:uid="{00000000-0005-0000-0000-00004C010000}"/>
    <cellStyle name="Comma 2 13" xfId="1393" xr:uid="{00000000-0005-0000-0000-00004D010000}"/>
    <cellStyle name="Comma 2 2" xfId="133" xr:uid="{00000000-0005-0000-0000-00004E010000}"/>
    <cellStyle name="Comma 2 2 2" xfId="134" xr:uid="{00000000-0005-0000-0000-00004F010000}"/>
    <cellStyle name="Comma 2 2 2 2" xfId="135" xr:uid="{00000000-0005-0000-0000-000050010000}"/>
    <cellStyle name="Comma 2 2 3" xfId="136" xr:uid="{00000000-0005-0000-0000-000051010000}"/>
    <cellStyle name="Comma 2 2 4" xfId="137" xr:uid="{00000000-0005-0000-0000-000052010000}"/>
    <cellStyle name="Comma 2 3" xfId="138" xr:uid="{00000000-0005-0000-0000-000053010000}"/>
    <cellStyle name="Comma 2 3 2" xfId="139" xr:uid="{00000000-0005-0000-0000-000054010000}"/>
    <cellStyle name="Comma 2 3 2 2" xfId="140" xr:uid="{00000000-0005-0000-0000-000055010000}"/>
    <cellStyle name="Comma 2 3 2 2 2" xfId="141" xr:uid="{00000000-0005-0000-0000-000056010000}"/>
    <cellStyle name="Comma 2 3 2 3" xfId="142" xr:uid="{00000000-0005-0000-0000-000057010000}"/>
    <cellStyle name="Comma 2 3 2 4" xfId="143" xr:uid="{00000000-0005-0000-0000-000058010000}"/>
    <cellStyle name="Comma 2 3 3" xfId="144" xr:uid="{00000000-0005-0000-0000-000059010000}"/>
    <cellStyle name="Comma 2 3 3 2" xfId="145" xr:uid="{00000000-0005-0000-0000-00005A010000}"/>
    <cellStyle name="Comma 2 3 4" xfId="146" xr:uid="{00000000-0005-0000-0000-00005B010000}"/>
    <cellStyle name="Comma 2 3 5" xfId="147" xr:uid="{00000000-0005-0000-0000-00005C010000}"/>
    <cellStyle name="Comma 2 4" xfId="148" xr:uid="{00000000-0005-0000-0000-00005D010000}"/>
    <cellStyle name="Comma 2 4 2" xfId="149" xr:uid="{00000000-0005-0000-0000-00005E010000}"/>
    <cellStyle name="Comma 2 4 2 2" xfId="501" xr:uid="{00000000-0005-0000-0000-00005F010000}"/>
    <cellStyle name="Comma 2 4 2 2 2" xfId="1399" xr:uid="{00000000-0005-0000-0000-000060010000}"/>
    <cellStyle name="Comma 2 4 3" xfId="502" xr:uid="{00000000-0005-0000-0000-000061010000}"/>
    <cellStyle name="Comma 2 4 3 2" xfId="1400" xr:uid="{00000000-0005-0000-0000-000062010000}"/>
    <cellStyle name="Comma 2 5" xfId="150" xr:uid="{00000000-0005-0000-0000-000063010000}"/>
    <cellStyle name="Comma 2 5 2" xfId="503" xr:uid="{00000000-0005-0000-0000-000064010000}"/>
    <cellStyle name="Comma 2 5 2 2" xfId="504" xr:uid="{00000000-0005-0000-0000-000065010000}"/>
    <cellStyle name="Comma 2 5 2 2 2" xfId="505" xr:uid="{00000000-0005-0000-0000-000066010000}"/>
    <cellStyle name="Comma 2 5 2 2 2 2" xfId="1403" xr:uid="{00000000-0005-0000-0000-000067010000}"/>
    <cellStyle name="Comma 2 5 2 2 3" xfId="1402" xr:uid="{00000000-0005-0000-0000-000068010000}"/>
    <cellStyle name="Comma 2 5 2 3" xfId="506" xr:uid="{00000000-0005-0000-0000-000069010000}"/>
    <cellStyle name="Comma 2 5 2 3 2" xfId="1404" xr:uid="{00000000-0005-0000-0000-00006A010000}"/>
    <cellStyle name="Comma 2 5 2 4" xfId="1401" xr:uid="{00000000-0005-0000-0000-00006B010000}"/>
    <cellStyle name="Comma 2 5 3" xfId="507" xr:uid="{00000000-0005-0000-0000-00006C010000}"/>
    <cellStyle name="Comma 2 5 3 2" xfId="508" xr:uid="{00000000-0005-0000-0000-00006D010000}"/>
    <cellStyle name="Comma 2 5 3 2 2" xfId="1406" xr:uid="{00000000-0005-0000-0000-00006E010000}"/>
    <cellStyle name="Comma 2 5 3 3" xfId="1405" xr:uid="{00000000-0005-0000-0000-00006F010000}"/>
    <cellStyle name="Comma 2 5 4" xfId="509" xr:uid="{00000000-0005-0000-0000-000070010000}"/>
    <cellStyle name="Comma 2 5 4 2" xfId="1407" xr:uid="{00000000-0005-0000-0000-000071010000}"/>
    <cellStyle name="Comma 2 6" xfId="151" xr:uid="{00000000-0005-0000-0000-000072010000}"/>
    <cellStyle name="Comma 2 6 2" xfId="510" xr:uid="{00000000-0005-0000-0000-000073010000}"/>
    <cellStyle name="Comma 2 6 2 2" xfId="1408" xr:uid="{00000000-0005-0000-0000-000074010000}"/>
    <cellStyle name="Comma 2 7" xfId="152" xr:uid="{00000000-0005-0000-0000-000075010000}"/>
    <cellStyle name="Comma 2 7 2" xfId="1394" xr:uid="{00000000-0005-0000-0000-000076010000}"/>
    <cellStyle name="Comma 2 8" xfId="511" xr:uid="{00000000-0005-0000-0000-000077010000}"/>
    <cellStyle name="Comma 2 9" xfId="1351" xr:uid="{00000000-0005-0000-0000-000078010000}"/>
    <cellStyle name="Comma 2 9 2" xfId="1420" xr:uid="{00000000-0005-0000-0000-000079010000}"/>
    <cellStyle name="Comma 2_1-7" xfId="153" xr:uid="{00000000-0005-0000-0000-00007A010000}"/>
    <cellStyle name="Comma 3" xfId="40" xr:uid="{00000000-0005-0000-0000-00007B010000}"/>
    <cellStyle name="Comma 3 2" xfId="154" xr:uid="{00000000-0005-0000-0000-00007C010000}"/>
    <cellStyle name="Comma 3 2 2" xfId="155" xr:uid="{00000000-0005-0000-0000-00007D010000}"/>
    <cellStyle name="Comma 3 3" xfId="156" xr:uid="{00000000-0005-0000-0000-00007E010000}"/>
    <cellStyle name="Comma 3 4" xfId="157" xr:uid="{00000000-0005-0000-0000-00007F010000}"/>
    <cellStyle name="Comma 3 5" xfId="158" xr:uid="{00000000-0005-0000-0000-000080010000}"/>
    <cellStyle name="Comma 3 5 2" xfId="1395" xr:uid="{00000000-0005-0000-0000-000081010000}"/>
    <cellStyle name="Comma 3 6" xfId="1349" xr:uid="{00000000-0005-0000-0000-000082010000}"/>
    <cellStyle name="Comma 3 6 2" xfId="1418" xr:uid="{00000000-0005-0000-0000-000083010000}"/>
    <cellStyle name="Comma 3 7" xfId="1354" xr:uid="{00000000-0005-0000-0000-000084010000}"/>
    <cellStyle name="Comma 3 7 2" xfId="1423" xr:uid="{00000000-0005-0000-0000-000085010000}"/>
    <cellStyle name="Comma 3 8" xfId="1378" xr:uid="{00000000-0005-0000-0000-000086010000}"/>
    <cellStyle name="Comma 3 9" xfId="1369" xr:uid="{00000000-0005-0000-0000-000087010000}"/>
    <cellStyle name="Comma 3_1-7" xfId="159" xr:uid="{00000000-0005-0000-0000-000088010000}"/>
    <cellStyle name="Comma 4" xfId="160" xr:uid="{00000000-0005-0000-0000-000089010000}"/>
    <cellStyle name="Comma 4 2" xfId="161" xr:uid="{00000000-0005-0000-0000-00008A010000}"/>
    <cellStyle name="Comma 4 2 2" xfId="162" xr:uid="{00000000-0005-0000-0000-00008B010000}"/>
    <cellStyle name="Comma 4 2 2 2" xfId="512" xr:uid="{00000000-0005-0000-0000-00008C010000}"/>
    <cellStyle name="Comma 4 2 3" xfId="513" xr:uid="{00000000-0005-0000-0000-00008D010000}"/>
    <cellStyle name="Comma 4 3" xfId="163" xr:uid="{00000000-0005-0000-0000-00008E010000}"/>
    <cellStyle name="Comma 4 3 2" xfId="514" xr:uid="{00000000-0005-0000-0000-00008F010000}"/>
    <cellStyle name="Comma 4 3 3" xfId="1396" xr:uid="{00000000-0005-0000-0000-000090010000}"/>
    <cellStyle name="Comma 4 4" xfId="515" xr:uid="{00000000-0005-0000-0000-000091010000}"/>
    <cellStyle name="Comma 4 5" xfId="1368" xr:uid="{00000000-0005-0000-0000-000092010000}"/>
    <cellStyle name="Comma 4 5 2" xfId="1425" xr:uid="{00000000-0005-0000-0000-000093010000}"/>
    <cellStyle name="Comma 4 6" xfId="1379" xr:uid="{00000000-0005-0000-0000-000094010000}"/>
    <cellStyle name="Comma 4 7" xfId="1372" xr:uid="{00000000-0005-0000-0000-000095010000}"/>
    <cellStyle name="Comma 5" xfId="164" xr:uid="{00000000-0005-0000-0000-000096010000}"/>
    <cellStyle name="Comma 5 2" xfId="165" xr:uid="{00000000-0005-0000-0000-000097010000}"/>
    <cellStyle name="Comma 5 2 2" xfId="516" xr:uid="{00000000-0005-0000-0000-000098010000}"/>
    <cellStyle name="Comma 5 2 2 2" xfId="517" xr:uid="{00000000-0005-0000-0000-000099010000}"/>
    <cellStyle name="Comma 5 2 2 2 2" xfId="1410" xr:uid="{00000000-0005-0000-0000-00009A010000}"/>
    <cellStyle name="Comma 5 2 2 3" xfId="1409" xr:uid="{00000000-0005-0000-0000-00009B010000}"/>
    <cellStyle name="Comma 5 2 3" xfId="518" xr:uid="{00000000-0005-0000-0000-00009C010000}"/>
    <cellStyle name="Comma 5 2 3 2" xfId="1411" xr:uid="{00000000-0005-0000-0000-00009D010000}"/>
    <cellStyle name="Comma 5 3" xfId="519" xr:uid="{00000000-0005-0000-0000-00009E010000}"/>
    <cellStyle name="Comma 5 3 2" xfId="520" xr:uid="{00000000-0005-0000-0000-00009F010000}"/>
    <cellStyle name="Comma 5 3 2 2" xfId="1413" xr:uid="{00000000-0005-0000-0000-0000A0010000}"/>
    <cellStyle name="Comma 5 3 3" xfId="1412" xr:uid="{00000000-0005-0000-0000-0000A1010000}"/>
    <cellStyle name="Comma 5 4" xfId="521" xr:uid="{00000000-0005-0000-0000-0000A2010000}"/>
    <cellStyle name="Comma 5 4 2" xfId="522" xr:uid="{00000000-0005-0000-0000-0000A3010000}"/>
    <cellStyle name="Comma 5 5" xfId="523" xr:uid="{00000000-0005-0000-0000-0000A4010000}"/>
    <cellStyle name="Comma 5 6" xfId="1389" xr:uid="{00000000-0005-0000-0000-0000A5010000}"/>
    <cellStyle name="Comma 5 7" xfId="1386" xr:uid="{00000000-0005-0000-0000-0000A6010000}"/>
    <cellStyle name="Comma 5 7 2" xfId="1428" xr:uid="{00000000-0005-0000-0000-0000A7010000}"/>
    <cellStyle name="Comma 5 8" xfId="1371" xr:uid="{00000000-0005-0000-0000-0000A8010000}"/>
    <cellStyle name="Comma 5 9" xfId="1370" xr:uid="{00000000-0005-0000-0000-0000A9010000}"/>
    <cellStyle name="Comma 5 9 2" xfId="1426" xr:uid="{00000000-0005-0000-0000-0000AA010000}"/>
    <cellStyle name="Comma 6" xfId="166" xr:uid="{00000000-0005-0000-0000-0000AB010000}"/>
    <cellStyle name="Comma 6 2" xfId="1397" xr:uid="{00000000-0005-0000-0000-0000AC010000}"/>
    <cellStyle name="Comma 7" xfId="524" xr:uid="{00000000-0005-0000-0000-0000AD010000}"/>
    <cellStyle name="Comma 7 2" xfId="525" xr:uid="{00000000-0005-0000-0000-0000AE010000}"/>
    <cellStyle name="Comma 7 2 2" xfId="1415" xr:uid="{00000000-0005-0000-0000-0000AF010000}"/>
    <cellStyle name="Comma 7 3" xfId="526" xr:uid="{00000000-0005-0000-0000-0000B0010000}"/>
    <cellStyle name="Comma 7 3 2" xfId="527" xr:uid="{00000000-0005-0000-0000-0000B1010000}"/>
    <cellStyle name="Comma 7 3 2 2" xfId="1417" xr:uid="{00000000-0005-0000-0000-0000B2010000}"/>
    <cellStyle name="Comma 7 3 3" xfId="1416" xr:uid="{00000000-0005-0000-0000-0000B3010000}"/>
    <cellStyle name="Comma 7 4" xfId="1414" xr:uid="{00000000-0005-0000-0000-0000B4010000}"/>
    <cellStyle name="Comma 8" xfId="1350" xr:uid="{00000000-0005-0000-0000-0000B5010000}"/>
    <cellStyle name="Comma 8 2" xfId="1419" xr:uid="{00000000-0005-0000-0000-0000B6010000}"/>
    <cellStyle name="Comma 9" xfId="1352" xr:uid="{00000000-0005-0000-0000-0000B7010000}"/>
    <cellStyle name="Comma 9 2" xfId="1421" xr:uid="{00000000-0005-0000-0000-0000B8010000}"/>
    <cellStyle name="Currency 2" xfId="528" xr:uid="{00000000-0005-0000-0000-0000B9010000}"/>
    <cellStyle name="Currency 2 2" xfId="529" xr:uid="{00000000-0005-0000-0000-0000BA010000}"/>
    <cellStyle name="Currency 2 2 2" xfId="530" xr:uid="{00000000-0005-0000-0000-0000BB010000}"/>
    <cellStyle name="Currency 2 3" xfId="531" xr:uid="{00000000-0005-0000-0000-0000BC010000}"/>
    <cellStyle name="Currency 3" xfId="532" xr:uid="{00000000-0005-0000-0000-0000BD010000}"/>
    <cellStyle name="Currency 3 2" xfId="533" xr:uid="{00000000-0005-0000-0000-0000BE010000}"/>
    <cellStyle name="Currency 4" xfId="534" xr:uid="{00000000-0005-0000-0000-0000BF010000}"/>
    <cellStyle name="Currency 4 2" xfId="535" xr:uid="{00000000-0005-0000-0000-0000C0010000}"/>
    <cellStyle name="Currency 4 3" xfId="536" xr:uid="{00000000-0005-0000-0000-0000C1010000}"/>
    <cellStyle name="Currency 4 4" xfId="537" xr:uid="{00000000-0005-0000-0000-0000C2010000}"/>
    <cellStyle name="Currency 4 4 2" xfId="538" xr:uid="{00000000-0005-0000-0000-0000C3010000}"/>
    <cellStyle name="Date" xfId="167" xr:uid="{00000000-0005-0000-0000-0000C4010000}"/>
    <cellStyle name="Dezimal [0]_Nossner_Brücke" xfId="168" xr:uid="{00000000-0005-0000-0000-0000C5010000}"/>
    <cellStyle name="Dezimal_en_Master" xfId="169" xr:uid="{00000000-0005-0000-0000-0000C6010000}"/>
    <cellStyle name="Divider" xfId="170" xr:uid="{00000000-0005-0000-0000-0000C7010000}"/>
    <cellStyle name="Ellenőrzőcella" xfId="539" xr:uid="{00000000-0005-0000-0000-0000C8010000}"/>
    <cellStyle name="Euro" xfId="540" xr:uid="{00000000-0005-0000-0000-0000C9010000}"/>
    <cellStyle name="Excel Built-in Normal" xfId="41" xr:uid="{00000000-0005-0000-0000-0000CA010000}"/>
    <cellStyle name="Excel Built-in Normal 2" xfId="171" xr:uid="{00000000-0005-0000-0000-0000CB010000}"/>
    <cellStyle name="Excel Built-in Normal_1-7" xfId="172" xr:uid="{00000000-0005-0000-0000-0000CC010000}"/>
    <cellStyle name="Explanatory Text" xfId="56" builtinId="53" customBuiltin="1"/>
    <cellStyle name="Explanatory Text 2" xfId="541" xr:uid="{00000000-0005-0000-0000-0000CD010000}"/>
    <cellStyle name="Explanatory Text 2 2" xfId="542" xr:uid="{00000000-0005-0000-0000-0000CE010000}"/>
    <cellStyle name="Explanatory Text 3" xfId="543" xr:uid="{00000000-0005-0000-0000-0000CF010000}"/>
    <cellStyle name="Figyelmeztetés" xfId="544" xr:uid="{00000000-0005-0000-0000-0000D0010000}"/>
    <cellStyle name="Fixed" xfId="173" xr:uid="{00000000-0005-0000-0000-0000D1010000}"/>
    <cellStyle name="Good" xfId="49" builtinId="26" customBuiltin="1"/>
    <cellStyle name="Good 2" xfId="545" xr:uid="{00000000-0005-0000-0000-0000D2010000}"/>
    <cellStyle name="Good 2 2" xfId="546" xr:uid="{00000000-0005-0000-0000-0000D3010000}"/>
    <cellStyle name="Good 2 3" xfId="547" xr:uid="{00000000-0005-0000-0000-0000D4010000}"/>
    <cellStyle name="Good 3" xfId="548" xr:uid="{00000000-0005-0000-0000-0000D5010000}"/>
    <cellStyle name="Good 3 2" xfId="549" xr:uid="{00000000-0005-0000-0000-0000D6010000}"/>
    <cellStyle name="Good 4" xfId="550" xr:uid="{00000000-0005-0000-0000-0000D7010000}"/>
    <cellStyle name="Good 5" xfId="551" xr:uid="{00000000-0005-0000-0000-0000D8010000}"/>
    <cellStyle name="Good 6" xfId="552" xr:uid="{00000000-0005-0000-0000-0000D9010000}"/>
    <cellStyle name="Good 7" xfId="553" xr:uid="{00000000-0005-0000-0000-0000DA010000}"/>
    <cellStyle name="Heading 1" xfId="61" builtinId="16" customBuiltin="1"/>
    <cellStyle name="Heading 1 2" xfId="174" xr:uid="{00000000-0005-0000-0000-0000DB010000}"/>
    <cellStyle name="Heading 1 2 2" xfId="554" xr:uid="{00000000-0005-0000-0000-0000DC010000}"/>
    <cellStyle name="Heading 1 2 3" xfId="555" xr:uid="{00000000-0005-0000-0000-0000DD010000}"/>
    <cellStyle name="Heading 1 3" xfId="556" xr:uid="{00000000-0005-0000-0000-0000DE010000}"/>
    <cellStyle name="Heading 1 4" xfId="557" xr:uid="{00000000-0005-0000-0000-0000DF010000}"/>
    <cellStyle name="Heading 2" xfId="62" builtinId="17" customBuiltin="1"/>
    <cellStyle name="Heading 2 2" xfId="558" xr:uid="{00000000-0005-0000-0000-0000E0010000}"/>
    <cellStyle name="Heading 2 2 2" xfId="559" xr:uid="{00000000-0005-0000-0000-0000E1010000}"/>
    <cellStyle name="Heading 2 2 3" xfId="560" xr:uid="{00000000-0005-0000-0000-0000E2010000}"/>
    <cellStyle name="Heading 2 3" xfId="561" xr:uid="{00000000-0005-0000-0000-0000E3010000}"/>
    <cellStyle name="Heading 2 4" xfId="562" xr:uid="{00000000-0005-0000-0000-0000E4010000}"/>
    <cellStyle name="Heading 3" xfId="63" builtinId="18" customBuiltin="1"/>
    <cellStyle name="Heading 3 2" xfId="563" xr:uid="{00000000-0005-0000-0000-0000E5010000}"/>
    <cellStyle name="Heading 3 2 2" xfId="564" xr:uid="{00000000-0005-0000-0000-0000E6010000}"/>
    <cellStyle name="Heading 3 2 3" xfId="565" xr:uid="{00000000-0005-0000-0000-0000E7010000}"/>
    <cellStyle name="Heading 3 3" xfId="566" xr:uid="{00000000-0005-0000-0000-0000E8010000}"/>
    <cellStyle name="Heading 3 4" xfId="567" xr:uid="{00000000-0005-0000-0000-0000E9010000}"/>
    <cellStyle name="Heading 4" xfId="64" builtinId="19" customBuiltin="1"/>
    <cellStyle name="Heading 4 2" xfId="568" xr:uid="{00000000-0005-0000-0000-0000EA010000}"/>
    <cellStyle name="Heading 4 2 2" xfId="569" xr:uid="{00000000-0005-0000-0000-0000EB010000}"/>
    <cellStyle name="Heading 4 2 3" xfId="570" xr:uid="{00000000-0005-0000-0000-0000EC010000}"/>
    <cellStyle name="Heading 4 3" xfId="571" xr:uid="{00000000-0005-0000-0000-0000ED010000}"/>
    <cellStyle name="Heading 4 4" xfId="572" xr:uid="{00000000-0005-0000-0000-0000EE010000}"/>
    <cellStyle name="Heading1 1" xfId="175" xr:uid="{00000000-0005-0000-0000-0000EF010000}"/>
    <cellStyle name="Heading2" xfId="176" xr:uid="{00000000-0005-0000-0000-0000F0010000}"/>
    <cellStyle name="Headline I" xfId="177" xr:uid="{00000000-0005-0000-0000-0000F1010000}"/>
    <cellStyle name="Headline II" xfId="178" xr:uid="{00000000-0005-0000-0000-0000F2010000}"/>
    <cellStyle name="Headline III" xfId="179" xr:uid="{00000000-0005-0000-0000-0000F3010000}"/>
    <cellStyle name="Hivatkozott cella" xfId="573" xr:uid="{00000000-0005-0000-0000-0000F4010000}"/>
    <cellStyle name="Ievade" xfId="9" xr:uid="{00000000-0005-0000-0000-0000F5010000}"/>
    <cellStyle name="Ievade 2" xfId="180" xr:uid="{00000000-0005-0000-0000-0000F6010000}"/>
    <cellStyle name="Ievade 3" xfId="574" xr:uid="{00000000-0005-0000-0000-0000F7010000}"/>
    <cellStyle name="Ievade 4" xfId="575" xr:uid="{00000000-0005-0000-0000-0000F8010000}"/>
    <cellStyle name="Ievade_1-7" xfId="181" xr:uid="{00000000-0005-0000-0000-0000F9010000}"/>
    <cellStyle name="Īįū÷ķūé_laroux" xfId="184" xr:uid="{00000000-0005-0000-0000-000016020000}"/>
    <cellStyle name="Input 2" xfId="576" xr:uid="{00000000-0005-0000-0000-0000FA010000}"/>
    <cellStyle name="Input 2 2" xfId="577" xr:uid="{00000000-0005-0000-0000-0000FB010000}"/>
    <cellStyle name="Input 2 3" xfId="578" xr:uid="{00000000-0005-0000-0000-0000FC010000}"/>
    <cellStyle name="Input 3" xfId="579" xr:uid="{00000000-0005-0000-0000-0000FD010000}"/>
    <cellStyle name="Input 4" xfId="580" xr:uid="{00000000-0005-0000-0000-0000FE010000}"/>
    <cellStyle name="Izcēlums1 2" xfId="581" xr:uid="{00000000-0005-0000-0000-000000020000}"/>
    <cellStyle name="Izcēlums1 3" xfId="582" xr:uid="{00000000-0005-0000-0000-000001020000}"/>
    <cellStyle name="Izcēlums2 2" xfId="583" xr:uid="{00000000-0005-0000-0000-000003020000}"/>
    <cellStyle name="Izcēlums2 3" xfId="584" xr:uid="{00000000-0005-0000-0000-000004020000}"/>
    <cellStyle name="Izcēlums3 2" xfId="585" xr:uid="{00000000-0005-0000-0000-000006020000}"/>
    <cellStyle name="Izcēlums3 3" xfId="586" xr:uid="{00000000-0005-0000-0000-000007020000}"/>
    <cellStyle name="Izcēlums4 2" xfId="587" xr:uid="{00000000-0005-0000-0000-000009020000}"/>
    <cellStyle name="Izcēlums4 3" xfId="588" xr:uid="{00000000-0005-0000-0000-00000A020000}"/>
    <cellStyle name="Izcēlums5 2" xfId="589" xr:uid="{00000000-0005-0000-0000-00000C020000}"/>
    <cellStyle name="Izcēlums5 3" xfId="590" xr:uid="{00000000-0005-0000-0000-00000D020000}"/>
    <cellStyle name="Izcēlums6 2" xfId="591" xr:uid="{00000000-0005-0000-0000-00000F020000}"/>
    <cellStyle name="Izcēlums6 3" xfId="592" xr:uid="{00000000-0005-0000-0000-000010020000}"/>
    <cellStyle name="Izvade" xfId="10" xr:uid="{00000000-0005-0000-0000-000011020000}"/>
    <cellStyle name="Izvade 2" xfId="182" xr:uid="{00000000-0005-0000-0000-000012020000}"/>
    <cellStyle name="Izvade 3" xfId="593" xr:uid="{00000000-0005-0000-0000-000013020000}"/>
    <cellStyle name="Izvade 4" xfId="594" xr:uid="{00000000-0005-0000-0000-000014020000}"/>
    <cellStyle name="Izvade_1-7" xfId="183" xr:uid="{00000000-0005-0000-0000-000015020000}"/>
    <cellStyle name="Jegyzet" xfId="595" xr:uid="{00000000-0005-0000-0000-000017020000}"/>
    <cellStyle name="Jelölőszín (1)" xfId="596" xr:uid="{00000000-0005-0000-0000-000018020000}"/>
    <cellStyle name="Jelölőszín (2)" xfId="597" xr:uid="{00000000-0005-0000-0000-000019020000}"/>
    <cellStyle name="Jelölőszín (3)" xfId="598" xr:uid="{00000000-0005-0000-0000-00001A020000}"/>
    <cellStyle name="Jelölőszín (4)" xfId="599" xr:uid="{00000000-0005-0000-0000-00001B020000}"/>
    <cellStyle name="Jelölőszín (5)" xfId="600" xr:uid="{00000000-0005-0000-0000-00001C020000}"/>
    <cellStyle name="Jelölőszín (6)" xfId="601" xr:uid="{00000000-0005-0000-0000-00001D020000}"/>
    <cellStyle name="Jó" xfId="602" xr:uid="{00000000-0005-0000-0000-00001E020000}"/>
    <cellStyle name="Kimenet" xfId="603" xr:uid="{00000000-0005-0000-0000-00001F020000}"/>
    <cellStyle name="Komats 2" xfId="48" xr:uid="{00000000-0005-0000-0000-000021020000}"/>
    <cellStyle name="Kontrolní buňka" xfId="604" xr:uid="{00000000-0005-0000-0000-000022020000}"/>
    <cellStyle name="Kopsumma" xfId="13" xr:uid="{00000000-0005-0000-0000-000023020000}"/>
    <cellStyle name="Kopsumma 2" xfId="185" xr:uid="{00000000-0005-0000-0000-000024020000}"/>
    <cellStyle name="Kopsumma_1-7" xfId="186" xr:uid="{00000000-0005-0000-0000-000025020000}"/>
    <cellStyle name="Labs 2" xfId="605" xr:uid="{00000000-0005-0000-0000-000027020000}"/>
    <cellStyle name="Labs 3" xfId="606" xr:uid="{00000000-0005-0000-0000-000028020000}"/>
    <cellStyle name="Labs 4" xfId="607" xr:uid="{00000000-0005-0000-0000-000029020000}"/>
    <cellStyle name="Linked Cell" xfId="59" builtinId="24" customBuiltin="1"/>
    <cellStyle name="Linked Cell 2" xfId="608" xr:uid="{00000000-0005-0000-0000-00002A020000}"/>
    <cellStyle name="Linked Cell 2 2" xfId="609" xr:uid="{00000000-0005-0000-0000-00002B020000}"/>
    <cellStyle name="Linked Cell 2 3" xfId="610" xr:uid="{00000000-0005-0000-0000-00002C020000}"/>
    <cellStyle name="Linked Cell 3" xfId="611" xr:uid="{00000000-0005-0000-0000-00002D020000}"/>
    <cellStyle name="Linked Cell 4" xfId="612" xr:uid="{00000000-0005-0000-0000-00002E020000}"/>
    <cellStyle name="Magyarázó szöveg" xfId="613" xr:uid="{00000000-0005-0000-0000-00002F020000}"/>
    <cellStyle name="Nadpis 1" xfId="614" xr:uid="{00000000-0005-0000-0000-000030020000}"/>
    <cellStyle name="Nadpis 2" xfId="615" xr:uid="{00000000-0005-0000-0000-000031020000}"/>
    <cellStyle name="Nadpis 3" xfId="616" xr:uid="{00000000-0005-0000-0000-000032020000}"/>
    <cellStyle name="Nadpis 4" xfId="617" xr:uid="{00000000-0005-0000-0000-000033020000}"/>
    <cellStyle name="Název" xfId="618" xr:uid="{00000000-0005-0000-0000-000034020000}"/>
    <cellStyle name="Neitrāls" xfId="50" xr:uid="{00000000-0005-0000-0000-000035020000}"/>
    <cellStyle name="Neitrāls 2" xfId="187" xr:uid="{00000000-0005-0000-0000-000036020000}"/>
    <cellStyle name="Neitrāls 2 2" xfId="619" xr:uid="{00000000-0005-0000-0000-000037020000}"/>
    <cellStyle name="Neitrāls 3" xfId="620" xr:uid="{00000000-0005-0000-0000-000038020000}"/>
    <cellStyle name="Neitrāls_1-7" xfId="188" xr:uid="{00000000-0005-0000-0000-000039020000}"/>
    <cellStyle name="Neutral 2" xfId="621" xr:uid="{00000000-0005-0000-0000-00003A020000}"/>
    <cellStyle name="Neutral 2 2" xfId="622" xr:uid="{00000000-0005-0000-0000-00003B020000}"/>
    <cellStyle name="Neutral 2 3" xfId="623" xr:uid="{00000000-0005-0000-0000-00003C020000}"/>
    <cellStyle name="Neutral 2 4" xfId="1364" xr:uid="{00000000-0005-0000-0000-00003D020000}"/>
    <cellStyle name="Neutral 2 5" xfId="1385" xr:uid="{00000000-0005-0000-0000-00003E020000}"/>
    <cellStyle name="Neutral 3" xfId="624" xr:uid="{00000000-0005-0000-0000-00003F020000}"/>
    <cellStyle name="Neutral 4" xfId="625" xr:uid="{00000000-0005-0000-0000-000040020000}"/>
    <cellStyle name="Neutrální" xfId="626" xr:uid="{00000000-0005-0000-0000-000041020000}"/>
    <cellStyle name="Norm੎੎" xfId="627" xr:uid="{00000000-0005-0000-0000-000042020000}"/>
    <cellStyle name="Normaali_light-98_gun" xfId="189" xr:uid="{00000000-0005-0000-0000-000043020000}"/>
    <cellStyle name="Normal" xfId="0" builtinId="0"/>
    <cellStyle name="Normal 10" xfId="190" xr:uid="{00000000-0005-0000-0000-000044020000}"/>
    <cellStyle name="Normal 10 10" xfId="628" xr:uid="{00000000-0005-0000-0000-000045020000}"/>
    <cellStyle name="Normal 10 10 2" xfId="629" xr:uid="{00000000-0005-0000-0000-000046020000}"/>
    <cellStyle name="Normal 10 11" xfId="630" xr:uid="{00000000-0005-0000-0000-000047020000}"/>
    <cellStyle name="Normal 10 2" xfId="191" xr:uid="{00000000-0005-0000-0000-000048020000}"/>
    <cellStyle name="Normal 10 2 10" xfId="631" xr:uid="{00000000-0005-0000-0000-000049020000}"/>
    <cellStyle name="Normal 10 2 2" xfId="632" xr:uid="{00000000-0005-0000-0000-00004A020000}"/>
    <cellStyle name="Normal 10 2 2 2" xfId="633" xr:uid="{00000000-0005-0000-0000-00004B020000}"/>
    <cellStyle name="Normal 10 2 2 2 2" xfId="634" xr:uid="{00000000-0005-0000-0000-00004C020000}"/>
    <cellStyle name="Normal 10 2 2 2 2 2" xfId="635" xr:uid="{00000000-0005-0000-0000-00004D020000}"/>
    <cellStyle name="Normal 10 2 2 2 2 2 2" xfId="636" xr:uid="{00000000-0005-0000-0000-00004E020000}"/>
    <cellStyle name="Normal 10 2 2 2 2 2 2 2" xfId="637" xr:uid="{00000000-0005-0000-0000-00004F020000}"/>
    <cellStyle name="Normal 10 2 2 2 2 2 3" xfId="638" xr:uid="{00000000-0005-0000-0000-000050020000}"/>
    <cellStyle name="Normal 10 2 2 2 2 3" xfId="639" xr:uid="{00000000-0005-0000-0000-000051020000}"/>
    <cellStyle name="Normal 10 2 2 2 2 3 2" xfId="640" xr:uid="{00000000-0005-0000-0000-000052020000}"/>
    <cellStyle name="Normal 10 2 2 2 2 3 2 2" xfId="641" xr:uid="{00000000-0005-0000-0000-000053020000}"/>
    <cellStyle name="Normal 10 2 2 2 2 3 3" xfId="642" xr:uid="{00000000-0005-0000-0000-000054020000}"/>
    <cellStyle name="Normal 10 2 2 2 2 4" xfId="643" xr:uid="{00000000-0005-0000-0000-000055020000}"/>
    <cellStyle name="Normal 10 2 2 2 2 4 2" xfId="644" xr:uid="{00000000-0005-0000-0000-000056020000}"/>
    <cellStyle name="Normal 10 2 2 2 2 4 2 2" xfId="645" xr:uid="{00000000-0005-0000-0000-000057020000}"/>
    <cellStyle name="Normal 10 2 2 2 2 4 3" xfId="646" xr:uid="{00000000-0005-0000-0000-000058020000}"/>
    <cellStyle name="Normal 10 2 2 2 2 5" xfId="647" xr:uid="{00000000-0005-0000-0000-000059020000}"/>
    <cellStyle name="Normal 10 2 2 2 2 5 2" xfId="648" xr:uid="{00000000-0005-0000-0000-00005A020000}"/>
    <cellStyle name="Normal 10 2 2 2 2 6" xfId="649" xr:uid="{00000000-0005-0000-0000-00005B020000}"/>
    <cellStyle name="Normal 10 2 2 2 3" xfId="650" xr:uid="{00000000-0005-0000-0000-00005C020000}"/>
    <cellStyle name="Normal 10 2 2 2 3 2" xfId="651" xr:uid="{00000000-0005-0000-0000-00005D020000}"/>
    <cellStyle name="Normal 10 2 2 2 3 2 2" xfId="652" xr:uid="{00000000-0005-0000-0000-00005E020000}"/>
    <cellStyle name="Normal 10 2 2 2 3 2 2 2" xfId="653" xr:uid="{00000000-0005-0000-0000-00005F020000}"/>
    <cellStyle name="Normal 10 2 2 2 3 2 3" xfId="654" xr:uid="{00000000-0005-0000-0000-000060020000}"/>
    <cellStyle name="Normal 10 2 2 2 3 3" xfId="655" xr:uid="{00000000-0005-0000-0000-000061020000}"/>
    <cellStyle name="Normal 10 2 2 2 3 3 2" xfId="656" xr:uid="{00000000-0005-0000-0000-000062020000}"/>
    <cellStyle name="Normal 10 2 2 2 3 3 2 2" xfId="657" xr:uid="{00000000-0005-0000-0000-000063020000}"/>
    <cellStyle name="Normal 10 2 2 2 3 3 3" xfId="658" xr:uid="{00000000-0005-0000-0000-000064020000}"/>
    <cellStyle name="Normal 10 2 2 2 3 4" xfId="659" xr:uid="{00000000-0005-0000-0000-000065020000}"/>
    <cellStyle name="Normal 10 2 2 2 3 4 2" xfId="660" xr:uid="{00000000-0005-0000-0000-000066020000}"/>
    <cellStyle name="Normal 10 2 2 2 3 4 2 2" xfId="661" xr:uid="{00000000-0005-0000-0000-000067020000}"/>
    <cellStyle name="Normal 10 2 2 2 3 4 3" xfId="662" xr:uid="{00000000-0005-0000-0000-000068020000}"/>
    <cellStyle name="Normal 10 2 2 2 3 5" xfId="663" xr:uid="{00000000-0005-0000-0000-000069020000}"/>
    <cellStyle name="Normal 10 2 2 2 3 5 2" xfId="664" xr:uid="{00000000-0005-0000-0000-00006A020000}"/>
    <cellStyle name="Normal 10 2 2 2 3 6" xfId="665" xr:uid="{00000000-0005-0000-0000-00006B020000}"/>
    <cellStyle name="Normal 10 2 2 2 4" xfId="666" xr:uid="{00000000-0005-0000-0000-00006C020000}"/>
    <cellStyle name="Normal 10 2 2 2 4 2" xfId="667" xr:uid="{00000000-0005-0000-0000-00006D020000}"/>
    <cellStyle name="Normal 10 2 2 2 4 2 2" xfId="668" xr:uid="{00000000-0005-0000-0000-00006E020000}"/>
    <cellStyle name="Normal 10 2 2 2 4 3" xfId="669" xr:uid="{00000000-0005-0000-0000-00006F020000}"/>
    <cellStyle name="Normal 10 2 2 2 5" xfId="670" xr:uid="{00000000-0005-0000-0000-000070020000}"/>
    <cellStyle name="Normal 10 2 2 2 5 2" xfId="671" xr:uid="{00000000-0005-0000-0000-000071020000}"/>
    <cellStyle name="Normal 10 2 2 2 5 2 2" xfId="672" xr:uid="{00000000-0005-0000-0000-000072020000}"/>
    <cellStyle name="Normal 10 2 2 2 5 3" xfId="673" xr:uid="{00000000-0005-0000-0000-000073020000}"/>
    <cellStyle name="Normal 10 2 2 2 6" xfId="674" xr:uid="{00000000-0005-0000-0000-000074020000}"/>
    <cellStyle name="Normal 10 2 2 2 6 2" xfId="675" xr:uid="{00000000-0005-0000-0000-000075020000}"/>
    <cellStyle name="Normal 10 2 2 2 6 2 2" xfId="676" xr:uid="{00000000-0005-0000-0000-000076020000}"/>
    <cellStyle name="Normal 10 2 2 2 6 3" xfId="677" xr:uid="{00000000-0005-0000-0000-000077020000}"/>
    <cellStyle name="Normal 10 2 2 2 7" xfId="678" xr:uid="{00000000-0005-0000-0000-000078020000}"/>
    <cellStyle name="Normal 10 2 2 2 7 2" xfId="679" xr:uid="{00000000-0005-0000-0000-000079020000}"/>
    <cellStyle name="Normal 10 2 2 2 8" xfId="680" xr:uid="{00000000-0005-0000-0000-00007A020000}"/>
    <cellStyle name="Normal 10 2 2 3" xfId="681" xr:uid="{00000000-0005-0000-0000-00007B020000}"/>
    <cellStyle name="Normal 10 2 2 3 2" xfId="682" xr:uid="{00000000-0005-0000-0000-00007C020000}"/>
    <cellStyle name="Normal 10 2 2 3 2 2" xfId="683" xr:uid="{00000000-0005-0000-0000-00007D020000}"/>
    <cellStyle name="Normal 10 2 2 3 2 2 2" xfId="684" xr:uid="{00000000-0005-0000-0000-00007E020000}"/>
    <cellStyle name="Normal 10 2 2 3 2 3" xfId="685" xr:uid="{00000000-0005-0000-0000-00007F020000}"/>
    <cellStyle name="Normal 10 2 2 3 3" xfId="686" xr:uid="{00000000-0005-0000-0000-000080020000}"/>
    <cellStyle name="Normal 10 2 2 3 3 2" xfId="687" xr:uid="{00000000-0005-0000-0000-000081020000}"/>
    <cellStyle name="Normal 10 2 2 3 3 2 2" xfId="688" xr:uid="{00000000-0005-0000-0000-000082020000}"/>
    <cellStyle name="Normal 10 2 2 3 3 3" xfId="689" xr:uid="{00000000-0005-0000-0000-000083020000}"/>
    <cellStyle name="Normal 10 2 2 3 4" xfId="690" xr:uid="{00000000-0005-0000-0000-000084020000}"/>
    <cellStyle name="Normal 10 2 2 3 4 2" xfId="691" xr:uid="{00000000-0005-0000-0000-000085020000}"/>
    <cellStyle name="Normal 10 2 2 3 4 2 2" xfId="692" xr:uid="{00000000-0005-0000-0000-000086020000}"/>
    <cellStyle name="Normal 10 2 2 3 4 3" xfId="693" xr:uid="{00000000-0005-0000-0000-000087020000}"/>
    <cellStyle name="Normal 10 2 2 3 5" xfId="694" xr:uid="{00000000-0005-0000-0000-000088020000}"/>
    <cellStyle name="Normal 10 2 2 3 5 2" xfId="695" xr:uid="{00000000-0005-0000-0000-000089020000}"/>
    <cellStyle name="Normal 10 2 2 3 6" xfId="696" xr:uid="{00000000-0005-0000-0000-00008A020000}"/>
    <cellStyle name="Normal 10 2 2 4" xfId="697" xr:uid="{00000000-0005-0000-0000-00008B020000}"/>
    <cellStyle name="Normal 10 2 2 4 2" xfId="698" xr:uid="{00000000-0005-0000-0000-00008C020000}"/>
    <cellStyle name="Normal 10 2 2 4 2 2" xfId="699" xr:uid="{00000000-0005-0000-0000-00008D020000}"/>
    <cellStyle name="Normal 10 2 2 4 2 2 2" xfId="700" xr:uid="{00000000-0005-0000-0000-00008E020000}"/>
    <cellStyle name="Normal 10 2 2 4 2 3" xfId="701" xr:uid="{00000000-0005-0000-0000-00008F020000}"/>
    <cellStyle name="Normal 10 2 2 4 3" xfId="702" xr:uid="{00000000-0005-0000-0000-000090020000}"/>
    <cellStyle name="Normal 10 2 2 4 3 2" xfId="703" xr:uid="{00000000-0005-0000-0000-000091020000}"/>
    <cellStyle name="Normal 10 2 2 4 3 2 2" xfId="704" xr:uid="{00000000-0005-0000-0000-000092020000}"/>
    <cellStyle name="Normal 10 2 2 4 3 3" xfId="705" xr:uid="{00000000-0005-0000-0000-000093020000}"/>
    <cellStyle name="Normal 10 2 2 4 4" xfId="706" xr:uid="{00000000-0005-0000-0000-000094020000}"/>
    <cellStyle name="Normal 10 2 2 4 4 2" xfId="707" xr:uid="{00000000-0005-0000-0000-000095020000}"/>
    <cellStyle name="Normal 10 2 2 4 4 2 2" xfId="708" xr:uid="{00000000-0005-0000-0000-000096020000}"/>
    <cellStyle name="Normal 10 2 2 4 4 3" xfId="709" xr:uid="{00000000-0005-0000-0000-000097020000}"/>
    <cellStyle name="Normal 10 2 2 4 5" xfId="710" xr:uid="{00000000-0005-0000-0000-000098020000}"/>
    <cellStyle name="Normal 10 2 2 4 5 2" xfId="711" xr:uid="{00000000-0005-0000-0000-000099020000}"/>
    <cellStyle name="Normal 10 2 2 4 6" xfId="712" xr:uid="{00000000-0005-0000-0000-00009A020000}"/>
    <cellStyle name="Normal 10 2 2 5" xfId="713" xr:uid="{00000000-0005-0000-0000-00009B020000}"/>
    <cellStyle name="Normal 10 2 2 5 2" xfId="714" xr:uid="{00000000-0005-0000-0000-00009C020000}"/>
    <cellStyle name="Normal 10 2 2 5 2 2" xfId="715" xr:uid="{00000000-0005-0000-0000-00009D020000}"/>
    <cellStyle name="Normal 10 2 2 5 3" xfId="716" xr:uid="{00000000-0005-0000-0000-00009E020000}"/>
    <cellStyle name="Normal 10 2 2 6" xfId="717" xr:uid="{00000000-0005-0000-0000-00009F020000}"/>
    <cellStyle name="Normal 10 2 2 6 2" xfId="718" xr:uid="{00000000-0005-0000-0000-0000A0020000}"/>
    <cellStyle name="Normal 10 2 2 6 2 2" xfId="719" xr:uid="{00000000-0005-0000-0000-0000A1020000}"/>
    <cellStyle name="Normal 10 2 2 6 3" xfId="720" xr:uid="{00000000-0005-0000-0000-0000A2020000}"/>
    <cellStyle name="Normal 10 2 2 7" xfId="721" xr:uid="{00000000-0005-0000-0000-0000A3020000}"/>
    <cellStyle name="Normal 10 2 2 7 2" xfId="722" xr:uid="{00000000-0005-0000-0000-0000A4020000}"/>
    <cellStyle name="Normal 10 2 2 7 2 2" xfId="723" xr:uid="{00000000-0005-0000-0000-0000A5020000}"/>
    <cellStyle name="Normal 10 2 2 7 3" xfId="724" xr:uid="{00000000-0005-0000-0000-0000A6020000}"/>
    <cellStyle name="Normal 10 2 2 8" xfId="725" xr:uid="{00000000-0005-0000-0000-0000A7020000}"/>
    <cellStyle name="Normal 10 2 2 8 2" xfId="726" xr:uid="{00000000-0005-0000-0000-0000A8020000}"/>
    <cellStyle name="Normal 10 2 2 9" xfId="727" xr:uid="{00000000-0005-0000-0000-0000A9020000}"/>
    <cellStyle name="Normal 10 2 3" xfId="728" xr:uid="{00000000-0005-0000-0000-0000AA020000}"/>
    <cellStyle name="Normal 10 2 3 2" xfId="729" xr:uid="{00000000-0005-0000-0000-0000AB020000}"/>
    <cellStyle name="Normal 10 2 3 2 2" xfId="730" xr:uid="{00000000-0005-0000-0000-0000AC020000}"/>
    <cellStyle name="Normal 10 2 3 2 2 2" xfId="731" xr:uid="{00000000-0005-0000-0000-0000AD020000}"/>
    <cellStyle name="Normal 10 2 3 2 2 2 2" xfId="732" xr:uid="{00000000-0005-0000-0000-0000AE020000}"/>
    <cellStyle name="Normal 10 2 3 2 2 3" xfId="733" xr:uid="{00000000-0005-0000-0000-0000AF020000}"/>
    <cellStyle name="Normal 10 2 3 2 3" xfId="734" xr:uid="{00000000-0005-0000-0000-0000B0020000}"/>
    <cellStyle name="Normal 10 2 3 2 3 2" xfId="735" xr:uid="{00000000-0005-0000-0000-0000B1020000}"/>
    <cellStyle name="Normal 10 2 3 2 3 2 2" xfId="736" xr:uid="{00000000-0005-0000-0000-0000B2020000}"/>
    <cellStyle name="Normal 10 2 3 2 3 3" xfId="737" xr:uid="{00000000-0005-0000-0000-0000B3020000}"/>
    <cellStyle name="Normal 10 2 3 2 4" xfId="738" xr:uid="{00000000-0005-0000-0000-0000B4020000}"/>
    <cellStyle name="Normal 10 2 3 2 4 2" xfId="739" xr:uid="{00000000-0005-0000-0000-0000B5020000}"/>
    <cellStyle name="Normal 10 2 3 2 4 2 2" xfId="740" xr:uid="{00000000-0005-0000-0000-0000B6020000}"/>
    <cellStyle name="Normal 10 2 3 2 4 3" xfId="741" xr:uid="{00000000-0005-0000-0000-0000B7020000}"/>
    <cellStyle name="Normal 10 2 3 2 5" xfId="742" xr:uid="{00000000-0005-0000-0000-0000B8020000}"/>
    <cellStyle name="Normal 10 2 3 2 5 2" xfId="743" xr:uid="{00000000-0005-0000-0000-0000B9020000}"/>
    <cellStyle name="Normal 10 2 3 2 6" xfId="744" xr:uid="{00000000-0005-0000-0000-0000BA020000}"/>
    <cellStyle name="Normal 10 2 3 3" xfId="745" xr:uid="{00000000-0005-0000-0000-0000BB020000}"/>
    <cellStyle name="Normal 10 2 3 3 2" xfId="746" xr:uid="{00000000-0005-0000-0000-0000BC020000}"/>
    <cellStyle name="Normal 10 2 3 3 2 2" xfId="747" xr:uid="{00000000-0005-0000-0000-0000BD020000}"/>
    <cellStyle name="Normal 10 2 3 3 2 2 2" xfId="748" xr:uid="{00000000-0005-0000-0000-0000BE020000}"/>
    <cellStyle name="Normal 10 2 3 3 2 3" xfId="749" xr:uid="{00000000-0005-0000-0000-0000BF020000}"/>
    <cellStyle name="Normal 10 2 3 3 3" xfId="750" xr:uid="{00000000-0005-0000-0000-0000C0020000}"/>
    <cellStyle name="Normal 10 2 3 3 3 2" xfId="751" xr:uid="{00000000-0005-0000-0000-0000C1020000}"/>
    <cellStyle name="Normal 10 2 3 3 3 2 2" xfId="752" xr:uid="{00000000-0005-0000-0000-0000C2020000}"/>
    <cellStyle name="Normal 10 2 3 3 3 3" xfId="753" xr:uid="{00000000-0005-0000-0000-0000C3020000}"/>
    <cellStyle name="Normal 10 2 3 3 4" xfId="754" xr:uid="{00000000-0005-0000-0000-0000C4020000}"/>
    <cellStyle name="Normal 10 2 3 3 4 2" xfId="755" xr:uid="{00000000-0005-0000-0000-0000C5020000}"/>
    <cellStyle name="Normal 10 2 3 3 4 2 2" xfId="756" xr:uid="{00000000-0005-0000-0000-0000C6020000}"/>
    <cellStyle name="Normal 10 2 3 3 4 3" xfId="757" xr:uid="{00000000-0005-0000-0000-0000C7020000}"/>
    <cellStyle name="Normal 10 2 3 3 5" xfId="758" xr:uid="{00000000-0005-0000-0000-0000C8020000}"/>
    <cellStyle name="Normal 10 2 3 3 5 2" xfId="759" xr:uid="{00000000-0005-0000-0000-0000C9020000}"/>
    <cellStyle name="Normal 10 2 3 3 6" xfId="760" xr:uid="{00000000-0005-0000-0000-0000CA020000}"/>
    <cellStyle name="Normal 10 2 3 4" xfId="761" xr:uid="{00000000-0005-0000-0000-0000CB020000}"/>
    <cellStyle name="Normal 10 2 3 4 2" xfId="762" xr:uid="{00000000-0005-0000-0000-0000CC020000}"/>
    <cellStyle name="Normal 10 2 3 4 2 2" xfId="763" xr:uid="{00000000-0005-0000-0000-0000CD020000}"/>
    <cellStyle name="Normal 10 2 3 4 3" xfId="764" xr:uid="{00000000-0005-0000-0000-0000CE020000}"/>
    <cellStyle name="Normal 10 2 3 5" xfId="765" xr:uid="{00000000-0005-0000-0000-0000CF020000}"/>
    <cellStyle name="Normal 10 2 3 5 2" xfId="766" xr:uid="{00000000-0005-0000-0000-0000D0020000}"/>
    <cellStyle name="Normal 10 2 3 5 2 2" xfId="767" xr:uid="{00000000-0005-0000-0000-0000D1020000}"/>
    <cellStyle name="Normal 10 2 3 5 3" xfId="768" xr:uid="{00000000-0005-0000-0000-0000D2020000}"/>
    <cellStyle name="Normal 10 2 3 6" xfId="769" xr:uid="{00000000-0005-0000-0000-0000D3020000}"/>
    <cellStyle name="Normal 10 2 3 6 2" xfId="770" xr:uid="{00000000-0005-0000-0000-0000D4020000}"/>
    <cellStyle name="Normal 10 2 3 6 2 2" xfId="771" xr:uid="{00000000-0005-0000-0000-0000D5020000}"/>
    <cellStyle name="Normal 10 2 3 6 3" xfId="772" xr:uid="{00000000-0005-0000-0000-0000D6020000}"/>
    <cellStyle name="Normal 10 2 3 7" xfId="773" xr:uid="{00000000-0005-0000-0000-0000D7020000}"/>
    <cellStyle name="Normal 10 2 3 7 2" xfId="774" xr:uid="{00000000-0005-0000-0000-0000D8020000}"/>
    <cellStyle name="Normal 10 2 3 8" xfId="775" xr:uid="{00000000-0005-0000-0000-0000D9020000}"/>
    <cellStyle name="Normal 10 2 4" xfId="776" xr:uid="{00000000-0005-0000-0000-0000DA020000}"/>
    <cellStyle name="Normal 10 2 4 2" xfId="777" xr:uid="{00000000-0005-0000-0000-0000DB020000}"/>
    <cellStyle name="Normal 10 2 4 2 2" xfId="778" xr:uid="{00000000-0005-0000-0000-0000DC020000}"/>
    <cellStyle name="Normal 10 2 4 2 2 2" xfId="779" xr:uid="{00000000-0005-0000-0000-0000DD020000}"/>
    <cellStyle name="Normal 10 2 4 2 3" xfId="780" xr:uid="{00000000-0005-0000-0000-0000DE020000}"/>
    <cellStyle name="Normal 10 2 4 3" xfId="781" xr:uid="{00000000-0005-0000-0000-0000DF020000}"/>
    <cellStyle name="Normal 10 2 4 3 2" xfId="782" xr:uid="{00000000-0005-0000-0000-0000E0020000}"/>
    <cellStyle name="Normal 10 2 4 3 2 2" xfId="783" xr:uid="{00000000-0005-0000-0000-0000E1020000}"/>
    <cellStyle name="Normal 10 2 4 3 3" xfId="784" xr:uid="{00000000-0005-0000-0000-0000E2020000}"/>
    <cellStyle name="Normal 10 2 4 4" xfId="785" xr:uid="{00000000-0005-0000-0000-0000E3020000}"/>
    <cellStyle name="Normal 10 2 4 4 2" xfId="786" xr:uid="{00000000-0005-0000-0000-0000E4020000}"/>
    <cellStyle name="Normal 10 2 4 4 2 2" xfId="787" xr:uid="{00000000-0005-0000-0000-0000E5020000}"/>
    <cellStyle name="Normal 10 2 4 4 3" xfId="788" xr:uid="{00000000-0005-0000-0000-0000E6020000}"/>
    <cellStyle name="Normal 10 2 4 5" xfId="789" xr:uid="{00000000-0005-0000-0000-0000E7020000}"/>
    <cellStyle name="Normal 10 2 4 5 2" xfId="790" xr:uid="{00000000-0005-0000-0000-0000E8020000}"/>
    <cellStyle name="Normal 10 2 4 6" xfId="791" xr:uid="{00000000-0005-0000-0000-0000E9020000}"/>
    <cellStyle name="Normal 10 2 5" xfId="792" xr:uid="{00000000-0005-0000-0000-0000EA020000}"/>
    <cellStyle name="Normal 10 2 5 2" xfId="793" xr:uid="{00000000-0005-0000-0000-0000EB020000}"/>
    <cellStyle name="Normal 10 2 5 2 2" xfId="794" xr:uid="{00000000-0005-0000-0000-0000EC020000}"/>
    <cellStyle name="Normal 10 2 5 2 2 2" xfId="795" xr:uid="{00000000-0005-0000-0000-0000ED020000}"/>
    <cellStyle name="Normal 10 2 5 2 3" xfId="796" xr:uid="{00000000-0005-0000-0000-0000EE020000}"/>
    <cellStyle name="Normal 10 2 5 3" xfId="797" xr:uid="{00000000-0005-0000-0000-0000EF020000}"/>
    <cellStyle name="Normal 10 2 5 3 2" xfId="798" xr:uid="{00000000-0005-0000-0000-0000F0020000}"/>
    <cellStyle name="Normal 10 2 5 3 2 2" xfId="799" xr:uid="{00000000-0005-0000-0000-0000F1020000}"/>
    <cellStyle name="Normal 10 2 5 3 3" xfId="800" xr:uid="{00000000-0005-0000-0000-0000F2020000}"/>
    <cellStyle name="Normal 10 2 5 4" xfId="801" xr:uid="{00000000-0005-0000-0000-0000F3020000}"/>
    <cellStyle name="Normal 10 2 5 4 2" xfId="802" xr:uid="{00000000-0005-0000-0000-0000F4020000}"/>
    <cellStyle name="Normal 10 2 5 4 2 2" xfId="803" xr:uid="{00000000-0005-0000-0000-0000F5020000}"/>
    <cellStyle name="Normal 10 2 5 4 3" xfId="804" xr:uid="{00000000-0005-0000-0000-0000F6020000}"/>
    <cellStyle name="Normal 10 2 5 5" xfId="805" xr:uid="{00000000-0005-0000-0000-0000F7020000}"/>
    <cellStyle name="Normal 10 2 5 5 2" xfId="806" xr:uid="{00000000-0005-0000-0000-0000F8020000}"/>
    <cellStyle name="Normal 10 2 5 6" xfId="807" xr:uid="{00000000-0005-0000-0000-0000F9020000}"/>
    <cellStyle name="Normal 10 2 6" xfId="808" xr:uid="{00000000-0005-0000-0000-0000FA020000}"/>
    <cellStyle name="Normal 10 2 6 2" xfId="809" xr:uid="{00000000-0005-0000-0000-0000FB020000}"/>
    <cellStyle name="Normal 10 2 6 2 2" xfId="810" xr:uid="{00000000-0005-0000-0000-0000FC020000}"/>
    <cellStyle name="Normal 10 2 6 3" xfId="811" xr:uid="{00000000-0005-0000-0000-0000FD020000}"/>
    <cellStyle name="Normal 10 2 7" xfId="812" xr:uid="{00000000-0005-0000-0000-0000FE020000}"/>
    <cellStyle name="Normal 10 2 7 2" xfId="813" xr:uid="{00000000-0005-0000-0000-0000FF020000}"/>
    <cellStyle name="Normal 10 2 7 2 2" xfId="814" xr:uid="{00000000-0005-0000-0000-000000030000}"/>
    <cellStyle name="Normal 10 2 7 3" xfId="815" xr:uid="{00000000-0005-0000-0000-000001030000}"/>
    <cellStyle name="Normal 10 2 8" xfId="816" xr:uid="{00000000-0005-0000-0000-000002030000}"/>
    <cellStyle name="Normal 10 2 8 2" xfId="817" xr:uid="{00000000-0005-0000-0000-000003030000}"/>
    <cellStyle name="Normal 10 2 8 2 2" xfId="818" xr:uid="{00000000-0005-0000-0000-000004030000}"/>
    <cellStyle name="Normal 10 2 8 3" xfId="819" xr:uid="{00000000-0005-0000-0000-000005030000}"/>
    <cellStyle name="Normal 10 2 9" xfId="820" xr:uid="{00000000-0005-0000-0000-000006030000}"/>
    <cellStyle name="Normal 10 2 9 2" xfId="821" xr:uid="{00000000-0005-0000-0000-000007030000}"/>
    <cellStyle name="Normal 10 3" xfId="822" xr:uid="{00000000-0005-0000-0000-000008030000}"/>
    <cellStyle name="Normal 10 3 2" xfId="823" xr:uid="{00000000-0005-0000-0000-000009030000}"/>
    <cellStyle name="Normal 10 3 2 2" xfId="824" xr:uid="{00000000-0005-0000-0000-00000A030000}"/>
    <cellStyle name="Normal 10 3 2 2 2" xfId="825" xr:uid="{00000000-0005-0000-0000-00000B030000}"/>
    <cellStyle name="Normal 10 3 2 2 2 2" xfId="826" xr:uid="{00000000-0005-0000-0000-00000C030000}"/>
    <cellStyle name="Normal 10 3 2 2 2 2 2" xfId="827" xr:uid="{00000000-0005-0000-0000-00000D030000}"/>
    <cellStyle name="Normal 10 3 2 2 2 3" xfId="828" xr:uid="{00000000-0005-0000-0000-00000E030000}"/>
    <cellStyle name="Normal 10 3 2 2 3" xfId="829" xr:uid="{00000000-0005-0000-0000-00000F030000}"/>
    <cellStyle name="Normal 10 3 2 2 3 2" xfId="830" xr:uid="{00000000-0005-0000-0000-000010030000}"/>
    <cellStyle name="Normal 10 3 2 2 3 2 2" xfId="831" xr:uid="{00000000-0005-0000-0000-000011030000}"/>
    <cellStyle name="Normal 10 3 2 2 3 3" xfId="832" xr:uid="{00000000-0005-0000-0000-000012030000}"/>
    <cellStyle name="Normal 10 3 2 2 4" xfId="833" xr:uid="{00000000-0005-0000-0000-000013030000}"/>
    <cellStyle name="Normal 10 3 2 2 4 2" xfId="834" xr:uid="{00000000-0005-0000-0000-000014030000}"/>
    <cellStyle name="Normal 10 3 2 2 4 2 2" xfId="835" xr:uid="{00000000-0005-0000-0000-000015030000}"/>
    <cellStyle name="Normal 10 3 2 2 4 3" xfId="836" xr:uid="{00000000-0005-0000-0000-000016030000}"/>
    <cellStyle name="Normal 10 3 2 2 5" xfId="837" xr:uid="{00000000-0005-0000-0000-000017030000}"/>
    <cellStyle name="Normal 10 3 2 2 5 2" xfId="838" xr:uid="{00000000-0005-0000-0000-000018030000}"/>
    <cellStyle name="Normal 10 3 2 2 6" xfId="839" xr:uid="{00000000-0005-0000-0000-000019030000}"/>
    <cellStyle name="Normal 10 3 2 3" xfId="840" xr:uid="{00000000-0005-0000-0000-00001A030000}"/>
    <cellStyle name="Normal 10 3 2 3 2" xfId="841" xr:uid="{00000000-0005-0000-0000-00001B030000}"/>
    <cellStyle name="Normal 10 3 2 3 2 2" xfId="842" xr:uid="{00000000-0005-0000-0000-00001C030000}"/>
    <cellStyle name="Normal 10 3 2 3 2 2 2" xfId="843" xr:uid="{00000000-0005-0000-0000-00001D030000}"/>
    <cellStyle name="Normal 10 3 2 3 2 3" xfId="844" xr:uid="{00000000-0005-0000-0000-00001E030000}"/>
    <cellStyle name="Normal 10 3 2 3 3" xfId="845" xr:uid="{00000000-0005-0000-0000-00001F030000}"/>
    <cellStyle name="Normal 10 3 2 3 3 2" xfId="846" xr:uid="{00000000-0005-0000-0000-000020030000}"/>
    <cellStyle name="Normal 10 3 2 3 3 2 2" xfId="847" xr:uid="{00000000-0005-0000-0000-000021030000}"/>
    <cellStyle name="Normal 10 3 2 3 3 3" xfId="848" xr:uid="{00000000-0005-0000-0000-000022030000}"/>
    <cellStyle name="Normal 10 3 2 3 4" xfId="849" xr:uid="{00000000-0005-0000-0000-000023030000}"/>
    <cellStyle name="Normal 10 3 2 3 4 2" xfId="850" xr:uid="{00000000-0005-0000-0000-000024030000}"/>
    <cellStyle name="Normal 10 3 2 3 4 2 2" xfId="851" xr:uid="{00000000-0005-0000-0000-000025030000}"/>
    <cellStyle name="Normal 10 3 2 3 4 3" xfId="852" xr:uid="{00000000-0005-0000-0000-000026030000}"/>
    <cellStyle name="Normal 10 3 2 3 5" xfId="853" xr:uid="{00000000-0005-0000-0000-000027030000}"/>
    <cellStyle name="Normal 10 3 2 3 5 2" xfId="854" xr:uid="{00000000-0005-0000-0000-000028030000}"/>
    <cellStyle name="Normal 10 3 2 3 6" xfId="855" xr:uid="{00000000-0005-0000-0000-000029030000}"/>
    <cellStyle name="Normal 10 3 2 4" xfId="856" xr:uid="{00000000-0005-0000-0000-00002A030000}"/>
    <cellStyle name="Normal 10 3 2 4 2" xfId="857" xr:uid="{00000000-0005-0000-0000-00002B030000}"/>
    <cellStyle name="Normal 10 3 2 4 2 2" xfId="858" xr:uid="{00000000-0005-0000-0000-00002C030000}"/>
    <cellStyle name="Normal 10 3 2 4 3" xfId="859" xr:uid="{00000000-0005-0000-0000-00002D030000}"/>
    <cellStyle name="Normal 10 3 2 5" xfId="860" xr:uid="{00000000-0005-0000-0000-00002E030000}"/>
    <cellStyle name="Normal 10 3 2 5 2" xfId="861" xr:uid="{00000000-0005-0000-0000-00002F030000}"/>
    <cellStyle name="Normal 10 3 2 5 2 2" xfId="862" xr:uid="{00000000-0005-0000-0000-000030030000}"/>
    <cellStyle name="Normal 10 3 2 5 3" xfId="863" xr:uid="{00000000-0005-0000-0000-000031030000}"/>
    <cellStyle name="Normal 10 3 2 6" xfId="864" xr:uid="{00000000-0005-0000-0000-000032030000}"/>
    <cellStyle name="Normal 10 3 2 6 2" xfId="865" xr:uid="{00000000-0005-0000-0000-000033030000}"/>
    <cellStyle name="Normal 10 3 2 6 2 2" xfId="866" xr:uid="{00000000-0005-0000-0000-000034030000}"/>
    <cellStyle name="Normal 10 3 2 6 3" xfId="867" xr:uid="{00000000-0005-0000-0000-000035030000}"/>
    <cellStyle name="Normal 10 3 2 7" xfId="868" xr:uid="{00000000-0005-0000-0000-000036030000}"/>
    <cellStyle name="Normal 10 3 2 7 2" xfId="869" xr:uid="{00000000-0005-0000-0000-000037030000}"/>
    <cellStyle name="Normal 10 3 2 8" xfId="870" xr:uid="{00000000-0005-0000-0000-000038030000}"/>
    <cellStyle name="Normal 10 3 3" xfId="871" xr:uid="{00000000-0005-0000-0000-000039030000}"/>
    <cellStyle name="Normal 10 3 3 2" xfId="872" xr:uid="{00000000-0005-0000-0000-00003A030000}"/>
    <cellStyle name="Normal 10 3 3 2 2" xfId="873" xr:uid="{00000000-0005-0000-0000-00003B030000}"/>
    <cellStyle name="Normal 10 3 3 2 2 2" xfId="874" xr:uid="{00000000-0005-0000-0000-00003C030000}"/>
    <cellStyle name="Normal 10 3 3 2 3" xfId="875" xr:uid="{00000000-0005-0000-0000-00003D030000}"/>
    <cellStyle name="Normal 10 3 3 3" xfId="876" xr:uid="{00000000-0005-0000-0000-00003E030000}"/>
    <cellStyle name="Normal 10 3 3 3 2" xfId="877" xr:uid="{00000000-0005-0000-0000-00003F030000}"/>
    <cellStyle name="Normal 10 3 3 3 2 2" xfId="878" xr:uid="{00000000-0005-0000-0000-000040030000}"/>
    <cellStyle name="Normal 10 3 3 3 3" xfId="879" xr:uid="{00000000-0005-0000-0000-000041030000}"/>
    <cellStyle name="Normal 10 3 3 4" xfId="880" xr:uid="{00000000-0005-0000-0000-000042030000}"/>
    <cellStyle name="Normal 10 3 3 4 2" xfId="881" xr:uid="{00000000-0005-0000-0000-000043030000}"/>
    <cellStyle name="Normal 10 3 3 4 2 2" xfId="882" xr:uid="{00000000-0005-0000-0000-000044030000}"/>
    <cellStyle name="Normal 10 3 3 4 3" xfId="883" xr:uid="{00000000-0005-0000-0000-000045030000}"/>
    <cellStyle name="Normal 10 3 3 5" xfId="884" xr:uid="{00000000-0005-0000-0000-000046030000}"/>
    <cellStyle name="Normal 10 3 3 5 2" xfId="885" xr:uid="{00000000-0005-0000-0000-000047030000}"/>
    <cellStyle name="Normal 10 3 3 6" xfId="886" xr:uid="{00000000-0005-0000-0000-000048030000}"/>
    <cellStyle name="Normal 10 3 4" xfId="887" xr:uid="{00000000-0005-0000-0000-000049030000}"/>
    <cellStyle name="Normal 10 3 4 2" xfId="888" xr:uid="{00000000-0005-0000-0000-00004A030000}"/>
    <cellStyle name="Normal 10 3 4 2 2" xfId="889" xr:uid="{00000000-0005-0000-0000-00004B030000}"/>
    <cellStyle name="Normal 10 3 4 2 2 2" xfId="890" xr:uid="{00000000-0005-0000-0000-00004C030000}"/>
    <cellStyle name="Normal 10 3 4 2 3" xfId="891" xr:uid="{00000000-0005-0000-0000-00004D030000}"/>
    <cellStyle name="Normal 10 3 4 3" xfId="892" xr:uid="{00000000-0005-0000-0000-00004E030000}"/>
    <cellStyle name="Normal 10 3 4 3 2" xfId="893" xr:uid="{00000000-0005-0000-0000-00004F030000}"/>
    <cellStyle name="Normal 10 3 4 3 2 2" xfId="894" xr:uid="{00000000-0005-0000-0000-000050030000}"/>
    <cellStyle name="Normal 10 3 4 3 3" xfId="895" xr:uid="{00000000-0005-0000-0000-000051030000}"/>
    <cellStyle name="Normal 10 3 4 4" xfId="896" xr:uid="{00000000-0005-0000-0000-000052030000}"/>
    <cellStyle name="Normal 10 3 4 4 2" xfId="897" xr:uid="{00000000-0005-0000-0000-000053030000}"/>
    <cellStyle name="Normal 10 3 4 4 2 2" xfId="898" xr:uid="{00000000-0005-0000-0000-000054030000}"/>
    <cellStyle name="Normal 10 3 4 4 3" xfId="899" xr:uid="{00000000-0005-0000-0000-000055030000}"/>
    <cellStyle name="Normal 10 3 4 5" xfId="900" xr:uid="{00000000-0005-0000-0000-000056030000}"/>
    <cellStyle name="Normal 10 3 4 5 2" xfId="901" xr:uid="{00000000-0005-0000-0000-000057030000}"/>
    <cellStyle name="Normal 10 3 4 6" xfId="902" xr:uid="{00000000-0005-0000-0000-000058030000}"/>
    <cellStyle name="Normal 10 3 5" xfId="903" xr:uid="{00000000-0005-0000-0000-000059030000}"/>
    <cellStyle name="Normal 10 3 5 2" xfId="904" xr:uid="{00000000-0005-0000-0000-00005A030000}"/>
    <cellStyle name="Normal 10 3 5 2 2" xfId="905" xr:uid="{00000000-0005-0000-0000-00005B030000}"/>
    <cellStyle name="Normal 10 3 5 3" xfId="906" xr:uid="{00000000-0005-0000-0000-00005C030000}"/>
    <cellStyle name="Normal 10 3 6" xfId="907" xr:uid="{00000000-0005-0000-0000-00005D030000}"/>
    <cellStyle name="Normal 10 3 6 2" xfId="908" xr:uid="{00000000-0005-0000-0000-00005E030000}"/>
    <cellStyle name="Normal 10 3 6 2 2" xfId="909" xr:uid="{00000000-0005-0000-0000-00005F030000}"/>
    <cellStyle name="Normal 10 3 6 3" xfId="910" xr:uid="{00000000-0005-0000-0000-000060030000}"/>
    <cellStyle name="Normal 10 3 7" xfId="911" xr:uid="{00000000-0005-0000-0000-000061030000}"/>
    <cellStyle name="Normal 10 3 7 2" xfId="912" xr:uid="{00000000-0005-0000-0000-000062030000}"/>
    <cellStyle name="Normal 10 3 7 2 2" xfId="913" xr:uid="{00000000-0005-0000-0000-000063030000}"/>
    <cellStyle name="Normal 10 3 7 3" xfId="914" xr:uid="{00000000-0005-0000-0000-000064030000}"/>
    <cellStyle name="Normal 10 3 8" xfId="915" xr:uid="{00000000-0005-0000-0000-000065030000}"/>
    <cellStyle name="Normal 10 3 8 2" xfId="916" xr:uid="{00000000-0005-0000-0000-000066030000}"/>
    <cellStyle name="Normal 10 3 9" xfId="917" xr:uid="{00000000-0005-0000-0000-000067030000}"/>
    <cellStyle name="Normal 10 4" xfId="918" xr:uid="{00000000-0005-0000-0000-000068030000}"/>
    <cellStyle name="Normal 10 4 2" xfId="919" xr:uid="{00000000-0005-0000-0000-000069030000}"/>
    <cellStyle name="Normal 10 4 2 2" xfId="920" xr:uid="{00000000-0005-0000-0000-00006A030000}"/>
    <cellStyle name="Normal 10 4 2 2 2" xfId="921" xr:uid="{00000000-0005-0000-0000-00006B030000}"/>
    <cellStyle name="Normal 10 4 2 2 2 2" xfId="922" xr:uid="{00000000-0005-0000-0000-00006C030000}"/>
    <cellStyle name="Normal 10 4 2 2 3" xfId="923" xr:uid="{00000000-0005-0000-0000-00006D030000}"/>
    <cellStyle name="Normal 10 4 2 3" xfId="924" xr:uid="{00000000-0005-0000-0000-00006E030000}"/>
    <cellStyle name="Normal 10 4 2 3 2" xfId="925" xr:uid="{00000000-0005-0000-0000-00006F030000}"/>
    <cellStyle name="Normal 10 4 2 3 2 2" xfId="926" xr:uid="{00000000-0005-0000-0000-000070030000}"/>
    <cellStyle name="Normal 10 4 2 3 3" xfId="927" xr:uid="{00000000-0005-0000-0000-000071030000}"/>
    <cellStyle name="Normal 10 4 2 4" xfId="928" xr:uid="{00000000-0005-0000-0000-000072030000}"/>
    <cellStyle name="Normal 10 4 2 4 2" xfId="929" xr:uid="{00000000-0005-0000-0000-000073030000}"/>
    <cellStyle name="Normal 10 4 2 4 2 2" xfId="930" xr:uid="{00000000-0005-0000-0000-000074030000}"/>
    <cellStyle name="Normal 10 4 2 4 3" xfId="931" xr:uid="{00000000-0005-0000-0000-000075030000}"/>
    <cellStyle name="Normal 10 4 2 5" xfId="932" xr:uid="{00000000-0005-0000-0000-000076030000}"/>
    <cellStyle name="Normal 10 4 2 5 2" xfId="933" xr:uid="{00000000-0005-0000-0000-000077030000}"/>
    <cellStyle name="Normal 10 4 2 6" xfId="934" xr:uid="{00000000-0005-0000-0000-000078030000}"/>
    <cellStyle name="Normal 10 4 3" xfId="935" xr:uid="{00000000-0005-0000-0000-000079030000}"/>
    <cellStyle name="Normal 10 4 3 2" xfId="936" xr:uid="{00000000-0005-0000-0000-00007A030000}"/>
    <cellStyle name="Normal 10 4 3 2 2" xfId="937" xr:uid="{00000000-0005-0000-0000-00007B030000}"/>
    <cellStyle name="Normal 10 4 3 2 2 2" xfId="938" xr:uid="{00000000-0005-0000-0000-00007C030000}"/>
    <cellStyle name="Normal 10 4 3 2 3" xfId="939" xr:uid="{00000000-0005-0000-0000-00007D030000}"/>
    <cellStyle name="Normal 10 4 3 3" xfId="940" xr:uid="{00000000-0005-0000-0000-00007E030000}"/>
    <cellStyle name="Normal 10 4 3 3 2" xfId="941" xr:uid="{00000000-0005-0000-0000-00007F030000}"/>
    <cellStyle name="Normal 10 4 3 3 2 2" xfId="942" xr:uid="{00000000-0005-0000-0000-000080030000}"/>
    <cellStyle name="Normal 10 4 3 3 3" xfId="943" xr:uid="{00000000-0005-0000-0000-000081030000}"/>
    <cellStyle name="Normal 10 4 3 4" xfId="944" xr:uid="{00000000-0005-0000-0000-000082030000}"/>
    <cellStyle name="Normal 10 4 3 4 2" xfId="945" xr:uid="{00000000-0005-0000-0000-000083030000}"/>
    <cellStyle name="Normal 10 4 3 4 2 2" xfId="946" xr:uid="{00000000-0005-0000-0000-000084030000}"/>
    <cellStyle name="Normal 10 4 3 4 3" xfId="947" xr:uid="{00000000-0005-0000-0000-000085030000}"/>
    <cellStyle name="Normal 10 4 3 5" xfId="948" xr:uid="{00000000-0005-0000-0000-000086030000}"/>
    <cellStyle name="Normal 10 4 3 5 2" xfId="949" xr:uid="{00000000-0005-0000-0000-000087030000}"/>
    <cellStyle name="Normal 10 4 3 6" xfId="950" xr:uid="{00000000-0005-0000-0000-000088030000}"/>
    <cellStyle name="Normal 10 4 4" xfId="951" xr:uid="{00000000-0005-0000-0000-000089030000}"/>
    <cellStyle name="Normal 10 4 4 2" xfId="952" xr:uid="{00000000-0005-0000-0000-00008A030000}"/>
    <cellStyle name="Normal 10 4 4 2 2" xfId="953" xr:uid="{00000000-0005-0000-0000-00008B030000}"/>
    <cellStyle name="Normal 10 4 4 3" xfId="954" xr:uid="{00000000-0005-0000-0000-00008C030000}"/>
    <cellStyle name="Normal 10 4 5" xfId="955" xr:uid="{00000000-0005-0000-0000-00008D030000}"/>
    <cellStyle name="Normal 10 4 5 2" xfId="956" xr:uid="{00000000-0005-0000-0000-00008E030000}"/>
    <cellStyle name="Normal 10 4 5 2 2" xfId="957" xr:uid="{00000000-0005-0000-0000-00008F030000}"/>
    <cellStyle name="Normal 10 4 5 3" xfId="958" xr:uid="{00000000-0005-0000-0000-000090030000}"/>
    <cellStyle name="Normal 10 4 6" xfId="959" xr:uid="{00000000-0005-0000-0000-000091030000}"/>
    <cellStyle name="Normal 10 4 6 2" xfId="960" xr:uid="{00000000-0005-0000-0000-000092030000}"/>
    <cellStyle name="Normal 10 4 6 2 2" xfId="961" xr:uid="{00000000-0005-0000-0000-000093030000}"/>
    <cellStyle name="Normal 10 4 6 3" xfId="962" xr:uid="{00000000-0005-0000-0000-000094030000}"/>
    <cellStyle name="Normal 10 4 7" xfId="963" xr:uid="{00000000-0005-0000-0000-000095030000}"/>
    <cellStyle name="Normal 10 4 7 2" xfId="964" xr:uid="{00000000-0005-0000-0000-000096030000}"/>
    <cellStyle name="Normal 10 4 8" xfId="965" xr:uid="{00000000-0005-0000-0000-000097030000}"/>
    <cellStyle name="Normal 10 5" xfId="966" xr:uid="{00000000-0005-0000-0000-000098030000}"/>
    <cellStyle name="Normal 10 5 2" xfId="967" xr:uid="{00000000-0005-0000-0000-000099030000}"/>
    <cellStyle name="Normal 10 5 2 2" xfId="968" xr:uid="{00000000-0005-0000-0000-00009A030000}"/>
    <cellStyle name="Normal 10 5 2 2 2" xfId="969" xr:uid="{00000000-0005-0000-0000-00009B030000}"/>
    <cellStyle name="Normal 10 5 2 3" xfId="970" xr:uid="{00000000-0005-0000-0000-00009C030000}"/>
    <cellStyle name="Normal 10 5 3" xfId="971" xr:uid="{00000000-0005-0000-0000-00009D030000}"/>
    <cellStyle name="Normal 10 5 3 2" xfId="972" xr:uid="{00000000-0005-0000-0000-00009E030000}"/>
    <cellStyle name="Normal 10 5 3 2 2" xfId="973" xr:uid="{00000000-0005-0000-0000-00009F030000}"/>
    <cellStyle name="Normal 10 5 3 3" xfId="974" xr:uid="{00000000-0005-0000-0000-0000A0030000}"/>
    <cellStyle name="Normal 10 5 4" xfId="975" xr:uid="{00000000-0005-0000-0000-0000A1030000}"/>
    <cellStyle name="Normal 10 5 4 2" xfId="976" xr:uid="{00000000-0005-0000-0000-0000A2030000}"/>
    <cellStyle name="Normal 10 5 4 2 2" xfId="977" xr:uid="{00000000-0005-0000-0000-0000A3030000}"/>
    <cellStyle name="Normal 10 5 4 3" xfId="978" xr:uid="{00000000-0005-0000-0000-0000A4030000}"/>
    <cellStyle name="Normal 10 5 5" xfId="979" xr:uid="{00000000-0005-0000-0000-0000A5030000}"/>
    <cellStyle name="Normal 10 5 5 2" xfId="980" xr:uid="{00000000-0005-0000-0000-0000A6030000}"/>
    <cellStyle name="Normal 10 5 6" xfId="981" xr:uid="{00000000-0005-0000-0000-0000A7030000}"/>
    <cellStyle name="Normal 10 6" xfId="982" xr:uid="{00000000-0005-0000-0000-0000A8030000}"/>
    <cellStyle name="Normal 10 6 2" xfId="983" xr:uid="{00000000-0005-0000-0000-0000A9030000}"/>
    <cellStyle name="Normal 10 6 2 2" xfId="984" xr:uid="{00000000-0005-0000-0000-0000AA030000}"/>
    <cellStyle name="Normal 10 6 2 2 2" xfId="985" xr:uid="{00000000-0005-0000-0000-0000AB030000}"/>
    <cellStyle name="Normal 10 6 2 3" xfId="986" xr:uid="{00000000-0005-0000-0000-0000AC030000}"/>
    <cellStyle name="Normal 10 6 3" xfId="987" xr:uid="{00000000-0005-0000-0000-0000AD030000}"/>
    <cellStyle name="Normal 10 6 3 2" xfId="988" xr:uid="{00000000-0005-0000-0000-0000AE030000}"/>
    <cellStyle name="Normal 10 6 3 2 2" xfId="989" xr:uid="{00000000-0005-0000-0000-0000AF030000}"/>
    <cellStyle name="Normal 10 6 3 3" xfId="990" xr:uid="{00000000-0005-0000-0000-0000B0030000}"/>
    <cellStyle name="Normal 10 6 4" xfId="991" xr:uid="{00000000-0005-0000-0000-0000B1030000}"/>
    <cellStyle name="Normal 10 6 4 2" xfId="992" xr:uid="{00000000-0005-0000-0000-0000B2030000}"/>
    <cellStyle name="Normal 10 6 4 2 2" xfId="993" xr:uid="{00000000-0005-0000-0000-0000B3030000}"/>
    <cellStyle name="Normal 10 6 4 3" xfId="994" xr:uid="{00000000-0005-0000-0000-0000B4030000}"/>
    <cellStyle name="Normal 10 6 5" xfId="995" xr:uid="{00000000-0005-0000-0000-0000B5030000}"/>
    <cellStyle name="Normal 10 6 5 2" xfId="996" xr:uid="{00000000-0005-0000-0000-0000B6030000}"/>
    <cellStyle name="Normal 10 6 6" xfId="997" xr:uid="{00000000-0005-0000-0000-0000B7030000}"/>
    <cellStyle name="Normal 10 7" xfId="998" xr:uid="{00000000-0005-0000-0000-0000B8030000}"/>
    <cellStyle name="Normal 10 7 2" xfId="999" xr:uid="{00000000-0005-0000-0000-0000B9030000}"/>
    <cellStyle name="Normal 10 7 2 2" xfId="1000" xr:uid="{00000000-0005-0000-0000-0000BA030000}"/>
    <cellStyle name="Normal 10 7 3" xfId="1001" xr:uid="{00000000-0005-0000-0000-0000BB030000}"/>
    <cellStyle name="Normal 10 8" xfId="1002" xr:uid="{00000000-0005-0000-0000-0000BC030000}"/>
    <cellStyle name="Normal 10 8 2" xfId="1003" xr:uid="{00000000-0005-0000-0000-0000BD030000}"/>
    <cellStyle name="Normal 10 8 2 2" xfId="1004" xr:uid="{00000000-0005-0000-0000-0000BE030000}"/>
    <cellStyle name="Normal 10 8 3" xfId="1005" xr:uid="{00000000-0005-0000-0000-0000BF030000}"/>
    <cellStyle name="Normal 10 9" xfId="1006" xr:uid="{00000000-0005-0000-0000-0000C0030000}"/>
    <cellStyle name="Normal 10 9 2" xfId="1007" xr:uid="{00000000-0005-0000-0000-0000C1030000}"/>
    <cellStyle name="Normal 10 9 2 2" xfId="1008" xr:uid="{00000000-0005-0000-0000-0000C2030000}"/>
    <cellStyle name="Normal 10 9 3" xfId="1009" xr:uid="{00000000-0005-0000-0000-0000C3030000}"/>
    <cellStyle name="Normal 11" xfId="1010" xr:uid="{00000000-0005-0000-0000-0000C4030000}"/>
    <cellStyle name="Normal 11 2" xfId="1011" xr:uid="{00000000-0005-0000-0000-0000C5030000}"/>
    <cellStyle name="Normal 11 2 2" xfId="1012" xr:uid="{00000000-0005-0000-0000-0000C6030000}"/>
    <cellStyle name="Normal 11 2 2 2" xfId="1013" xr:uid="{00000000-0005-0000-0000-0000C7030000}"/>
    <cellStyle name="Normal 11 2 3" xfId="1014" xr:uid="{00000000-0005-0000-0000-0000C8030000}"/>
    <cellStyle name="Normal 11 3" xfId="1015" xr:uid="{00000000-0005-0000-0000-0000C9030000}"/>
    <cellStyle name="Normal 12" xfId="1016" xr:uid="{00000000-0005-0000-0000-0000CA030000}"/>
    <cellStyle name="Normal 13" xfId="1017" xr:uid="{00000000-0005-0000-0000-0000CB030000}"/>
    <cellStyle name="Normal 13 2" xfId="1018" xr:uid="{00000000-0005-0000-0000-0000CC030000}"/>
    <cellStyle name="Normal 14" xfId="19" xr:uid="{00000000-0005-0000-0000-0000CD030000}"/>
    <cellStyle name="Normal 14 2" xfId="1019" xr:uid="{00000000-0005-0000-0000-0000CE030000}"/>
    <cellStyle name="Normal 14 2 2" xfId="1020" xr:uid="{00000000-0005-0000-0000-0000CF030000}"/>
    <cellStyle name="Normal 14 2 2 2" xfId="1021" xr:uid="{00000000-0005-0000-0000-0000D0030000}"/>
    <cellStyle name="Normal 14 2 3" xfId="1022" xr:uid="{00000000-0005-0000-0000-0000D1030000}"/>
    <cellStyle name="Normal 14 3" xfId="1023" xr:uid="{00000000-0005-0000-0000-0000D2030000}"/>
    <cellStyle name="Normal 14 3 2" xfId="1024" xr:uid="{00000000-0005-0000-0000-0000D3030000}"/>
    <cellStyle name="Normal 14 4" xfId="1025" xr:uid="{00000000-0005-0000-0000-0000D4030000}"/>
    <cellStyle name="Normal 15" xfId="192" xr:uid="{00000000-0005-0000-0000-0000D5030000}"/>
    <cellStyle name="Normal 16" xfId="1026" xr:uid="{00000000-0005-0000-0000-0000D6030000}"/>
    <cellStyle name="Normal 17" xfId="1027" xr:uid="{00000000-0005-0000-0000-0000D7030000}"/>
    <cellStyle name="Normal 18" xfId="193" xr:uid="{00000000-0005-0000-0000-0000D8030000}"/>
    <cellStyle name="Normal 19" xfId="194" xr:uid="{00000000-0005-0000-0000-0000D9030000}"/>
    <cellStyle name="Normal 19 2" xfId="1028" xr:uid="{00000000-0005-0000-0000-0000DA030000}"/>
    <cellStyle name="Normal 2" xfId="6" xr:uid="{00000000-0005-0000-0000-0000DB030000}"/>
    <cellStyle name="Normal 2 10" xfId="5" xr:uid="{00000000-0005-0000-0000-0000DC030000}"/>
    <cellStyle name="Normal 2 10 2" xfId="1029" xr:uid="{00000000-0005-0000-0000-0000DD030000}"/>
    <cellStyle name="Normal 2 11" xfId="1030" xr:uid="{00000000-0005-0000-0000-0000DE030000}"/>
    <cellStyle name="Normal 2 11 2" xfId="1031" xr:uid="{00000000-0005-0000-0000-0000DF030000}"/>
    <cellStyle name="Normal 2 12" xfId="1032" xr:uid="{00000000-0005-0000-0000-0000E0030000}"/>
    <cellStyle name="Normal 2 13" xfId="20" xr:uid="{00000000-0005-0000-0000-0000E1030000}"/>
    <cellStyle name="Normal 2 2" xfId="195" xr:uid="{00000000-0005-0000-0000-0000E2030000}"/>
    <cellStyle name="Normal 2 2 10" xfId="1033" xr:uid="{00000000-0005-0000-0000-0000E3030000}"/>
    <cellStyle name="Normal 2 2 11" xfId="1356" xr:uid="{00000000-0005-0000-0000-0000E4030000}"/>
    <cellStyle name="Normal 2 2 12" xfId="1375" xr:uid="{00000000-0005-0000-0000-0000E5030000}"/>
    <cellStyle name="Normal 2 2 2" xfId="196" xr:uid="{00000000-0005-0000-0000-0000E6030000}"/>
    <cellStyle name="Normal 2 2 2 2" xfId="1034" xr:uid="{00000000-0005-0000-0000-0000E7030000}"/>
    <cellStyle name="Normal 2 2 2 3" xfId="1035" xr:uid="{00000000-0005-0000-0000-0000E8030000}"/>
    <cellStyle name="Normal 2 2 2 3 2" xfId="1036" xr:uid="{00000000-0005-0000-0000-0000E9030000}"/>
    <cellStyle name="Normal 2 2 2 4" xfId="1037" xr:uid="{00000000-0005-0000-0000-0000EA030000}"/>
    <cellStyle name="Normal 2 2 3" xfId="197" xr:uid="{00000000-0005-0000-0000-0000EB030000}"/>
    <cellStyle name="Normal 2 2 4" xfId="1038" xr:uid="{00000000-0005-0000-0000-0000EC030000}"/>
    <cellStyle name="Normal 2 2 5" xfId="1039" xr:uid="{00000000-0005-0000-0000-0000ED030000}"/>
    <cellStyle name="Normal 2 2 5 2" xfId="1040" xr:uid="{00000000-0005-0000-0000-0000EE030000}"/>
    <cellStyle name="Normal 2 2 5 2 2" xfId="1041" xr:uid="{00000000-0005-0000-0000-0000EF030000}"/>
    <cellStyle name="Normal 2 2 5 3" xfId="1042" xr:uid="{00000000-0005-0000-0000-0000F0030000}"/>
    <cellStyle name="Normal 2 2 6" xfId="1043" xr:uid="{00000000-0005-0000-0000-0000F1030000}"/>
    <cellStyle name="Normal 2 2 6 2" xfId="1044" xr:uid="{00000000-0005-0000-0000-0000F2030000}"/>
    <cellStyle name="Normal 2 2 6 2 2" xfId="1045" xr:uid="{00000000-0005-0000-0000-0000F3030000}"/>
    <cellStyle name="Normal 2 2 6 3" xfId="1046" xr:uid="{00000000-0005-0000-0000-0000F4030000}"/>
    <cellStyle name="Normal 2 2 7" xfId="1047" xr:uid="{00000000-0005-0000-0000-0000F5030000}"/>
    <cellStyle name="Normal 2 2 7 2" xfId="1048" xr:uid="{00000000-0005-0000-0000-0000F6030000}"/>
    <cellStyle name="Normal 2 2 8" xfId="1049" xr:uid="{00000000-0005-0000-0000-0000F7030000}"/>
    <cellStyle name="Normal 2 2 8 2" xfId="1050" xr:uid="{00000000-0005-0000-0000-0000F8030000}"/>
    <cellStyle name="Normal 2 2 8 2 2" xfId="1051" xr:uid="{00000000-0005-0000-0000-0000F9030000}"/>
    <cellStyle name="Normal 2 2 8 3" xfId="1052" xr:uid="{00000000-0005-0000-0000-0000FA030000}"/>
    <cellStyle name="Normal 2 2 8 3 2" xfId="1053" xr:uid="{00000000-0005-0000-0000-0000FB030000}"/>
    <cellStyle name="Normal 2 2 8 4" xfId="1054" xr:uid="{00000000-0005-0000-0000-0000FC030000}"/>
    <cellStyle name="Normal 2 2 9" xfId="1055" xr:uid="{00000000-0005-0000-0000-0000FD030000}"/>
    <cellStyle name="Normal 2 2_PS Tame Grobinas bernudarzs 07.03.08." xfId="198" xr:uid="{00000000-0005-0000-0000-0000FE030000}"/>
    <cellStyle name="Normal 2 3" xfId="199" xr:uid="{00000000-0005-0000-0000-0000FF030000}"/>
    <cellStyle name="Normal 2 3 2" xfId="200" xr:uid="{00000000-0005-0000-0000-000000040000}"/>
    <cellStyle name="Normal 2 3 3" xfId="1056" xr:uid="{00000000-0005-0000-0000-000001040000}"/>
    <cellStyle name="Normal 2 3 4" xfId="1057" xr:uid="{00000000-0005-0000-0000-000002040000}"/>
    <cellStyle name="Normal 2 3 5" xfId="1058" xr:uid="{00000000-0005-0000-0000-000003040000}"/>
    <cellStyle name="Normal 2 3 5 2" xfId="1059" xr:uid="{00000000-0005-0000-0000-000004040000}"/>
    <cellStyle name="Normal 2 3 6" xfId="1060" xr:uid="{00000000-0005-0000-0000-000005040000}"/>
    <cellStyle name="Normal 2 3 6 2" xfId="1061" xr:uid="{00000000-0005-0000-0000-000006040000}"/>
    <cellStyle name="Normal 2 3 7" xfId="1062" xr:uid="{00000000-0005-0000-0000-000007040000}"/>
    <cellStyle name="Normal 2 3 7 2" xfId="1063" xr:uid="{00000000-0005-0000-0000-000008040000}"/>
    <cellStyle name="Normal 2 3 8" xfId="1064" xr:uid="{00000000-0005-0000-0000-000009040000}"/>
    <cellStyle name="Normal 2 4" xfId="201" xr:uid="{00000000-0005-0000-0000-00000A040000}"/>
    <cellStyle name="Normal 2 4 2" xfId="1065" xr:uid="{00000000-0005-0000-0000-00000B040000}"/>
    <cellStyle name="Normal 2 4 3" xfId="1066" xr:uid="{00000000-0005-0000-0000-00000C040000}"/>
    <cellStyle name="Normal 2 4 3 2" xfId="1067" xr:uid="{00000000-0005-0000-0000-00000D040000}"/>
    <cellStyle name="Normal 2 4 4" xfId="1068" xr:uid="{00000000-0005-0000-0000-00000E040000}"/>
    <cellStyle name="Normal 2 5" xfId="202" xr:uid="{00000000-0005-0000-0000-00000F040000}"/>
    <cellStyle name="Normal 2 6" xfId="203" xr:uid="{00000000-0005-0000-0000-000010040000}"/>
    <cellStyle name="Normal 2 7" xfId="204" xr:uid="{00000000-0005-0000-0000-000011040000}"/>
    <cellStyle name="Normal 2 8" xfId="1069" xr:uid="{00000000-0005-0000-0000-000012040000}"/>
    <cellStyle name="Normal 2 8 2" xfId="1070" xr:uid="{00000000-0005-0000-0000-000013040000}"/>
    <cellStyle name="Normal 2 8 2 2" xfId="1071" xr:uid="{00000000-0005-0000-0000-000014040000}"/>
    <cellStyle name="Normal 2 8 3" xfId="1072" xr:uid="{00000000-0005-0000-0000-000015040000}"/>
    <cellStyle name="Normal 2 9" xfId="1073" xr:uid="{00000000-0005-0000-0000-000016040000}"/>
    <cellStyle name="Normal 2 9 2" xfId="1074" xr:uid="{00000000-0005-0000-0000-000017040000}"/>
    <cellStyle name="Normal 2 9 2 2" xfId="1075" xr:uid="{00000000-0005-0000-0000-000018040000}"/>
    <cellStyle name="Normal 2 9 2 2 2" xfId="1076" xr:uid="{00000000-0005-0000-0000-000019040000}"/>
    <cellStyle name="Normal 2 9 2 3" xfId="1077" xr:uid="{00000000-0005-0000-0000-00001A040000}"/>
    <cellStyle name="Normal 2 9 3" xfId="1078" xr:uid="{00000000-0005-0000-0000-00001B040000}"/>
    <cellStyle name="Normal 2 9 3 2" xfId="1079" xr:uid="{00000000-0005-0000-0000-00001C040000}"/>
    <cellStyle name="Normal 2 9 4" xfId="1080" xr:uid="{00000000-0005-0000-0000-00001D040000}"/>
    <cellStyle name="Normal 2 9 4 2" xfId="1081" xr:uid="{00000000-0005-0000-0000-00001E040000}"/>
    <cellStyle name="Normal 2 9 5" xfId="1082" xr:uid="{00000000-0005-0000-0000-00001F040000}"/>
    <cellStyle name="Normal 2_1-7" xfId="205" xr:uid="{00000000-0005-0000-0000-000020040000}"/>
    <cellStyle name="Normal 20" xfId="1083" xr:uid="{00000000-0005-0000-0000-000021040000}"/>
    <cellStyle name="Normal 20 2" xfId="1084" xr:uid="{00000000-0005-0000-0000-000022040000}"/>
    <cellStyle name="Normal 21" xfId="1085" xr:uid="{00000000-0005-0000-0000-000023040000}"/>
    <cellStyle name="Normal 21 2" xfId="1086" xr:uid="{00000000-0005-0000-0000-000024040000}"/>
    <cellStyle name="Normal 22" xfId="1087" xr:uid="{00000000-0005-0000-0000-000025040000}"/>
    <cellStyle name="Normal 22 2" xfId="1088" xr:uid="{00000000-0005-0000-0000-000026040000}"/>
    <cellStyle name="Normal 22 2 2" xfId="1089" xr:uid="{00000000-0005-0000-0000-000027040000}"/>
    <cellStyle name="Normal 22 3" xfId="1090" xr:uid="{00000000-0005-0000-0000-000028040000}"/>
    <cellStyle name="Normal 22 3 2" xfId="1091" xr:uid="{00000000-0005-0000-0000-000029040000}"/>
    <cellStyle name="Normal 22 4" xfId="1092" xr:uid="{00000000-0005-0000-0000-00002A040000}"/>
    <cellStyle name="Normal 22 5" xfId="1093" xr:uid="{00000000-0005-0000-0000-00002B040000}"/>
    <cellStyle name="Normal 23" xfId="1094" xr:uid="{00000000-0005-0000-0000-00002C040000}"/>
    <cellStyle name="Normal 23 2" xfId="1095" xr:uid="{00000000-0005-0000-0000-00002D040000}"/>
    <cellStyle name="Normal 24" xfId="1096" xr:uid="{00000000-0005-0000-0000-00002E040000}"/>
    <cellStyle name="Normal 24 2" xfId="1097" xr:uid="{00000000-0005-0000-0000-00002F040000}"/>
    <cellStyle name="Normal 24 3" xfId="1098" xr:uid="{00000000-0005-0000-0000-000030040000}"/>
    <cellStyle name="Normal 24 3 2" xfId="1099" xr:uid="{00000000-0005-0000-0000-000031040000}"/>
    <cellStyle name="Normal 25" xfId="1100" xr:uid="{00000000-0005-0000-0000-000032040000}"/>
    <cellStyle name="Normal 25 2" xfId="1101" xr:uid="{00000000-0005-0000-0000-000033040000}"/>
    <cellStyle name="Normal 25 3" xfId="1102" xr:uid="{00000000-0005-0000-0000-000034040000}"/>
    <cellStyle name="Normal 25 3 2" xfId="1103" xr:uid="{00000000-0005-0000-0000-000035040000}"/>
    <cellStyle name="Normal 26" xfId="1104" xr:uid="{00000000-0005-0000-0000-000036040000}"/>
    <cellStyle name="Normal 26 2" xfId="1105" xr:uid="{00000000-0005-0000-0000-000037040000}"/>
    <cellStyle name="Normal 27" xfId="1344" xr:uid="{00000000-0005-0000-0000-000038040000}"/>
    <cellStyle name="Normal 28" xfId="1345" xr:uid="{00000000-0005-0000-0000-000039040000}"/>
    <cellStyle name="Normal 29" xfId="1347" xr:uid="{00000000-0005-0000-0000-00003A040000}"/>
    <cellStyle name="Normal 3" xfId="1" xr:uid="{00000000-0005-0000-0000-00003B040000}"/>
    <cellStyle name="Normal 3 2" xfId="206" xr:uid="{00000000-0005-0000-0000-00003C040000}"/>
    <cellStyle name="Normal 3 2 2" xfId="1106" xr:uid="{00000000-0005-0000-0000-00003D040000}"/>
    <cellStyle name="Normal 3 2 2 2" xfId="1107" xr:uid="{00000000-0005-0000-0000-00003E040000}"/>
    <cellStyle name="Normal 3 2 2 2 2" xfId="1108" xr:uid="{00000000-0005-0000-0000-00003F040000}"/>
    <cellStyle name="Normal 3 2 2 2 2 2" xfId="1109" xr:uid="{00000000-0005-0000-0000-000040040000}"/>
    <cellStyle name="Normal 3 2 2 2 3" xfId="1110" xr:uid="{00000000-0005-0000-0000-000041040000}"/>
    <cellStyle name="Normal 3 2 3" xfId="1111" xr:uid="{00000000-0005-0000-0000-000042040000}"/>
    <cellStyle name="Normal 3 2 3 2" xfId="1112" xr:uid="{00000000-0005-0000-0000-000043040000}"/>
    <cellStyle name="Normal 3 2 3 2 2" xfId="1113" xr:uid="{00000000-0005-0000-0000-000044040000}"/>
    <cellStyle name="Normal 3 2 3 3" xfId="1114" xr:uid="{00000000-0005-0000-0000-000045040000}"/>
    <cellStyle name="Normal 3 2 4" xfId="1115" xr:uid="{00000000-0005-0000-0000-000046040000}"/>
    <cellStyle name="Normal 3 2 4 2" xfId="1116" xr:uid="{00000000-0005-0000-0000-000047040000}"/>
    <cellStyle name="Normal 3 2 5" xfId="1390" xr:uid="{00000000-0005-0000-0000-000048040000}"/>
    <cellStyle name="Normal 3 3" xfId="207" xr:uid="{00000000-0005-0000-0000-000049040000}"/>
    <cellStyle name="Normal 3 3 2" xfId="1117" xr:uid="{00000000-0005-0000-0000-00004A040000}"/>
    <cellStyle name="Normal 3 4" xfId="208" xr:uid="{00000000-0005-0000-0000-00004B040000}"/>
    <cellStyle name="Normal 3 5" xfId="1118" xr:uid="{00000000-0005-0000-0000-00004C040000}"/>
    <cellStyle name="Normal 3 5 2" xfId="1119" xr:uid="{00000000-0005-0000-0000-00004D040000}"/>
    <cellStyle name="Normal 3 5 2 2" xfId="1120" xr:uid="{00000000-0005-0000-0000-00004E040000}"/>
    <cellStyle name="Normal 3 5 3" xfId="1121" xr:uid="{00000000-0005-0000-0000-00004F040000}"/>
    <cellStyle name="Normal 3 6" xfId="1122" xr:uid="{00000000-0005-0000-0000-000050040000}"/>
    <cellStyle name="Normal 3 6 2" xfId="1123" xr:uid="{00000000-0005-0000-0000-000051040000}"/>
    <cellStyle name="Normal 3 7" xfId="1124" xr:uid="{00000000-0005-0000-0000-000052040000}"/>
    <cellStyle name="Normal 3 8" xfId="1125" xr:uid="{00000000-0005-0000-0000-000053040000}"/>
    <cellStyle name="Normal 3 9" xfId="1126" xr:uid="{00000000-0005-0000-0000-000054040000}"/>
    <cellStyle name="Normal 30" xfId="1127" xr:uid="{00000000-0005-0000-0000-000055040000}"/>
    <cellStyle name="Normal 31" xfId="1348" xr:uid="{00000000-0005-0000-0000-000056040000}"/>
    <cellStyle name="Normal 38" xfId="51" xr:uid="{00000000-0005-0000-0000-000057040000}"/>
    <cellStyle name="Normal 4" xfId="209" xr:uid="{00000000-0005-0000-0000-000058040000}"/>
    <cellStyle name="Normal 4 2" xfId="210" xr:uid="{00000000-0005-0000-0000-000059040000}"/>
    <cellStyle name="Normal 4 2 2" xfId="1128" xr:uid="{00000000-0005-0000-0000-00005A040000}"/>
    <cellStyle name="Normal 4 2 3" xfId="1129" xr:uid="{00000000-0005-0000-0000-00005B040000}"/>
    <cellStyle name="Normal 4 2 3 2" xfId="1130" xr:uid="{00000000-0005-0000-0000-00005C040000}"/>
    <cellStyle name="Normal 4 2 3 2 2" xfId="1131" xr:uid="{00000000-0005-0000-0000-00005D040000}"/>
    <cellStyle name="Normal 4 2 3 3" xfId="1132" xr:uid="{00000000-0005-0000-0000-00005E040000}"/>
    <cellStyle name="Normal 4 2 4" xfId="1133" xr:uid="{00000000-0005-0000-0000-00005F040000}"/>
    <cellStyle name="Normal 4 2 4 2" xfId="1134" xr:uid="{00000000-0005-0000-0000-000060040000}"/>
    <cellStyle name="Normal 4 3" xfId="280" xr:uid="{00000000-0005-0000-0000-000061040000}"/>
    <cellStyle name="Normal 4 3 2" xfId="1135" xr:uid="{00000000-0005-0000-0000-000062040000}"/>
    <cellStyle name="Normal 4 4" xfId="1136" xr:uid="{00000000-0005-0000-0000-000063040000}"/>
    <cellStyle name="Normal 4 4 2" xfId="1137" xr:uid="{00000000-0005-0000-0000-000064040000}"/>
    <cellStyle name="Normal 4 4 2 2" xfId="1138" xr:uid="{00000000-0005-0000-0000-000065040000}"/>
    <cellStyle name="Normal 4 4 3" xfId="1139" xr:uid="{00000000-0005-0000-0000-000066040000}"/>
    <cellStyle name="Normal 4 5" xfId="1140" xr:uid="{00000000-0005-0000-0000-000067040000}"/>
    <cellStyle name="Normal 4 5 2" xfId="1141" xr:uid="{00000000-0005-0000-0000-000068040000}"/>
    <cellStyle name="Normal 4 5 2 2" xfId="1142" xr:uid="{00000000-0005-0000-0000-000069040000}"/>
    <cellStyle name="Normal 4 5 3" xfId="1143" xr:uid="{00000000-0005-0000-0000-00006A040000}"/>
    <cellStyle name="Normal 4 6" xfId="1144" xr:uid="{00000000-0005-0000-0000-00006B040000}"/>
    <cellStyle name="Normal 4 6 2" xfId="1145" xr:uid="{00000000-0005-0000-0000-00006C040000}"/>
    <cellStyle name="Normal 4 7" xfId="1146" xr:uid="{00000000-0005-0000-0000-00006D040000}"/>
    <cellStyle name="Normal 4 8" xfId="1373" xr:uid="{00000000-0005-0000-0000-00006E040000}"/>
    <cellStyle name="Normal 5" xfId="18" xr:uid="{00000000-0005-0000-0000-00006F040000}"/>
    <cellStyle name="Normal 5 2" xfId="211" xr:uid="{00000000-0005-0000-0000-000070040000}"/>
    <cellStyle name="Normal 5 2 2" xfId="212" xr:uid="{00000000-0005-0000-0000-000071040000}"/>
    <cellStyle name="Normal 5 2 3" xfId="1367" xr:uid="{00000000-0005-0000-0000-000072040000}"/>
    <cellStyle name="Normal 5 3" xfId="213" xr:uid="{00000000-0005-0000-0000-000073040000}"/>
    <cellStyle name="Normal 5 4" xfId="214" xr:uid="{00000000-0005-0000-0000-000074040000}"/>
    <cellStyle name="Normal 5 4 2" xfId="1147" xr:uid="{00000000-0005-0000-0000-000075040000}"/>
    <cellStyle name="Normal 5 4 2 2" xfId="1148" xr:uid="{00000000-0005-0000-0000-000076040000}"/>
    <cellStyle name="Normal 5 4 3" xfId="1149" xr:uid="{00000000-0005-0000-0000-000077040000}"/>
    <cellStyle name="Normal 5 4 3 2" xfId="1150" xr:uid="{00000000-0005-0000-0000-000078040000}"/>
    <cellStyle name="Normal 5 4 4" xfId="1151" xr:uid="{00000000-0005-0000-0000-000079040000}"/>
    <cellStyle name="Normal 5 5" xfId="1152" xr:uid="{00000000-0005-0000-0000-00007A040000}"/>
    <cellStyle name="Normal 5 5 2" xfId="1153" xr:uid="{00000000-0005-0000-0000-00007B040000}"/>
    <cellStyle name="Normal 5 6" xfId="1154" xr:uid="{00000000-0005-0000-0000-00007C040000}"/>
    <cellStyle name="Normal 5 6 2" xfId="1155" xr:uid="{00000000-0005-0000-0000-00007D040000}"/>
    <cellStyle name="Normal 5 7" xfId="1156" xr:uid="{00000000-0005-0000-0000-00007E040000}"/>
    <cellStyle name="Normal 5 7 2" xfId="1157" xr:uid="{00000000-0005-0000-0000-00007F040000}"/>
    <cellStyle name="Normal 5 8" xfId="1365" xr:uid="{00000000-0005-0000-0000-000080040000}"/>
    <cellStyle name="Normal 5 9" xfId="1377" xr:uid="{00000000-0005-0000-0000-000081040000}"/>
    <cellStyle name="Normal 5_1-7" xfId="215" xr:uid="{00000000-0005-0000-0000-000082040000}"/>
    <cellStyle name="Normal 6" xfId="15" xr:uid="{00000000-0005-0000-0000-000083040000}"/>
    <cellStyle name="Normal 6 2" xfId="1158" xr:uid="{00000000-0005-0000-0000-000084040000}"/>
    <cellStyle name="Normal 6 2 2" xfId="1159" xr:uid="{00000000-0005-0000-0000-000085040000}"/>
    <cellStyle name="Normal 6 2 3" xfId="1160" xr:uid="{00000000-0005-0000-0000-000086040000}"/>
    <cellStyle name="Normal 6 2 3 2" xfId="1161" xr:uid="{00000000-0005-0000-0000-000087040000}"/>
    <cellStyle name="Normal 6 2 4" xfId="1162" xr:uid="{00000000-0005-0000-0000-000088040000}"/>
    <cellStyle name="Normal 6 2 4 2" xfId="1163" xr:uid="{00000000-0005-0000-0000-000089040000}"/>
    <cellStyle name="Normal 6 2 5" xfId="1164" xr:uid="{00000000-0005-0000-0000-00008A040000}"/>
    <cellStyle name="Normal 6 2 5 2" xfId="1165" xr:uid="{00000000-0005-0000-0000-00008B040000}"/>
    <cellStyle name="Normal 6 3" xfId="1166" xr:uid="{00000000-0005-0000-0000-00008C040000}"/>
    <cellStyle name="Normal 6 3 2" xfId="1167" xr:uid="{00000000-0005-0000-0000-00008D040000}"/>
    <cellStyle name="Normal 6 3 2 2" xfId="1168" xr:uid="{00000000-0005-0000-0000-00008E040000}"/>
    <cellStyle name="Normal 6 3 3" xfId="1169" xr:uid="{00000000-0005-0000-0000-00008F040000}"/>
    <cellStyle name="Normal 6 4" xfId="1170" xr:uid="{00000000-0005-0000-0000-000090040000}"/>
    <cellStyle name="Normal 61" xfId="1346" xr:uid="{00000000-0005-0000-0000-000091040000}"/>
    <cellStyle name="Normal 62" xfId="4" xr:uid="{00000000-0005-0000-0000-000092040000}"/>
    <cellStyle name="Normal 7" xfId="16" xr:uid="{00000000-0005-0000-0000-000093040000}"/>
    <cellStyle name="Normal 7 2" xfId="1171" xr:uid="{00000000-0005-0000-0000-000094040000}"/>
    <cellStyle name="Normal 7 3" xfId="1172" xr:uid="{00000000-0005-0000-0000-000095040000}"/>
    <cellStyle name="Normal 7 3 2" xfId="1173" xr:uid="{00000000-0005-0000-0000-000096040000}"/>
    <cellStyle name="Normal 7 3 2 2" xfId="1174" xr:uid="{00000000-0005-0000-0000-000097040000}"/>
    <cellStyle name="Normal 7 3 3" xfId="1175" xr:uid="{00000000-0005-0000-0000-000098040000}"/>
    <cellStyle name="Normal 7 4" xfId="1176" xr:uid="{00000000-0005-0000-0000-000099040000}"/>
    <cellStyle name="Normal 8" xfId="17" xr:uid="{00000000-0005-0000-0000-00009A040000}"/>
    <cellStyle name="Normal 8 2" xfId="1177" xr:uid="{00000000-0005-0000-0000-00009B040000}"/>
    <cellStyle name="Normal 8 2 2" xfId="1178" xr:uid="{00000000-0005-0000-0000-00009C040000}"/>
    <cellStyle name="Normal 8 3" xfId="1179" xr:uid="{00000000-0005-0000-0000-00009D040000}"/>
    <cellStyle name="Normal 8 3 2" xfId="1180" xr:uid="{00000000-0005-0000-0000-00009E040000}"/>
    <cellStyle name="Normal 8 4" xfId="1181" xr:uid="{00000000-0005-0000-0000-00009F040000}"/>
    <cellStyle name="Normal 8 4 2" xfId="1182" xr:uid="{00000000-0005-0000-0000-0000A0040000}"/>
    <cellStyle name="Normal 9" xfId="216" xr:uid="{00000000-0005-0000-0000-0000A1040000}"/>
    <cellStyle name="Normál_Szelepek_270505" xfId="1183" xr:uid="{00000000-0005-0000-0000-0000A2040000}"/>
    <cellStyle name="Normale_Terraneo  2005" xfId="1184" xr:uid="{00000000-0005-0000-0000-0000A3040000}"/>
    <cellStyle name="normální 2" xfId="1185" xr:uid="{00000000-0005-0000-0000-0000A4040000}"/>
    <cellStyle name="Nosaukums" xfId="52" xr:uid="{00000000-0005-0000-0000-0000A5040000}"/>
    <cellStyle name="Nosaukums 2" xfId="217" xr:uid="{00000000-0005-0000-0000-0000A6040000}"/>
    <cellStyle name="Nosaukums_1-7" xfId="218" xr:uid="{00000000-0005-0000-0000-0000A7040000}"/>
    <cellStyle name="Note" xfId="58" builtinId="10" customBuiltin="1"/>
    <cellStyle name="Note 2" xfId="219" xr:uid="{00000000-0005-0000-0000-0000A8040000}"/>
    <cellStyle name="Note 2 2" xfId="220" xr:uid="{00000000-0005-0000-0000-0000A9040000}"/>
    <cellStyle name="Note 2 3" xfId="1186" xr:uid="{00000000-0005-0000-0000-0000AA040000}"/>
    <cellStyle name="Note 2 4" xfId="1187" xr:uid="{00000000-0005-0000-0000-0000AB040000}"/>
    <cellStyle name="Note 2 4 2" xfId="1188" xr:uid="{00000000-0005-0000-0000-0000AC040000}"/>
    <cellStyle name="Note 2 4 2 2" xfId="1189" xr:uid="{00000000-0005-0000-0000-0000AD040000}"/>
    <cellStyle name="Note 2 4 3" xfId="1190" xr:uid="{00000000-0005-0000-0000-0000AE040000}"/>
    <cellStyle name="Note 2 5" xfId="1191" xr:uid="{00000000-0005-0000-0000-0000AF040000}"/>
    <cellStyle name="Note 2 5 2" xfId="1192" xr:uid="{00000000-0005-0000-0000-0000B0040000}"/>
    <cellStyle name="Note 3" xfId="221" xr:uid="{00000000-0005-0000-0000-0000B1040000}"/>
    <cellStyle name="Note 3 2" xfId="1193" xr:uid="{00000000-0005-0000-0000-0000B2040000}"/>
    <cellStyle name="Note 4" xfId="1194" xr:uid="{00000000-0005-0000-0000-0000B3040000}"/>
    <cellStyle name="Note 4 2" xfId="1195" xr:uid="{00000000-0005-0000-0000-0000B4040000}"/>
    <cellStyle name="Note 4 2 2" xfId="1196" xr:uid="{00000000-0005-0000-0000-0000B5040000}"/>
    <cellStyle name="Note 4 2 2 2" xfId="1197" xr:uid="{00000000-0005-0000-0000-0000B6040000}"/>
    <cellStyle name="Note 4 2 3" xfId="1198" xr:uid="{00000000-0005-0000-0000-0000B7040000}"/>
    <cellStyle name="Note 4 3" xfId="1199" xr:uid="{00000000-0005-0000-0000-0000B8040000}"/>
    <cellStyle name="Note 4 3 2" xfId="1200" xr:uid="{00000000-0005-0000-0000-0000B9040000}"/>
    <cellStyle name="Note 4 4" xfId="1201" xr:uid="{00000000-0005-0000-0000-0000BA040000}"/>
    <cellStyle name="Note 5" xfId="1202" xr:uid="{00000000-0005-0000-0000-0000BB040000}"/>
    <cellStyle name="Note 5 2" xfId="1203" xr:uid="{00000000-0005-0000-0000-0000BC040000}"/>
    <cellStyle name="Note 5 2 2" xfId="1204" xr:uid="{00000000-0005-0000-0000-0000BD040000}"/>
    <cellStyle name="Note 5 3" xfId="1205" xr:uid="{00000000-0005-0000-0000-0000BE040000}"/>
    <cellStyle name="Note 6" xfId="1206" xr:uid="{00000000-0005-0000-0000-0000BF040000}"/>
    <cellStyle name="Note 6 2" xfId="1207" xr:uid="{00000000-0005-0000-0000-0000C0040000}"/>
    <cellStyle name="Note 6 2 2" xfId="1208" xr:uid="{00000000-0005-0000-0000-0000C1040000}"/>
    <cellStyle name="Note 6 2 2 2" xfId="1209" xr:uid="{00000000-0005-0000-0000-0000C2040000}"/>
    <cellStyle name="Note 6 2 3" xfId="1210" xr:uid="{00000000-0005-0000-0000-0000C3040000}"/>
    <cellStyle name="Note 6 3" xfId="1211" xr:uid="{00000000-0005-0000-0000-0000C4040000}"/>
    <cellStyle name="Note 6 3 2" xfId="1212" xr:uid="{00000000-0005-0000-0000-0000C5040000}"/>
    <cellStyle name="Note 6 4" xfId="1213" xr:uid="{00000000-0005-0000-0000-0000C6040000}"/>
    <cellStyle name="Note 7" xfId="1214" xr:uid="{00000000-0005-0000-0000-0000C7040000}"/>
    <cellStyle name="Note 8" xfId="1215" xr:uid="{00000000-0005-0000-0000-0000C8040000}"/>
    <cellStyle name="Összesen" xfId="1216" xr:uid="{00000000-0005-0000-0000-0000C9040000}"/>
    <cellStyle name="Output 2" xfId="1217" xr:uid="{00000000-0005-0000-0000-0000CA040000}"/>
    <cellStyle name="Output 2 2" xfId="1218" xr:uid="{00000000-0005-0000-0000-0000CB040000}"/>
    <cellStyle name="Output 2 3" xfId="1219" xr:uid="{00000000-0005-0000-0000-0000CC040000}"/>
    <cellStyle name="Output 3" xfId="1220" xr:uid="{00000000-0005-0000-0000-0000CD040000}"/>
    <cellStyle name="Output 4" xfId="1221" xr:uid="{00000000-0005-0000-0000-0000CE040000}"/>
    <cellStyle name="PÄÄSUMMA" xfId="222" xr:uid="{00000000-0005-0000-0000-0000CF040000}"/>
    <cellStyle name="Parastais 10" xfId="53" xr:uid="{00000000-0005-0000-0000-0000D0040000}"/>
    <cellStyle name="Parastais 19" xfId="1222" xr:uid="{00000000-0005-0000-0000-0000D1040000}"/>
    <cellStyle name="Parastais 2" xfId="223" xr:uid="{00000000-0005-0000-0000-0000D2040000}"/>
    <cellStyle name="Parastais 2 2" xfId="1223" xr:uid="{00000000-0005-0000-0000-0000D3040000}"/>
    <cellStyle name="Parastais 2 2 3" xfId="1224" xr:uid="{00000000-0005-0000-0000-0000D4040000}"/>
    <cellStyle name="Parastais 2 3" xfId="1225" xr:uid="{00000000-0005-0000-0000-0000D5040000}"/>
    <cellStyle name="Parastais 2 3 2" xfId="1226" xr:uid="{00000000-0005-0000-0000-0000D6040000}"/>
    <cellStyle name="Parastais 2 4" xfId="1227" xr:uid="{00000000-0005-0000-0000-0000D7040000}"/>
    <cellStyle name="Parastais 2 5" xfId="1228" xr:uid="{00000000-0005-0000-0000-0000D8040000}"/>
    <cellStyle name="Parastais 2 6" xfId="1229" xr:uid="{00000000-0005-0000-0000-0000D9040000}"/>
    <cellStyle name="Parastais 3" xfId="54" xr:uid="{00000000-0005-0000-0000-0000DA040000}"/>
    <cellStyle name="Parastais 3 3" xfId="1230" xr:uid="{00000000-0005-0000-0000-0000DB040000}"/>
    <cellStyle name="Parastais 3 4" xfId="1231" xr:uid="{00000000-0005-0000-0000-0000DC040000}"/>
    <cellStyle name="Parastais 4" xfId="1232" xr:uid="{00000000-0005-0000-0000-0000DD040000}"/>
    <cellStyle name="Parastais 4 2" xfId="1233" xr:uid="{00000000-0005-0000-0000-0000DE040000}"/>
    <cellStyle name="Parastais 6" xfId="1234" xr:uid="{00000000-0005-0000-0000-0000DF040000}"/>
    <cellStyle name="Parastais 7" xfId="1235" xr:uid="{00000000-0005-0000-0000-0000E0040000}"/>
    <cellStyle name="Parastais 8" xfId="1236" xr:uid="{00000000-0005-0000-0000-0000E1040000}"/>
    <cellStyle name="Parastais_1.18 AS" xfId="1237" xr:uid="{00000000-0005-0000-0000-0000E2040000}"/>
    <cellStyle name="Parasts 2" xfId="55" xr:uid="{00000000-0005-0000-0000-0000E4040000}"/>
    <cellStyle name="Parasts 2 2" xfId="1238" xr:uid="{00000000-0005-0000-0000-0000E5040000}"/>
    <cellStyle name="Parasts 2 2 2" xfId="1239" xr:uid="{00000000-0005-0000-0000-0000E6040000}"/>
    <cellStyle name="Parasts 2 3" xfId="1240" xr:uid="{00000000-0005-0000-0000-0000E7040000}"/>
    <cellStyle name="Pārbaudes šūna 2" xfId="1242" xr:uid="{00000000-0005-0000-0000-0000EB040000}"/>
    <cellStyle name="Pārbaudes šūna 3" xfId="1243" xr:uid="{00000000-0005-0000-0000-0000EC040000}"/>
    <cellStyle name="Pārbaudes šūna 4" xfId="1244" xr:uid="{00000000-0005-0000-0000-0000ED040000}"/>
    <cellStyle name="Paskaidrojošs teksts 2" xfId="1241" xr:uid="{00000000-0005-0000-0000-0000E9040000}"/>
    <cellStyle name="Percent" xfId="3" builtinId="5"/>
    <cellStyle name="Percent 2" xfId="224" xr:uid="{00000000-0005-0000-0000-0000EE040000}"/>
    <cellStyle name="Percent 2 2" xfId="225" xr:uid="{00000000-0005-0000-0000-0000EF040000}"/>
    <cellStyle name="Percent 2 2 2" xfId="1245" xr:uid="{00000000-0005-0000-0000-0000F0040000}"/>
    <cellStyle name="Percent 2 3" xfId="1246" xr:uid="{00000000-0005-0000-0000-0000F1040000}"/>
    <cellStyle name="Percent 2 3 2" xfId="1247" xr:uid="{00000000-0005-0000-0000-0000F2040000}"/>
    <cellStyle name="Percent 2 4" xfId="1248" xr:uid="{00000000-0005-0000-0000-0000F3040000}"/>
    <cellStyle name="Percent 3" xfId="226" xr:uid="{00000000-0005-0000-0000-0000F4040000}"/>
    <cellStyle name="Percent 3 2" xfId="227" xr:uid="{00000000-0005-0000-0000-0000F5040000}"/>
    <cellStyle name="Percent 3 2 2" xfId="1249" xr:uid="{00000000-0005-0000-0000-0000F6040000}"/>
    <cellStyle name="Percent 3 3" xfId="1250" xr:uid="{00000000-0005-0000-0000-0000F7040000}"/>
    <cellStyle name="Percent 4" xfId="228" xr:uid="{00000000-0005-0000-0000-0000F8040000}"/>
    <cellStyle name="Percent 4 2" xfId="1251" xr:uid="{00000000-0005-0000-0000-0000F9040000}"/>
    <cellStyle name="Percent 4 3" xfId="1252" xr:uid="{00000000-0005-0000-0000-0000FA040000}"/>
    <cellStyle name="Percent 4 4" xfId="1253" xr:uid="{00000000-0005-0000-0000-0000FB040000}"/>
    <cellStyle name="Percent 4 4 2" xfId="1254" xr:uid="{00000000-0005-0000-0000-0000FC040000}"/>
    <cellStyle name="Piezīme 2" xfId="229" xr:uid="{00000000-0005-0000-0000-0000FE040000}"/>
    <cellStyle name="Piezīme 3" xfId="1255" xr:uid="{00000000-0005-0000-0000-0000FF040000}"/>
    <cellStyle name="Piezīme 4" xfId="1256" xr:uid="{00000000-0005-0000-0000-000000050000}"/>
    <cellStyle name="Piezīme 4 2" xfId="1257" xr:uid="{00000000-0005-0000-0000-000001050000}"/>
    <cellStyle name="Piezīme 4 2 2" xfId="1258" xr:uid="{00000000-0005-0000-0000-000002050000}"/>
    <cellStyle name="Piezīme 4 2 2 2" xfId="1259" xr:uid="{00000000-0005-0000-0000-000003050000}"/>
    <cellStyle name="Piezīme 4 2 3" xfId="1260" xr:uid="{00000000-0005-0000-0000-000004050000}"/>
    <cellStyle name="Piezīme 4 3" xfId="1261" xr:uid="{00000000-0005-0000-0000-000005050000}"/>
    <cellStyle name="Piezīme 4 3 2" xfId="1262" xr:uid="{00000000-0005-0000-0000-000006050000}"/>
    <cellStyle name="Piezīme 4 4" xfId="1263" xr:uid="{00000000-0005-0000-0000-000007050000}"/>
    <cellStyle name="Piezīme 5" xfId="1264" xr:uid="{00000000-0005-0000-0000-000008050000}"/>
    <cellStyle name="Piezīme 5 2" xfId="1265" xr:uid="{00000000-0005-0000-0000-000009050000}"/>
    <cellStyle name="Piezīme 5 2 2" xfId="1266" xr:uid="{00000000-0005-0000-0000-00000A050000}"/>
    <cellStyle name="Piezīme 5 3" xfId="1267" xr:uid="{00000000-0005-0000-0000-00000B050000}"/>
    <cellStyle name="Piezīme 6" xfId="1268" xr:uid="{00000000-0005-0000-0000-00000C050000}"/>
    <cellStyle name="Position" xfId="230" xr:uid="{00000000-0005-0000-0000-00000D050000}"/>
    <cellStyle name="Poznámka" xfId="1269" xr:uid="{00000000-0005-0000-0000-00000E050000}"/>
    <cellStyle name="Propojená buňka" xfId="1270" xr:uid="{00000000-0005-0000-0000-000010050000}"/>
    <cellStyle name="Result 1" xfId="231" xr:uid="{00000000-0005-0000-0000-000011050000}"/>
    <cellStyle name="Result2 1" xfId="232" xr:uid="{00000000-0005-0000-0000-000012050000}"/>
    <cellStyle name="Rossz" xfId="1271" xr:uid="{00000000-0005-0000-0000-000013050000}"/>
    <cellStyle name="Saistītā šūna" xfId="233" xr:uid="{00000000-0005-0000-0000-000015050000}"/>
    <cellStyle name="Semleges" xfId="1272" xr:uid="{00000000-0005-0000-0000-000016050000}"/>
    <cellStyle name="Slikts 2" xfId="1273" xr:uid="{00000000-0005-0000-0000-000018050000}"/>
    <cellStyle name="Slikts 3" xfId="1274" xr:uid="{00000000-0005-0000-0000-000019050000}"/>
    <cellStyle name="Slikts 4" xfId="1275" xr:uid="{00000000-0005-0000-0000-00001A050000}"/>
    <cellStyle name="Správně" xfId="1276" xr:uid="{00000000-0005-0000-0000-00001B050000}"/>
    <cellStyle name="Standard 2" xfId="1277" xr:uid="{00000000-0005-0000-0000-00001C050000}"/>
    <cellStyle name="Standard_cm_Master" xfId="234" xr:uid="{00000000-0005-0000-0000-00001D050000}"/>
    <cellStyle name="Stils 1" xfId="7" xr:uid="{00000000-0005-0000-0000-00001E050000}"/>
    <cellStyle name="Stils 1 2" xfId="236" xr:uid="{00000000-0005-0000-0000-00001F050000}"/>
    <cellStyle name="Stils 1 3" xfId="237" xr:uid="{00000000-0005-0000-0000-000020050000}"/>
    <cellStyle name="Stils 1 4" xfId="238" xr:uid="{00000000-0005-0000-0000-000021050000}"/>
    <cellStyle name="Stils 1 5" xfId="235" xr:uid="{00000000-0005-0000-0000-000022050000}"/>
    <cellStyle name="Style 1" xfId="8" xr:uid="{00000000-0005-0000-0000-000023050000}"/>
    <cellStyle name="Style 1 2" xfId="239" xr:uid="{00000000-0005-0000-0000-000024050000}"/>
    <cellStyle name="Style 1 2 2" xfId="1278" xr:uid="{00000000-0005-0000-0000-000025050000}"/>
    <cellStyle name="Style 1 3" xfId="1279" xr:uid="{00000000-0005-0000-0000-000026050000}"/>
    <cellStyle name="Style 1_1-7" xfId="240" xr:uid="{00000000-0005-0000-0000-000027050000}"/>
    <cellStyle name="Style 2" xfId="241" xr:uid="{00000000-0005-0000-0000-000028050000}"/>
    <cellStyle name="Style 2 2" xfId="1280" xr:uid="{00000000-0005-0000-0000-000029050000}"/>
    <cellStyle name="Style 2 2 2" xfId="1281" xr:uid="{00000000-0005-0000-0000-00002A050000}"/>
    <cellStyle name="Style 2 2 2 2" xfId="1282" xr:uid="{00000000-0005-0000-0000-00002B050000}"/>
    <cellStyle name="Style 2 2 3" xfId="1283" xr:uid="{00000000-0005-0000-0000-00002C050000}"/>
    <cellStyle name="Style 2 3" xfId="1284" xr:uid="{00000000-0005-0000-0000-00002D050000}"/>
    <cellStyle name="Style 2 3 2" xfId="1285" xr:uid="{00000000-0005-0000-0000-00002E050000}"/>
    <cellStyle name="Style 2 3 2 2" xfId="1286" xr:uid="{00000000-0005-0000-0000-00002F050000}"/>
    <cellStyle name="Style 2 3 2 2 2" xfId="1287" xr:uid="{00000000-0005-0000-0000-000030050000}"/>
    <cellStyle name="Style 2 3 2 3" xfId="1288" xr:uid="{00000000-0005-0000-0000-000031050000}"/>
    <cellStyle name="Style 2 3 3" xfId="1289" xr:uid="{00000000-0005-0000-0000-000032050000}"/>
    <cellStyle name="Style 2 3 3 2" xfId="1290" xr:uid="{00000000-0005-0000-0000-000033050000}"/>
    <cellStyle name="Style 2 3 4" xfId="1291" xr:uid="{00000000-0005-0000-0000-000034050000}"/>
    <cellStyle name="Style 2 4" xfId="1292" xr:uid="{00000000-0005-0000-0000-000035050000}"/>
    <cellStyle name="Style 2 4 2" xfId="1293" xr:uid="{00000000-0005-0000-0000-000036050000}"/>
    <cellStyle name="Style 2 4 2 2" xfId="1294" xr:uid="{00000000-0005-0000-0000-000037050000}"/>
    <cellStyle name="Style 2 4 3" xfId="1295" xr:uid="{00000000-0005-0000-0000-000038050000}"/>
    <cellStyle name="Style 2 5" xfId="1296" xr:uid="{00000000-0005-0000-0000-000039050000}"/>
    <cellStyle name="Style 2 5 2" xfId="1297" xr:uid="{00000000-0005-0000-0000-00003A050000}"/>
    <cellStyle name="Style 2 6" xfId="1298" xr:uid="{00000000-0005-0000-0000-00003B050000}"/>
    <cellStyle name="Style 2 7" xfId="1299" xr:uid="{00000000-0005-0000-0000-00003C050000}"/>
    <cellStyle name="Style 2 7 2" xfId="1300" xr:uid="{00000000-0005-0000-0000-00003D050000}"/>
    <cellStyle name="SUMMARY" xfId="242" xr:uid="{00000000-0005-0000-0000-00003E050000}"/>
    <cellStyle name="Számítás" xfId="1301" xr:uid="{00000000-0005-0000-0000-00003F050000}"/>
    <cellStyle name="TableStyleLight1" xfId="243" xr:uid="{00000000-0005-0000-0000-000040050000}"/>
    <cellStyle name="tāme Nr.3" xfId="244" xr:uid="{00000000-0005-0000-0000-000041050000}"/>
    <cellStyle name="Text upozornění" xfId="1302" xr:uid="{00000000-0005-0000-0000-000042050000}"/>
    <cellStyle name="Title 2" xfId="1303" xr:uid="{00000000-0005-0000-0000-000043050000}"/>
    <cellStyle name="Title 2 2" xfId="1304" xr:uid="{00000000-0005-0000-0000-000044050000}"/>
    <cellStyle name="Title 2 3" xfId="1363" xr:uid="{00000000-0005-0000-0000-000045050000}"/>
    <cellStyle name="Title 2 4" xfId="1376" xr:uid="{00000000-0005-0000-0000-000046050000}"/>
    <cellStyle name="Title 3" xfId="1305" xr:uid="{00000000-0005-0000-0000-000047050000}"/>
    <cellStyle name="Title 4" xfId="1306" xr:uid="{00000000-0005-0000-0000-000048050000}"/>
    <cellStyle name="Total 2" xfId="1307" xr:uid="{00000000-0005-0000-0000-000049050000}"/>
    <cellStyle name="Total 2 2" xfId="1308" xr:uid="{00000000-0005-0000-0000-00004A050000}"/>
    <cellStyle name="Total 2 3" xfId="1309" xr:uid="{00000000-0005-0000-0000-00004B050000}"/>
    <cellStyle name="Total 3" xfId="1310" xr:uid="{00000000-0005-0000-0000-00004C050000}"/>
    <cellStyle name="Total 4" xfId="1311" xr:uid="{00000000-0005-0000-0000-00004D050000}"/>
    <cellStyle name="Unit" xfId="245" xr:uid="{00000000-0005-0000-0000-00004E050000}"/>
    <cellStyle name="Virsraksts 1 2" xfId="246" xr:uid="{00000000-0005-0000-0000-000050050000}"/>
    <cellStyle name="Virsraksts 2 2" xfId="247" xr:uid="{00000000-0005-0000-0000-000052050000}"/>
    <cellStyle name="Virsraksts 3 2" xfId="248" xr:uid="{00000000-0005-0000-0000-000054050000}"/>
    <cellStyle name="Virsraksts 4 2" xfId="249" xr:uid="{00000000-0005-0000-0000-000056050000}"/>
    <cellStyle name="Vstup" xfId="1312" xr:uid="{00000000-0005-0000-0000-000058050000}"/>
    <cellStyle name="Výpočet" xfId="1313" xr:uid="{00000000-0005-0000-0000-000059050000}"/>
    <cellStyle name="Výstup" xfId="1314" xr:uid="{00000000-0005-0000-0000-00005A050000}"/>
    <cellStyle name="Vysvětlující text" xfId="1315" xr:uid="{00000000-0005-0000-0000-000057050000}"/>
    <cellStyle name="Währung [0]_Nossner_Brücke" xfId="250" xr:uid="{00000000-0005-0000-0000-00005B050000}"/>
    <cellStyle name="Währung_en_Master" xfId="251" xr:uid="{00000000-0005-0000-0000-00005C050000}"/>
    <cellStyle name="Warning Text 2" xfId="1316" xr:uid="{00000000-0005-0000-0000-00005D050000}"/>
    <cellStyle name="Warning Text 2 2" xfId="1317" xr:uid="{00000000-0005-0000-0000-00005E050000}"/>
    <cellStyle name="Warning Text 3" xfId="1318" xr:uid="{00000000-0005-0000-0000-00005F050000}"/>
    <cellStyle name="Zvýraznění 1" xfId="1319" xr:uid="{00000000-0005-0000-0000-000060050000}"/>
    <cellStyle name="Zvýraznění 2" xfId="1320" xr:uid="{00000000-0005-0000-0000-000061050000}"/>
    <cellStyle name="Zvýraznění 3" xfId="1321" xr:uid="{00000000-0005-0000-0000-000062050000}"/>
    <cellStyle name="Zvýraznění 4" xfId="1322" xr:uid="{00000000-0005-0000-0000-000063050000}"/>
    <cellStyle name="Zvýraznění 5" xfId="1323" xr:uid="{00000000-0005-0000-0000-000064050000}"/>
    <cellStyle name="Zvýraznění 6" xfId="1324" xr:uid="{00000000-0005-0000-0000-000065050000}"/>
    <cellStyle name="Акцент1" xfId="252" xr:uid="{00000000-0005-0000-0000-000066050000}"/>
    <cellStyle name="Акцент2" xfId="253" xr:uid="{00000000-0005-0000-0000-000067050000}"/>
    <cellStyle name="Акцент3" xfId="254" xr:uid="{00000000-0005-0000-0000-000068050000}"/>
    <cellStyle name="Акцент4" xfId="255" xr:uid="{00000000-0005-0000-0000-000069050000}"/>
    <cellStyle name="Акцент5" xfId="256" xr:uid="{00000000-0005-0000-0000-00006A050000}"/>
    <cellStyle name="Акцент6" xfId="257" xr:uid="{00000000-0005-0000-0000-00006B050000}"/>
    <cellStyle name="Ввод " xfId="258" xr:uid="{00000000-0005-0000-0000-00006C050000}"/>
    <cellStyle name="Вывод" xfId="259" xr:uid="{00000000-0005-0000-0000-00006D050000}"/>
    <cellStyle name="Вычисление" xfId="260" xr:uid="{00000000-0005-0000-0000-00006E050000}"/>
    <cellStyle name="Денежный 2" xfId="1325" xr:uid="{00000000-0005-0000-0000-00006F050000}"/>
    <cellStyle name="Денежный 2 2" xfId="1326" xr:uid="{00000000-0005-0000-0000-000070050000}"/>
    <cellStyle name="Денежный 2 2 2" xfId="1327" xr:uid="{00000000-0005-0000-0000-000071050000}"/>
    <cellStyle name="Денежный 2 3" xfId="1328" xr:uid="{00000000-0005-0000-0000-000072050000}"/>
    <cellStyle name="Денежный 3" xfId="1329" xr:uid="{00000000-0005-0000-0000-000073050000}"/>
    <cellStyle name="Денежный 3 2" xfId="1330" xr:uid="{00000000-0005-0000-0000-000074050000}"/>
    <cellStyle name="Денежный 3 2 2" xfId="1331" xr:uid="{00000000-0005-0000-0000-000075050000}"/>
    <cellStyle name="Денежный 3 3" xfId="1332" xr:uid="{00000000-0005-0000-0000-000076050000}"/>
    <cellStyle name="Заголовок 1" xfId="261" xr:uid="{00000000-0005-0000-0000-000077050000}"/>
    <cellStyle name="Заголовок 2" xfId="262" xr:uid="{00000000-0005-0000-0000-000078050000}"/>
    <cellStyle name="Заголовок 3" xfId="263" xr:uid="{00000000-0005-0000-0000-000079050000}"/>
    <cellStyle name="Заголовок 4" xfId="264" xr:uid="{00000000-0005-0000-0000-00007A050000}"/>
    <cellStyle name="Итог" xfId="265" xr:uid="{00000000-0005-0000-0000-00007B050000}"/>
    <cellStyle name="Контрольная ячейка" xfId="266" xr:uid="{00000000-0005-0000-0000-00007C050000}"/>
    <cellStyle name="Название" xfId="267" xr:uid="{00000000-0005-0000-0000-00007D050000}"/>
    <cellStyle name="Нейтральный" xfId="268" xr:uid="{00000000-0005-0000-0000-00007E050000}"/>
    <cellStyle name="Обычный 2" xfId="1333" xr:uid="{00000000-0005-0000-0000-00007F050000}"/>
    <cellStyle name="Обычный 2 2" xfId="1334" xr:uid="{00000000-0005-0000-0000-000080050000}"/>
    <cellStyle name="Обычный 4" xfId="269" xr:uid="{00000000-0005-0000-0000-000081050000}"/>
    <cellStyle name="Обычный 6" xfId="270" xr:uid="{00000000-0005-0000-0000-000082050000}"/>
    <cellStyle name="Обычный_2009-04-27_PED IESN" xfId="271" xr:uid="{00000000-0005-0000-0000-000083050000}"/>
    <cellStyle name="Плохой" xfId="272" xr:uid="{00000000-0005-0000-0000-000084050000}"/>
    <cellStyle name="Пояснение" xfId="273" xr:uid="{00000000-0005-0000-0000-000085050000}"/>
    <cellStyle name="Примечание" xfId="274" xr:uid="{00000000-0005-0000-0000-000086050000}"/>
    <cellStyle name="Процентный 2" xfId="1335" xr:uid="{00000000-0005-0000-0000-000087050000}"/>
    <cellStyle name="Процентный 2 2" xfId="1336" xr:uid="{00000000-0005-0000-0000-000088050000}"/>
    <cellStyle name="Процентный 2 2 2" xfId="1337" xr:uid="{00000000-0005-0000-0000-000089050000}"/>
    <cellStyle name="Процентный 2 3" xfId="1338" xr:uid="{00000000-0005-0000-0000-00008A050000}"/>
    <cellStyle name="Процентный 3" xfId="1339" xr:uid="{00000000-0005-0000-0000-00008B050000}"/>
    <cellStyle name="Процентный 3 2" xfId="1340" xr:uid="{00000000-0005-0000-0000-00008C050000}"/>
    <cellStyle name="Процентный 3 2 2" xfId="1341" xr:uid="{00000000-0005-0000-0000-00008D050000}"/>
    <cellStyle name="Процентный 3 3" xfId="1342" xr:uid="{00000000-0005-0000-0000-00008E050000}"/>
    <cellStyle name="Связанная ячейка" xfId="275" xr:uid="{00000000-0005-0000-0000-00008F050000}"/>
    <cellStyle name="Стиль 1" xfId="1366" xr:uid="{00000000-0005-0000-0000-000090050000}"/>
    <cellStyle name="Таблица_текст" xfId="276" xr:uid="{00000000-0005-0000-0000-000091050000}"/>
    <cellStyle name="Текст предупреждения" xfId="277" xr:uid="{00000000-0005-0000-0000-000092050000}"/>
    <cellStyle name="Финансовый_Gulbene siltinashana kor" xfId="1343" xr:uid="{00000000-0005-0000-0000-000093050000}"/>
    <cellStyle name="Хороший" xfId="278" xr:uid="{00000000-0005-0000-0000-000094050000}"/>
    <cellStyle name="Шапка таблицы" xfId="279" xr:uid="{00000000-0005-0000-0000-00009505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DARBS\3.T\Kuld&#299;ga,%20D&#257;rzniec&#299;bas%20iela%207%20(D7A\04.05.2021.lokala%20tame%20-%20D&#257;rzniec&#299;bas_7_Kuld&#299;g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1"/>
      <sheetName val="20"/>
      <sheetName val="19"/>
      <sheetName val="18"/>
      <sheetName val="17"/>
      <sheetName val="16"/>
      <sheetName val="15"/>
      <sheetName val="14"/>
      <sheetName val="13"/>
      <sheetName val="12"/>
      <sheetName val="11"/>
      <sheetName val="10"/>
      <sheetName val="9,1"/>
      <sheetName val="9"/>
      <sheetName val="8"/>
      <sheetName val="7"/>
      <sheetName val="6"/>
      <sheetName val="5"/>
      <sheetName val="4"/>
      <sheetName val="3"/>
      <sheetName val="2"/>
      <sheetName val="1"/>
      <sheetName val="KA"/>
      <sheetName val="KT"/>
      <sheetName val="PKT"/>
      <sheetName val="S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2">
          <cell r="K42" t="str">
            <v>Mikus Laksbergs</v>
          </cell>
        </row>
        <row r="43">
          <cell r="K43" t="str">
            <v>Mikus Laksbergs</v>
          </cell>
        </row>
        <row r="44">
          <cell r="K44" t="str">
            <v>4-05310</v>
          </cell>
        </row>
        <row r="45">
          <cell r="K45" t="str">
            <v>2021.gada 4.martā</v>
          </cell>
        </row>
      </sheetData>
      <sheetData sheetId="23"/>
      <sheetData sheetId="24"/>
      <sheetData sheetId="2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F0"/>
    <pageSetUpPr fitToPage="1"/>
  </sheetPr>
  <dimension ref="A2:H29"/>
  <sheetViews>
    <sheetView tabSelected="1" zoomScaleNormal="100" zoomScaleSheetLayoutView="100" workbookViewId="0">
      <selection activeCell="B9" sqref="B9:C9"/>
    </sheetView>
  </sheetViews>
  <sheetFormatPr defaultColWidth="9.109375" defaultRowHeight="15.65"/>
  <cols>
    <col min="1" max="1" width="17.5546875" style="12" customWidth="1"/>
    <col min="2" max="2" width="47.33203125" style="12" customWidth="1"/>
    <col min="3" max="3" width="20" style="12" customWidth="1"/>
    <col min="4" max="4" width="15.5546875" style="12" hidden="1" customWidth="1"/>
    <col min="5" max="5" width="0.33203125" style="12" customWidth="1"/>
    <col min="6" max="6" width="13.109375" style="12" bestFit="1" customWidth="1"/>
    <col min="7" max="16384" width="9.109375" style="12"/>
  </cols>
  <sheetData>
    <row r="2" spans="1:8" ht="27.7" customHeight="1">
      <c r="A2" s="89"/>
      <c r="B2" s="89"/>
      <c r="C2" s="90" t="s">
        <v>32</v>
      </c>
    </row>
    <row r="3" spans="1:8">
      <c r="A3" s="89"/>
      <c r="B3" s="89"/>
      <c r="C3" s="90" t="s">
        <v>33</v>
      </c>
    </row>
    <row r="4" spans="1:8" ht="38.200000000000003" customHeight="1">
      <c r="A4" s="89"/>
      <c r="B4" s="89"/>
      <c r="C4" s="90" t="s">
        <v>34</v>
      </c>
    </row>
    <row r="5" spans="1:8" ht="27.1" customHeight="1">
      <c r="A5" s="89"/>
      <c r="B5" s="89"/>
      <c r="C5" s="90" t="s">
        <v>35</v>
      </c>
    </row>
    <row r="6" spans="1:8">
      <c r="A6" s="89"/>
      <c r="B6" s="89"/>
      <c r="C6" s="89"/>
    </row>
    <row r="7" spans="1:8">
      <c r="A7" s="103" t="s">
        <v>36</v>
      </c>
      <c r="B7" s="103"/>
      <c r="C7" s="103"/>
      <c r="D7" s="13"/>
      <c r="E7" s="13"/>
      <c r="F7" s="13"/>
      <c r="G7" s="13"/>
      <c r="H7" s="13"/>
    </row>
    <row r="8" spans="1:8">
      <c r="A8" s="91"/>
      <c r="B8" s="91"/>
      <c r="C8" s="91"/>
      <c r="D8" s="14"/>
      <c r="E8" s="14"/>
      <c r="F8" s="14"/>
      <c r="G8" s="14"/>
      <c r="H8" s="14"/>
    </row>
    <row r="9" spans="1:8" ht="31.5" customHeight="1">
      <c r="A9" s="92" t="s">
        <v>10</v>
      </c>
      <c r="B9" s="106" t="s">
        <v>200</v>
      </c>
      <c r="C9" s="107"/>
    </row>
    <row r="10" spans="1:8">
      <c r="A10" s="89" t="s">
        <v>11</v>
      </c>
      <c r="B10" s="106" t="s">
        <v>50</v>
      </c>
      <c r="C10" s="106"/>
    </row>
    <row r="11" spans="1:8">
      <c r="A11" s="89" t="s">
        <v>0</v>
      </c>
      <c r="B11" s="107" t="s">
        <v>51</v>
      </c>
      <c r="C11" s="107"/>
    </row>
    <row r="12" spans="1:8">
      <c r="A12" s="89" t="s">
        <v>1</v>
      </c>
      <c r="B12" s="107" t="s">
        <v>52</v>
      </c>
      <c r="C12" s="107"/>
    </row>
    <row r="13" spans="1:8">
      <c r="A13" s="89"/>
      <c r="B13" s="89"/>
      <c r="C13" s="89"/>
    </row>
    <row r="14" spans="1:8" ht="43.55" customHeight="1">
      <c r="A14" s="93" t="s">
        <v>23</v>
      </c>
      <c r="B14" s="93" t="s">
        <v>37</v>
      </c>
      <c r="C14" s="93" t="s">
        <v>38</v>
      </c>
    </row>
    <row r="15" spans="1:8" ht="58.25">
      <c r="A15" s="94">
        <v>1</v>
      </c>
      <c r="B15" s="100" t="s">
        <v>201</v>
      </c>
      <c r="C15" s="95">
        <f>'KA1'!E26</f>
        <v>0</v>
      </c>
      <c r="D15" s="81"/>
      <c r="E15" s="81"/>
      <c r="F15" s="81"/>
    </row>
    <row r="16" spans="1:8">
      <c r="A16" s="96"/>
      <c r="B16" s="97" t="s">
        <v>8</v>
      </c>
      <c r="C16" s="98">
        <f>SUM(C15:C15)</f>
        <v>0</v>
      </c>
      <c r="D16" s="81"/>
      <c r="E16" s="81"/>
      <c r="F16" s="102"/>
      <c r="G16" s="79"/>
    </row>
    <row r="17" spans="1:7" ht="4.25" customHeight="1">
      <c r="A17" s="89"/>
      <c r="B17" s="89"/>
      <c r="C17" s="91"/>
      <c r="D17" s="81" t="s">
        <v>45</v>
      </c>
      <c r="E17" s="82">
        <v>0.1</v>
      </c>
      <c r="F17" s="81"/>
      <c r="G17" s="79"/>
    </row>
    <row r="18" spans="1:7">
      <c r="A18" s="104" t="s">
        <v>39</v>
      </c>
      <c r="B18" s="105"/>
      <c r="C18" s="99">
        <f>ROUND(C16*21%,2)</f>
        <v>0</v>
      </c>
      <c r="D18" s="81" t="s">
        <v>47</v>
      </c>
      <c r="E18" s="82">
        <v>0.05</v>
      </c>
      <c r="F18" s="81"/>
      <c r="G18" s="79"/>
    </row>
    <row r="19" spans="1:7">
      <c r="A19" s="89"/>
      <c r="B19" s="89"/>
      <c r="C19" s="89"/>
      <c r="D19" s="81" t="s">
        <v>44</v>
      </c>
      <c r="E19" s="82">
        <v>0.1</v>
      </c>
      <c r="F19" s="81"/>
      <c r="G19" s="79"/>
    </row>
    <row r="20" spans="1:7">
      <c r="A20" s="89"/>
      <c r="B20" s="89"/>
      <c r="C20" s="89"/>
      <c r="D20" s="81" t="s">
        <v>46</v>
      </c>
      <c r="E20" s="81">
        <v>15</v>
      </c>
      <c r="F20" s="81"/>
      <c r="G20" s="79"/>
    </row>
    <row r="21" spans="1:7">
      <c r="A21" s="18" t="s">
        <v>217</v>
      </c>
      <c r="B21" s="89"/>
      <c r="C21" s="89" t="s">
        <v>218</v>
      </c>
      <c r="D21" s="83" t="str">
        <f>C21</f>
        <v>2024.gada ___.______</v>
      </c>
      <c r="E21" s="84"/>
      <c r="F21" s="84"/>
      <c r="G21" s="80"/>
    </row>
    <row r="22" spans="1:7">
      <c r="A22" s="18" t="s">
        <v>40</v>
      </c>
      <c r="B22" s="89"/>
      <c r="C22" s="89"/>
      <c r="D22" s="84"/>
      <c r="E22" s="84"/>
      <c r="F22" s="84"/>
      <c r="G22" s="78"/>
    </row>
    <row r="23" spans="1:7">
      <c r="A23" s="18" t="s">
        <v>219</v>
      </c>
      <c r="B23" s="89"/>
      <c r="C23" s="89"/>
      <c r="D23" s="84"/>
      <c r="E23" s="84"/>
      <c r="F23" s="84"/>
      <c r="G23" s="19"/>
    </row>
    <row r="24" spans="1:7">
      <c r="A24" s="20"/>
      <c r="B24" s="89"/>
      <c r="C24" s="89"/>
      <c r="D24" s="19"/>
      <c r="E24" s="19"/>
      <c r="F24" s="19"/>
      <c r="G24" s="19"/>
    </row>
    <row r="25" spans="1:7">
      <c r="A25" s="18" t="str">
        <f>A21</f>
        <v xml:space="preserve">Sastādīja: </v>
      </c>
      <c r="B25" s="89"/>
      <c r="C25" s="89" t="str">
        <f>C21</f>
        <v>2024.gada ___.______</v>
      </c>
      <c r="D25" s="19"/>
      <c r="E25" s="19"/>
      <c r="F25" s="19"/>
      <c r="G25" s="19"/>
    </row>
    <row r="26" spans="1:7">
      <c r="A26" s="18" t="s">
        <v>41</v>
      </c>
      <c r="B26" s="89"/>
      <c r="C26" s="89"/>
      <c r="D26" s="19"/>
      <c r="E26" s="19"/>
      <c r="F26" s="19"/>
      <c r="G26" s="19"/>
    </row>
    <row r="27" spans="1:7">
      <c r="A27" s="18" t="str">
        <f>A23</f>
        <v xml:space="preserve">Sertifikāta Nr.: </v>
      </c>
      <c r="B27" s="89"/>
      <c r="C27" s="89"/>
      <c r="D27" s="19"/>
      <c r="E27" s="19"/>
      <c r="F27" s="19"/>
      <c r="G27" s="19"/>
    </row>
    <row r="28" spans="1:7">
      <c r="A28" s="21"/>
      <c r="B28" s="19"/>
      <c r="C28" s="19"/>
      <c r="D28" s="19"/>
      <c r="E28" s="19"/>
      <c r="F28" s="19"/>
      <c r="G28" s="19"/>
    </row>
    <row r="29" spans="1:7">
      <c r="A29" s="22"/>
      <c r="B29" s="23"/>
      <c r="E29" s="23"/>
      <c r="F29" s="2"/>
      <c r="G29" s="19"/>
    </row>
  </sheetData>
  <mergeCells count="6">
    <mergeCell ref="A7:C7"/>
    <mergeCell ref="A18:B18"/>
    <mergeCell ref="B9:C9"/>
    <mergeCell ref="B10:C10"/>
    <mergeCell ref="B11:C11"/>
    <mergeCell ref="B12:C12"/>
  </mergeCells>
  <pageMargins left="0.7" right="0.7" top="0.75" bottom="0.75" header="0.3" footer="0.3"/>
  <pageSetup paperSize="9" orientation="portrait" horizontalDpi="4294967293"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pageSetUpPr fitToPage="1"/>
  </sheetPr>
  <dimension ref="A2:M36"/>
  <sheetViews>
    <sheetView topLeftCell="A7" zoomScale="85" zoomScaleNormal="85" zoomScaleSheetLayoutView="85" workbookViewId="0">
      <selection activeCell="L14" sqref="L14"/>
    </sheetView>
  </sheetViews>
  <sheetFormatPr defaultColWidth="9.109375" defaultRowHeight="15.65"/>
  <cols>
    <col min="1" max="1" width="9.109375" style="12"/>
    <col min="2" max="2" width="11.88671875" style="12" customWidth="1"/>
    <col min="3" max="3" width="43" style="12" customWidth="1"/>
    <col min="4" max="4" width="6.109375" style="12" customWidth="1"/>
    <col min="5" max="5" width="13.6640625" style="12" customWidth="1"/>
    <col min="6" max="8" width="17.33203125" style="12" customWidth="1"/>
    <col min="9" max="9" width="14.6640625" style="12" customWidth="1"/>
    <col min="10" max="16384" width="9.109375" style="12"/>
  </cols>
  <sheetData>
    <row r="2" spans="1:13" ht="20.7">
      <c r="A2" s="108" t="s">
        <v>53</v>
      </c>
      <c r="B2" s="108"/>
      <c r="C2" s="108"/>
      <c r="D2" s="108"/>
      <c r="E2" s="108"/>
      <c r="F2" s="108"/>
      <c r="G2" s="108"/>
      <c r="H2" s="108"/>
      <c r="I2" s="108"/>
    </row>
    <row r="3" spans="1:13" ht="37.6" customHeight="1">
      <c r="A3" s="111" t="str">
        <f>KT!B15</f>
        <v>Ēkas energoefektivitātes paaugstināšana. Ēkas fasādes siltināšana un apdarināšana, cokola siltināšanas un apdares darbi, jumta seguma nomaiņa. Logu un durvju bloku maiņa.</v>
      </c>
      <c r="B3" s="111"/>
      <c r="C3" s="111"/>
      <c r="D3" s="111"/>
      <c r="E3" s="111"/>
      <c r="F3" s="111"/>
      <c r="G3" s="111"/>
      <c r="H3" s="111"/>
      <c r="I3" s="111"/>
      <c r="J3" s="13"/>
      <c r="K3" s="13"/>
      <c r="L3" s="13"/>
      <c r="M3" s="13"/>
    </row>
    <row r="4" spans="1:13">
      <c r="A4" s="112" t="s">
        <v>48</v>
      </c>
      <c r="B4" s="112"/>
      <c r="C4" s="112"/>
      <c r="D4" s="112"/>
      <c r="E4" s="112"/>
      <c r="F4" s="112"/>
      <c r="G4" s="112"/>
      <c r="H4" s="112"/>
      <c r="I4" s="112"/>
    </row>
    <row r="5" spans="1:13">
      <c r="A5" s="14"/>
      <c r="B5" s="14"/>
      <c r="C5" s="14"/>
      <c r="D5" s="14"/>
      <c r="E5" s="14"/>
      <c r="F5" s="14"/>
      <c r="G5" s="14"/>
      <c r="H5" s="14"/>
      <c r="I5" s="14"/>
      <c r="J5" s="14"/>
      <c r="K5" s="14"/>
      <c r="L5" s="14"/>
      <c r="M5" s="14"/>
    </row>
    <row r="6" spans="1:13">
      <c r="A6" s="12" t="s">
        <v>10</v>
      </c>
      <c r="C6" s="15" t="str">
        <f>KT!B9</f>
        <v>Energoefektivitātes paaugstināšana Augšlīgatnes pirmsskolas izglītības iestādē "Zvaniņi"</v>
      </c>
      <c r="D6" s="15"/>
      <c r="E6" s="15"/>
      <c r="F6" s="15"/>
      <c r="G6" s="15"/>
      <c r="H6" s="15"/>
      <c r="I6" s="15"/>
    </row>
    <row r="7" spans="1:13">
      <c r="A7" s="12" t="s">
        <v>11</v>
      </c>
      <c r="C7" s="15" t="str">
        <f>KT!B10</f>
        <v>Pirmsskolas izglītības iestāde "Zvaniņi"</v>
      </c>
      <c r="D7" s="15"/>
      <c r="E7" s="16"/>
      <c r="F7" s="16"/>
      <c r="G7" s="16"/>
      <c r="H7" s="16"/>
      <c r="I7" s="16"/>
    </row>
    <row r="8" spans="1:13">
      <c r="A8" s="12" t="s">
        <v>0</v>
      </c>
      <c r="C8" s="15" t="str">
        <f>KT!B11</f>
        <v>Sporta iela 14, Augšlīgatne, Līgatnes pagasts, Cēsu novads, LV-4108</v>
      </c>
      <c r="D8" s="15"/>
      <c r="E8" s="16"/>
      <c r="F8" s="16"/>
      <c r="G8" s="16"/>
      <c r="H8" s="16"/>
      <c r="I8" s="16"/>
    </row>
    <row r="9" spans="1:13">
      <c r="A9" s="12" t="s">
        <v>1</v>
      </c>
      <c r="C9" s="15" t="str">
        <f>KT!B12</f>
        <v>CMP21-BP99</v>
      </c>
      <c r="D9" s="15"/>
      <c r="E9" s="16"/>
      <c r="F9" s="16"/>
      <c r="G9" s="16"/>
      <c r="H9" s="16"/>
      <c r="I9" s="16"/>
    </row>
    <row r="10" spans="1:13">
      <c r="C10" s="12" t="s">
        <v>21</v>
      </c>
      <c r="E10" s="87">
        <f>E26</f>
        <v>0</v>
      </c>
    </row>
    <row r="11" spans="1:13">
      <c r="C11" s="12" t="s">
        <v>22</v>
      </c>
      <c r="E11" s="88">
        <f>SUM(I14:I21)</f>
        <v>0</v>
      </c>
    </row>
    <row r="12" spans="1:13" ht="57.8" customHeight="1">
      <c r="A12" s="117" t="s">
        <v>23</v>
      </c>
      <c r="B12" s="117" t="s">
        <v>24</v>
      </c>
      <c r="C12" s="118" t="s">
        <v>25</v>
      </c>
      <c r="D12" s="119"/>
      <c r="E12" s="117" t="s">
        <v>26</v>
      </c>
      <c r="F12" s="117" t="s">
        <v>27</v>
      </c>
      <c r="G12" s="117"/>
      <c r="H12" s="117"/>
      <c r="I12" s="117" t="s">
        <v>7</v>
      </c>
    </row>
    <row r="13" spans="1:13">
      <c r="A13" s="117"/>
      <c r="B13" s="117"/>
      <c r="C13" s="120"/>
      <c r="D13" s="121"/>
      <c r="E13" s="117"/>
      <c r="F13" s="1" t="s">
        <v>28</v>
      </c>
      <c r="G13" s="1" t="s">
        <v>17</v>
      </c>
      <c r="H13" s="1" t="s">
        <v>29</v>
      </c>
      <c r="I13" s="117"/>
    </row>
    <row r="14" spans="1:13">
      <c r="A14" s="25"/>
      <c r="B14" s="25"/>
      <c r="C14" s="41" t="s">
        <v>94</v>
      </c>
      <c r="D14" s="36"/>
      <c r="E14" s="37"/>
      <c r="F14" s="77"/>
      <c r="G14" s="77"/>
      <c r="H14" s="77"/>
      <c r="I14" s="77"/>
    </row>
    <row r="15" spans="1:13">
      <c r="A15" s="25">
        <v>1</v>
      </c>
      <c r="B15" s="25" t="s">
        <v>193</v>
      </c>
      <c r="C15" s="35" t="s">
        <v>74</v>
      </c>
      <c r="D15" s="36"/>
      <c r="E15" s="77">
        <f>SUM(F15:H15)</f>
        <v>0</v>
      </c>
      <c r="F15" s="77">
        <f>'1.1.'!M24</f>
        <v>0</v>
      </c>
      <c r="G15" s="77">
        <f>'1.1.'!N24</f>
        <v>0</v>
      </c>
      <c r="H15" s="77">
        <f>'1.1.'!O24</f>
        <v>0</v>
      </c>
      <c r="I15" s="77">
        <f>'1.1.'!L24</f>
        <v>0</v>
      </c>
    </row>
    <row r="16" spans="1:13">
      <c r="A16" s="25">
        <v>2</v>
      </c>
      <c r="B16" s="25" t="s">
        <v>194</v>
      </c>
      <c r="C16" s="35" t="s">
        <v>191</v>
      </c>
      <c r="D16" s="36"/>
      <c r="E16" s="77">
        <f t="shared" ref="E16:E21" si="0">SUM(F16:H16)</f>
        <v>0</v>
      </c>
      <c r="F16" s="77">
        <f>'1.2.'!M24</f>
        <v>0</v>
      </c>
      <c r="G16" s="77">
        <f>'1.2.'!N24</f>
        <v>0</v>
      </c>
      <c r="H16" s="77">
        <f>'1.2.'!O24</f>
        <v>0</v>
      </c>
      <c r="I16" s="77">
        <f>'1.2.'!L24</f>
        <v>0</v>
      </c>
    </row>
    <row r="17" spans="1:9">
      <c r="A17" s="25">
        <v>3</v>
      </c>
      <c r="B17" s="25" t="s">
        <v>195</v>
      </c>
      <c r="C17" s="35" t="s">
        <v>104</v>
      </c>
      <c r="D17" s="36"/>
      <c r="E17" s="77">
        <f t="shared" si="0"/>
        <v>0</v>
      </c>
      <c r="F17" s="77">
        <f>'1.3.'!M36</f>
        <v>0</v>
      </c>
      <c r="G17" s="77">
        <f>'1.3.'!N36</f>
        <v>0</v>
      </c>
      <c r="H17" s="77">
        <f>'1.3.'!O36</f>
        <v>0</v>
      </c>
      <c r="I17" s="77">
        <f>'1.3.'!L36</f>
        <v>0</v>
      </c>
    </row>
    <row r="18" spans="1:9">
      <c r="A18" s="25">
        <v>4</v>
      </c>
      <c r="B18" s="25" t="s">
        <v>196</v>
      </c>
      <c r="C18" s="35" t="s">
        <v>187</v>
      </c>
      <c r="D18" s="36"/>
      <c r="E18" s="77">
        <f t="shared" si="0"/>
        <v>0</v>
      </c>
      <c r="F18" s="77">
        <f>'1.4.'!M57</f>
        <v>0</v>
      </c>
      <c r="G18" s="77">
        <f>'1.4.'!N57</f>
        <v>0</v>
      </c>
      <c r="H18" s="77">
        <f>'1.4.'!O57</f>
        <v>0</v>
      </c>
      <c r="I18" s="77">
        <f>'1.4.'!L57</f>
        <v>0</v>
      </c>
    </row>
    <row r="19" spans="1:9">
      <c r="A19" s="25">
        <v>5</v>
      </c>
      <c r="B19" s="25" t="s">
        <v>197</v>
      </c>
      <c r="C19" s="35" t="s">
        <v>119</v>
      </c>
      <c r="D19" s="36"/>
      <c r="E19" s="37">
        <f t="shared" si="0"/>
        <v>0</v>
      </c>
      <c r="F19" s="77">
        <f>'1.5.'!M49</f>
        <v>0</v>
      </c>
      <c r="G19" s="77">
        <f>'1.5.'!N49</f>
        <v>0</v>
      </c>
      <c r="H19" s="77">
        <f>'1.5.'!O49</f>
        <v>0</v>
      </c>
      <c r="I19" s="77">
        <f>'1.5.'!L49</f>
        <v>0</v>
      </c>
    </row>
    <row r="20" spans="1:9">
      <c r="A20" s="25">
        <v>6</v>
      </c>
      <c r="B20" s="25" t="s">
        <v>198</v>
      </c>
      <c r="C20" s="42" t="s">
        <v>192</v>
      </c>
      <c r="D20" s="36"/>
      <c r="E20" s="37">
        <f t="shared" si="0"/>
        <v>0</v>
      </c>
      <c r="F20" s="77">
        <f>'1.6.'!M35</f>
        <v>0</v>
      </c>
      <c r="G20" s="77">
        <f>'1.6.'!N35</f>
        <v>0</v>
      </c>
      <c r="H20" s="77">
        <f>'1.6.'!O35</f>
        <v>0</v>
      </c>
      <c r="I20" s="77">
        <f>'1.6.'!L35</f>
        <v>0</v>
      </c>
    </row>
    <row r="21" spans="1:9">
      <c r="A21" s="25">
        <v>7</v>
      </c>
      <c r="B21" s="25" t="s">
        <v>199</v>
      </c>
      <c r="C21" s="35" t="s">
        <v>78</v>
      </c>
      <c r="D21" s="36"/>
      <c r="E21" s="37">
        <f t="shared" si="0"/>
        <v>0</v>
      </c>
      <c r="F21" s="37">
        <f>'1.7.'!M41</f>
        <v>0</v>
      </c>
      <c r="G21" s="37">
        <f>'1.7.'!N41</f>
        <v>0</v>
      </c>
      <c r="H21" s="37">
        <f>'1.7.'!O41</f>
        <v>0</v>
      </c>
      <c r="I21" s="37">
        <f>'1.7.'!L41</f>
        <v>0</v>
      </c>
    </row>
    <row r="22" spans="1:9">
      <c r="A22" s="113" t="s">
        <v>8</v>
      </c>
      <c r="B22" s="113"/>
      <c r="C22" s="114"/>
      <c r="D22" s="29"/>
      <c r="E22" s="30">
        <f>SUM(E14:E21)</f>
        <v>0</v>
      </c>
      <c r="F22" s="30">
        <f t="shared" ref="F22:I22" si="1">SUM(F14:F21)</f>
        <v>0</v>
      </c>
      <c r="G22" s="30">
        <f t="shared" si="1"/>
        <v>0</v>
      </c>
      <c r="H22" s="30">
        <f t="shared" si="1"/>
        <v>0</v>
      </c>
      <c r="I22" s="30">
        <f t="shared" si="1"/>
        <v>0</v>
      </c>
    </row>
    <row r="23" spans="1:9">
      <c r="A23" s="115" t="s">
        <v>43</v>
      </c>
      <c r="B23" s="115"/>
      <c r="C23" s="116"/>
      <c r="D23" s="85" t="s">
        <v>221</v>
      </c>
      <c r="E23" s="40"/>
    </row>
    <row r="24" spans="1:9">
      <c r="A24" s="115" t="s">
        <v>30</v>
      </c>
      <c r="B24" s="115"/>
      <c r="C24" s="116"/>
      <c r="D24" s="85" t="s">
        <v>221</v>
      </c>
      <c r="E24" s="40"/>
    </row>
    <row r="25" spans="1:9">
      <c r="A25" s="115" t="s">
        <v>44</v>
      </c>
      <c r="B25" s="115"/>
      <c r="C25" s="116"/>
      <c r="D25" s="85" t="s">
        <v>221</v>
      </c>
      <c r="E25" s="40"/>
    </row>
    <row r="26" spans="1:9">
      <c r="A26" s="109" t="s">
        <v>31</v>
      </c>
      <c r="B26" s="110"/>
      <c r="C26" s="110"/>
      <c r="D26" s="26"/>
      <c r="E26" s="17">
        <f>ROUND(E22+E23+E25,2)</f>
        <v>0</v>
      </c>
    </row>
    <row r="28" spans="1:9">
      <c r="A28" s="18" t="str">
        <f>KT!A21</f>
        <v xml:space="preserve">Sastādīja: </v>
      </c>
      <c r="B28" s="19"/>
      <c r="C28" s="19"/>
      <c r="D28" s="19"/>
      <c r="E28" s="19" t="str">
        <f>KT!C21</f>
        <v>2024.gada ___.______</v>
      </c>
      <c r="F28" s="19"/>
      <c r="G28" s="19"/>
      <c r="H28" s="19"/>
    </row>
    <row r="29" spans="1:9">
      <c r="A29" s="18" t="s">
        <v>40</v>
      </c>
      <c r="B29" s="19"/>
      <c r="C29" s="19"/>
      <c r="D29" s="19"/>
      <c r="E29" s="19"/>
      <c r="F29" s="19"/>
      <c r="G29" s="19"/>
      <c r="H29" s="19"/>
    </row>
    <row r="30" spans="1:9">
      <c r="A30" s="18" t="str">
        <f>KT!A23</f>
        <v xml:space="preserve">Sertifikāta Nr.: </v>
      </c>
      <c r="B30" s="19"/>
      <c r="C30" s="19"/>
      <c r="D30" s="19"/>
      <c r="E30" s="19"/>
      <c r="F30" s="19"/>
      <c r="G30" s="19"/>
      <c r="H30" s="19"/>
    </row>
    <row r="31" spans="1:9">
      <c r="A31" s="20"/>
      <c r="B31" s="19"/>
      <c r="C31" s="19"/>
      <c r="D31" s="19"/>
      <c r="E31" s="19"/>
      <c r="F31" s="19"/>
      <c r="G31" s="19"/>
      <c r="H31" s="19"/>
    </row>
    <row r="32" spans="1:9">
      <c r="A32" s="18" t="str">
        <f>KT!A25</f>
        <v xml:space="preserve">Sastādīja: </v>
      </c>
      <c r="B32" s="19"/>
      <c r="C32" s="19"/>
      <c r="D32" s="19"/>
      <c r="E32" s="19" t="str">
        <f>E28</f>
        <v>2024.gada ___.______</v>
      </c>
      <c r="F32" s="19"/>
      <c r="G32" s="19"/>
      <c r="H32" s="19"/>
    </row>
    <row r="33" spans="1:8">
      <c r="A33" s="18" t="s">
        <v>41</v>
      </c>
      <c r="B33" s="19"/>
      <c r="C33" s="19"/>
      <c r="D33" s="19"/>
      <c r="E33" s="19"/>
      <c r="F33" s="19"/>
      <c r="G33" s="19"/>
      <c r="H33" s="19"/>
    </row>
    <row r="34" spans="1:8">
      <c r="A34" s="18" t="str">
        <f>KT!A27</f>
        <v xml:space="preserve">Sertifikāta Nr.: </v>
      </c>
      <c r="B34" s="19"/>
      <c r="C34" s="19"/>
      <c r="D34" s="19"/>
      <c r="E34" s="19"/>
      <c r="F34" s="19"/>
      <c r="G34" s="19"/>
      <c r="H34" s="19"/>
    </row>
    <row r="35" spans="1:8">
      <c r="A35" s="21"/>
      <c r="B35" s="19"/>
      <c r="C35" s="19"/>
      <c r="D35" s="19"/>
      <c r="E35" s="19"/>
      <c r="F35" s="19"/>
      <c r="G35" s="19"/>
      <c r="H35" s="19"/>
    </row>
    <row r="36" spans="1:8">
      <c r="A36" s="22"/>
      <c r="B36" s="23"/>
      <c r="C36" s="23"/>
      <c r="D36" s="23"/>
      <c r="E36" s="22"/>
      <c r="F36" s="23"/>
      <c r="G36" s="2"/>
      <c r="H36" s="19"/>
    </row>
  </sheetData>
  <mergeCells count="14">
    <mergeCell ref="A2:I2"/>
    <mergeCell ref="A26:C26"/>
    <mergeCell ref="A3:I3"/>
    <mergeCell ref="A4:I4"/>
    <mergeCell ref="A22:C22"/>
    <mergeCell ref="A23:C23"/>
    <mergeCell ref="A24:C24"/>
    <mergeCell ref="A25:C25"/>
    <mergeCell ref="F12:H12"/>
    <mergeCell ref="I12:I13"/>
    <mergeCell ref="A12:A13"/>
    <mergeCell ref="B12:B13"/>
    <mergeCell ref="E12:E13"/>
    <mergeCell ref="C12:D13"/>
  </mergeCells>
  <pageMargins left="0.7" right="0.7" top="0.75" bottom="0.75" header="0.3" footer="0.3"/>
  <pageSetup paperSize="9" scale="83" orientation="landscape" horizontalDpi="4294967293"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249977111117893"/>
    <pageSetUpPr fitToPage="1"/>
  </sheetPr>
  <dimension ref="A2:P34"/>
  <sheetViews>
    <sheetView topLeftCell="A13" zoomScale="85" zoomScaleNormal="85" zoomScaleSheetLayoutView="85" workbookViewId="0">
      <selection activeCell="D12" sqref="D12"/>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8" t="s">
        <v>207</v>
      </c>
      <c r="B2" s="128"/>
      <c r="C2" s="128"/>
      <c r="D2" s="128"/>
      <c r="E2" s="128"/>
      <c r="F2" s="128"/>
      <c r="G2" s="128"/>
      <c r="H2" s="128"/>
      <c r="I2" s="128"/>
      <c r="J2" s="128"/>
      <c r="K2" s="128"/>
      <c r="L2" s="128"/>
      <c r="M2" s="128"/>
      <c r="N2" s="128"/>
      <c r="O2" s="128"/>
      <c r="P2" s="128"/>
    </row>
    <row r="3" spans="1:16">
      <c r="A3" s="129" t="str">
        <f>'KA1'!C15</f>
        <v>Demontāžas darbi</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
        <v>220</v>
      </c>
      <c r="M11" s="130" t="s">
        <v>2</v>
      </c>
      <c r="N11" s="130"/>
      <c r="O11" s="86">
        <f>P24</f>
        <v>0</v>
      </c>
      <c r="P11" s="2" t="s">
        <v>3</v>
      </c>
    </row>
    <row r="12" spans="1:16">
      <c r="E12" s="38"/>
      <c r="N12" s="24" t="s">
        <v>42</v>
      </c>
      <c r="O12" s="2" t="str">
        <f>D26</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16" ht="31.3">
      <c r="A17" s="59">
        <v>1</v>
      </c>
      <c r="B17" s="58"/>
      <c r="C17" s="61" t="s">
        <v>139</v>
      </c>
      <c r="D17" s="56" t="s">
        <v>75</v>
      </c>
      <c r="E17" s="73">
        <v>625</v>
      </c>
      <c r="F17" s="55"/>
      <c r="G17" s="55"/>
      <c r="H17" s="55"/>
      <c r="I17" s="55"/>
      <c r="J17" s="55"/>
      <c r="K17" s="55">
        <f t="shared" ref="K17:K22" si="0">SUM(H17:J17)</f>
        <v>0</v>
      </c>
      <c r="L17" s="55">
        <f t="shared" ref="L17:L18" si="1">ROUND(E17*F17,2)</f>
        <v>0</v>
      </c>
      <c r="M17" s="55">
        <f t="shared" ref="M17:M18" si="2">ROUND(E17*H17,2)</f>
        <v>0</v>
      </c>
      <c r="N17" s="55">
        <f t="shared" ref="N17:N18" si="3">ROUND(E17*I17,2)</f>
        <v>0</v>
      </c>
      <c r="O17" s="55">
        <f t="shared" ref="O17:O18" si="4">ROUND(E17*J17,2)</f>
        <v>0</v>
      </c>
      <c r="P17" s="55">
        <f t="shared" ref="P17:P18" si="5">SUM(M17:O17)</f>
        <v>0</v>
      </c>
    </row>
    <row r="18" spans="1:16">
      <c r="A18" s="59">
        <v>2</v>
      </c>
      <c r="B18" s="58"/>
      <c r="C18" s="61" t="s">
        <v>140</v>
      </c>
      <c r="D18" s="56" t="s">
        <v>75</v>
      </c>
      <c r="E18" s="73">
        <v>40</v>
      </c>
      <c r="F18" s="55"/>
      <c r="G18" s="55"/>
      <c r="H18" s="55"/>
      <c r="I18" s="55"/>
      <c r="J18" s="55"/>
      <c r="K18" s="55">
        <f t="shared" si="0"/>
        <v>0</v>
      </c>
      <c r="L18" s="55">
        <f t="shared" si="1"/>
        <v>0</v>
      </c>
      <c r="M18" s="55">
        <f t="shared" si="2"/>
        <v>0</v>
      </c>
      <c r="N18" s="55">
        <f t="shared" si="3"/>
        <v>0</v>
      </c>
      <c r="O18" s="55">
        <f t="shared" si="4"/>
        <v>0</v>
      </c>
      <c r="P18" s="55">
        <f t="shared" si="5"/>
        <v>0</v>
      </c>
    </row>
    <row r="19" spans="1:16">
      <c r="A19" s="59">
        <v>3</v>
      </c>
      <c r="B19" s="58"/>
      <c r="C19" s="61" t="s">
        <v>142</v>
      </c>
      <c r="D19" s="56" t="s">
        <v>73</v>
      </c>
      <c r="E19" s="73">
        <v>3</v>
      </c>
      <c r="F19" s="55"/>
      <c r="G19" s="55"/>
      <c r="H19" s="55"/>
      <c r="I19" s="55"/>
      <c r="J19" s="55"/>
      <c r="K19" s="55">
        <f t="shared" si="0"/>
        <v>0</v>
      </c>
      <c r="L19" s="55">
        <f t="shared" ref="L19:L20" si="6">ROUND(E19*F19,2)</f>
        <v>0</v>
      </c>
      <c r="M19" s="55">
        <f t="shared" ref="M19:M20" si="7">ROUND(E19*H19,2)</f>
        <v>0</v>
      </c>
      <c r="N19" s="55">
        <f t="shared" ref="N19:N20" si="8">ROUND(E19*I19,2)</f>
        <v>0</v>
      </c>
      <c r="O19" s="55">
        <f t="shared" ref="O19:O20" si="9">ROUND(E19*J19,2)</f>
        <v>0</v>
      </c>
      <c r="P19" s="55">
        <f t="shared" ref="P19:P20" si="10">SUM(M19:O19)</f>
        <v>0</v>
      </c>
    </row>
    <row r="20" spans="1:16">
      <c r="A20" s="59">
        <v>4</v>
      </c>
      <c r="B20" s="58"/>
      <c r="C20" s="61" t="s">
        <v>143</v>
      </c>
      <c r="D20" s="56" t="s">
        <v>73</v>
      </c>
      <c r="E20" s="73">
        <v>46</v>
      </c>
      <c r="F20" s="55"/>
      <c r="G20" s="55"/>
      <c r="H20" s="55"/>
      <c r="I20" s="55"/>
      <c r="J20" s="55"/>
      <c r="K20" s="55">
        <f t="shared" si="0"/>
        <v>0</v>
      </c>
      <c r="L20" s="55">
        <f t="shared" si="6"/>
        <v>0</v>
      </c>
      <c r="M20" s="55">
        <f t="shared" si="7"/>
        <v>0</v>
      </c>
      <c r="N20" s="55">
        <f t="shared" si="8"/>
        <v>0</v>
      </c>
      <c r="O20" s="55">
        <f t="shared" si="9"/>
        <v>0</v>
      </c>
      <c r="P20" s="55">
        <f t="shared" si="10"/>
        <v>0</v>
      </c>
    </row>
    <row r="21" spans="1:16">
      <c r="A21" s="59">
        <v>5</v>
      </c>
      <c r="B21" s="58"/>
      <c r="C21" s="61" t="s">
        <v>138</v>
      </c>
      <c r="D21" s="56" t="s">
        <v>75</v>
      </c>
      <c r="E21" s="73">
        <v>537.5</v>
      </c>
      <c r="F21" s="55"/>
      <c r="G21" s="55"/>
      <c r="H21" s="55"/>
      <c r="I21" s="55"/>
      <c r="J21" s="55"/>
      <c r="K21" s="55">
        <f t="shared" si="0"/>
        <v>0</v>
      </c>
      <c r="L21" s="55">
        <f t="shared" ref="L21:L22" si="11">ROUND(E21*F21,2)</f>
        <v>0</v>
      </c>
      <c r="M21" s="55">
        <f t="shared" ref="M21:M22" si="12">ROUND(E21*H21,2)</f>
        <v>0</v>
      </c>
      <c r="N21" s="55">
        <f t="shared" ref="N21:N22" si="13">ROUND(E21*I21,2)</f>
        <v>0</v>
      </c>
      <c r="O21" s="55">
        <f t="shared" ref="O21:O22" si="14">ROUND(E21*J21,2)</f>
        <v>0</v>
      </c>
      <c r="P21" s="55">
        <f t="shared" ref="P21:P22" si="15">SUM(M21:O21)</f>
        <v>0</v>
      </c>
    </row>
    <row r="22" spans="1:16">
      <c r="A22" s="59">
        <v>6</v>
      </c>
      <c r="B22" s="58"/>
      <c r="C22" s="61" t="s">
        <v>141</v>
      </c>
      <c r="D22" s="56" t="s">
        <v>76</v>
      </c>
      <c r="E22" s="73">
        <v>26</v>
      </c>
      <c r="F22" s="55"/>
      <c r="G22" s="55"/>
      <c r="H22" s="55"/>
      <c r="I22" s="55"/>
      <c r="J22" s="55"/>
      <c r="K22" s="55">
        <f t="shared" si="0"/>
        <v>0</v>
      </c>
      <c r="L22" s="55">
        <f t="shared" si="11"/>
        <v>0</v>
      </c>
      <c r="M22" s="55">
        <f t="shared" si="12"/>
        <v>0</v>
      </c>
      <c r="N22" s="55">
        <f t="shared" si="13"/>
        <v>0</v>
      </c>
      <c r="O22" s="55">
        <f t="shared" si="14"/>
        <v>0</v>
      </c>
      <c r="P22" s="55">
        <f t="shared" si="15"/>
        <v>0</v>
      </c>
    </row>
    <row r="23" spans="1:16">
      <c r="A23" s="126"/>
      <c r="B23" s="126"/>
      <c r="C23" s="126"/>
      <c r="D23" s="126"/>
      <c r="E23" s="126"/>
      <c r="F23" s="126"/>
      <c r="G23" s="126"/>
      <c r="H23" s="126"/>
      <c r="I23" s="126"/>
      <c r="J23" s="126"/>
      <c r="K23" s="126"/>
      <c r="L23" s="126"/>
      <c r="M23" s="126"/>
      <c r="N23" s="126"/>
      <c r="O23" s="126"/>
      <c r="P23" s="126"/>
    </row>
    <row r="24" spans="1:16">
      <c r="A24" s="127" t="s">
        <v>49</v>
      </c>
      <c r="B24" s="127"/>
      <c r="C24" s="127"/>
      <c r="D24" s="127"/>
      <c r="E24" s="127"/>
      <c r="F24" s="127"/>
      <c r="G24" s="127"/>
      <c r="H24" s="127"/>
      <c r="I24" s="127"/>
      <c r="J24" s="127"/>
      <c r="K24" s="11"/>
      <c r="L24" s="6">
        <f>SUM(L17:L23)</f>
        <v>0</v>
      </c>
      <c r="M24" s="6">
        <f>SUM(M17:M23)</f>
        <v>0</v>
      </c>
      <c r="N24" s="6">
        <f>SUM(N17:N23)</f>
        <v>0</v>
      </c>
      <c r="O24" s="6">
        <f>SUM(O17:O23)</f>
        <v>0</v>
      </c>
      <c r="P24" s="6">
        <f>SUM(P17:P23)</f>
        <v>0</v>
      </c>
    </row>
    <row r="25" spans="1:16">
      <c r="A25" s="7"/>
      <c r="B25" s="7"/>
      <c r="C25" s="7"/>
      <c r="D25" s="7"/>
      <c r="E25" s="7"/>
      <c r="F25" s="7"/>
      <c r="G25" s="7"/>
      <c r="H25" s="7"/>
      <c r="I25" s="7"/>
      <c r="J25" s="7"/>
      <c r="K25" s="8"/>
      <c r="L25" s="9"/>
      <c r="M25" s="9"/>
      <c r="N25" s="9"/>
      <c r="O25" s="9"/>
      <c r="P25" s="10"/>
    </row>
    <row r="26" spans="1:16">
      <c r="A26" s="18" t="str">
        <f>KT!A21</f>
        <v xml:space="preserve">Sastādīja: </v>
      </c>
      <c r="C26" s="19"/>
      <c r="D26" s="19" t="str">
        <f>'KA1'!E28</f>
        <v>2024.gada ___.______</v>
      </c>
      <c r="E26" s="19"/>
      <c r="F26" s="19"/>
      <c r="G26" s="19"/>
      <c r="H26" s="19"/>
    </row>
    <row r="27" spans="1:16">
      <c r="A27" s="18" t="s">
        <v>40</v>
      </c>
      <c r="C27" s="19"/>
      <c r="D27" s="19"/>
      <c r="E27" s="19"/>
      <c r="F27" s="19"/>
      <c r="G27" s="19"/>
      <c r="H27" s="19"/>
    </row>
    <row r="28" spans="1:16">
      <c r="A28" s="18" t="str">
        <f>KT!A23</f>
        <v xml:space="preserve">Sertifikāta Nr.: </v>
      </c>
      <c r="C28" s="19"/>
      <c r="D28" s="19"/>
      <c r="E28" s="19"/>
      <c r="F28" s="19"/>
      <c r="G28" s="19"/>
      <c r="H28" s="19"/>
    </row>
    <row r="29" spans="1:16">
      <c r="A29" s="20"/>
      <c r="C29" s="19"/>
      <c r="D29" s="19"/>
      <c r="E29" s="19"/>
      <c r="F29" s="19"/>
      <c r="G29" s="19"/>
      <c r="H29" s="19"/>
    </row>
    <row r="30" spans="1:16">
      <c r="A30" s="18" t="str">
        <f>KT!A25</f>
        <v xml:space="preserve">Sastādīja: </v>
      </c>
      <c r="C30" s="19"/>
      <c r="D30" s="19" t="str">
        <f>D26</f>
        <v>2024.gada ___.______</v>
      </c>
      <c r="E30" s="19"/>
      <c r="F30" s="19"/>
      <c r="G30" s="19"/>
      <c r="H30" s="19"/>
    </row>
    <row r="31" spans="1:16">
      <c r="A31" s="18" t="s">
        <v>41</v>
      </c>
      <c r="C31" s="19"/>
      <c r="D31" s="19"/>
      <c r="E31" s="19"/>
      <c r="F31" s="19"/>
      <c r="G31" s="19"/>
      <c r="H31" s="19"/>
    </row>
    <row r="32" spans="1:16">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249977111117893"/>
    <pageSetUpPr fitToPage="1"/>
  </sheetPr>
  <dimension ref="A2:T34"/>
  <sheetViews>
    <sheetView topLeftCell="A19" zoomScale="85" zoomScaleNormal="85" zoomScaleSheetLayoutView="85" workbookViewId="0">
      <selection activeCell="D26" sqref="D26"/>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8" t="s">
        <v>208</v>
      </c>
      <c r="B2" s="128"/>
      <c r="C2" s="128"/>
      <c r="D2" s="128"/>
      <c r="E2" s="128"/>
      <c r="F2" s="128"/>
      <c r="G2" s="128"/>
      <c r="H2" s="128"/>
      <c r="I2" s="128"/>
      <c r="J2" s="128"/>
      <c r="K2" s="128"/>
      <c r="L2" s="128"/>
      <c r="M2" s="128"/>
      <c r="N2" s="128"/>
      <c r="O2" s="128"/>
      <c r="P2" s="128"/>
    </row>
    <row r="3" spans="1:16">
      <c r="A3" s="129" t="s">
        <v>191</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'1.1.'!A11</f>
        <v>Tāme sastādīta 2024. gada tirgus cenās, pamatojoties uz projekta rasējumiem</v>
      </c>
      <c r="M11" s="130" t="s">
        <v>2</v>
      </c>
      <c r="N11" s="130"/>
      <c r="O11" s="86">
        <f>P24</f>
        <v>0</v>
      </c>
      <c r="P11" s="2" t="s">
        <v>3</v>
      </c>
    </row>
    <row r="12" spans="1:16">
      <c r="E12" s="38"/>
      <c r="N12" s="24" t="s">
        <v>42</v>
      </c>
      <c r="O12" s="2" t="str">
        <f>D26</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20">
      <c r="A17" s="27"/>
      <c r="B17" s="31"/>
      <c r="C17" s="62" t="s">
        <v>103</v>
      </c>
      <c r="D17" s="56"/>
      <c r="E17" s="57"/>
      <c r="F17" s="55">
        <v>0</v>
      </c>
      <c r="G17" s="55">
        <f t="shared" ref="G17" si="0">IF(F17&gt;0,likme,0)</f>
        <v>0</v>
      </c>
      <c r="H17" s="55">
        <f t="shared" ref="H17" si="1">ROUND(F17*G17,2)</f>
        <v>0</v>
      </c>
      <c r="I17" s="55">
        <v>0</v>
      </c>
      <c r="J17" s="55">
        <v>0</v>
      </c>
      <c r="K17" s="55">
        <f t="shared" ref="K17:K20" si="2">SUM(H17:J17)</f>
        <v>0</v>
      </c>
      <c r="L17" s="55">
        <f t="shared" ref="L17:L20" si="3">ROUND(E17*F17,2)</f>
        <v>0</v>
      </c>
      <c r="M17" s="55">
        <f t="shared" ref="M17:M20" si="4">ROUND(E17*H17,2)</f>
        <v>0</v>
      </c>
      <c r="N17" s="55">
        <f t="shared" ref="N17:N20" si="5">ROUND(E17*I17,2)</f>
        <v>0</v>
      </c>
      <c r="O17" s="55">
        <f t="shared" ref="O17:O20" si="6">ROUND(E17*J17,2)</f>
        <v>0</v>
      </c>
      <c r="P17" s="55">
        <f t="shared" ref="P17:P20" si="7">SUM(M17:O17)</f>
        <v>0</v>
      </c>
      <c r="T17" s="52"/>
    </row>
    <row r="18" spans="1:20" ht="47">
      <c r="A18" s="59">
        <v>1</v>
      </c>
      <c r="B18" s="58"/>
      <c r="C18" s="66" t="s">
        <v>144</v>
      </c>
      <c r="D18" s="56" t="s">
        <v>75</v>
      </c>
      <c r="E18" s="57">
        <v>15</v>
      </c>
      <c r="F18" s="55"/>
      <c r="G18" s="55"/>
      <c r="H18" s="55"/>
      <c r="I18" s="55"/>
      <c r="J18" s="55"/>
      <c r="K18" s="55">
        <f t="shared" si="2"/>
        <v>0</v>
      </c>
      <c r="L18" s="55">
        <f t="shared" si="3"/>
        <v>0</v>
      </c>
      <c r="M18" s="55">
        <f t="shared" si="4"/>
        <v>0</v>
      </c>
      <c r="N18" s="55">
        <f t="shared" si="5"/>
        <v>0</v>
      </c>
      <c r="O18" s="55">
        <f t="shared" si="6"/>
        <v>0</v>
      </c>
      <c r="P18" s="55">
        <f t="shared" si="7"/>
        <v>0</v>
      </c>
    </row>
    <row r="19" spans="1:20" ht="47">
      <c r="A19" s="59">
        <v>2</v>
      </c>
      <c r="B19" s="58"/>
      <c r="C19" s="61" t="s">
        <v>183</v>
      </c>
      <c r="D19" s="56" t="s">
        <v>73</v>
      </c>
      <c r="E19" s="57">
        <v>6</v>
      </c>
      <c r="F19" s="55"/>
      <c r="G19" s="55"/>
      <c r="H19" s="55"/>
      <c r="I19" s="55"/>
      <c r="J19" s="55"/>
      <c r="K19" s="55">
        <f t="shared" si="2"/>
        <v>0</v>
      </c>
      <c r="L19" s="55">
        <f t="shared" si="3"/>
        <v>0</v>
      </c>
      <c r="M19" s="55">
        <f t="shared" si="4"/>
        <v>0</v>
      </c>
      <c r="N19" s="55">
        <f t="shared" si="5"/>
        <v>0</v>
      </c>
      <c r="O19" s="55">
        <f t="shared" si="6"/>
        <v>0</v>
      </c>
      <c r="P19" s="55">
        <f t="shared" si="7"/>
        <v>0</v>
      </c>
    </row>
    <row r="20" spans="1:20" ht="62.65">
      <c r="A20" s="59">
        <v>3</v>
      </c>
      <c r="B20" s="58"/>
      <c r="C20" s="61" t="s">
        <v>184</v>
      </c>
      <c r="D20" s="56" t="s">
        <v>71</v>
      </c>
      <c r="E20" s="57">
        <v>34</v>
      </c>
      <c r="F20" s="55"/>
      <c r="G20" s="55"/>
      <c r="H20" s="55"/>
      <c r="I20" s="55"/>
      <c r="J20" s="55"/>
      <c r="K20" s="55">
        <f t="shared" si="2"/>
        <v>0</v>
      </c>
      <c r="L20" s="55">
        <f t="shared" si="3"/>
        <v>0</v>
      </c>
      <c r="M20" s="55">
        <f t="shared" si="4"/>
        <v>0</v>
      </c>
      <c r="N20" s="55">
        <f t="shared" si="5"/>
        <v>0</v>
      </c>
      <c r="O20" s="55">
        <f t="shared" si="6"/>
        <v>0</v>
      </c>
      <c r="P20" s="55">
        <f t="shared" si="7"/>
        <v>0</v>
      </c>
    </row>
    <row r="21" spans="1:20" ht="62.65">
      <c r="A21" s="59">
        <v>4</v>
      </c>
      <c r="B21" s="58"/>
      <c r="C21" s="61" t="s">
        <v>185</v>
      </c>
      <c r="D21" s="56" t="s">
        <v>71</v>
      </c>
      <c r="E21" s="57">
        <v>4</v>
      </c>
      <c r="F21" s="55"/>
      <c r="G21" s="55"/>
      <c r="H21" s="55"/>
      <c r="I21" s="55"/>
      <c r="J21" s="55"/>
      <c r="K21" s="55">
        <f t="shared" ref="K21:K22" si="8">SUM(H21:J21)</f>
        <v>0</v>
      </c>
      <c r="L21" s="55">
        <f t="shared" ref="L21:L22" si="9">ROUND(E21*F21,2)</f>
        <v>0</v>
      </c>
      <c r="M21" s="55">
        <f t="shared" ref="M21:M22" si="10">ROUND(E21*H21,2)</f>
        <v>0</v>
      </c>
      <c r="N21" s="55">
        <f t="shared" ref="N21:N22" si="11">ROUND(E21*I21,2)</f>
        <v>0</v>
      </c>
      <c r="O21" s="55">
        <f t="shared" ref="O21:O22" si="12">ROUND(E21*J21,2)</f>
        <v>0</v>
      </c>
      <c r="P21" s="55">
        <f t="shared" ref="P21:P22" si="13">SUM(M21:O21)</f>
        <v>0</v>
      </c>
    </row>
    <row r="22" spans="1:20" ht="31.3">
      <c r="A22" s="59">
        <v>5</v>
      </c>
      <c r="B22" s="58"/>
      <c r="C22" s="61" t="s">
        <v>186</v>
      </c>
      <c r="D22" s="56" t="s">
        <v>71</v>
      </c>
      <c r="E22" s="57">
        <v>12</v>
      </c>
      <c r="F22" s="55"/>
      <c r="G22" s="55"/>
      <c r="H22" s="55"/>
      <c r="I22" s="55"/>
      <c r="J22" s="55"/>
      <c r="K22" s="55">
        <f t="shared" si="8"/>
        <v>0</v>
      </c>
      <c r="L22" s="55">
        <f t="shared" si="9"/>
        <v>0</v>
      </c>
      <c r="M22" s="55">
        <f t="shared" si="10"/>
        <v>0</v>
      </c>
      <c r="N22" s="55">
        <f t="shared" si="11"/>
        <v>0</v>
      </c>
      <c r="O22" s="55">
        <f t="shared" si="12"/>
        <v>0</v>
      </c>
      <c r="P22" s="55">
        <f t="shared" si="13"/>
        <v>0</v>
      </c>
    </row>
    <row r="23" spans="1:20">
      <c r="A23" s="126"/>
      <c r="B23" s="126"/>
      <c r="C23" s="126"/>
      <c r="D23" s="126"/>
      <c r="E23" s="126"/>
      <c r="F23" s="126"/>
      <c r="G23" s="126"/>
      <c r="H23" s="126"/>
      <c r="I23" s="126"/>
      <c r="J23" s="126"/>
      <c r="K23" s="126"/>
      <c r="L23" s="126"/>
      <c r="M23" s="126"/>
      <c r="N23" s="126"/>
      <c r="O23" s="126"/>
      <c r="P23" s="126"/>
    </row>
    <row r="24" spans="1:20">
      <c r="A24" s="127" t="s">
        <v>49</v>
      </c>
      <c r="B24" s="127"/>
      <c r="C24" s="127"/>
      <c r="D24" s="127"/>
      <c r="E24" s="127"/>
      <c r="F24" s="127"/>
      <c r="G24" s="127"/>
      <c r="H24" s="127"/>
      <c r="I24" s="127"/>
      <c r="J24" s="127"/>
      <c r="K24" s="11"/>
      <c r="L24" s="6">
        <f>SUM(L17:L23)</f>
        <v>0</v>
      </c>
      <c r="M24" s="6">
        <f>SUM(M17:M23)</f>
        <v>0</v>
      </c>
      <c r="N24" s="6">
        <f>SUM(N17:N23)</f>
        <v>0</v>
      </c>
      <c r="O24" s="6">
        <f>SUM(O17:O23)</f>
        <v>0</v>
      </c>
      <c r="P24" s="6">
        <f>SUM(P17:P23)</f>
        <v>0</v>
      </c>
    </row>
    <row r="25" spans="1:20">
      <c r="A25" s="7"/>
      <c r="B25" s="7"/>
      <c r="C25" s="7"/>
      <c r="D25" s="7"/>
      <c r="E25" s="7"/>
      <c r="F25" s="7"/>
      <c r="G25" s="7"/>
      <c r="H25" s="7"/>
      <c r="I25" s="7"/>
      <c r="J25" s="7"/>
      <c r="K25" s="8"/>
      <c r="L25" s="9"/>
      <c r="M25" s="9"/>
      <c r="N25" s="9"/>
      <c r="O25" s="9"/>
      <c r="P25" s="10"/>
    </row>
    <row r="26" spans="1:20">
      <c r="A26" s="18" t="str">
        <f>KT!A21</f>
        <v xml:space="preserve">Sastādīja: </v>
      </c>
      <c r="C26" s="19"/>
      <c r="D26" s="19" t="str">
        <f>'1.1.'!D26</f>
        <v>2024.gada ___.______</v>
      </c>
      <c r="E26" s="19"/>
      <c r="F26" s="19"/>
      <c r="G26" s="19"/>
      <c r="H26" s="19"/>
    </row>
    <row r="27" spans="1:20">
      <c r="A27" s="18" t="s">
        <v>40</v>
      </c>
      <c r="C27" s="19"/>
      <c r="D27" s="19"/>
      <c r="E27" s="19"/>
      <c r="F27" s="19"/>
      <c r="G27" s="19"/>
      <c r="H27" s="19"/>
    </row>
    <row r="28" spans="1:20">
      <c r="A28" s="18" t="str">
        <f>KT!A23</f>
        <v xml:space="preserve">Sertifikāta Nr.: </v>
      </c>
      <c r="C28" s="19"/>
      <c r="D28" s="19"/>
      <c r="E28" s="19"/>
      <c r="F28" s="19"/>
      <c r="G28" s="19"/>
      <c r="H28" s="19"/>
    </row>
    <row r="29" spans="1:20">
      <c r="A29" s="20"/>
      <c r="C29" s="19"/>
      <c r="D29" s="19"/>
      <c r="E29" s="19"/>
      <c r="F29" s="19"/>
      <c r="G29" s="19"/>
      <c r="H29" s="19"/>
    </row>
    <row r="30" spans="1:20">
      <c r="A30" s="18" t="str">
        <f>KT!A25</f>
        <v xml:space="preserve">Sastādīja: </v>
      </c>
      <c r="C30" s="19"/>
      <c r="D30" s="19" t="str">
        <f>D26</f>
        <v>2024.gada ___.______</v>
      </c>
      <c r="E30" s="19"/>
      <c r="F30" s="19"/>
      <c r="G30" s="19"/>
      <c r="H30" s="19"/>
    </row>
    <row r="31" spans="1:20">
      <c r="A31" s="18" t="s">
        <v>41</v>
      </c>
      <c r="C31" s="19"/>
      <c r="D31" s="19"/>
      <c r="E31" s="19"/>
      <c r="F31" s="19"/>
      <c r="G31" s="19"/>
      <c r="H31" s="19"/>
    </row>
    <row r="32" spans="1:20">
      <c r="A32" s="18" t="str">
        <f>KT!A27</f>
        <v xml:space="preserve">Sertifikāta Nr.: </v>
      </c>
      <c r="C32" s="19"/>
      <c r="D32" s="19"/>
      <c r="E32" s="19"/>
      <c r="F32" s="19"/>
      <c r="G32" s="19"/>
      <c r="H32" s="19"/>
    </row>
    <row r="33" spans="2:8">
      <c r="B33" s="21"/>
      <c r="C33" s="19"/>
      <c r="D33" s="19"/>
      <c r="E33" s="19"/>
      <c r="F33" s="19"/>
      <c r="G33" s="19"/>
      <c r="H33" s="19"/>
    </row>
    <row r="34" spans="2:8">
      <c r="B34" s="22"/>
      <c r="C34" s="23"/>
      <c r="D34" s="22"/>
      <c r="F34" s="23"/>
      <c r="H34" s="19"/>
    </row>
  </sheetData>
  <mergeCells count="14">
    <mergeCell ref="L14:P14"/>
    <mergeCell ref="A16:P16"/>
    <mergeCell ref="A23:P23"/>
    <mergeCell ref="A24:J24"/>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249977111117893"/>
    <pageSetUpPr fitToPage="1"/>
  </sheetPr>
  <dimension ref="A2:Q46"/>
  <sheetViews>
    <sheetView topLeftCell="A31" zoomScale="85" zoomScaleNormal="85" zoomScaleSheetLayoutView="85" workbookViewId="0">
      <selection activeCell="A12" sqref="A12"/>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7" width="11.109375" style="2" bestFit="1" customWidth="1"/>
    <col min="18" max="16384" width="9.109375" style="2"/>
  </cols>
  <sheetData>
    <row r="2" spans="1:16">
      <c r="A2" s="128" t="s">
        <v>202</v>
      </c>
      <c r="B2" s="128"/>
      <c r="C2" s="128"/>
      <c r="D2" s="128"/>
      <c r="E2" s="128"/>
      <c r="F2" s="128"/>
      <c r="G2" s="128"/>
      <c r="H2" s="128"/>
      <c r="I2" s="128"/>
      <c r="J2" s="128"/>
      <c r="K2" s="128"/>
      <c r="L2" s="128"/>
      <c r="M2" s="128"/>
      <c r="N2" s="128"/>
      <c r="O2" s="128"/>
      <c r="P2" s="128"/>
    </row>
    <row r="3" spans="1:16">
      <c r="A3" s="129" t="s">
        <v>104</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'1.2.'!A11</f>
        <v>Tāme sastādīta 2024. gada tirgus cenās, pamatojoties uz projekta rasējumiem</v>
      </c>
      <c r="M11" s="130" t="s">
        <v>2</v>
      </c>
      <c r="N11" s="130"/>
      <c r="O11" s="86">
        <f>P36</f>
        <v>0</v>
      </c>
      <c r="P11" s="2" t="s">
        <v>3</v>
      </c>
    </row>
    <row r="12" spans="1:16">
      <c r="E12" s="38"/>
      <c r="N12" s="24" t="s">
        <v>42</v>
      </c>
      <c r="O12" s="2" t="str">
        <f>D38</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17">
      <c r="A17" s="59"/>
      <c r="B17" s="58"/>
      <c r="C17" s="60" t="s">
        <v>104</v>
      </c>
      <c r="D17" s="56"/>
      <c r="E17" s="57"/>
      <c r="F17" s="55"/>
      <c r="G17" s="55"/>
      <c r="H17" s="55"/>
      <c r="I17" s="55"/>
      <c r="J17" s="55"/>
      <c r="K17" s="55"/>
      <c r="L17" s="55"/>
      <c r="M17" s="55"/>
      <c r="N17" s="55"/>
      <c r="O17" s="55"/>
      <c r="P17" s="55"/>
    </row>
    <row r="18" spans="1:17" ht="70.900000000000006" customHeight="1">
      <c r="A18" s="59">
        <v>1</v>
      </c>
      <c r="B18" s="58"/>
      <c r="C18" s="66" t="s">
        <v>178</v>
      </c>
      <c r="D18" s="56" t="s">
        <v>75</v>
      </c>
      <c r="E18" s="67">
        <v>537.5</v>
      </c>
      <c r="F18" s="55"/>
      <c r="G18" s="55"/>
      <c r="H18" s="55"/>
      <c r="I18" s="55"/>
      <c r="J18" s="55"/>
      <c r="K18" s="55">
        <f t="shared" ref="K18" si="0">SUM(H18:J18)</f>
        <v>0</v>
      </c>
      <c r="L18" s="55">
        <f t="shared" ref="L18" si="1">ROUND(E18*F18,2)</f>
        <v>0</v>
      </c>
      <c r="M18" s="55">
        <f t="shared" ref="M18" si="2">ROUND(E18*H18,2)</f>
        <v>0</v>
      </c>
      <c r="N18" s="55">
        <f t="shared" ref="N18" si="3">ROUND(E18*I18,2)</f>
        <v>0</v>
      </c>
      <c r="O18" s="55">
        <f t="shared" ref="O18" si="4">ROUND(E18*J18,2)</f>
        <v>0</v>
      </c>
      <c r="P18" s="55">
        <f t="shared" ref="P18" si="5">SUM(M18:O18)</f>
        <v>0</v>
      </c>
    </row>
    <row r="19" spans="1:17" ht="62.65">
      <c r="A19" s="59">
        <f>A18+1</f>
        <v>2</v>
      </c>
      <c r="B19" s="58"/>
      <c r="C19" s="66" t="s">
        <v>179</v>
      </c>
      <c r="D19" s="56" t="s">
        <v>75</v>
      </c>
      <c r="E19" s="67">
        <v>537.5</v>
      </c>
      <c r="F19" s="55"/>
      <c r="G19" s="55"/>
      <c r="H19" s="55"/>
      <c r="I19" s="55"/>
      <c r="J19" s="55"/>
      <c r="K19" s="55">
        <f t="shared" ref="K19:K32" si="6">SUM(H19:J19)</f>
        <v>0</v>
      </c>
      <c r="L19" s="55">
        <f t="shared" ref="L19:L32" si="7">ROUND(E19*F19,2)</f>
        <v>0</v>
      </c>
      <c r="M19" s="55">
        <f t="shared" ref="M19:M32" si="8">ROUND(E19*H19,2)</f>
        <v>0</v>
      </c>
      <c r="N19" s="55">
        <f t="shared" ref="N19:N32" si="9">ROUND(E19*I19,2)</f>
        <v>0</v>
      </c>
      <c r="O19" s="55">
        <f t="shared" ref="O19:O32" si="10">ROUND(E19*J19,2)</f>
        <v>0</v>
      </c>
      <c r="P19" s="55">
        <f t="shared" ref="P19:P32" si="11">SUM(M19:O19)</f>
        <v>0</v>
      </c>
    </row>
    <row r="20" spans="1:17" ht="47">
      <c r="A20" s="59">
        <f t="shared" ref="A20:A29" si="12">A19+1</f>
        <v>3</v>
      </c>
      <c r="B20" s="58"/>
      <c r="C20" s="61" t="s">
        <v>130</v>
      </c>
      <c r="D20" s="56" t="s">
        <v>75</v>
      </c>
      <c r="E20" s="67">
        <f>E19</f>
        <v>537.5</v>
      </c>
      <c r="F20" s="55"/>
      <c r="G20" s="55"/>
      <c r="H20" s="55"/>
      <c r="I20" s="55"/>
      <c r="J20" s="55"/>
      <c r="K20" s="55">
        <f t="shared" si="6"/>
        <v>0</v>
      </c>
      <c r="L20" s="55">
        <f t="shared" si="7"/>
        <v>0</v>
      </c>
      <c r="M20" s="55">
        <f t="shared" si="8"/>
        <v>0</v>
      </c>
      <c r="N20" s="55">
        <f t="shared" si="9"/>
        <v>0</v>
      </c>
      <c r="O20" s="55">
        <f t="shared" si="10"/>
        <v>0</v>
      </c>
      <c r="P20" s="55">
        <f t="shared" si="11"/>
        <v>0</v>
      </c>
    </row>
    <row r="21" spans="1:17" ht="31.3">
      <c r="A21" s="59">
        <f t="shared" si="12"/>
        <v>4</v>
      </c>
      <c r="B21" s="58"/>
      <c r="C21" s="61" t="s">
        <v>105</v>
      </c>
      <c r="D21" s="56" t="s">
        <v>75</v>
      </c>
      <c r="E21" s="67">
        <f>E20</f>
        <v>537.5</v>
      </c>
      <c r="F21" s="55"/>
      <c r="G21" s="55"/>
      <c r="H21" s="55"/>
      <c r="I21" s="55"/>
      <c r="J21" s="55"/>
      <c r="K21" s="55">
        <f t="shared" si="6"/>
        <v>0</v>
      </c>
      <c r="L21" s="55">
        <f t="shared" si="7"/>
        <v>0</v>
      </c>
      <c r="M21" s="55">
        <f t="shared" si="8"/>
        <v>0</v>
      </c>
      <c r="N21" s="55">
        <f t="shared" si="9"/>
        <v>0</v>
      </c>
      <c r="O21" s="55">
        <f t="shared" si="10"/>
        <v>0</v>
      </c>
      <c r="P21" s="55">
        <f t="shared" si="11"/>
        <v>0</v>
      </c>
    </row>
    <row r="22" spans="1:17" ht="47">
      <c r="A22" s="59">
        <f t="shared" si="12"/>
        <v>5</v>
      </c>
      <c r="B22" s="58"/>
      <c r="C22" s="61" t="s">
        <v>131</v>
      </c>
      <c r="D22" s="56" t="s">
        <v>75</v>
      </c>
      <c r="E22" s="67">
        <f t="shared" ref="E22:E23" si="13">E21</f>
        <v>537.5</v>
      </c>
      <c r="F22" s="55"/>
      <c r="G22" s="55"/>
      <c r="H22" s="55"/>
      <c r="I22" s="55"/>
      <c r="J22" s="55"/>
      <c r="K22" s="55">
        <f t="shared" si="6"/>
        <v>0</v>
      </c>
      <c r="L22" s="55">
        <f t="shared" si="7"/>
        <v>0</v>
      </c>
      <c r="M22" s="55">
        <f t="shared" si="8"/>
        <v>0</v>
      </c>
      <c r="N22" s="55">
        <f t="shared" si="9"/>
        <v>0</v>
      </c>
      <c r="O22" s="55">
        <f t="shared" si="10"/>
        <v>0</v>
      </c>
      <c r="P22" s="55">
        <f t="shared" si="11"/>
        <v>0</v>
      </c>
    </row>
    <row r="23" spans="1:17" ht="23.95" customHeight="1">
      <c r="A23" s="59">
        <f t="shared" si="12"/>
        <v>6</v>
      </c>
      <c r="B23" s="58"/>
      <c r="C23" s="66" t="s">
        <v>98</v>
      </c>
      <c r="D23" s="56" t="s">
        <v>75</v>
      </c>
      <c r="E23" s="67">
        <f t="shared" si="13"/>
        <v>537.5</v>
      </c>
      <c r="F23" s="55"/>
      <c r="G23" s="55"/>
      <c r="H23" s="55"/>
      <c r="I23" s="55"/>
      <c r="J23" s="55"/>
      <c r="K23" s="55">
        <f t="shared" si="6"/>
        <v>0</v>
      </c>
      <c r="L23" s="55">
        <f t="shared" si="7"/>
        <v>0</v>
      </c>
      <c r="M23" s="55">
        <f t="shared" si="8"/>
        <v>0</v>
      </c>
      <c r="N23" s="55">
        <f t="shared" si="9"/>
        <v>0</v>
      </c>
      <c r="O23" s="55">
        <f t="shared" si="10"/>
        <v>0</v>
      </c>
      <c r="P23" s="55">
        <f t="shared" si="11"/>
        <v>0</v>
      </c>
    </row>
    <row r="24" spans="1:17">
      <c r="A24" s="59">
        <f t="shared" si="12"/>
        <v>7</v>
      </c>
      <c r="B24" s="58"/>
      <c r="C24" s="66" t="s">
        <v>106</v>
      </c>
      <c r="D24" s="56" t="s">
        <v>71</v>
      </c>
      <c r="E24" s="57">
        <v>20.6</v>
      </c>
      <c r="F24" s="55"/>
      <c r="G24" s="55"/>
      <c r="H24" s="55"/>
      <c r="I24" s="55"/>
      <c r="J24" s="55"/>
      <c r="K24" s="55">
        <f t="shared" si="6"/>
        <v>0</v>
      </c>
      <c r="L24" s="55">
        <f t="shared" si="7"/>
        <v>0</v>
      </c>
      <c r="M24" s="55">
        <f t="shared" si="8"/>
        <v>0</v>
      </c>
      <c r="N24" s="55">
        <f t="shared" si="9"/>
        <v>0</v>
      </c>
      <c r="O24" s="55">
        <f t="shared" si="10"/>
        <v>0</v>
      </c>
      <c r="P24" s="55">
        <f t="shared" si="11"/>
        <v>0</v>
      </c>
    </row>
    <row r="25" spans="1:17" ht="47">
      <c r="A25" s="59">
        <f t="shared" si="12"/>
        <v>8</v>
      </c>
      <c r="B25" s="58"/>
      <c r="C25" s="61" t="s">
        <v>136</v>
      </c>
      <c r="D25" s="56" t="s">
        <v>75</v>
      </c>
      <c r="E25" s="57">
        <v>7.21</v>
      </c>
      <c r="F25" s="55"/>
      <c r="G25" s="55"/>
      <c r="H25" s="55"/>
      <c r="I25" s="55"/>
      <c r="J25" s="55"/>
      <c r="K25" s="55">
        <f t="shared" si="6"/>
        <v>0</v>
      </c>
      <c r="L25" s="55">
        <f t="shared" si="7"/>
        <v>0</v>
      </c>
      <c r="M25" s="55">
        <f t="shared" si="8"/>
        <v>0</v>
      </c>
      <c r="N25" s="55">
        <f t="shared" si="9"/>
        <v>0</v>
      </c>
      <c r="O25" s="55">
        <f t="shared" si="10"/>
        <v>0</v>
      </c>
      <c r="P25" s="55">
        <f t="shared" si="11"/>
        <v>0</v>
      </c>
    </row>
    <row r="26" spans="1:17" ht="65.45" customHeight="1">
      <c r="A26" s="59">
        <f t="shared" si="12"/>
        <v>9</v>
      </c>
      <c r="B26" s="58"/>
      <c r="C26" s="66" t="s">
        <v>178</v>
      </c>
      <c r="D26" s="56" t="s">
        <v>75</v>
      </c>
      <c r="E26" s="57">
        <v>7.21</v>
      </c>
      <c r="F26" s="55"/>
      <c r="G26" s="55"/>
      <c r="H26" s="55"/>
      <c r="I26" s="55"/>
      <c r="J26" s="55"/>
      <c r="K26" s="55">
        <f t="shared" si="6"/>
        <v>0</v>
      </c>
      <c r="L26" s="55">
        <f t="shared" si="7"/>
        <v>0</v>
      </c>
      <c r="M26" s="55">
        <f t="shared" si="8"/>
        <v>0</v>
      </c>
      <c r="N26" s="55">
        <f t="shared" si="9"/>
        <v>0</v>
      </c>
      <c r="O26" s="55">
        <f t="shared" si="10"/>
        <v>0</v>
      </c>
      <c r="P26" s="55">
        <f t="shared" si="11"/>
        <v>0</v>
      </c>
      <c r="Q26" s="52"/>
    </row>
    <row r="27" spans="1:17" ht="62.65">
      <c r="A27" s="59">
        <f t="shared" si="12"/>
        <v>10</v>
      </c>
      <c r="B27" s="58"/>
      <c r="C27" s="66" t="s">
        <v>179</v>
      </c>
      <c r="D27" s="56" t="s">
        <v>75</v>
      </c>
      <c r="E27" s="57">
        <v>7.21</v>
      </c>
      <c r="F27" s="55"/>
      <c r="G27" s="55"/>
      <c r="H27" s="55"/>
      <c r="I27" s="55"/>
      <c r="J27" s="55"/>
      <c r="K27" s="55">
        <f t="shared" si="6"/>
        <v>0</v>
      </c>
      <c r="L27" s="55">
        <f t="shared" si="7"/>
        <v>0</v>
      </c>
      <c r="M27" s="55">
        <f t="shared" si="8"/>
        <v>0</v>
      </c>
      <c r="N27" s="55">
        <f t="shared" si="9"/>
        <v>0</v>
      </c>
      <c r="O27" s="55">
        <f t="shared" si="10"/>
        <v>0</v>
      </c>
      <c r="P27" s="55">
        <f t="shared" si="11"/>
        <v>0</v>
      </c>
    </row>
    <row r="28" spans="1:17" ht="31.3">
      <c r="A28" s="59">
        <f t="shared" si="12"/>
        <v>11</v>
      </c>
      <c r="B28" s="58"/>
      <c r="C28" s="66" t="s">
        <v>129</v>
      </c>
      <c r="D28" s="56" t="s">
        <v>71</v>
      </c>
      <c r="E28" s="57">
        <v>112.87</v>
      </c>
      <c r="F28" s="55"/>
      <c r="G28" s="55"/>
      <c r="H28" s="55"/>
      <c r="I28" s="55"/>
      <c r="J28" s="55"/>
      <c r="K28" s="55">
        <f t="shared" ref="K28:K29" si="14">SUM(H28:J28)</f>
        <v>0</v>
      </c>
      <c r="L28" s="55">
        <f t="shared" si="7"/>
        <v>0</v>
      </c>
      <c r="M28" s="55">
        <f t="shared" si="8"/>
        <v>0</v>
      </c>
      <c r="N28" s="55">
        <f t="shared" si="9"/>
        <v>0</v>
      </c>
      <c r="O28" s="55">
        <f t="shared" si="10"/>
        <v>0</v>
      </c>
      <c r="P28" s="55">
        <f t="shared" si="11"/>
        <v>0</v>
      </c>
    </row>
    <row r="29" spans="1:17" ht="31.3">
      <c r="A29" s="59">
        <f t="shared" si="12"/>
        <v>12</v>
      </c>
      <c r="B29" s="58"/>
      <c r="C29" s="61" t="s">
        <v>137</v>
      </c>
      <c r="D29" s="56" t="s">
        <v>71</v>
      </c>
      <c r="E29" s="57">
        <v>112.87</v>
      </c>
      <c r="F29" s="55"/>
      <c r="G29" s="55"/>
      <c r="H29" s="55"/>
      <c r="I29" s="55"/>
      <c r="J29" s="55"/>
      <c r="K29" s="55">
        <f t="shared" si="14"/>
        <v>0</v>
      </c>
      <c r="L29" s="55">
        <f t="shared" si="7"/>
        <v>0</v>
      </c>
      <c r="M29" s="55">
        <f t="shared" si="8"/>
        <v>0</v>
      </c>
      <c r="N29" s="55">
        <f t="shared" si="9"/>
        <v>0</v>
      </c>
      <c r="O29" s="55">
        <f t="shared" si="10"/>
        <v>0</v>
      </c>
      <c r="P29" s="55">
        <f t="shared" si="11"/>
        <v>0</v>
      </c>
    </row>
    <row r="30" spans="1:17">
      <c r="A30" s="59"/>
      <c r="B30" s="58"/>
      <c r="C30" s="62" t="s">
        <v>107</v>
      </c>
      <c r="D30" s="56"/>
      <c r="E30" s="57"/>
      <c r="F30" s="55"/>
      <c r="G30" s="55"/>
      <c r="H30" s="55"/>
      <c r="I30" s="55"/>
      <c r="J30" s="55"/>
      <c r="K30" s="55">
        <f t="shared" si="6"/>
        <v>0</v>
      </c>
      <c r="L30" s="55">
        <f t="shared" si="7"/>
        <v>0</v>
      </c>
      <c r="M30" s="55">
        <f t="shared" si="8"/>
        <v>0</v>
      </c>
      <c r="N30" s="55">
        <f t="shared" si="9"/>
        <v>0</v>
      </c>
      <c r="O30" s="55">
        <f t="shared" si="10"/>
        <v>0</v>
      </c>
      <c r="P30" s="55">
        <f t="shared" si="11"/>
        <v>0</v>
      </c>
    </row>
    <row r="31" spans="1:17" ht="62.65">
      <c r="A31" s="59">
        <v>13</v>
      </c>
      <c r="B31" s="58"/>
      <c r="C31" s="61" t="s">
        <v>182</v>
      </c>
      <c r="D31" s="56" t="s">
        <v>73</v>
      </c>
      <c r="E31" s="57">
        <v>16</v>
      </c>
      <c r="F31" s="55"/>
      <c r="G31" s="55"/>
      <c r="H31" s="55"/>
      <c r="I31" s="55"/>
      <c r="J31" s="55"/>
      <c r="K31" s="55">
        <f t="shared" ref="K31" si="15">SUM(H31:J31)</f>
        <v>0</v>
      </c>
      <c r="L31" s="55">
        <f t="shared" ref="L31" si="16">ROUND(E31*F31,2)</f>
        <v>0</v>
      </c>
      <c r="M31" s="55">
        <f t="shared" ref="M31" si="17">ROUND(E31*H31,2)</f>
        <v>0</v>
      </c>
      <c r="N31" s="55">
        <f t="shared" ref="N31" si="18">ROUND(E31*I31,2)</f>
        <v>0</v>
      </c>
      <c r="O31" s="55">
        <f t="shared" ref="O31" si="19">ROUND(E31*J31,2)</f>
        <v>0</v>
      </c>
      <c r="P31" s="55">
        <f t="shared" ref="P31" si="20">SUM(M31:O31)</f>
        <v>0</v>
      </c>
    </row>
    <row r="32" spans="1:17" ht="93" customHeight="1">
      <c r="A32" s="59">
        <v>14</v>
      </c>
      <c r="B32" s="58"/>
      <c r="C32" s="61" t="s">
        <v>109</v>
      </c>
      <c r="D32" s="56" t="s">
        <v>75</v>
      </c>
      <c r="E32" s="57">
        <v>2.2799999999999998</v>
      </c>
      <c r="F32" s="55"/>
      <c r="G32" s="55"/>
      <c r="H32" s="55"/>
      <c r="I32" s="55"/>
      <c r="J32" s="55"/>
      <c r="K32" s="55">
        <f t="shared" si="6"/>
        <v>0</v>
      </c>
      <c r="L32" s="55">
        <f t="shared" si="7"/>
        <v>0</v>
      </c>
      <c r="M32" s="55">
        <f t="shared" si="8"/>
        <v>0</v>
      </c>
      <c r="N32" s="55">
        <f t="shared" si="9"/>
        <v>0</v>
      </c>
      <c r="O32" s="55">
        <f t="shared" si="10"/>
        <v>0</v>
      </c>
      <c r="P32" s="55">
        <f t="shared" si="11"/>
        <v>0</v>
      </c>
    </row>
    <row r="33" spans="1:16" ht="31.3">
      <c r="A33" s="59">
        <v>15</v>
      </c>
      <c r="B33" s="58"/>
      <c r="C33" s="61" t="s">
        <v>188</v>
      </c>
      <c r="D33" s="56" t="s">
        <v>71</v>
      </c>
      <c r="E33" s="57">
        <v>72</v>
      </c>
      <c r="F33" s="55"/>
      <c r="G33" s="55"/>
      <c r="H33" s="55"/>
      <c r="I33" s="55"/>
      <c r="J33" s="55"/>
      <c r="K33" s="55">
        <f t="shared" ref="K33:K34" si="21">SUM(H33:J33)</f>
        <v>0</v>
      </c>
      <c r="L33" s="55">
        <f t="shared" ref="L33:L34" si="22">ROUND(E33*F33,2)</f>
        <v>0</v>
      </c>
      <c r="M33" s="55">
        <f t="shared" ref="M33:M34" si="23">ROUND(E33*H33,2)</f>
        <v>0</v>
      </c>
      <c r="N33" s="55">
        <f t="shared" ref="N33:N34" si="24">ROUND(E33*I33,2)</f>
        <v>0</v>
      </c>
      <c r="O33" s="55">
        <f t="shared" ref="O33:O34" si="25">ROUND(E33*J33,2)</f>
        <v>0</v>
      </c>
      <c r="P33" s="55">
        <f t="shared" ref="P33:P34" si="26">SUM(M33:O33)</f>
        <v>0</v>
      </c>
    </row>
    <row r="34" spans="1:16" ht="31.3">
      <c r="A34" s="59">
        <v>16</v>
      </c>
      <c r="B34" s="58"/>
      <c r="C34" s="61" t="s">
        <v>108</v>
      </c>
      <c r="D34" s="56" t="s">
        <v>71</v>
      </c>
      <c r="E34" s="67">
        <v>55.2</v>
      </c>
      <c r="F34" s="55"/>
      <c r="G34" s="55"/>
      <c r="H34" s="55"/>
      <c r="I34" s="55"/>
      <c r="J34" s="55"/>
      <c r="K34" s="55">
        <f t="shared" si="21"/>
        <v>0</v>
      </c>
      <c r="L34" s="55">
        <f t="shared" si="22"/>
        <v>0</v>
      </c>
      <c r="M34" s="55">
        <f t="shared" si="23"/>
        <v>0</v>
      </c>
      <c r="N34" s="55">
        <f t="shared" si="24"/>
        <v>0</v>
      </c>
      <c r="O34" s="55">
        <f t="shared" si="25"/>
        <v>0</v>
      </c>
      <c r="P34" s="55">
        <f t="shared" si="26"/>
        <v>0</v>
      </c>
    </row>
    <row r="35" spans="1:16">
      <c r="A35" s="126"/>
      <c r="B35" s="126"/>
      <c r="C35" s="126"/>
      <c r="D35" s="126"/>
      <c r="E35" s="126"/>
      <c r="F35" s="126"/>
      <c r="G35" s="126"/>
      <c r="H35" s="126"/>
      <c r="I35" s="126"/>
      <c r="J35" s="126"/>
      <c r="K35" s="126"/>
      <c r="L35" s="126"/>
      <c r="M35" s="126"/>
      <c r="N35" s="126"/>
      <c r="O35" s="126"/>
      <c r="P35" s="126"/>
    </row>
    <row r="36" spans="1:16">
      <c r="A36" s="127" t="s">
        <v>49</v>
      </c>
      <c r="B36" s="127"/>
      <c r="C36" s="127"/>
      <c r="D36" s="127"/>
      <c r="E36" s="127"/>
      <c r="F36" s="127"/>
      <c r="G36" s="127"/>
      <c r="H36" s="127"/>
      <c r="I36" s="127"/>
      <c r="J36" s="127"/>
      <c r="K36" s="63"/>
      <c r="L36" s="64">
        <f>SUM(L17:L35)</f>
        <v>0</v>
      </c>
      <c r="M36" s="64">
        <f>SUM(M17:M35)</f>
        <v>0</v>
      </c>
      <c r="N36" s="64">
        <f>SUM(N17:N35)</f>
        <v>0</v>
      </c>
      <c r="O36" s="64">
        <f>SUM(O17:O35)</f>
        <v>0</v>
      </c>
      <c r="P36" s="64">
        <f>SUM(P17:P35)</f>
        <v>0</v>
      </c>
    </row>
    <row r="37" spans="1:16">
      <c r="A37" s="7"/>
      <c r="B37" s="7"/>
      <c r="C37" s="7"/>
      <c r="D37" s="7"/>
      <c r="E37" s="7"/>
      <c r="F37" s="7"/>
      <c r="G37" s="7"/>
      <c r="H37" s="7"/>
      <c r="I37" s="7"/>
      <c r="J37" s="7"/>
      <c r="K37" s="65"/>
      <c r="L37" s="9"/>
      <c r="M37" s="9"/>
      <c r="N37" s="9"/>
      <c r="O37" s="9"/>
      <c r="P37" s="10"/>
    </row>
    <row r="38" spans="1:16">
      <c r="A38" s="18" t="str">
        <f>KT!A21</f>
        <v xml:space="preserve">Sastādīja: </v>
      </c>
      <c r="C38" s="19"/>
      <c r="D38" s="19" t="str">
        <f>'1.2.'!D26</f>
        <v>2024.gada ___.______</v>
      </c>
      <c r="E38" s="19"/>
      <c r="F38" s="19"/>
      <c r="G38" s="19"/>
      <c r="H38" s="19"/>
    </row>
    <row r="39" spans="1:16">
      <c r="A39" s="18" t="s">
        <v>40</v>
      </c>
      <c r="C39" s="19"/>
      <c r="D39" s="19"/>
      <c r="E39" s="19"/>
      <c r="F39" s="19"/>
      <c r="G39" s="19"/>
      <c r="H39" s="19"/>
    </row>
    <row r="40" spans="1:16">
      <c r="A40" s="18" t="str">
        <f>KT!A23</f>
        <v xml:space="preserve">Sertifikāta Nr.: </v>
      </c>
      <c r="C40" s="19"/>
      <c r="D40" s="19"/>
      <c r="E40" s="19"/>
      <c r="F40" s="19"/>
      <c r="G40" s="19"/>
      <c r="H40" s="19"/>
    </row>
    <row r="41" spans="1:16">
      <c r="A41" s="20"/>
      <c r="C41" s="19"/>
      <c r="D41" s="19"/>
      <c r="E41" s="19"/>
      <c r="F41" s="19"/>
      <c r="G41" s="19"/>
      <c r="H41" s="19"/>
    </row>
    <row r="42" spans="1:16">
      <c r="A42" s="18" t="str">
        <f>KT!A25</f>
        <v xml:space="preserve">Sastādīja: </v>
      </c>
      <c r="C42" s="19"/>
      <c r="D42" s="19" t="str">
        <f>D38</f>
        <v>2024.gada ___.______</v>
      </c>
      <c r="E42" s="19"/>
      <c r="F42" s="19"/>
      <c r="G42" s="19"/>
      <c r="H42" s="19"/>
    </row>
    <row r="43" spans="1:16">
      <c r="A43" s="18" t="s">
        <v>41</v>
      </c>
      <c r="C43" s="19"/>
      <c r="D43" s="19"/>
      <c r="E43" s="19"/>
      <c r="F43" s="19"/>
      <c r="G43" s="19"/>
      <c r="H43" s="19"/>
    </row>
    <row r="44" spans="1:16">
      <c r="A44" s="18" t="str">
        <f>KT!A27</f>
        <v xml:space="preserve">Sertifikāta Nr.: </v>
      </c>
      <c r="C44" s="19"/>
      <c r="D44" s="19"/>
      <c r="E44" s="19"/>
      <c r="F44" s="19"/>
      <c r="G44" s="19"/>
      <c r="H44" s="19"/>
    </row>
    <row r="45" spans="1:16">
      <c r="B45" s="21"/>
      <c r="C45" s="19"/>
      <c r="D45" s="19"/>
      <c r="E45" s="19"/>
      <c r="F45" s="19"/>
      <c r="G45" s="19"/>
      <c r="H45" s="19"/>
    </row>
    <row r="46" spans="1:16">
      <c r="B46" s="22"/>
      <c r="C46" s="23"/>
      <c r="D46" s="22"/>
      <c r="F46" s="23"/>
      <c r="H46" s="19"/>
    </row>
  </sheetData>
  <mergeCells count="14">
    <mergeCell ref="L14:P14"/>
    <mergeCell ref="A16:P16"/>
    <mergeCell ref="A35:P35"/>
    <mergeCell ref="A36:J36"/>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249977111117893"/>
    <pageSetUpPr fitToPage="1"/>
  </sheetPr>
  <dimension ref="A2:S67"/>
  <sheetViews>
    <sheetView topLeftCell="A54" zoomScale="85" zoomScaleNormal="85" zoomScaleSheetLayoutView="76" workbookViewId="0">
      <selection activeCell="O12" sqref="O12"/>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8" width="9.109375" style="2"/>
    <col min="19" max="19" width="10" style="2" bestFit="1" customWidth="1"/>
    <col min="20" max="16384" width="9.109375" style="2"/>
  </cols>
  <sheetData>
    <row r="2" spans="1:16">
      <c r="A2" s="128" t="s">
        <v>203</v>
      </c>
      <c r="B2" s="128"/>
      <c r="C2" s="128"/>
      <c r="D2" s="128"/>
      <c r="E2" s="128"/>
      <c r="F2" s="128"/>
      <c r="G2" s="128"/>
      <c r="H2" s="128"/>
      <c r="I2" s="128"/>
      <c r="J2" s="128"/>
      <c r="K2" s="128"/>
      <c r="L2" s="128"/>
      <c r="M2" s="128"/>
      <c r="N2" s="128"/>
      <c r="O2" s="128"/>
      <c r="P2" s="128"/>
    </row>
    <row r="3" spans="1:16">
      <c r="A3" s="129" t="s">
        <v>187</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'1.3.'!A11</f>
        <v>Tāme sastādīta 2024. gada tirgus cenās, pamatojoties uz projekta rasējumiem</v>
      </c>
      <c r="M11" s="130" t="s">
        <v>2</v>
      </c>
      <c r="N11" s="130"/>
      <c r="O11" s="86">
        <f>P57</f>
        <v>0</v>
      </c>
      <c r="P11" s="2" t="s">
        <v>3</v>
      </c>
    </row>
    <row r="12" spans="1:16">
      <c r="E12" s="38"/>
      <c r="N12" s="24" t="s">
        <v>42</v>
      </c>
      <c r="O12" s="2" t="str">
        <f>D59</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19">
      <c r="A17" s="59"/>
      <c r="B17" s="58"/>
      <c r="C17" s="60" t="s">
        <v>102</v>
      </c>
      <c r="D17" s="56"/>
      <c r="E17" s="57"/>
      <c r="F17" s="55">
        <v>0</v>
      </c>
      <c r="G17" s="55">
        <f t="shared" ref="G17" si="0">IF(F17&gt;0,likme,0)</f>
        <v>0</v>
      </c>
      <c r="H17" s="55">
        <f>ROUND(F17*G17,2)</f>
        <v>0</v>
      </c>
      <c r="I17" s="55">
        <v>0</v>
      </c>
      <c r="J17" s="55">
        <v>0</v>
      </c>
      <c r="K17" s="55">
        <f>SUM(H17:J17)</f>
        <v>0</v>
      </c>
      <c r="L17" s="55">
        <f>ROUND(E17*F17,2)</f>
        <v>0</v>
      </c>
      <c r="M17" s="55">
        <f>ROUND(E17*H17,2)</f>
        <v>0</v>
      </c>
      <c r="N17" s="55">
        <f>ROUND(E17*I17,2)</f>
        <v>0</v>
      </c>
      <c r="O17" s="55">
        <f>ROUND(E17*J17,2)</f>
        <v>0</v>
      </c>
      <c r="P17" s="55">
        <f>SUM(M17:O17)</f>
        <v>0</v>
      </c>
    </row>
    <row r="18" spans="1:19" ht="250.45">
      <c r="A18" s="59">
        <v>1</v>
      </c>
      <c r="B18" s="58"/>
      <c r="C18" s="66" t="s">
        <v>153</v>
      </c>
      <c r="D18" s="56" t="s">
        <v>73</v>
      </c>
      <c r="E18" s="57">
        <v>2</v>
      </c>
      <c r="F18" s="55"/>
      <c r="G18" s="55"/>
      <c r="H18" s="55"/>
      <c r="I18" s="55"/>
      <c r="J18" s="55"/>
      <c r="K18" s="55">
        <f t="shared" ref="K18:K55" si="1">SUM(H18:J18)</f>
        <v>0</v>
      </c>
      <c r="L18" s="55">
        <f t="shared" ref="L18:L26" si="2">ROUND(E18*F18,2)</f>
        <v>0</v>
      </c>
      <c r="M18" s="55">
        <f t="shared" ref="M18:M55" si="3">ROUND(E18*H18,2)</f>
        <v>0</v>
      </c>
      <c r="N18" s="55">
        <f t="shared" ref="N18:N55" si="4">ROUND(E18*I18,2)</f>
        <v>0</v>
      </c>
      <c r="O18" s="55">
        <f t="shared" ref="O18:O55" si="5">ROUND(E18*J18,2)</f>
        <v>0</v>
      </c>
      <c r="P18" s="55">
        <f t="shared" ref="P18:P55" si="6">SUM(M18:O18)</f>
        <v>0</v>
      </c>
    </row>
    <row r="19" spans="1:19" ht="234.8">
      <c r="A19" s="59">
        <f>A18+1</f>
        <v>2</v>
      </c>
      <c r="B19" s="58"/>
      <c r="C19" s="61" t="s">
        <v>154</v>
      </c>
      <c r="D19" s="56" t="s">
        <v>73</v>
      </c>
      <c r="E19" s="57">
        <v>1</v>
      </c>
      <c r="F19" s="55"/>
      <c r="G19" s="55"/>
      <c r="H19" s="55"/>
      <c r="I19" s="55"/>
      <c r="J19" s="55"/>
      <c r="K19" s="55">
        <f t="shared" si="1"/>
        <v>0</v>
      </c>
      <c r="L19" s="55">
        <f t="shared" si="2"/>
        <v>0</v>
      </c>
      <c r="M19" s="55">
        <f t="shared" si="3"/>
        <v>0</v>
      </c>
      <c r="N19" s="55">
        <f t="shared" si="4"/>
        <v>0</v>
      </c>
      <c r="O19" s="55">
        <f t="shared" si="5"/>
        <v>0</v>
      </c>
      <c r="P19" s="55">
        <f t="shared" si="6"/>
        <v>0</v>
      </c>
    </row>
    <row r="20" spans="1:19" ht="31.3">
      <c r="A20" s="59">
        <f t="shared" ref="A20:A24" si="7">A19+1</f>
        <v>3</v>
      </c>
      <c r="B20" s="58"/>
      <c r="C20" s="61" t="s">
        <v>132</v>
      </c>
      <c r="D20" s="56" t="s">
        <v>71</v>
      </c>
      <c r="E20" s="57">
        <v>20.239999999999998</v>
      </c>
      <c r="F20" s="55"/>
      <c r="G20" s="55"/>
      <c r="H20" s="55"/>
      <c r="I20" s="55"/>
      <c r="J20" s="55"/>
      <c r="K20" s="55">
        <f t="shared" si="1"/>
        <v>0</v>
      </c>
      <c r="L20" s="55">
        <f t="shared" si="2"/>
        <v>0</v>
      </c>
      <c r="M20" s="55">
        <f t="shared" si="3"/>
        <v>0</v>
      </c>
      <c r="N20" s="55">
        <f t="shared" si="4"/>
        <v>0</v>
      </c>
      <c r="O20" s="55">
        <f t="shared" si="5"/>
        <v>0</v>
      </c>
      <c r="P20" s="55">
        <f t="shared" si="6"/>
        <v>0</v>
      </c>
    </row>
    <row r="21" spans="1:19" ht="31.3">
      <c r="A21" s="59">
        <f t="shared" si="7"/>
        <v>4</v>
      </c>
      <c r="B21" s="58"/>
      <c r="C21" s="61" t="s">
        <v>99</v>
      </c>
      <c r="D21" s="56" t="s">
        <v>71</v>
      </c>
      <c r="E21" s="57">
        <v>20.239999999999998</v>
      </c>
      <c r="F21" s="55"/>
      <c r="G21" s="55"/>
      <c r="H21" s="55"/>
      <c r="I21" s="55"/>
      <c r="J21" s="55"/>
      <c r="K21" s="55">
        <f t="shared" si="1"/>
        <v>0</v>
      </c>
      <c r="L21" s="55">
        <f t="shared" si="2"/>
        <v>0</v>
      </c>
      <c r="M21" s="55">
        <f t="shared" si="3"/>
        <v>0</v>
      </c>
      <c r="N21" s="55">
        <f t="shared" si="4"/>
        <v>0</v>
      </c>
      <c r="O21" s="55">
        <f t="shared" si="5"/>
        <v>0</v>
      </c>
      <c r="P21" s="55">
        <f t="shared" si="6"/>
        <v>0</v>
      </c>
    </row>
    <row r="22" spans="1:19" ht="31.3">
      <c r="A22" s="59">
        <f>A21+1</f>
        <v>5</v>
      </c>
      <c r="B22" s="59"/>
      <c r="C22" s="61" t="s">
        <v>215</v>
      </c>
      <c r="D22" s="56" t="s">
        <v>71</v>
      </c>
      <c r="E22" s="57">
        <v>17.2</v>
      </c>
      <c r="F22" s="55"/>
      <c r="G22" s="55"/>
      <c r="H22" s="55"/>
      <c r="I22" s="55"/>
      <c r="J22" s="55"/>
      <c r="K22" s="55">
        <f t="shared" ref="K22" si="8">SUM(H22:J22)</f>
        <v>0</v>
      </c>
      <c r="L22" s="55">
        <f t="shared" ref="L22" si="9">ROUND(E22*F22,2)</f>
        <v>0</v>
      </c>
      <c r="M22" s="55">
        <f t="shared" ref="M22" si="10">ROUND(E22*H22,2)</f>
        <v>0</v>
      </c>
      <c r="N22" s="55">
        <f t="shared" ref="N22" si="11">ROUND(E22*I22,2)</f>
        <v>0</v>
      </c>
      <c r="O22" s="55">
        <f t="shared" ref="O22" si="12">ROUND(E22*J22,2)</f>
        <v>0</v>
      </c>
      <c r="P22" s="55">
        <f t="shared" ref="P22" si="13">SUM(M22:O22)</f>
        <v>0</v>
      </c>
    </row>
    <row r="23" spans="1:19">
      <c r="A23" s="59">
        <f t="shared" si="7"/>
        <v>6</v>
      </c>
      <c r="B23" s="59"/>
      <c r="C23" s="61" t="s">
        <v>213</v>
      </c>
      <c r="D23" s="56" t="s">
        <v>71</v>
      </c>
      <c r="E23" s="57">
        <v>17.2</v>
      </c>
      <c r="F23" s="55"/>
      <c r="G23" s="55"/>
      <c r="H23" s="55"/>
      <c r="I23" s="55"/>
      <c r="J23" s="55"/>
      <c r="K23" s="55">
        <f t="shared" si="1"/>
        <v>0</v>
      </c>
      <c r="L23" s="55">
        <f t="shared" si="2"/>
        <v>0</v>
      </c>
      <c r="M23" s="55">
        <f t="shared" si="3"/>
        <v>0</v>
      </c>
      <c r="N23" s="55">
        <f t="shared" si="4"/>
        <v>0</v>
      </c>
      <c r="O23" s="55">
        <f t="shared" si="5"/>
        <v>0</v>
      </c>
      <c r="P23" s="55">
        <f t="shared" si="6"/>
        <v>0</v>
      </c>
    </row>
    <row r="24" spans="1:19">
      <c r="A24" s="59">
        <f t="shared" si="7"/>
        <v>7</v>
      </c>
      <c r="B24" s="59"/>
      <c r="C24" s="61" t="s">
        <v>212</v>
      </c>
      <c r="D24" s="56" t="s">
        <v>71</v>
      </c>
      <c r="E24" s="57">
        <v>17.2</v>
      </c>
      <c r="F24" s="55"/>
      <c r="G24" s="55"/>
      <c r="H24" s="55"/>
      <c r="I24" s="55"/>
      <c r="J24" s="55"/>
      <c r="K24" s="55">
        <f t="shared" si="1"/>
        <v>0</v>
      </c>
      <c r="L24" s="55">
        <f t="shared" si="2"/>
        <v>0</v>
      </c>
      <c r="M24" s="55">
        <f t="shared" si="3"/>
        <v>0</v>
      </c>
      <c r="N24" s="55">
        <f t="shared" si="4"/>
        <v>0</v>
      </c>
      <c r="O24" s="55">
        <f t="shared" si="5"/>
        <v>0</v>
      </c>
      <c r="P24" s="55">
        <f t="shared" si="6"/>
        <v>0</v>
      </c>
    </row>
    <row r="25" spans="1:19">
      <c r="A25" s="59"/>
      <c r="B25" s="58"/>
      <c r="C25" s="60" t="s">
        <v>101</v>
      </c>
      <c r="D25" s="56"/>
      <c r="E25" s="57"/>
      <c r="F25" s="55"/>
      <c r="G25" s="55"/>
      <c r="H25" s="55"/>
      <c r="I25" s="55"/>
      <c r="J25" s="55"/>
      <c r="K25" s="55"/>
      <c r="L25" s="55"/>
      <c r="M25" s="55"/>
      <c r="N25" s="55"/>
      <c r="O25" s="55"/>
      <c r="P25" s="55"/>
    </row>
    <row r="26" spans="1:19" ht="126.65" customHeight="1">
      <c r="A26" s="59">
        <f>A24+1</f>
        <v>8</v>
      </c>
      <c r="B26" s="58"/>
      <c r="C26" s="61" t="s">
        <v>157</v>
      </c>
      <c r="D26" s="56" t="s">
        <v>73</v>
      </c>
      <c r="E26" s="57">
        <v>7</v>
      </c>
      <c r="F26" s="55"/>
      <c r="G26" s="55"/>
      <c r="H26" s="55"/>
      <c r="I26" s="55"/>
      <c r="J26" s="55"/>
      <c r="K26" s="55">
        <f>SUM(H26:J26)</f>
        <v>0</v>
      </c>
      <c r="L26" s="55">
        <f t="shared" si="2"/>
        <v>0</v>
      </c>
      <c r="M26" s="55">
        <f t="shared" si="3"/>
        <v>0</v>
      </c>
      <c r="N26" s="55">
        <f t="shared" si="4"/>
        <v>0</v>
      </c>
      <c r="O26" s="55">
        <f t="shared" si="5"/>
        <v>0</v>
      </c>
      <c r="P26" s="55">
        <f t="shared" si="6"/>
        <v>0</v>
      </c>
      <c r="S26" s="52"/>
    </row>
    <row r="27" spans="1:19" ht="127.1" customHeight="1">
      <c r="A27" s="59">
        <f>A26+1</f>
        <v>9</v>
      </c>
      <c r="B27" s="58"/>
      <c r="C27" s="61" t="s">
        <v>156</v>
      </c>
      <c r="D27" s="56" t="s">
        <v>73</v>
      </c>
      <c r="E27" s="57">
        <v>7</v>
      </c>
      <c r="F27" s="55"/>
      <c r="G27" s="55"/>
      <c r="H27" s="55"/>
      <c r="I27" s="55"/>
      <c r="J27" s="55"/>
      <c r="K27" s="55">
        <f t="shared" ref="K27:K36" si="14">SUM(H27:J27)</f>
        <v>0</v>
      </c>
      <c r="L27" s="55">
        <f t="shared" ref="L27" si="15">ROUND(E27*F27,2)</f>
        <v>0</v>
      </c>
      <c r="M27" s="55">
        <f t="shared" ref="M27" si="16">ROUND(E27*H27,2)</f>
        <v>0</v>
      </c>
      <c r="N27" s="55">
        <f t="shared" ref="N27" si="17">ROUND(E27*I27,2)</f>
        <v>0</v>
      </c>
      <c r="O27" s="55">
        <f t="shared" ref="O27" si="18">ROUND(E27*J27,2)</f>
        <v>0</v>
      </c>
      <c r="P27" s="55">
        <f t="shared" ref="P27" si="19">SUM(M27:O27)</f>
        <v>0</v>
      </c>
      <c r="S27" s="52"/>
    </row>
    <row r="28" spans="1:19" ht="83.45" customHeight="1">
      <c r="A28" s="59">
        <f t="shared" ref="A28:A55" si="20">A27+1</f>
        <v>10</v>
      </c>
      <c r="B28" s="58"/>
      <c r="C28" s="61" t="s">
        <v>211</v>
      </c>
      <c r="D28" s="56" t="s">
        <v>73</v>
      </c>
      <c r="E28" s="57">
        <v>1</v>
      </c>
      <c r="F28" s="55"/>
      <c r="G28" s="55"/>
      <c r="H28" s="55"/>
      <c r="I28" s="55"/>
      <c r="J28" s="55"/>
      <c r="K28" s="55">
        <f t="shared" si="14"/>
        <v>0</v>
      </c>
      <c r="L28" s="55">
        <f t="shared" ref="L28" si="21">ROUND(E28*F28,2)</f>
        <v>0</v>
      </c>
      <c r="M28" s="55">
        <f t="shared" ref="M28" si="22">ROUND(E28*H28,2)</f>
        <v>0</v>
      </c>
      <c r="N28" s="55">
        <f t="shared" ref="N28" si="23">ROUND(E28*I28,2)</f>
        <v>0</v>
      </c>
      <c r="O28" s="55">
        <f t="shared" ref="O28" si="24">ROUND(E28*J28,2)</f>
        <v>0</v>
      </c>
      <c r="P28" s="55">
        <f t="shared" ref="P28" si="25">SUM(M28:O28)</f>
        <v>0</v>
      </c>
      <c r="S28" s="52"/>
    </row>
    <row r="29" spans="1:19" ht="95.95" customHeight="1">
      <c r="A29" s="59">
        <f t="shared" si="20"/>
        <v>11</v>
      </c>
      <c r="B29" s="58"/>
      <c r="C29" s="61" t="s">
        <v>159</v>
      </c>
      <c r="D29" s="56" t="s">
        <v>73</v>
      </c>
      <c r="E29" s="57">
        <v>1</v>
      </c>
      <c r="F29" s="55"/>
      <c r="G29" s="55"/>
      <c r="H29" s="55"/>
      <c r="I29" s="70"/>
      <c r="J29" s="55"/>
      <c r="K29" s="55">
        <f t="shared" si="14"/>
        <v>0</v>
      </c>
      <c r="L29" s="55">
        <f t="shared" ref="L29" si="26">ROUND(E29*F29,2)</f>
        <v>0</v>
      </c>
      <c r="M29" s="55">
        <f t="shared" ref="M29" si="27">ROUND(E29*H29,2)</f>
        <v>0</v>
      </c>
      <c r="N29" s="55">
        <f t="shared" ref="N29" si="28">ROUND(E29*I29,2)</f>
        <v>0</v>
      </c>
      <c r="O29" s="55">
        <f t="shared" ref="O29" si="29">ROUND(E29*J29,2)</f>
        <v>0</v>
      </c>
      <c r="P29" s="55">
        <f t="shared" ref="P29" si="30">SUM(M29:O29)</f>
        <v>0</v>
      </c>
      <c r="S29" s="52"/>
    </row>
    <row r="30" spans="1:19" ht="93" customHeight="1">
      <c r="A30" s="59">
        <f t="shared" si="20"/>
        <v>12</v>
      </c>
      <c r="B30" s="58"/>
      <c r="C30" s="61" t="s">
        <v>158</v>
      </c>
      <c r="D30" s="56" t="s">
        <v>73</v>
      </c>
      <c r="E30" s="57">
        <v>1</v>
      </c>
      <c r="F30" s="55"/>
      <c r="G30" s="55"/>
      <c r="H30" s="55"/>
      <c r="I30" s="70"/>
      <c r="J30" s="55"/>
      <c r="K30" s="55">
        <f t="shared" si="14"/>
        <v>0</v>
      </c>
      <c r="L30" s="55">
        <f t="shared" ref="L30:L31" si="31">ROUND(E30*F30,2)</f>
        <v>0</v>
      </c>
      <c r="M30" s="55">
        <f t="shared" ref="M30:M31" si="32">ROUND(E30*H30,2)</f>
        <v>0</v>
      </c>
      <c r="N30" s="55">
        <f t="shared" ref="N30:N31" si="33">ROUND(E30*I30,2)</f>
        <v>0</v>
      </c>
      <c r="O30" s="55">
        <f t="shared" ref="O30:O31" si="34">ROUND(E30*J30,2)</f>
        <v>0</v>
      </c>
      <c r="P30" s="55">
        <f t="shared" ref="P30:P31" si="35">SUM(M30:O30)</f>
        <v>0</v>
      </c>
      <c r="S30" s="52"/>
    </row>
    <row r="31" spans="1:19" ht="93.95">
      <c r="A31" s="59">
        <f t="shared" si="20"/>
        <v>13</v>
      </c>
      <c r="B31" s="58"/>
      <c r="C31" s="61" t="s">
        <v>161</v>
      </c>
      <c r="D31" s="56" t="s">
        <v>73</v>
      </c>
      <c r="E31" s="57">
        <v>1</v>
      </c>
      <c r="F31" s="55"/>
      <c r="G31" s="55"/>
      <c r="H31" s="55"/>
      <c r="I31" s="55"/>
      <c r="J31" s="55"/>
      <c r="K31" s="55">
        <f t="shared" si="14"/>
        <v>0</v>
      </c>
      <c r="L31" s="55">
        <f t="shared" si="31"/>
        <v>0</v>
      </c>
      <c r="M31" s="55">
        <f t="shared" si="32"/>
        <v>0</v>
      </c>
      <c r="N31" s="55">
        <f t="shared" si="33"/>
        <v>0</v>
      </c>
      <c r="O31" s="55">
        <f t="shared" si="34"/>
        <v>0</v>
      </c>
      <c r="P31" s="55">
        <f t="shared" si="35"/>
        <v>0</v>
      </c>
      <c r="S31" s="52"/>
    </row>
    <row r="32" spans="1:19" ht="109.1" customHeight="1">
      <c r="A32" s="59">
        <f t="shared" si="20"/>
        <v>14</v>
      </c>
      <c r="B32" s="58"/>
      <c r="C32" s="61" t="s">
        <v>162</v>
      </c>
      <c r="D32" s="56" t="s">
        <v>73</v>
      </c>
      <c r="E32" s="57">
        <v>1</v>
      </c>
      <c r="F32" s="55"/>
      <c r="G32" s="55"/>
      <c r="H32" s="55"/>
      <c r="I32" s="55"/>
      <c r="J32" s="55"/>
      <c r="K32" s="55">
        <f t="shared" si="14"/>
        <v>0</v>
      </c>
      <c r="L32" s="55">
        <f t="shared" ref="L32" si="36">ROUND(E32*F32,2)</f>
        <v>0</v>
      </c>
      <c r="M32" s="55">
        <f t="shared" ref="M32" si="37">ROUND(E32*H32,2)</f>
        <v>0</v>
      </c>
      <c r="N32" s="55">
        <f t="shared" ref="N32" si="38">ROUND(E32*I32,2)</f>
        <v>0</v>
      </c>
      <c r="O32" s="55">
        <f t="shared" ref="O32" si="39">ROUND(E32*J32,2)</f>
        <v>0</v>
      </c>
      <c r="P32" s="55">
        <f t="shared" ref="P32" si="40">SUM(M32:O32)</f>
        <v>0</v>
      </c>
      <c r="S32" s="52"/>
    </row>
    <row r="33" spans="1:19" ht="84.7" customHeight="1">
      <c r="A33" s="59">
        <f t="shared" si="20"/>
        <v>15</v>
      </c>
      <c r="B33" s="58"/>
      <c r="C33" s="61" t="s">
        <v>160</v>
      </c>
      <c r="D33" s="56" t="s">
        <v>73</v>
      </c>
      <c r="E33" s="57">
        <v>1</v>
      </c>
      <c r="F33" s="55"/>
      <c r="G33" s="55"/>
      <c r="H33" s="55"/>
      <c r="I33" s="55"/>
      <c r="J33" s="55"/>
      <c r="K33" s="55">
        <f t="shared" si="14"/>
        <v>0</v>
      </c>
      <c r="L33" s="55">
        <f t="shared" ref="L33:L55" si="41">ROUND(E33*F33,2)</f>
        <v>0</v>
      </c>
      <c r="M33" s="55">
        <f t="shared" ref="M33" si="42">ROUND(E33*H33,2)</f>
        <v>0</v>
      </c>
      <c r="N33" s="55">
        <f t="shared" ref="N33" si="43">ROUND(E33*I33,2)</f>
        <v>0</v>
      </c>
      <c r="O33" s="55">
        <f t="shared" ref="O33" si="44">ROUND(E33*J33,2)</f>
        <v>0</v>
      </c>
      <c r="P33" s="55">
        <f t="shared" ref="P33" si="45">SUM(M33:O33)</f>
        <v>0</v>
      </c>
      <c r="S33" s="52"/>
    </row>
    <row r="34" spans="1:19" ht="99.1" customHeight="1">
      <c r="A34" s="59">
        <f t="shared" si="20"/>
        <v>16</v>
      </c>
      <c r="B34" s="58"/>
      <c r="C34" s="61" t="s">
        <v>163</v>
      </c>
      <c r="D34" s="56" t="s">
        <v>73</v>
      </c>
      <c r="E34" s="57">
        <v>2</v>
      </c>
      <c r="F34" s="55"/>
      <c r="G34" s="55"/>
      <c r="H34" s="55"/>
      <c r="I34" s="55"/>
      <c r="J34" s="55"/>
      <c r="K34" s="55">
        <f t="shared" si="14"/>
        <v>0</v>
      </c>
      <c r="L34" s="55">
        <f t="shared" si="41"/>
        <v>0</v>
      </c>
      <c r="M34" s="55">
        <f t="shared" ref="M34" si="46">ROUND(E34*H34,2)</f>
        <v>0</v>
      </c>
      <c r="N34" s="55">
        <f t="shared" ref="N34" si="47">ROUND(E34*I34,2)</f>
        <v>0</v>
      </c>
      <c r="O34" s="55">
        <f t="shared" ref="O34" si="48">ROUND(E34*J34,2)</f>
        <v>0</v>
      </c>
      <c r="P34" s="55">
        <f t="shared" ref="P34" si="49">SUM(M34:O34)</f>
        <v>0</v>
      </c>
      <c r="S34" s="52"/>
    </row>
    <row r="35" spans="1:19" ht="63.1" customHeight="1">
      <c r="A35" s="59">
        <f t="shared" si="20"/>
        <v>17</v>
      </c>
      <c r="B35" s="58"/>
      <c r="C35" s="61" t="s">
        <v>189</v>
      </c>
      <c r="D35" s="56" t="s">
        <v>75</v>
      </c>
      <c r="E35" s="57">
        <v>2.1</v>
      </c>
      <c r="F35" s="55"/>
      <c r="G35" s="55"/>
      <c r="H35" s="55"/>
      <c r="I35" s="55"/>
      <c r="J35" s="55"/>
      <c r="K35" s="55">
        <f t="shared" ref="K35" si="50">SUM(H35:J35)</f>
        <v>0</v>
      </c>
      <c r="L35" s="55">
        <f t="shared" si="41"/>
        <v>0</v>
      </c>
      <c r="M35" s="55">
        <f t="shared" ref="M35" si="51">ROUND(E35*H35,2)</f>
        <v>0</v>
      </c>
      <c r="N35" s="55">
        <f t="shared" ref="N35" si="52">ROUND(E35*I35,2)</f>
        <v>0</v>
      </c>
      <c r="O35" s="55">
        <f t="shared" ref="O35" si="53">ROUND(E35*J35,2)</f>
        <v>0</v>
      </c>
      <c r="P35" s="55">
        <f t="shared" ref="P35" si="54">SUM(M35:O35)</f>
        <v>0</v>
      </c>
      <c r="S35" s="52"/>
    </row>
    <row r="36" spans="1:19" ht="84.7" customHeight="1">
      <c r="A36" s="59">
        <f t="shared" si="20"/>
        <v>18</v>
      </c>
      <c r="B36" s="58"/>
      <c r="C36" s="61" t="s">
        <v>164</v>
      </c>
      <c r="D36" s="56" t="s">
        <v>73</v>
      </c>
      <c r="E36" s="57">
        <v>1</v>
      </c>
      <c r="F36" s="55"/>
      <c r="G36" s="55"/>
      <c r="H36" s="55"/>
      <c r="I36" s="55"/>
      <c r="J36" s="55"/>
      <c r="K36" s="55">
        <f t="shared" si="14"/>
        <v>0</v>
      </c>
      <c r="L36" s="55">
        <f t="shared" si="41"/>
        <v>0</v>
      </c>
      <c r="M36" s="55">
        <f t="shared" ref="M36" si="55">ROUND(E36*H36,2)</f>
        <v>0</v>
      </c>
      <c r="N36" s="55">
        <f t="shared" ref="N36" si="56">ROUND(E36*I36,2)</f>
        <v>0</v>
      </c>
      <c r="O36" s="55">
        <f t="shared" ref="O36" si="57">ROUND(E36*J36,2)</f>
        <v>0</v>
      </c>
      <c r="P36" s="55">
        <f t="shared" ref="P36" si="58">SUM(M36:O36)</f>
        <v>0</v>
      </c>
      <c r="S36" s="52"/>
    </row>
    <row r="37" spans="1:19" ht="84.7" customHeight="1">
      <c r="A37" s="59">
        <f t="shared" si="20"/>
        <v>19</v>
      </c>
      <c r="B37" s="58"/>
      <c r="C37" s="61" t="s">
        <v>165</v>
      </c>
      <c r="D37" s="56" t="s">
        <v>73</v>
      </c>
      <c r="E37" s="57">
        <v>1</v>
      </c>
      <c r="F37" s="55"/>
      <c r="G37" s="55"/>
      <c r="H37" s="55"/>
      <c r="I37" s="55"/>
      <c r="J37" s="55"/>
      <c r="K37" s="55">
        <f t="shared" ref="K37" si="59">SUM(H37:J37)</f>
        <v>0</v>
      </c>
      <c r="L37" s="55">
        <f t="shared" si="41"/>
        <v>0</v>
      </c>
      <c r="M37" s="55">
        <f t="shared" ref="M37" si="60">ROUND(E37*H37,2)</f>
        <v>0</v>
      </c>
      <c r="N37" s="55">
        <f t="shared" ref="N37" si="61">ROUND(E37*I37,2)</f>
        <v>0</v>
      </c>
      <c r="O37" s="55">
        <f t="shared" ref="O37" si="62">ROUND(E37*J37,2)</f>
        <v>0</v>
      </c>
      <c r="P37" s="55">
        <f t="shared" ref="P37" si="63">SUM(M37:O37)</f>
        <v>0</v>
      </c>
      <c r="S37" s="52"/>
    </row>
    <row r="38" spans="1:19" ht="84.7" customHeight="1">
      <c r="A38" s="59">
        <f t="shared" si="20"/>
        <v>20</v>
      </c>
      <c r="B38" s="58"/>
      <c r="C38" s="61" t="s">
        <v>166</v>
      </c>
      <c r="D38" s="56" t="s">
        <v>73</v>
      </c>
      <c r="E38" s="57">
        <v>1</v>
      </c>
      <c r="F38" s="55"/>
      <c r="G38" s="55"/>
      <c r="H38" s="55"/>
      <c r="I38" s="55"/>
      <c r="J38" s="55"/>
      <c r="K38" s="55">
        <f t="shared" ref="K38" si="64">SUM(H38:J38)</f>
        <v>0</v>
      </c>
      <c r="L38" s="55">
        <f t="shared" si="41"/>
        <v>0</v>
      </c>
      <c r="M38" s="55">
        <f t="shared" ref="M38" si="65">ROUND(E38*H38,2)</f>
        <v>0</v>
      </c>
      <c r="N38" s="55">
        <f t="shared" ref="N38" si="66">ROUND(E38*I38,2)</f>
        <v>0</v>
      </c>
      <c r="O38" s="55">
        <f t="shared" ref="O38" si="67">ROUND(E38*J38,2)</f>
        <v>0</v>
      </c>
      <c r="P38" s="55">
        <f t="shared" ref="P38" si="68">SUM(M38:O38)</f>
        <v>0</v>
      </c>
      <c r="S38" s="52"/>
    </row>
    <row r="39" spans="1:19" ht="131.94999999999999" customHeight="1">
      <c r="A39" s="59">
        <f t="shared" si="20"/>
        <v>21</v>
      </c>
      <c r="B39" s="58"/>
      <c r="C39" s="61" t="s">
        <v>168</v>
      </c>
      <c r="D39" s="56" t="s">
        <v>73</v>
      </c>
      <c r="E39" s="57">
        <v>7</v>
      </c>
      <c r="F39" s="55"/>
      <c r="G39" s="55"/>
      <c r="H39" s="55"/>
      <c r="I39" s="55"/>
      <c r="J39" s="55"/>
      <c r="K39" s="55">
        <f t="shared" ref="K39:K48" si="69">SUM(H39:J39)</f>
        <v>0</v>
      </c>
      <c r="L39" s="55">
        <f t="shared" si="41"/>
        <v>0</v>
      </c>
      <c r="M39" s="55">
        <f t="shared" ref="M39:M48" si="70">ROUND(E39*H39,2)</f>
        <v>0</v>
      </c>
      <c r="N39" s="55">
        <f t="shared" ref="N39:N48" si="71">ROUND(E39*I39,2)</f>
        <v>0</v>
      </c>
      <c r="O39" s="55">
        <f t="shared" ref="O39:O48" si="72">ROUND(E39*J39,2)</f>
        <v>0</v>
      </c>
      <c r="P39" s="55">
        <f t="shared" ref="P39:P48" si="73">SUM(M39:O39)</f>
        <v>0</v>
      </c>
      <c r="S39" s="52"/>
    </row>
    <row r="40" spans="1:19" ht="129.6" customHeight="1">
      <c r="A40" s="59">
        <f t="shared" si="20"/>
        <v>22</v>
      </c>
      <c r="B40" s="58"/>
      <c r="C40" s="61" t="s">
        <v>169</v>
      </c>
      <c r="D40" s="56" t="s">
        <v>73</v>
      </c>
      <c r="E40" s="57">
        <v>7</v>
      </c>
      <c r="F40" s="55"/>
      <c r="G40" s="55"/>
      <c r="H40" s="55"/>
      <c r="I40" s="55"/>
      <c r="J40" s="55"/>
      <c r="K40" s="55">
        <f t="shared" si="69"/>
        <v>0</v>
      </c>
      <c r="L40" s="55">
        <f t="shared" si="41"/>
        <v>0</v>
      </c>
      <c r="M40" s="55">
        <f t="shared" si="70"/>
        <v>0</v>
      </c>
      <c r="N40" s="55">
        <f t="shared" si="71"/>
        <v>0</v>
      </c>
      <c r="O40" s="55">
        <f t="shared" si="72"/>
        <v>0</v>
      </c>
      <c r="P40" s="55">
        <f t="shared" si="73"/>
        <v>0</v>
      </c>
      <c r="S40" s="52"/>
    </row>
    <row r="41" spans="1:19" ht="105.05" customHeight="1">
      <c r="A41" s="59">
        <f t="shared" si="20"/>
        <v>23</v>
      </c>
      <c r="B41" s="58"/>
      <c r="C41" s="61" t="s">
        <v>170</v>
      </c>
      <c r="D41" s="56" t="s">
        <v>73</v>
      </c>
      <c r="E41" s="57">
        <v>1</v>
      </c>
      <c r="F41" s="55"/>
      <c r="G41" s="55"/>
      <c r="H41" s="55"/>
      <c r="I41" s="55"/>
      <c r="J41" s="55"/>
      <c r="K41" s="55">
        <f t="shared" ref="K41:K42" si="74">SUM(H41:J41)</f>
        <v>0</v>
      </c>
      <c r="L41" s="55">
        <f t="shared" si="41"/>
        <v>0</v>
      </c>
      <c r="M41" s="55">
        <f t="shared" ref="M41:M42" si="75">ROUND(E41*H41,2)</f>
        <v>0</v>
      </c>
      <c r="N41" s="55">
        <f t="shared" ref="N41:N42" si="76">ROUND(E41*I41,2)</f>
        <v>0</v>
      </c>
      <c r="O41" s="55">
        <f t="shared" ref="O41:O42" si="77">ROUND(E41*J41,2)</f>
        <v>0</v>
      </c>
      <c r="P41" s="55">
        <f t="shared" ref="P41:P42" si="78">SUM(M41:O41)</f>
        <v>0</v>
      </c>
      <c r="S41" s="52"/>
    </row>
    <row r="42" spans="1:19" ht="103.15" customHeight="1">
      <c r="A42" s="59">
        <f t="shared" si="20"/>
        <v>24</v>
      </c>
      <c r="B42" s="58"/>
      <c r="C42" s="61" t="s">
        <v>171</v>
      </c>
      <c r="D42" s="56" t="s">
        <v>73</v>
      </c>
      <c r="E42" s="57">
        <v>1</v>
      </c>
      <c r="F42" s="55"/>
      <c r="G42" s="55"/>
      <c r="H42" s="55"/>
      <c r="I42" s="55"/>
      <c r="J42" s="55"/>
      <c r="K42" s="55">
        <f t="shared" si="74"/>
        <v>0</v>
      </c>
      <c r="L42" s="55">
        <f t="shared" si="41"/>
        <v>0</v>
      </c>
      <c r="M42" s="55">
        <f t="shared" si="75"/>
        <v>0</v>
      </c>
      <c r="N42" s="55">
        <f t="shared" si="76"/>
        <v>0</v>
      </c>
      <c r="O42" s="55">
        <f t="shared" si="77"/>
        <v>0</v>
      </c>
      <c r="P42" s="55">
        <f t="shared" si="78"/>
        <v>0</v>
      </c>
      <c r="S42" s="52"/>
    </row>
    <row r="43" spans="1:19" ht="86.4" customHeight="1">
      <c r="A43" s="59">
        <f t="shared" si="20"/>
        <v>25</v>
      </c>
      <c r="B43" s="58"/>
      <c r="C43" s="61" t="s">
        <v>172</v>
      </c>
      <c r="D43" s="56" t="s">
        <v>73</v>
      </c>
      <c r="E43" s="57">
        <v>1</v>
      </c>
      <c r="F43" s="55"/>
      <c r="G43" s="55"/>
      <c r="H43" s="55"/>
      <c r="I43" s="55"/>
      <c r="J43" s="55"/>
      <c r="K43" s="55">
        <f t="shared" ref="K43:K47" si="79">SUM(H43:J43)</f>
        <v>0</v>
      </c>
      <c r="L43" s="55">
        <f t="shared" si="41"/>
        <v>0</v>
      </c>
      <c r="M43" s="55">
        <f t="shared" ref="M43:M45" si="80">ROUND(E43*H43,2)</f>
        <v>0</v>
      </c>
      <c r="N43" s="55">
        <f t="shared" ref="N43:N45" si="81">ROUND(E43*I43,2)</f>
        <v>0</v>
      </c>
      <c r="O43" s="55">
        <f t="shared" ref="O43:O45" si="82">ROUND(E43*J43,2)</f>
        <v>0</v>
      </c>
      <c r="P43" s="55">
        <f t="shared" ref="P43:P45" si="83">SUM(M43:O43)</f>
        <v>0</v>
      </c>
      <c r="S43" s="52"/>
    </row>
    <row r="44" spans="1:19" ht="102.7" customHeight="1">
      <c r="A44" s="59">
        <f t="shared" si="20"/>
        <v>26</v>
      </c>
      <c r="B44" s="58"/>
      <c r="C44" s="61" t="s">
        <v>173</v>
      </c>
      <c r="D44" s="56" t="s">
        <v>73</v>
      </c>
      <c r="E44" s="57">
        <v>1</v>
      </c>
      <c r="F44" s="55"/>
      <c r="G44" s="55"/>
      <c r="H44" s="55"/>
      <c r="I44" s="55"/>
      <c r="J44" s="55"/>
      <c r="K44" s="55">
        <f t="shared" si="79"/>
        <v>0</v>
      </c>
      <c r="L44" s="55">
        <f t="shared" si="41"/>
        <v>0</v>
      </c>
      <c r="M44" s="55">
        <f t="shared" si="80"/>
        <v>0</v>
      </c>
      <c r="N44" s="55">
        <f t="shared" si="81"/>
        <v>0</v>
      </c>
      <c r="O44" s="55">
        <f t="shared" si="82"/>
        <v>0</v>
      </c>
      <c r="P44" s="55">
        <f t="shared" si="83"/>
        <v>0</v>
      </c>
      <c r="S44" s="52"/>
    </row>
    <row r="45" spans="1:19" ht="90.65" customHeight="1">
      <c r="A45" s="59">
        <f t="shared" si="20"/>
        <v>27</v>
      </c>
      <c r="B45" s="58"/>
      <c r="C45" s="61" t="s">
        <v>174</v>
      </c>
      <c r="D45" s="56" t="s">
        <v>73</v>
      </c>
      <c r="E45" s="57">
        <v>1</v>
      </c>
      <c r="F45" s="55"/>
      <c r="G45" s="55"/>
      <c r="H45" s="55"/>
      <c r="I45" s="55"/>
      <c r="J45" s="55"/>
      <c r="K45" s="55">
        <f t="shared" si="79"/>
        <v>0</v>
      </c>
      <c r="L45" s="55">
        <f t="shared" si="41"/>
        <v>0</v>
      </c>
      <c r="M45" s="55">
        <f t="shared" si="80"/>
        <v>0</v>
      </c>
      <c r="N45" s="55">
        <f t="shared" si="81"/>
        <v>0</v>
      </c>
      <c r="O45" s="55">
        <f t="shared" si="82"/>
        <v>0</v>
      </c>
      <c r="P45" s="55">
        <f t="shared" si="83"/>
        <v>0</v>
      </c>
      <c r="S45" s="52"/>
    </row>
    <row r="46" spans="1:19" ht="84.7" customHeight="1">
      <c r="A46" s="59">
        <f t="shared" si="20"/>
        <v>28</v>
      </c>
      <c r="B46" s="58"/>
      <c r="C46" s="61" t="s">
        <v>175</v>
      </c>
      <c r="D46" s="56" t="s">
        <v>73</v>
      </c>
      <c r="E46" s="57">
        <v>1</v>
      </c>
      <c r="F46" s="55"/>
      <c r="G46" s="55"/>
      <c r="H46" s="55"/>
      <c r="I46" s="55"/>
      <c r="J46" s="55"/>
      <c r="K46" s="55">
        <f t="shared" si="79"/>
        <v>0</v>
      </c>
      <c r="L46" s="55">
        <f t="shared" si="41"/>
        <v>0</v>
      </c>
      <c r="M46" s="55">
        <f t="shared" ref="M46:M47" si="84">ROUND(E46*H46,2)</f>
        <v>0</v>
      </c>
      <c r="N46" s="55">
        <f t="shared" ref="N46:N47" si="85">ROUND(E46*I46,2)</f>
        <v>0</v>
      </c>
      <c r="O46" s="55">
        <f t="shared" ref="O46:O47" si="86">ROUND(E46*J46,2)</f>
        <v>0</v>
      </c>
      <c r="P46" s="55">
        <f t="shared" ref="P46:P47" si="87">SUM(M46:O46)</f>
        <v>0</v>
      </c>
      <c r="S46" s="52"/>
    </row>
    <row r="47" spans="1:19" ht="84.7" customHeight="1">
      <c r="A47" s="59">
        <f t="shared" si="20"/>
        <v>29</v>
      </c>
      <c r="B47" s="58"/>
      <c r="C47" s="61" t="s">
        <v>176</v>
      </c>
      <c r="D47" s="56" t="s">
        <v>73</v>
      </c>
      <c r="E47" s="57">
        <v>1</v>
      </c>
      <c r="F47" s="55"/>
      <c r="G47" s="55"/>
      <c r="H47" s="55"/>
      <c r="I47" s="55"/>
      <c r="J47" s="55"/>
      <c r="K47" s="55">
        <f t="shared" si="79"/>
        <v>0</v>
      </c>
      <c r="L47" s="55">
        <f t="shared" si="41"/>
        <v>0</v>
      </c>
      <c r="M47" s="55">
        <f t="shared" si="84"/>
        <v>0</v>
      </c>
      <c r="N47" s="55">
        <f t="shared" si="85"/>
        <v>0</v>
      </c>
      <c r="O47" s="55">
        <f t="shared" si="86"/>
        <v>0</v>
      </c>
      <c r="P47" s="55">
        <f t="shared" si="87"/>
        <v>0</v>
      </c>
      <c r="S47" s="52"/>
    </row>
    <row r="48" spans="1:19" ht="93.95">
      <c r="A48" s="59">
        <f t="shared" si="20"/>
        <v>30</v>
      </c>
      <c r="B48" s="58"/>
      <c r="C48" s="66" t="s">
        <v>167</v>
      </c>
      <c r="D48" s="56" t="s">
        <v>73</v>
      </c>
      <c r="E48" s="57">
        <v>1</v>
      </c>
      <c r="F48" s="55"/>
      <c r="G48" s="55"/>
      <c r="H48" s="55"/>
      <c r="I48" s="55"/>
      <c r="J48" s="55"/>
      <c r="K48" s="55">
        <f t="shared" si="69"/>
        <v>0</v>
      </c>
      <c r="L48" s="55">
        <f t="shared" si="41"/>
        <v>0</v>
      </c>
      <c r="M48" s="55">
        <f t="shared" si="70"/>
        <v>0</v>
      </c>
      <c r="N48" s="55">
        <f t="shared" si="71"/>
        <v>0</v>
      </c>
      <c r="O48" s="55">
        <f t="shared" si="72"/>
        <v>0</v>
      </c>
      <c r="P48" s="55">
        <f t="shared" si="73"/>
        <v>0</v>
      </c>
      <c r="S48" s="52"/>
    </row>
    <row r="49" spans="1:19" s="53" customFormat="1" ht="31.3">
      <c r="A49" s="59">
        <f t="shared" si="20"/>
        <v>31</v>
      </c>
      <c r="B49" s="58"/>
      <c r="C49" s="61" t="s">
        <v>100</v>
      </c>
      <c r="D49" s="56" t="s">
        <v>71</v>
      </c>
      <c r="E49" s="57">
        <v>331.24</v>
      </c>
      <c r="F49" s="55"/>
      <c r="G49" s="55"/>
      <c r="H49" s="55"/>
      <c r="I49" s="55"/>
      <c r="J49" s="55"/>
      <c r="K49" s="55">
        <f t="shared" si="1"/>
        <v>0</v>
      </c>
      <c r="L49" s="55">
        <f t="shared" si="41"/>
        <v>0</v>
      </c>
      <c r="M49" s="55">
        <f t="shared" si="3"/>
        <v>0</v>
      </c>
      <c r="N49" s="55">
        <f t="shared" si="4"/>
        <v>0</v>
      </c>
      <c r="O49" s="55">
        <f t="shared" si="5"/>
        <v>0</v>
      </c>
      <c r="P49" s="55">
        <f t="shared" si="6"/>
        <v>0</v>
      </c>
      <c r="S49" s="54"/>
    </row>
    <row r="50" spans="1:19" s="53" customFormat="1" ht="31.3">
      <c r="A50" s="59">
        <f t="shared" si="20"/>
        <v>32</v>
      </c>
      <c r="B50" s="58"/>
      <c r="C50" s="61" t="s">
        <v>99</v>
      </c>
      <c r="D50" s="56" t="s">
        <v>71</v>
      </c>
      <c r="E50" s="57">
        <v>331.24</v>
      </c>
      <c r="F50" s="55"/>
      <c r="G50" s="55"/>
      <c r="H50" s="55"/>
      <c r="I50" s="55"/>
      <c r="J50" s="55"/>
      <c r="K50" s="55">
        <f t="shared" si="1"/>
        <v>0</v>
      </c>
      <c r="L50" s="55">
        <f t="shared" si="41"/>
        <v>0</v>
      </c>
      <c r="M50" s="55">
        <f t="shared" si="3"/>
        <v>0</v>
      </c>
      <c r="N50" s="55">
        <f t="shared" si="4"/>
        <v>0</v>
      </c>
      <c r="O50" s="55">
        <f t="shared" si="5"/>
        <v>0</v>
      </c>
      <c r="P50" s="55">
        <f t="shared" si="6"/>
        <v>0</v>
      </c>
    </row>
    <row r="51" spans="1:19" ht="31.3">
      <c r="A51" s="59">
        <f t="shared" si="20"/>
        <v>33</v>
      </c>
      <c r="B51" s="59"/>
      <c r="C51" s="61" t="s">
        <v>214</v>
      </c>
      <c r="D51" s="56" t="s">
        <v>71</v>
      </c>
      <c r="E51" s="57">
        <v>294</v>
      </c>
      <c r="F51" s="55"/>
      <c r="G51" s="55"/>
      <c r="H51" s="55"/>
      <c r="I51" s="55"/>
      <c r="J51" s="55"/>
      <c r="K51" s="55">
        <f t="shared" si="1"/>
        <v>0</v>
      </c>
      <c r="L51" s="55">
        <f t="shared" si="41"/>
        <v>0</v>
      </c>
      <c r="M51" s="55">
        <f t="shared" si="3"/>
        <v>0</v>
      </c>
      <c r="N51" s="55">
        <f t="shared" si="4"/>
        <v>0</v>
      </c>
      <c r="O51" s="55">
        <f t="shared" si="5"/>
        <v>0</v>
      </c>
      <c r="P51" s="55">
        <f t="shared" si="6"/>
        <v>0</v>
      </c>
    </row>
    <row r="52" spans="1:19">
      <c r="A52" s="59">
        <f t="shared" si="20"/>
        <v>34</v>
      </c>
      <c r="B52" s="59"/>
      <c r="C52" s="61" t="s">
        <v>213</v>
      </c>
      <c r="D52" s="56" t="s">
        <v>71</v>
      </c>
      <c r="E52" s="57">
        <v>294</v>
      </c>
      <c r="F52" s="55"/>
      <c r="G52" s="55"/>
      <c r="H52" s="55"/>
      <c r="I52" s="55"/>
      <c r="J52" s="55"/>
      <c r="K52" s="55">
        <f t="shared" ref="K52:K53" si="88">SUM(H52:J52)</f>
        <v>0</v>
      </c>
      <c r="L52" s="55">
        <f t="shared" si="41"/>
        <v>0</v>
      </c>
      <c r="M52" s="55">
        <f t="shared" ref="M52:M53" si="89">ROUND(E52*H52,2)</f>
        <v>0</v>
      </c>
      <c r="N52" s="55">
        <f t="shared" ref="N52:N53" si="90">ROUND(E52*I52,2)</f>
        <v>0</v>
      </c>
      <c r="O52" s="55">
        <f t="shared" ref="O52:O53" si="91">ROUND(E52*J52,2)</f>
        <v>0</v>
      </c>
      <c r="P52" s="55">
        <f t="shared" ref="P52:P53" si="92">SUM(M52:O52)</f>
        <v>0</v>
      </c>
    </row>
    <row r="53" spans="1:19">
      <c r="A53" s="59">
        <f t="shared" si="20"/>
        <v>35</v>
      </c>
      <c r="B53" s="59"/>
      <c r="C53" s="61" t="s">
        <v>212</v>
      </c>
      <c r="D53" s="56" t="s">
        <v>71</v>
      </c>
      <c r="E53" s="57">
        <v>294</v>
      </c>
      <c r="F53" s="55"/>
      <c r="G53" s="55"/>
      <c r="H53" s="55"/>
      <c r="I53" s="55"/>
      <c r="J53" s="55"/>
      <c r="K53" s="55">
        <f t="shared" si="88"/>
        <v>0</v>
      </c>
      <c r="L53" s="55">
        <f t="shared" si="41"/>
        <v>0</v>
      </c>
      <c r="M53" s="55">
        <f t="shared" si="89"/>
        <v>0</v>
      </c>
      <c r="N53" s="55">
        <f t="shared" si="90"/>
        <v>0</v>
      </c>
      <c r="O53" s="55">
        <f t="shared" si="91"/>
        <v>0</v>
      </c>
      <c r="P53" s="55">
        <f t="shared" si="92"/>
        <v>0</v>
      </c>
    </row>
    <row r="54" spans="1:19" s="53" customFormat="1" ht="114.6" customHeight="1">
      <c r="A54" s="59">
        <f t="shared" si="20"/>
        <v>36</v>
      </c>
      <c r="B54" s="58"/>
      <c r="C54" s="61" t="s">
        <v>152</v>
      </c>
      <c r="D54" s="56" t="s">
        <v>71</v>
      </c>
      <c r="E54" s="57">
        <v>107.8</v>
      </c>
      <c r="F54" s="55"/>
      <c r="G54" s="55"/>
      <c r="H54" s="55"/>
      <c r="I54" s="55"/>
      <c r="J54" s="55"/>
      <c r="K54" s="55">
        <f t="shared" si="1"/>
        <v>0</v>
      </c>
      <c r="L54" s="55">
        <f t="shared" si="41"/>
        <v>0</v>
      </c>
      <c r="M54" s="55">
        <f t="shared" si="3"/>
        <v>0</v>
      </c>
      <c r="N54" s="55">
        <f t="shared" si="4"/>
        <v>0</v>
      </c>
      <c r="O54" s="55">
        <f t="shared" si="5"/>
        <v>0</v>
      </c>
      <c r="P54" s="55">
        <f t="shared" si="6"/>
        <v>0</v>
      </c>
    </row>
    <row r="55" spans="1:19" s="53" customFormat="1" ht="78.599999999999994" customHeight="1">
      <c r="A55" s="59">
        <f t="shared" si="20"/>
        <v>37</v>
      </c>
      <c r="B55" s="58"/>
      <c r="C55" s="61" t="s">
        <v>155</v>
      </c>
      <c r="D55" s="56" t="s">
        <v>71</v>
      </c>
      <c r="E55" s="57">
        <v>107.8</v>
      </c>
      <c r="F55" s="55"/>
      <c r="G55" s="55"/>
      <c r="H55" s="55"/>
      <c r="I55" s="55"/>
      <c r="J55" s="55"/>
      <c r="K55" s="55">
        <f t="shared" si="1"/>
        <v>0</v>
      </c>
      <c r="L55" s="55">
        <f t="shared" si="41"/>
        <v>0</v>
      </c>
      <c r="M55" s="55">
        <f t="shared" si="3"/>
        <v>0</v>
      </c>
      <c r="N55" s="55">
        <f t="shared" si="4"/>
        <v>0</v>
      </c>
      <c r="O55" s="55">
        <f t="shared" si="5"/>
        <v>0</v>
      </c>
      <c r="P55" s="55">
        <f t="shared" si="6"/>
        <v>0</v>
      </c>
    </row>
    <row r="56" spans="1:19">
      <c r="A56" s="126"/>
      <c r="B56" s="126"/>
      <c r="C56" s="126"/>
      <c r="D56" s="126"/>
      <c r="E56" s="126"/>
      <c r="F56" s="126"/>
      <c r="G56" s="126"/>
      <c r="H56" s="126"/>
      <c r="I56" s="126"/>
      <c r="J56" s="126"/>
      <c r="K56" s="126"/>
      <c r="L56" s="126"/>
      <c r="M56" s="126"/>
      <c r="N56" s="126"/>
      <c r="O56" s="126"/>
      <c r="P56" s="126"/>
    </row>
    <row r="57" spans="1:19">
      <c r="A57" s="127" t="s">
        <v>49</v>
      </c>
      <c r="B57" s="127"/>
      <c r="C57" s="127"/>
      <c r="D57" s="127"/>
      <c r="E57" s="127"/>
      <c r="F57" s="127"/>
      <c r="G57" s="127"/>
      <c r="H57" s="127"/>
      <c r="I57" s="127"/>
      <c r="J57" s="127"/>
      <c r="K57" s="63"/>
      <c r="L57" s="64">
        <f>SUM(L17:L56)</f>
        <v>0</v>
      </c>
      <c r="M57" s="64">
        <f>SUM(M17:M56)</f>
        <v>0</v>
      </c>
      <c r="N57" s="64">
        <f>SUM(N17:N56)</f>
        <v>0</v>
      </c>
      <c r="O57" s="64">
        <f>SUM(O17:O56)</f>
        <v>0</v>
      </c>
      <c r="P57" s="64">
        <f>SUM(P17:P56)</f>
        <v>0</v>
      </c>
    </row>
    <row r="58" spans="1:19">
      <c r="A58" s="7"/>
      <c r="B58" s="7"/>
      <c r="C58" s="7"/>
      <c r="D58" s="7"/>
      <c r="E58" s="7"/>
      <c r="F58" s="7"/>
      <c r="G58" s="7"/>
      <c r="H58" s="7"/>
      <c r="I58" s="7"/>
      <c r="J58" s="7"/>
      <c r="K58" s="65"/>
      <c r="L58" s="9"/>
      <c r="M58" s="9"/>
      <c r="N58" s="9"/>
      <c r="O58" s="9"/>
      <c r="P58" s="10"/>
    </row>
    <row r="59" spans="1:19">
      <c r="A59" s="18" t="str">
        <f>KT!A21</f>
        <v xml:space="preserve">Sastādīja: </v>
      </c>
      <c r="C59" s="19"/>
      <c r="D59" s="19" t="str">
        <f>'1.3.'!D38</f>
        <v>2024.gada ___.______</v>
      </c>
      <c r="E59" s="19"/>
      <c r="F59" s="19"/>
      <c r="G59" s="19"/>
      <c r="H59" s="19"/>
    </row>
    <row r="60" spans="1:19">
      <c r="A60" s="18" t="s">
        <v>40</v>
      </c>
      <c r="C60" s="19"/>
      <c r="D60" s="19"/>
      <c r="E60" s="19"/>
      <c r="F60" s="19"/>
      <c r="G60" s="19"/>
      <c r="H60" s="19"/>
    </row>
    <row r="61" spans="1:19">
      <c r="A61" s="18" t="str">
        <f>KT!A23</f>
        <v xml:space="preserve">Sertifikāta Nr.: </v>
      </c>
      <c r="C61" s="19"/>
      <c r="D61" s="19"/>
      <c r="E61" s="19"/>
      <c r="F61" s="19"/>
      <c r="G61" s="19"/>
      <c r="H61" s="19"/>
    </row>
    <row r="62" spans="1:19">
      <c r="A62" s="20"/>
      <c r="C62" s="19"/>
      <c r="D62" s="19"/>
      <c r="E62" s="19"/>
      <c r="F62" s="19"/>
      <c r="G62" s="19"/>
      <c r="H62" s="19"/>
    </row>
    <row r="63" spans="1:19">
      <c r="A63" s="18" t="str">
        <f>KT!A25</f>
        <v xml:space="preserve">Sastādīja: </v>
      </c>
      <c r="C63" s="19"/>
      <c r="D63" s="19" t="str">
        <f>D59</f>
        <v>2024.gada ___.______</v>
      </c>
      <c r="E63" s="19"/>
      <c r="F63" s="19"/>
      <c r="G63" s="19"/>
      <c r="H63" s="19"/>
    </row>
    <row r="64" spans="1:19">
      <c r="A64" s="18" t="s">
        <v>41</v>
      </c>
      <c r="C64" s="19"/>
      <c r="D64" s="19"/>
      <c r="E64" s="19"/>
      <c r="F64" s="19"/>
      <c r="G64" s="19"/>
      <c r="H64" s="19"/>
    </row>
    <row r="65" spans="1:8">
      <c r="A65" s="18" t="str">
        <f>KT!A27</f>
        <v xml:space="preserve">Sertifikāta Nr.: </v>
      </c>
      <c r="C65" s="19"/>
      <c r="D65" s="19"/>
      <c r="E65" s="19"/>
      <c r="F65" s="19"/>
      <c r="G65" s="19"/>
      <c r="H65" s="19"/>
    </row>
    <row r="66" spans="1:8">
      <c r="B66" s="21"/>
      <c r="C66" s="19"/>
      <c r="D66" s="19"/>
      <c r="E66" s="19"/>
      <c r="F66" s="19"/>
      <c r="G66" s="19"/>
      <c r="H66" s="19"/>
    </row>
    <row r="67" spans="1:8">
      <c r="B67" s="22"/>
      <c r="C67" s="23"/>
      <c r="D67" s="22"/>
      <c r="F67" s="23"/>
      <c r="H67" s="19"/>
    </row>
  </sheetData>
  <mergeCells count="14">
    <mergeCell ref="L14:P14"/>
    <mergeCell ref="A16:P16"/>
    <mergeCell ref="A56:P56"/>
    <mergeCell ref="A57:J57"/>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249977111117893"/>
    <pageSetUpPr fitToPage="1"/>
  </sheetPr>
  <dimension ref="A2:P59"/>
  <sheetViews>
    <sheetView zoomScale="85" zoomScaleNormal="85" zoomScaleSheetLayoutView="85" workbookViewId="0">
      <selection activeCell="C6" sqref="C6"/>
    </sheetView>
  </sheetViews>
  <sheetFormatPr defaultColWidth="9.109375" defaultRowHeight="15.65"/>
  <cols>
    <col min="1" max="1" width="9.88671875" style="2" customWidth="1"/>
    <col min="2" max="2" width="9.33203125" style="2" customWidth="1"/>
    <col min="3" max="3" width="52.4414062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8" t="s">
        <v>204</v>
      </c>
      <c r="B2" s="128"/>
      <c r="C2" s="128"/>
      <c r="D2" s="128"/>
      <c r="E2" s="128"/>
      <c r="F2" s="128"/>
      <c r="G2" s="128"/>
      <c r="H2" s="128"/>
      <c r="I2" s="128"/>
      <c r="J2" s="128"/>
      <c r="K2" s="128"/>
      <c r="L2" s="128"/>
      <c r="M2" s="128"/>
      <c r="N2" s="128"/>
      <c r="O2" s="128"/>
      <c r="P2" s="128"/>
    </row>
    <row r="3" spans="1:16">
      <c r="A3" s="129" t="s">
        <v>119</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'1.4.'!A11</f>
        <v>Tāme sastādīta 2024. gada tirgus cenās, pamatojoties uz projekta rasējumiem</v>
      </c>
      <c r="M11" s="130" t="s">
        <v>2</v>
      </c>
      <c r="N11" s="130"/>
      <c r="O11" s="86">
        <f>P49</f>
        <v>0</v>
      </c>
      <c r="P11" s="2" t="s">
        <v>3</v>
      </c>
    </row>
    <row r="12" spans="1:16">
      <c r="E12" s="38"/>
      <c r="N12" s="24" t="s">
        <v>42</v>
      </c>
      <c r="O12" s="2" t="str">
        <f>D51</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4"/>
      <c r="B16" s="124"/>
      <c r="C16" s="124"/>
      <c r="D16" s="124"/>
      <c r="E16" s="124"/>
      <c r="F16" s="124"/>
      <c r="G16" s="124"/>
      <c r="H16" s="124"/>
      <c r="I16" s="124"/>
      <c r="J16" s="124"/>
      <c r="K16" s="124"/>
      <c r="L16" s="124"/>
      <c r="M16" s="124"/>
      <c r="N16" s="124"/>
      <c r="O16" s="124"/>
      <c r="P16" s="125"/>
    </row>
    <row r="17" spans="1:16">
      <c r="A17" s="74"/>
      <c r="B17" s="74"/>
      <c r="C17" s="101" t="s">
        <v>133</v>
      </c>
      <c r="D17" s="74"/>
      <c r="E17" s="74"/>
      <c r="F17" s="75"/>
      <c r="G17" s="75"/>
      <c r="H17" s="75"/>
      <c r="I17" s="75"/>
      <c r="J17" s="75"/>
      <c r="K17" s="75"/>
      <c r="L17" s="75"/>
      <c r="M17" s="75"/>
      <c r="N17" s="75"/>
      <c r="O17" s="75"/>
      <c r="P17" s="75"/>
    </row>
    <row r="18" spans="1:16">
      <c r="A18" s="75">
        <v>1</v>
      </c>
      <c r="B18" s="74"/>
      <c r="C18" s="66" t="s">
        <v>135</v>
      </c>
      <c r="D18" s="28" t="s">
        <v>76</v>
      </c>
      <c r="E18" s="32">
        <v>46.97</v>
      </c>
      <c r="F18" s="5"/>
      <c r="G18" s="5"/>
      <c r="H18" s="5"/>
      <c r="I18" s="55"/>
      <c r="J18" s="5"/>
      <c r="K18" s="55">
        <f t="shared" ref="K18:K20" si="0">SUM(H18:J18)</f>
        <v>0</v>
      </c>
      <c r="L18" s="5">
        <f t="shared" ref="L18:L20" si="1">ROUND(E18*F18,2)</f>
        <v>0</v>
      </c>
      <c r="M18" s="5">
        <f t="shared" ref="M18:M20" si="2">ROUND(E18*H18,2)</f>
        <v>0</v>
      </c>
      <c r="N18" s="5">
        <f t="shared" ref="N18:N20" si="3">ROUND(E18*I18,2)</f>
        <v>0</v>
      </c>
      <c r="O18" s="5">
        <f t="shared" ref="O18:O20" si="4">ROUND(E18*J18,2)</f>
        <v>0</v>
      </c>
      <c r="P18" s="5">
        <f t="shared" ref="P18:P20" si="5">SUM(M18:O18)</f>
        <v>0</v>
      </c>
    </row>
    <row r="19" spans="1:16">
      <c r="A19" s="75">
        <v>2</v>
      </c>
      <c r="B19" s="74"/>
      <c r="C19" s="66" t="s">
        <v>95</v>
      </c>
      <c r="D19" s="28" t="s">
        <v>76</v>
      </c>
      <c r="E19" s="32">
        <v>10.47</v>
      </c>
      <c r="F19" s="5"/>
      <c r="G19" s="5"/>
      <c r="H19" s="5"/>
      <c r="I19" s="55"/>
      <c r="J19" s="5"/>
      <c r="K19" s="55">
        <f t="shared" si="0"/>
        <v>0</v>
      </c>
      <c r="L19" s="5">
        <f t="shared" si="1"/>
        <v>0</v>
      </c>
      <c r="M19" s="5">
        <f t="shared" si="2"/>
        <v>0</v>
      </c>
      <c r="N19" s="5">
        <f t="shared" si="3"/>
        <v>0</v>
      </c>
      <c r="O19" s="5">
        <f t="shared" si="4"/>
        <v>0</v>
      </c>
      <c r="P19" s="5">
        <f t="shared" si="5"/>
        <v>0</v>
      </c>
    </row>
    <row r="20" spans="1:16">
      <c r="A20" s="75">
        <v>3</v>
      </c>
      <c r="B20" s="74"/>
      <c r="C20" s="61" t="s">
        <v>134</v>
      </c>
      <c r="D20" s="28" t="s">
        <v>76</v>
      </c>
      <c r="E20" s="32">
        <v>36.5</v>
      </c>
      <c r="F20" s="5"/>
      <c r="G20" s="5"/>
      <c r="H20" s="5"/>
      <c r="I20" s="55"/>
      <c r="J20" s="5"/>
      <c r="K20" s="55">
        <f t="shared" si="0"/>
        <v>0</v>
      </c>
      <c r="L20" s="5">
        <f t="shared" si="1"/>
        <v>0</v>
      </c>
      <c r="M20" s="5">
        <f t="shared" si="2"/>
        <v>0</v>
      </c>
      <c r="N20" s="5">
        <f t="shared" si="3"/>
        <v>0</v>
      </c>
      <c r="O20" s="5">
        <f t="shared" si="4"/>
        <v>0</v>
      </c>
      <c r="P20" s="5">
        <f t="shared" si="5"/>
        <v>0</v>
      </c>
    </row>
    <row r="21" spans="1:16">
      <c r="A21" s="59"/>
      <c r="B21" s="58"/>
      <c r="C21" s="60" t="s">
        <v>115</v>
      </c>
      <c r="D21" s="56"/>
      <c r="E21" s="57"/>
      <c r="F21" s="76"/>
      <c r="G21" s="76"/>
      <c r="H21" s="76"/>
      <c r="I21" s="76"/>
      <c r="J21" s="76"/>
      <c r="K21" s="76"/>
      <c r="L21" s="76"/>
      <c r="M21" s="76"/>
      <c r="N21" s="76"/>
      <c r="O21" s="76"/>
      <c r="P21" s="76"/>
    </row>
    <row r="22" spans="1:16" ht="31.3">
      <c r="A22" s="59">
        <v>4</v>
      </c>
      <c r="B22" s="58"/>
      <c r="C22" s="66" t="s">
        <v>125</v>
      </c>
      <c r="D22" s="56" t="s">
        <v>75</v>
      </c>
      <c r="E22" s="57">
        <v>258.35000000000002</v>
      </c>
      <c r="F22" s="55"/>
      <c r="G22" s="55"/>
      <c r="H22" s="55"/>
      <c r="I22" s="55"/>
      <c r="J22" s="55"/>
      <c r="K22" s="55">
        <f t="shared" ref="K22:K47" si="6">SUM(H22:J22)</f>
        <v>0</v>
      </c>
      <c r="L22" s="55">
        <f t="shared" ref="L22:L47" si="7">ROUND(E22*F22,2)</f>
        <v>0</v>
      </c>
      <c r="M22" s="55">
        <f t="shared" ref="M22:M47" si="8">ROUND(E22*H22,2)</f>
        <v>0</v>
      </c>
      <c r="N22" s="55">
        <f t="shared" ref="N22:N47" si="9">ROUND(E22*I22,2)</f>
        <v>0</v>
      </c>
      <c r="O22" s="55">
        <f t="shared" ref="O22:O47" si="10">ROUND(E22*J22,2)</f>
        <v>0</v>
      </c>
      <c r="P22" s="55">
        <f t="shared" ref="P22:P47" si="11">SUM(M22:O22)</f>
        <v>0</v>
      </c>
    </row>
    <row r="23" spans="1:16" ht="47">
      <c r="A23" s="59">
        <f>A22+1</f>
        <v>5</v>
      </c>
      <c r="B23" s="58"/>
      <c r="C23" s="61" t="s">
        <v>126</v>
      </c>
      <c r="D23" s="56" t="s">
        <v>75</v>
      </c>
      <c r="E23" s="57">
        <v>258.35000000000002</v>
      </c>
      <c r="F23" s="55"/>
      <c r="G23" s="55"/>
      <c r="H23" s="55"/>
      <c r="I23" s="55"/>
      <c r="J23" s="55"/>
      <c r="K23" s="55">
        <f t="shared" si="6"/>
        <v>0</v>
      </c>
      <c r="L23" s="55">
        <f t="shared" si="7"/>
        <v>0</v>
      </c>
      <c r="M23" s="55">
        <f t="shared" si="8"/>
        <v>0</v>
      </c>
      <c r="N23" s="55">
        <f t="shared" si="9"/>
        <v>0</v>
      </c>
      <c r="O23" s="55">
        <f t="shared" si="10"/>
        <v>0</v>
      </c>
      <c r="P23" s="55">
        <f t="shared" si="11"/>
        <v>0</v>
      </c>
    </row>
    <row r="24" spans="1:16" ht="31.3">
      <c r="A24" s="59">
        <f t="shared" ref="A24:A38" si="12">A23+1</f>
        <v>6</v>
      </c>
      <c r="B24" s="58"/>
      <c r="C24" s="66" t="s">
        <v>116</v>
      </c>
      <c r="D24" s="56" t="s">
        <v>75</v>
      </c>
      <c r="E24" s="57">
        <v>77.989999999999995</v>
      </c>
      <c r="F24" s="55"/>
      <c r="G24" s="55"/>
      <c r="H24" s="55"/>
      <c r="I24" s="55"/>
      <c r="J24" s="55"/>
      <c r="K24" s="55">
        <f t="shared" si="6"/>
        <v>0</v>
      </c>
      <c r="L24" s="55">
        <f t="shared" si="7"/>
        <v>0</v>
      </c>
      <c r="M24" s="55">
        <f t="shared" si="8"/>
        <v>0</v>
      </c>
      <c r="N24" s="55">
        <f t="shared" si="9"/>
        <v>0</v>
      </c>
      <c r="O24" s="55">
        <f t="shared" si="10"/>
        <v>0</v>
      </c>
      <c r="P24" s="55">
        <f t="shared" si="11"/>
        <v>0</v>
      </c>
    </row>
    <row r="25" spans="1:16" ht="31.3">
      <c r="A25" s="59">
        <f t="shared" si="12"/>
        <v>7</v>
      </c>
      <c r="B25" s="58"/>
      <c r="C25" s="66" t="s">
        <v>116</v>
      </c>
      <c r="D25" s="56" t="s">
        <v>75</v>
      </c>
      <c r="E25" s="57">
        <v>77.989999999999995</v>
      </c>
      <c r="F25" s="55"/>
      <c r="G25" s="55"/>
      <c r="H25" s="55"/>
      <c r="I25" s="55"/>
      <c r="J25" s="55"/>
      <c r="K25" s="55">
        <f t="shared" si="6"/>
        <v>0</v>
      </c>
      <c r="L25" s="55">
        <f t="shared" si="7"/>
        <v>0</v>
      </c>
      <c r="M25" s="55">
        <f t="shared" si="8"/>
        <v>0</v>
      </c>
      <c r="N25" s="55">
        <f t="shared" si="9"/>
        <v>0</v>
      </c>
      <c r="O25" s="55">
        <f t="shared" si="10"/>
        <v>0</v>
      </c>
      <c r="P25" s="55">
        <f t="shared" si="11"/>
        <v>0</v>
      </c>
    </row>
    <row r="26" spans="1:16" ht="45.55" customHeight="1">
      <c r="A26" s="59">
        <f t="shared" si="12"/>
        <v>8</v>
      </c>
      <c r="B26" s="58"/>
      <c r="C26" s="61" t="s">
        <v>117</v>
      </c>
      <c r="D26" s="56" t="s">
        <v>75</v>
      </c>
      <c r="E26" s="57">
        <v>48.75</v>
      </c>
      <c r="F26" s="55"/>
      <c r="G26" s="55"/>
      <c r="H26" s="55"/>
      <c r="I26" s="55"/>
      <c r="J26" s="55"/>
      <c r="K26" s="55">
        <f t="shared" si="6"/>
        <v>0</v>
      </c>
      <c r="L26" s="55">
        <f t="shared" si="7"/>
        <v>0</v>
      </c>
      <c r="M26" s="55">
        <f t="shared" si="8"/>
        <v>0</v>
      </c>
      <c r="N26" s="55">
        <f t="shared" si="9"/>
        <v>0</v>
      </c>
      <c r="O26" s="55">
        <f t="shared" si="10"/>
        <v>0</v>
      </c>
      <c r="P26" s="55">
        <f t="shared" si="11"/>
        <v>0</v>
      </c>
    </row>
    <row r="27" spans="1:16" ht="31.3">
      <c r="A27" s="59">
        <v>6</v>
      </c>
      <c r="B27" s="58"/>
      <c r="C27" s="66" t="s">
        <v>118</v>
      </c>
      <c r="D27" s="56" t="s">
        <v>71</v>
      </c>
      <c r="E27" s="57">
        <v>97.49</v>
      </c>
      <c r="F27" s="55"/>
      <c r="G27" s="55"/>
      <c r="H27" s="55"/>
      <c r="I27" s="55"/>
      <c r="J27" s="55"/>
      <c r="K27" s="55">
        <f t="shared" si="6"/>
        <v>0</v>
      </c>
      <c r="L27" s="55">
        <f t="shared" si="7"/>
        <v>0</v>
      </c>
      <c r="M27" s="55">
        <f t="shared" si="8"/>
        <v>0</v>
      </c>
      <c r="N27" s="55">
        <f t="shared" si="9"/>
        <v>0</v>
      </c>
      <c r="O27" s="55">
        <f t="shared" si="10"/>
        <v>0</v>
      </c>
      <c r="P27" s="55">
        <f t="shared" si="11"/>
        <v>0</v>
      </c>
    </row>
    <row r="28" spans="1:16" ht="93.95">
      <c r="A28" s="59">
        <v>7</v>
      </c>
      <c r="B28" s="58"/>
      <c r="C28" s="34" t="s">
        <v>127</v>
      </c>
      <c r="D28" s="28" t="s">
        <v>71</v>
      </c>
      <c r="E28" s="32">
        <v>97.49</v>
      </c>
      <c r="F28" s="5"/>
      <c r="G28" s="5"/>
      <c r="H28" s="5"/>
      <c r="I28" s="55"/>
      <c r="J28" s="5"/>
      <c r="K28" s="55">
        <f t="shared" si="6"/>
        <v>0</v>
      </c>
      <c r="L28" s="5">
        <f t="shared" si="7"/>
        <v>0</v>
      </c>
      <c r="M28" s="5">
        <f t="shared" si="8"/>
        <v>0</v>
      </c>
      <c r="N28" s="5">
        <f t="shared" si="9"/>
        <v>0</v>
      </c>
      <c r="O28" s="5">
        <f t="shared" si="10"/>
        <v>0</v>
      </c>
      <c r="P28" s="5">
        <f t="shared" si="11"/>
        <v>0</v>
      </c>
    </row>
    <row r="29" spans="1:16">
      <c r="A29" s="59"/>
      <c r="B29" s="58"/>
      <c r="C29" s="62" t="s">
        <v>119</v>
      </c>
      <c r="D29" s="56"/>
      <c r="E29" s="57"/>
      <c r="F29" s="55"/>
      <c r="G29" s="55"/>
      <c r="H29" s="55"/>
      <c r="I29" s="55"/>
      <c r="J29" s="55"/>
      <c r="K29" s="55"/>
      <c r="L29" s="55"/>
      <c r="M29" s="55"/>
      <c r="N29" s="55"/>
      <c r="O29" s="55"/>
      <c r="P29" s="55"/>
    </row>
    <row r="30" spans="1:16">
      <c r="A30" s="59">
        <v>8</v>
      </c>
      <c r="B30" s="58"/>
      <c r="C30" s="61" t="s">
        <v>120</v>
      </c>
      <c r="D30" s="56" t="s">
        <v>75</v>
      </c>
      <c r="E30" s="57">
        <v>623</v>
      </c>
      <c r="F30" s="55"/>
      <c r="G30" s="55"/>
      <c r="H30" s="55"/>
      <c r="I30" s="55"/>
      <c r="J30" s="55"/>
      <c r="K30" s="55">
        <f t="shared" si="6"/>
        <v>0</v>
      </c>
      <c r="L30" s="55">
        <f t="shared" si="7"/>
        <v>0</v>
      </c>
      <c r="M30" s="55">
        <f t="shared" si="8"/>
        <v>0</v>
      </c>
      <c r="N30" s="55">
        <f t="shared" si="9"/>
        <v>0</v>
      </c>
      <c r="O30" s="55">
        <f t="shared" si="10"/>
        <v>0</v>
      </c>
      <c r="P30" s="55">
        <f t="shared" si="11"/>
        <v>0</v>
      </c>
    </row>
    <row r="31" spans="1:16" ht="66.05" customHeight="1">
      <c r="A31" s="59">
        <f t="shared" si="12"/>
        <v>9</v>
      </c>
      <c r="B31" s="58"/>
      <c r="C31" s="61" t="s">
        <v>148</v>
      </c>
      <c r="D31" s="56" t="s">
        <v>75</v>
      </c>
      <c r="E31" s="57">
        <v>623</v>
      </c>
      <c r="F31" s="55"/>
      <c r="G31" s="55"/>
      <c r="H31" s="55"/>
      <c r="I31" s="55"/>
      <c r="J31" s="55"/>
      <c r="K31" s="55">
        <f t="shared" si="6"/>
        <v>0</v>
      </c>
      <c r="L31" s="55">
        <f t="shared" si="7"/>
        <v>0</v>
      </c>
      <c r="M31" s="55">
        <f t="shared" si="8"/>
        <v>0</v>
      </c>
      <c r="N31" s="55">
        <f t="shared" si="9"/>
        <v>0</v>
      </c>
      <c r="O31" s="55">
        <f t="shared" si="10"/>
        <v>0</v>
      </c>
      <c r="P31" s="55">
        <f t="shared" si="11"/>
        <v>0</v>
      </c>
    </row>
    <row r="32" spans="1:16" ht="36.65" customHeight="1">
      <c r="A32" s="59">
        <v>10</v>
      </c>
      <c r="B32" s="58"/>
      <c r="C32" s="61" t="s">
        <v>209</v>
      </c>
      <c r="D32" s="56" t="s">
        <v>75</v>
      </c>
      <c r="E32" s="57">
        <v>623</v>
      </c>
      <c r="F32" s="55"/>
      <c r="G32" s="55"/>
      <c r="H32" s="55"/>
      <c r="I32" s="55"/>
      <c r="J32" s="55"/>
      <c r="K32" s="55">
        <f t="shared" si="6"/>
        <v>0</v>
      </c>
      <c r="L32" s="55">
        <f t="shared" si="7"/>
        <v>0</v>
      </c>
      <c r="M32" s="55">
        <f t="shared" si="8"/>
        <v>0</v>
      </c>
      <c r="N32" s="55">
        <f t="shared" si="9"/>
        <v>0</v>
      </c>
      <c r="O32" s="55">
        <f t="shared" si="10"/>
        <v>0</v>
      </c>
      <c r="P32" s="55">
        <f t="shared" si="11"/>
        <v>0</v>
      </c>
    </row>
    <row r="33" spans="1:16" ht="49.95" customHeight="1">
      <c r="A33" s="59">
        <v>11</v>
      </c>
      <c r="B33" s="58"/>
      <c r="C33" s="66" t="s">
        <v>210</v>
      </c>
      <c r="D33" s="56" t="s">
        <v>75</v>
      </c>
      <c r="E33" s="57">
        <v>623</v>
      </c>
      <c r="F33" s="55"/>
      <c r="G33" s="55"/>
      <c r="H33" s="55"/>
      <c r="I33" s="55"/>
      <c r="J33" s="55"/>
      <c r="K33" s="55">
        <f t="shared" si="6"/>
        <v>0</v>
      </c>
      <c r="L33" s="55">
        <f t="shared" si="7"/>
        <v>0</v>
      </c>
      <c r="M33" s="55">
        <f t="shared" si="8"/>
        <v>0</v>
      </c>
      <c r="N33" s="55">
        <f t="shared" si="9"/>
        <v>0</v>
      </c>
      <c r="O33" s="55">
        <f t="shared" si="10"/>
        <v>0</v>
      </c>
      <c r="P33" s="55">
        <f t="shared" si="11"/>
        <v>0</v>
      </c>
    </row>
    <row r="34" spans="1:16" ht="34.9" customHeight="1">
      <c r="A34" s="59">
        <f>A33+1</f>
        <v>12</v>
      </c>
      <c r="B34" s="58"/>
      <c r="C34" s="61" t="s">
        <v>121</v>
      </c>
      <c r="D34" s="56" t="s">
        <v>71</v>
      </c>
      <c r="E34" s="57">
        <v>351.48</v>
      </c>
      <c r="F34" s="55"/>
      <c r="G34" s="55"/>
      <c r="H34" s="55"/>
      <c r="I34" s="55"/>
      <c r="J34" s="55"/>
      <c r="K34" s="55">
        <f t="shared" si="6"/>
        <v>0</v>
      </c>
      <c r="L34" s="55">
        <f t="shared" si="7"/>
        <v>0</v>
      </c>
      <c r="M34" s="55">
        <f t="shared" si="8"/>
        <v>0</v>
      </c>
      <c r="N34" s="55">
        <f t="shared" si="9"/>
        <v>0</v>
      </c>
      <c r="O34" s="55">
        <f t="shared" si="10"/>
        <v>0</v>
      </c>
      <c r="P34" s="55">
        <f t="shared" si="11"/>
        <v>0</v>
      </c>
    </row>
    <row r="35" spans="1:16" ht="67.95" customHeight="1">
      <c r="A35" s="59">
        <f t="shared" si="12"/>
        <v>13</v>
      </c>
      <c r="B35" s="58"/>
      <c r="C35" s="61" t="s">
        <v>147</v>
      </c>
      <c r="D35" s="56" t="s">
        <v>75</v>
      </c>
      <c r="E35" s="57">
        <v>420</v>
      </c>
      <c r="F35" s="55"/>
      <c r="G35" s="55"/>
      <c r="H35" s="55"/>
      <c r="I35" s="55"/>
      <c r="J35" s="55"/>
      <c r="K35" s="55">
        <f t="shared" si="6"/>
        <v>0</v>
      </c>
      <c r="L35" s="55">
        <f t="shared" si="7"/>
        <v>0</v>
      </c>
      <c r="M35" s="55">
        <f t="shared" si="8"/>
        <v>0</v>
      </c>
      <c r="N35" s="55">
        <f t="shared" si="9"/>
        <v>0</v>
      </c>
      <c r="O35" s="55">
        <f t="shared" si="10"/>
        <v>0</v>
      </c>
      <c r="P35" s="55">
        <f t="shared" si="11"/>
        <v>0</v>
      </c>
    </row>
    <row r="36" spans="1:16" ht="66.7" customHeight="1">
      <c r="A36" s="59">
        <f t="shared" si="12"/>
        <v>14</v>
      </c>
      <c r="B36" s="58"/>
      <c r="C36" s="61" t="s">
        <v>122</v>
      </c>
      <c r="D36" s="56" t="s">
        <v>75</v>
      </c>
      <c r="E36" s="57">
        <v>148</v>
      </c>
      <c r="F36" s="55"/>
      <c r="G36" s="55"/>
      <c r="H36" s="55"/>
      <c r="I36" s="55"/>
      <c r="J36" s="55"/>
      <c r="K36" s="55">
        <f>SUM(H36:J36)</f>
        <v>0</v>
      </c>
      <c r="L36" s="55">
        <f t="shared" si="7"/>
        <v>0</v>
      </c>
      <c r="M36" s="55">
        <f t="shared" si="8"/>
        <v>0</v>
      </c>
      <c r="N36" s="55">
        <f t="shared" si="9"/>
        <v>0</v>
      </c>
      <c r="O36" s="55">
        <f t="shared" si="10"/>
        <v>0</v>
      </c>
      <c r="P36" s="55">
        <f t="shared" si="11"/>
        <v>0</v>
      </c>
    </row>
    <row r="37" spans="1:16" ht="65" customHeight="1">
      <c r="A37" s="59">
        <f t="shared" si="12"/>
        <v>15</v>
      </c>
      <c r="B37" s="58"/>
      <c r="C37" s="61" t="s">
        <v>128</v>
      </c>
      <c r="D37" s="56" t="s">
        <v>75</v>
      </c>
      <c r="E37" s="57">
        <v>30</v>
      </c>
      <c r="F37" s="55"/>
      <c r="G37" s="55"/>
      <c r="H37" s="55"/>
      <c r="I37" s="55"/>
      <c r="J37" s="55"/>
      <c r="K37" s="55">
        <f>SUM(H37:J37)</f>
        <v>0</v>
      </c>
      <c r="L37" s="55">
        <f t="shared" si="7"/>
        <v>0</v>
      </c>
      <c r="M37" s="55">
        <f t="shared" ref="M37" si="13">ROUND(E37*H37,2)</f>
        <v>0</v>
      </c>
      <c r="N37" s="55">
        <f t="shared" ref="N37" si="14">ROUND(E37*I37,2)</f>
        <v>0</v>
      </c>
      <c r="O37" s="55">
        <f t="shared" ref="O37" si="15">ROUND(E37*J37,2)</f>
        <v>0</v>
      </c>
      <c r="P37" s="55">
        <f t="shared" ref="P37" si="16">SUM(M37:O37)</f>
        <v>0</v>
      </c>
    </row>
    <row r="38" spans="1:16" ht="67.150000000000006" customHeight="1">
      <c r="A38" s="59">
        <f t="shared" si="12"/>
        <v>16</v>
      </c>
      <c r="B38" s="58"/>
      <c r="C38" s="61" t="s">
        <v>123</v>
      </c>
      <c r="D38" s="56" t="s">
        <v>75</v>
      </c>
      <c r="E38" s="57">
        <v>25</v>
      </c>
      <c r="F38" s="55"/>
      <c r="G38" s="55"/>
      <c r="H38" s="55"/>
      <c r="I38" s="55"/>
      <c r="J38" s="55"/>
      <c r="K38" s="55">
        <f t="shared" si="6"/>
        <v>0</v>
      </c>
      <c r="L38" s="55">
        <f t="shared" si="7"/>
        <v>0</v>
      </c>
      <c r="M38" s="55">
        <f t="shared" si="8"/>
        <v>0</v>
      </c>
      <c r="N38" s="55">
        <f t="shared" si="9"/>
        <v>0</v>
      </c>
      <c r="O38" s="55">
        <f t="shared" si="10"/>
        <v>0</v>
      </c>
      <c r="P38" s="55">
        <f t="shared" si="11"/>
        <v>0</v>
      </c>
    </row>
    <row r="39" spans="1:16">
      <c r="A39" s="59"/>
      <c r="B39" s="58"/>
      <c r="C39" s="60" t="s">
        <v>124</v>
      </c>
      <c r="D39" s="56"/>
      <c r="E39" s="57"/>
      <c r="F39" s="55"/>
      <c r="G39" s="55"/>
      <c r="H39" s="55"/>
      <c r="I39" s="55"/>
      <c r="J39" s="55"/>
      <c r="K39" s="55"/>
      <c r="L39" s="55"/>
      <c r="M39" s="55"/>
      <c r="N39" s="55"/>
      <c r="O39" s="55"/>
      <c r="P39" s="55"/>
    </row>
    <row r="40" spans="1:16" ht="96.6" customHeight="1">
      <c r="A40" s="59">
        <v>17</v>
      </c>
      <c r="B40" s="58"/>
      <c r="C40" s="66" t="s">
        <v>181</v>
      </c>
      <c r="D40" s="56" t="s">
        <v>180</v>
      </c>
      <c r="E40" s="57">
        <v>1</v>
      </c>
      <c r="F40" s="55"/>
      <c r="G40" s="55"/>
      <c r="H40" s="55"/>
      <c r="I40" s="55"/>
      <c r="J40" s="55"/>
      <c r="K40" s="55">
        <f t="shared" ref="K40" si="17">SUM(H40:J40)</f>
        <v>0</v>
      </c>
      <c r="L40" s="55">
        <f t="shared" ref="L40" si="18">ROUND(E40*F40,2)</f>
        <v>0</v>
      </c>
      <c r="M40" s="55">
        <f t="shared" ref="M40" si="19">ROUND(E40*H40,2)</f>
        <v>0</v>
      </c>
      <c r="N40" s="55">
        <f t="shared" ref="N40" si="20">ROUND(E40*I40,2)</f>
        <v>0</v>
      </c>
      <c r="O40" s="55">
        <f t="shared" ref="O40" si="21">ROUND(E40*J40,2)</f>
        <v>0</v>
      </c>
      <c r="P40" s="55">
        <f t="shared" ref="P40" si="22">SUM(M40:O40)</f>
        <v>0</v>
      </c>
    </row>
    <row r="41" spans="1:16" ht="64.2" customHeight="1">
      <c r="A41" s="59">
        <v>18</v>
      </c>
      <c r="B41" s="58"/>
      <c r="C41" s="69" t="s">
        <v>177</v>
      </c>
      <c r="D41" s="56" t="s">
        <v>75</v>
      </c>
      <c r="E41" s="73">
        <v>700</v>
      </c>
      <c r="F41" s="55"/>
      <c r="G41" s="55"/>
      <c r="H41" s="55"/>
      <c r="I41" s="55"/>
      <c r="J41" s="55"/>
      <c r="K41" s="55">
        <f t="shared" si="6"/>
        <v>0</v>
      </c>
      <c r="L41" s="55">
        <f t="shared" si="7"/>
        <v>0</v>
      </c>
      <c r="M41" s="55">
        <f t="shared" si="8"/>
        <v>0</v>
      </c>
      <c r="N41" s="55">
        <f t="shared" si="9"/>
        <v>0</v>
      </c>
      <c r="O41" s="55">
        <f t="shared" si="10"/>
        <v>0</v>
      </c>
      <c r="P41" s="55">
        <f t="shared" si="11"/>
        <v>0</v>
      </c>
    </row>
    <row r="42" spans="1:16">
      <c r="A42" s="59">
        <v>19</v>
      </c>
      <c r="B42" s="59"/>
      <c r="C42" s="69" t="s">
        <v>216</v>
      </c>
      <c r="D42" s="56" t="s">
        <v>73</v>
      </c>
      <c r="E42" s="73">
        <v>1</v>
      </c>
      <c r="F42" s="55"/>
      <c r="G42" s="55"/>
      <c r="H42" s="55"/>
      <c r="I42" s="55"/>
      <c r="J42" s="55"/>
      <c r="K42" s="55">
        <f t="shared" ref="K42" si="23">SUM(H42:J42)</f>
        <v>0</v>
      </c>
      <c r="L42" s="55">
        <f t="shared" ref="L42" si="24">ROUND(E42*F42,2)</f>
        <v>0</v>
      </c>
      <c r="M42" s="55">
        <f t="shared" ref="M42" si="25">ROUND(E42*H42,2)</f>
        <v>0</v>
      </c>
      <c r="N42" s="55">
        <f t="shared" ref="N42" si="26">ROUND(E42*I42,2)</f>
        <v>0</v>
      </c>
      <c r="O42" s="55">
        <f t="shared" ref="O42" si="27">ROUND(E42*J42,2)</f>
        <v>0</v>
      </c>
      <c r="P42" s="55">
        <f t="shared" ref="P42" si="28">SUM(M42:O42)</f>
        <v>0</v>
      </c>
    </row>
    <row r="43" spans="1:16">
      <c r="A43" s="59"/>
      <c r="B43" s="58"/>
      <c r="C43" s="62" t="s">
        <v>110</v>
      </c>
      <c r="D43" s="56"/>
      <c r="E43" s="73"/>
      <c r="F43" s="55"/>
      <c r="G43" s="55"/>
      <c r="H43" s="55"/>
      <c r="I43" s="55"/>
      <c r="J43" s="55"/>
      <c r="K43" s="55"/>
      <c r="L43" s="55"/>
      <c r="M43" s="55"/>
      <c r="N43" s="55"/>
      <c r="O43" s="55"/>
      <c r="P43" s="55"/>
    </row>
    <row r="44" spans="1:16">
      <c r="A44" s="59">
        <v>20</v>
      </c>
      <c r="B44" s="58"/>
      <c r="C44" s="66" t="s">
        <v>113</v>
      </c>
      <c r="D44" s="56" t="s">
        <v>73</v>
      </c>
      <c r="E44" s="57">
        <v>2</v>
      </c>
      <c r="F44" s="55"/>
      <c r="G44" s="55"/>
      <c r="H44" s="55"/>
      <c r="I44" s="55"/>
      <c r="J44" s="55"/>
      <c r="K44" s="55">
        <f t="shared" si="6"/>
        <v>0</v>
      </c>
      <c r="L44" s="55">
        <f t="shared" si="7"/>
        <v>0</v>
      </c>
      <c r="M44" s="55">
        <f t="shared" si="8"/>
        <v>0</v>
      </c>
      <c r="N44" s="55">
        <f t="shared" si="9"/>
        <v>0</v>
      </c>
      <c r="O44" s="55">
        <f t="shared" si="10"/>
        <v>0</v>
      </c>
      <c r="P44" s="55">
        <f t="shared" si="11"/>
        <v>0</v>
      </c>
    </row>
    <row r="45" spans="1:16">
      <c r="A45" s="59">
        <v>21</v>
      </c>
      <c r="B45" s="58"/>
      <c r="C45" s="61" t="s">
        <v>114</v>
      </c>
      <c r="D45" s="56" t="s">
        <v>73</v>
      </c>
      <c r="E45" s="57">
        <v>1</v>
      </c>
      <c r="F45" s="55"/>
      <c r="G45" s="55"/>
      <c r="H45" s="55"/>
      <c r="I45" s="55"/>
      <c r="J45" s="55"/>
      <c r="K45" s="55">
        <f t="shared" si="6"/>
        <v>0</v>
      </c>
      <c r="L45" s="55">
        <f t="shared" si="7"/>
        <v>0</v>
      </c>
      <c r="M45" s="55">
        <f t="shared" si="8"/>
        <v>0</v>
      </c>
      <c r="N45" s="55">
        <f t="shared" si="9"/>
        <v>0</v>
      </c>
      <c r="O45" s="55">
        <f t="shared" si="10"/>
        <v>0</v>
      </c>
      <c r="P45" s="55">
        <f t="shared" si="11"/>
        <v>0</v>
      </c>
    </row>
    <row r="46" spans="1:16">
      <c r="A46" s="59">
        <v>22</v>
      </c>
      <c r="B46" s="58"/>
      <c r="C46" s="61" t="s">
        <v>111</v>
      </c>
      <c r="D46" s="56" t="s">
        <v>73</v>
      </c>
      <c r="E46" s="57">
        <v>2</v>
      </c>
      <c r="F46" s="55"/>
      <c r="G46" s="55"/>
      <c r="H46" s="55"/>
      <c r="I46" s="55"/>
      <c r="J46" s="55"/>
      <c r="K46" s="55">
        <f t="shared" si="6"/>
        <v>0</v>
      </c>
      <c r="L46" s="55">
        <f t="shared" si="7"/>
        <v>0</v>
      </c>
      <c r="M46" s="55">
        <f t="shared" si="8"/>
        <v>0</v>
      </c>
      <c r="N46" s="55">
        <f t="shared" si="9"/>
        <v>0</v>
      </c>
      <c r="O46" s="55">
        <f t="shared" si="10"/>
        <v>0</v>
      </c>
      <c r="P46" s="55">
        <f t="shared" si="11"/>
        <v>0</v>
      </c>
    </row>
    <row r="47" spans="1:16">
      <c r="A47" s="59">
        <v>23</v>
      </c>
      <c r="B47" s="58"/>
      <c r="C47" s="61" t="s">
        <v>112</v>
      </c>
      <c r="D47" s="56" t="s">
        <v>73</v>
      </c>
      <c r="E47" s="57">
        <v>4</v>
      </c>
      <c r="F47" s="55"/>
      <c r="G47" s="55"/>
      <c r="H47" s="55"/>
      <c r="I47" s="55"/>
      <c r="J47" s="55"/>
      <c r="K47" s="55">
        <f t="shared" si="6"/>
        <v>0</v>
      </c>
      <c r="L47" s="55">
        <f t="shared" si="7"/>
        <v>0</v>
      </c>
      <c r="M47" s="55">
        <f t="shared" si="8"/>
        <v>0</v>
      </c>
      <c r="N47" s="55">
        <f t="shared" si="9"/>
        <v>0</v>
      </c>
      <c r="O47" s="55">
        <f t="shared" si="10"/>
        <v>0</v>
      </c>
      <c r="P47" s="55">
        <f t="shared" si="11"/>
        <v>0</v>
      </c>
    </row>
    <row r="48" spans="1:16">
      <c r="A48" s="126"/>
      <c r="B48" s="126"/>
      <c r="C48" s="126"/>
      <c r="D48" s="126"/>
      <c r="E48" s="126"/>
      <c r="F48" s="126"/>
      <c r="G48" s="126"/>
      <c r="H48" s="126"/>
      <c r="I48" s="126"/>
      <c r="J48" s="126"/>
      <c r="K48" s="126"/>
      <c r="L48" s="126"/>
      <c r="M48" s="126"/>
      <c r="N48" s="126"/>
      <c r="O48" s="126"/>
      <c r="P48" s="126"/>
    </row>
    <row r="49" spans="1:16">
      <c r="A49" s="127" t="s">
        <v>49</v>
      </c>
      <c r="B49" s="127"/>
      <c r="C49" s="127"/>
      <c r="D49" s="127"/>
      <c r="E49" s="127"/>
      <c r="F49" s="127"/>
      <c r="G49" s="127"/>
      <c r="H49" s="127"/>
      <c r="I49" s="127"/>
      <c r="J49" s="127"/>
      <c r="K49" s="63"/>
      <c r="L49" s="64">
        <f>SUM(L18:L48)</f>
        <v>0</v>
      </c>
      <c r="M49" s="64">
        <f>SUM(M18:M48)</f>
        <v>0</v>
      </c>
      <c r="N49" s="64">
        <f>SUM(N18:N48)</f>
        <v>0</v>
      </c>
      <c r="O49" s="64">
        <f>SUM(O18:O48)</f>
        <v>0</v>
      </c>
      <c r="P49" s="64">
        <f>SUM(P18:P48)</f>
        <v>0</v>
      </c>
    </row>
    <row r="50" spans="1:16">
      <c r="A50" s="7"/>
      <c r="B50" s="7"/>
      <c r="C50" s="7"/>
      <c r="D50" s="7"/>
      <c r="E50" s="7"/>
      <c r="F50" s="7"/>
      <c r="G50" s="7"/>
      <c r="H50" s="7"/>
      <c r="I50" s="7"/>
      <c r="J50" s="7"/>
      <c r="K50" s="65"/>
      <c r="L50" s="9"/>
      <c r="M50" s="9"/>
      <c r="N50" s="9"/>
      <c r="O50" s="9"/>
      <c r="P50" s="10"/>
    </row>
    <row r="51" spans="1:16">
      <c r="A51" s="18" t="str">
        <f>KT!A21</f>
        <v xml:space="preserve">Sastādīja: </v>
      </c>
      <c r="C51" s="19"/>
      <c r="D51" s="19" t="str">
        <f>'1.4.'!D59</f>
        <v>2024.gada ___.______</v>
      </c>
      <c r="E51" s="19"/>
      <c r="F51" s="19"/>
      <c r="G51" s="19"/>
      <c r="H51" s="19"/>
    </row>
    <row r="52" spans="1:16">
      <c r="A52" s="18" t="s">
        <v>40</v>
      </c>
      <c r="C52" s="19"/>
      <c r="D52" s="19"/>
      <c r="E52" s="19"/>
      <c r="F52" s="19"/>
      <c r="G52" s="19"/>
      <c r="H52" s="19"/>
    </row>
    <row r="53" spans="1:16">
      <c r="A53" s="18" t="str">
        <f>KT!A23</f>
        <v xml:space="preserve">Sertifikāta Nr.: </v>
      </c>
      <c r="C53" s="19"/>
      <c r="D53" s="19"/>
      <c r="E53" s="19"/>
      <c r="F53" s="19"/>
      <c r="G53" s="19"/>
      <c r="H53" s="19"/>
    </row>
    <row r="54" spans="1:16">
      <c r="A54" s="20"/>
      <c r="C54" s="19"/>
      <c r="D54" s="19"/>
      <c r="E54" s="19"/>
      <c r="F54" s="19"/>
      <c r="G54" s="19"/>
      <c r="H54" s="19"/>
    </row>
    <row r="55" spans="1:16">
      <c r="A55" s="18" t="str">
        <f>KT!A25</f>
        <v xml:space="preserve">Sastādīja: </v>
      </c>
      <c r="C55" s="19"/>
      <c r="D55" s="19" t="str">
        <f>D51</f>
        <v>2024.gada ___.______</v>
      </c>
      <c r="E55" s="19"/>
      <c r="F55" s="19"/>
      <c r="G55" s="19"/>
      <c r="H55" s="19"/>
    </row>
    <row r="56" spans="1:16">
      <c r="A56" s="18" t="s">
        <v>41</v>
      </c>
      <c r="C56" s="19"/>
      <c r="D56" s="19"/>
      <c r="E56" s="19"/>
      <c r="F56" s="19"/>
      <c r="G56" s="19"/>
      <c r="H56" s="19"/>
    </row>
    <row r="57" spans="1:16">
      <c r="A57" s="18" t="str">
        <f>KT!A27</f>
        <v xml:space="preserve">Sertifikāta Nr.: </v>
      </c>
      <c r="C57" s="19"/>
      <c r="D57" s="19"/>
      <c r="E57" s="19"/>
      <c r="F57" s="19"/>
      <c r="G57" s="19"/>
      <c r="H57" s="19"/>
    </row>
    <row r="58" spans="1:16">
      <c r="B58" s="21"/>
      <c r="C58" s="19"/>
      <c r="D58" s="19"/>
      <c r="E58" s="19"/>
      <c r="F58" s="19"/>
      <c r="G58" s="19"/>
      <c r="H58" s="19"/>
    </row>
    <row r="59" spans="1:16">
      <c r="B59" s="22"/>
      <c r="C59" s="23"/>
      <c r="D59" s="22"/>
      <c r="F59" s="23"/>
      <c r="H59" s="19"/>
    </row>
  </sheetData>
  <mergeCells count="14">
    <mergeCell ref="L14:P14"/>
    <mergeCell ref="A16:P16"/>
    <mergeCell ref="A48:P48"/>
    <mergeCell ref="A49:J49"/>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249977111117893"/>
    <pageSetUpPr fitToPage="1"/>
  </sheetPr>
  <dimension ref="A2:P45"/>
  <sheetViews>
    <sheetView zoomScale="85" zoomScaleNormal="85" zoomScaleSheetLayoutView="70" workbookViewId="0">
      <selection activeCell="K39" sqref="K39"/>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8" t="s">
        <v>205</v>
      </c>
      <c r="B2" s="128"/>
      <c r="C2" s="128"/>
      <c r="D2" s="128"/>
      <c r="E2" s="128"/>
      <c r="F2" s="128"/>
      <c r="G2" s="128"/>
      <c r="H2" s="128"/>
      <c r="I2" s="128"/>
      <c r="J2" s="128"/>
      <c r="K2" s="128"/>
      <c r="L2" s="128"/>
      <c r="M2" s="128"/>
      <c r="N2" s="128"/>
      <c r="O2" s="128"/>
      <c r="P2" s="128"/>
    </row>
    <row r="3" spans="1:16">
      <c r="A3" s="129" t="s">
        <v>151</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'1.5.'!A11</f>
        <v>Tāme sastādīta 2024. gada tirgus cenās, pamatojoties uz projekta rasējumiem</v>
      </c>
      <c r="M11" s="130" t="s">
        <v>2</v>
      </c>
      <c r="N11" s="130"/>
      <c r="O11" s="86">
        <f>P35</f>
        <v>0</v>
      </c>
      <c r="P11" s="2" t="s">
        <v>3</v>
      </c>
    </row>
    <row r="12" spans="1:16">
      <c r="E12" s="38"/>
      <c r="N12" s="24" t="s">
        <v>42</v>
      </c>
      <c r="O12" s="2" t="str">
        <f>D37</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16">
      <c r="A17" s="59"/>
      <c r="B17" s="58"/>
      <c r="C17" s="68" t="s">
        <v>54</v>
      </c>
      <c r="D17" s="56"/>
      <c r="E17" s="57"/>
      <c r="F17" s="55">
        <v>0</v>
      </c>
      <c r="G17" s="55">
        <f t="shared" ref="G17" si="0">IF(F17&gt;0,likme,0)</f>
        <v>0</v>
      </c>
      <c r="H17" s="55">
        <f t="shared" ref="H17" si="1">ROUND(F17*G17,2)</f>
        <v>0</v>
      </c>
      <c r="I17" s="55">
        <v>0</v>
      </c>
      <c r="J17" s="55">
        <v>0</v>
      </c>
      <c r="K17" s="55">
        <f t="shared" ref="K17:K22" si="2">SUM(H17:J17)</f>
        <v>0</v>
      </c>
      <c r="L17" s="55">
        <f t="shared" ref="L17:L22" si="3">ROUND(E17*F17,2)</f>
        <v>0</v>
      </c>
      <c r="M17" s="55">
        <f t="shared" ref="M17:M22" si="4">ROUND(E17*H17,2)</f>
        <v>0</v>
      </c>
      <c r="N17" s="55">
        <f t="shared" ref="N17:N22" si="5">ROUND(E17*I17,2)</f>
        <v>0</v>
      </c>
      <c r="O17" s="55">
        <f t="shared" ref="O17:O22" si="6">ROUND(E17*J17,2)</f>
        <v>0</v>
      </c>
      <c r="P17" s="55">
        <f t="shared" ref="P17:P22" si="7">SUM(M17:O17)</f>
        <v>0</v>
      </c>
    </row>
    <row r="18" spans="1:16" ht="31.3">
      <c r="A18" s="59">
        <v>1</v>
      </c>
      <c r="B18" s="58"/>
      <c r="C18" s="61" t="s">
        <v>55</v>
      </c>
      <c r="D18" s="56" t="s">
        <v>71</v>
      </c>
      <c r="E18" s="57">
        <v>225</v>
      </c>
      <c r="F18" s="55"/>
      <c r="G18" s="55"/>
      <c r="H18" s="55"/>
      <c r="I18" s="55"/>
      <c r="J18" s="55"/>
      <c r="K18" s="55">
        <f t="shared" si="2"/>
        <v>0</v>
      </c>
      <c r="L18" s="55">
        <f t="shared" si="3"/>
        <v>0</v>
      </c>
      <c r="M18" s="55">
        <f t="shared" si="4"/>
        <v>0</v>
      </c>
      <c r="N18" s="55">
        <f t="shared" si="5"/>
        <v>0</v>
      </c>
      <c r="O18" s="55">
        <f t="shared" si="6"/>
        <v>0</v>
      </c>
      <c r="P18" s="55">
        <f t="shared" si="7"/>
        <v>0</v>
      </c>
    </row>
    <row r="19" spans="1:16" ht="31.3">
      <c r="A19" s="59">
        <f>A18+1</f>
        <v>2</v>
      </c>
      <c r="B19" s="58"/>
      <c r="C19" s="61" t="s">
        <v>56</v>
      </c>
      <c r="D19" s="56" t="s">
        <v>71</v>
      </c>
      <c r="E19" s="57">
        <v>30</v>
      </c>
      <c r="F19" s="55"/>
      <c r="G19" s="55"/>
      <c r="H19" s="55"/>
      <c r="I19" s="55"/>
      <c r="J19" s="55"/>
      <c r="K19" s="55">
        <f t="shared" si="2"/>
        <v>0</v>
      </c>
      <c r="L19" s="55">
        <f t="shared" si="3"/>
        <v>0</v>
      </c>
      <c r="M19" s="55">
        <f t="shared" si="4"/>
        <v>0</v>
      </c>
      <c r="N19" s="55">
        <f t="shared" si="5"/>
        <v>0</v>
      </c>
      <c r="O19" s="55">
        <f t="shared" si="6"/>
        <v>0</v>
      </c>
      <c r="P19" s="55">
        <f t="shared" si="7"/>
        <v>0</v>
      </c>
    </row>
    <row r="20" spans="1:16" ht="31.3">
      <c r="A20" s="59">
        <f t="shared" ref="A20:A33" si="8">A19+1</f>
        <v>3</v>
      </c>
      <c r="B20" s="58"/>
      <c r="C20" s="66" t="s">
        <v>57</v>
      </c>
      <c r="D20" s="56" t="s">
        <v>73</v>
      </c>
      <c r="E20" s="57">
        <v>13</v>
      </c>
      <c r="F20" s="55"/>
      <c r="G20" s="55"/>
      <c r="H20" s="55"/>
      <c r="I20" s="55"/>
      <c r="J20" s="55"/>
      <c r="K20" s="55">
        <f t="shared" si="2"/>
        <v>0</v>
      </c>
      <c r="L20" s="55">
        <f t="shared" si="3"/>
        <v>0</v>
      </c>
      <c r="M20" s="55">
        <f t="shared" si="4"/>
        <v>0</v>
      </c>
      <c r="N20" s="55">
        <f t="shared" si="5"/>
        <v>0</v>
      </c>
      <c r="O20" s="55">
        <f t="shared" si="6"/>
        <v>0</v>
      </c>
      <c r="P20" s="55">
        <f t="shared" si="7"/>
        <v>0</v>
      </c>
    </row>
    <row r="21" spans="1:16" ht="31.3">
      <c r="A21" s="59">
        <f t="shared" si="8"/>
        <v>4</v>
      </c>
      <c r="B21" s="58"/>
      <c r="C21" s="61" t="s">
        <v>58</v>
      </c>
      <c r="D21" s="56" t="s">
        <v>73</v>
      </c>
      <c r="E21" s="57">
        <v>18</v>
      </c>
      <c r="F21" s="55"/>
      <c r="G21" s="55"/>
      <c r="H21" s="55"/>
      <c r="I21" s="55"/>
      <c r="J21" s="55"/>
      <c r="K21" s="55">
        <f t="shared" si="2"/>
        <v>0</v>
      </c>
      <c r="L21" s="55">
        <f t="shared" si="3"/>
        <v>0</v>
      </c>
      <c r="M21" s="55">
        <f t="shared" si="4"/>
        <v>0</v>
      </c>
      <c r="N21" s="55">
        <f t="shared" si="5"/>
        <v>0</v>
      </c>
      <c r="O21" s="55">
        <f t="shared" si="6"/>
        <v>0</v>
      </c>
      <c r="P21" s="55">
        <f t="shared" si="7"/>
        <v>0</v>
      </c>
    </row>
    <row r="22" spans="1:16" ht="31.3">
      <c r="A22" s="59">
        <f t="shared" si="8"/>
        <v>5</v>
      </c>
      <c r="B22" s="58"/>
      <c r="C22" s="61" t="s">
        <v>59</v>
      </c>
      <c r="D22" s="56" t="s">
        <v>73</v>
      </c>
      <c r="E22" s="57">
        <v>60</v>
      </c>
      <c r="F22" s="55"/>
      <c r="G22" s="55"/>
      <c r="H22" s="55"/>
      <c r="I22" s="55"/>
      <c r="J22" s="55"/>
      <c r="K22" s="55">
        <f t="shared" si="2"/>
        <v>0</v>
      </c>
      <c r="L22" s="55">
        <f t="shared" si="3"/>
        <v>0</v>
      </c>
      <c r="M22" s="55">
        <f t="shared" si="4"/>
        <v>0</v>
      </c>
      <c r="N22" s="55">
        <f t="shared" si="5"/>
        <v>0</v>
      </c>
      <c r="O22" s="55">
        <f t="shared" si="6"/>
        <v>0</v>
      </c>
      <c r="P22" s="55">
        <f t="shared" si="7"/>
        <v>0</v>
      </c>
    </row>
    <row r="23" spans="1:16" ht="31.3">
      <c r="A23" s="59">
        <f t="shared" si="8"/>
        <v>6</v>
      </c>
      <c r="B23" s="58"/>
      <c r="C23" s="61" t="s">
        <v>60</v>
      </c>
      <c r="D23" s="56" t="s">
        <v>73</v>
      </c>
      <c r="E23" s="57">
        <v>100</v>
      </c>
      <c r="F23" s="55"/>
      <c r="G23" s="55"/>
      <c r="H23" s="55"/>
      <c r="I23" s="55"/>
      <c r="J23" s="55"/>
      <c r="K23" s="55">
        <f t="shared" ref="K23:K33" si="9">SUM(H23:J23)</f>
        <v>0</v>
      </c>
      <c r="L23" s="55">
        <f t="shared" ref="L23:L33" si="10">ROUND(E23*F23,2)</f>
        <v>0</v>
      </c>
      <c r="M23" s="55">
        <f t="shared" ref="M23:M33" si="11">ROUND(E23*H23,2)</f>
        <v>0</v>
      </c>
      <c r="N23" s="55">
        <f t="shared" ref="N23:N33" si="12">ROUND(E23*I23,2)</f>
        <v>0</v>
      </c>
      <c r="O23" s="55">
        <f t="shared" ref="O23:O33" si="13">ROUND(E23*J23,2)</f>
        <v>0</v>
      </c>
      <c r="P23" s="55">
        <f t="shared" ref="P23:P33" si="14">SUM(M23:O23)</f>
        <v>0</v>
      </c>
    </row>
    <row r="24" spans="1:16" ht="31.3">
      <c r="A24" s="59">
        <f t="shared" si="8"/>
        <v>7</v>
      </c>
      <c r="B24" s="58"/>
      <c r="C24" s="61" t="s">
        <v>61</v>
      </c>
      <c r="D24" s="56" t="s">
        <v>73</v>
      </c>
      <c r="E24" s="57">
        <v>52</v>
      </c>
      <c r="F24" s="55"/>
      <c r="G24" s="55"/>
      <c r="H24" s="55"/>
      <c r="I24" s="55"/>
      <c r="J24" s="55"/>
      <c r="K24" s="55">
        <f t="shared" si="9"/>
        <v>0</v>
      </c>
      <c r="L24" s="55">
        <f t="shared" si="10"/>
        <v>0</v>
      </c>
      <c r="M24" s="55">
        <f t="shared" si="11"/>
        <v>0</v>
      </c>
      <c r="N24" s="55">
        <f t="shared" si="12"/>
        <v>0</v>
      </c>
      <c r="O24" s="55">
        <f t="shared" si="13"/>
        <v>0</v>
      </c>
      <c r="P24" s="55">
        <f t="shared" si="14"/>
        <v>0</v>
      </c>
    </row>
    <row r="25" spans="1:16" ht="31.3">
      <c r="A25" s="59">
        <f t="shared" si="8"/>
        <v>8</v>
      </c>
      <c r="B25" s="58"/>
      <c r="C25" s="61" t="s">
        <v>62</v>
      </c>
      <c r="D25" s="56" t="s">
        <v>73</v>
      </c>
      <c r="E25" s="57">
        <v>3</v>
      </c>
      <c r="F25" s="55"/>
      <c r="G25" s="55"/>
      <c r="H25" s="55"/>
      <c r="I25" s="55"/>
      <c r="J25" s="55"/>
      <c r="K25" s="55">
        <f t="shared" si="9"/>
        <v>0</v>
      </c>
      <c r="L25" s="55">
        <f t="shared" si="10"/>
        <v>0</v>
      </c>
      <c r="M25" s="55">
        <f t="shared" si="11"/>
        <v>0</v>
      </c>
      <c r="N25" s="55">
        <f t="shared" si="12"/>
        <v>0</v>
      </c>
      <c r="O25" s="55">
        <f t="shared" si="13"/>
        <v>0</v>
      </c>
      <c r="P25" s="55">
        <f t="shared" si="14"/>
        <v>0</v>
      </c>
    </row>
    <row r="26" spans="1:16">
      <c r="A26" s="59">
        <f t="shared" si="8"/>
        <v>9</v>
      </c>
      <c r="B26" s="58"/>
      <c r="C26" s="61" t="s">
        <v>63</v>
      </c>
      <c r="D26" s="56" t="s">
        <v>71</v>
      </c>
      <c r="E26" s="57">
        <v>100</v>
      </c>
      <c r="F26" s="55"/>
      <c r="G26" s="55"/>
      <c r="H26" s="55"/>
      <c r="I26" s="55"/>
      <c r="J26" s="55"/>
      <c r="K26" s="55">
        <f t="shared" si="9"/>
        <v>0</v>
      </c>
      <c r="L26" s="55">
        <f t="shared" si="10"/>
        <v>0</v>
      </c>
      <c r="M26" s="55">
        <f t="shared" si="11"/>
        <v>0</v>
      </c>
      <c r="N26" s="55">
        <f t="shared" si="12"/>
        <v>0</v>
      </c>
      <c r="O26" s="55">
        <f t="shared" si="13"/>
        <v>0</v>
      </c>
      <c r="P26" s="55">
        <f t="shared" si="14"/>
        <v>0</v>
      </c>
    </row>
    <row r="27" spans="1:16">
      <c r="A27" s="59">
        <f t="shared" si="8"/>
        <v>10</v>
      </c>
      <c r="B27" s="58"/>
      <c r="C27" s="61" t="s">
        <v>64</v>
      </c>
      <c r="D27" s="56" t="s">
        <v>73</v>
      </c>
      <c r="E27" s="57">
        <v>13</v>
      </c>
      <c r="F27" s="55"/>
      <c r="G27" s="55"/>
      <c r="H27" s="55"/>
      <c r="I27" s="55"/>
      <c r="J27" s="55"/>
      <c r="K27" s="55">
        <f t="shared" si="9"/>
        <v>0</v>
      </c>
      <c r="L27" s="55">
        <f t="shared" si="10"/>
        <v>0</v>
      </c>
      <c r="M27" s="55">
        <f t="shared" si="11"/>
        <v>0</v>
      </c>
      <c r="N27" s="55">
        <f t="shared" si="12"/>
        <v>0</v>
      </c>
      <c r="O27" s="55">
        <f t="shared" si="13"/>
        <v>0</v>
      </c>
      <c r="P27" s="55">
        <f t="shared" si="14"/>
        <v>0</v>
      </c>
    </row>
    <row r="28" spans="1:16" ht="31.3">
      <c r="A28" s="59">
        <f t="shared" si="8"/>
        <v>11</v>
      </c>
      <c r="B28" s="58"/>
      <c r="C28" s="61" t="s">
        <v>65</v>
      </c>
      <c r="D28" s="56" t="s">
        <v>73</v>
      </c>
      <c r="E28" s="57">
        <v>8</v>
      </c>
      <c r="F28" s="55"/>
      <c r="G28" s="55"/>
      <c r="H28" s="55"/>
      <c r="I28" s="55"/>
      <c r="J28" s="55"/>
      <c r="K28" s="55">
        <f t="shared" si="9"/>
        <v>0</v>
      </c>
      <c r="L28" s="55">
        <f t="shared" si="10"/>
        <v>0</v>
      </c>
      <c r="M28" s="55">
        <f t="shared" si="11"/>
        <v>0</v>
      </c>
      <c r="N28" s="55">
        <f t="shared" si="12"/>
        <v>0</v>
      </c>
      <c r="O28" s="55">
        <f t="shared" si="13"/>
        <v>0</v>
      </c>
      <c r="P28" s="55">
        <f t="shared" si="14"/>
        <v>0</v>
      </c>
    </row>
    <row r="29" spans="1:16" ht="31.3">
      <c r="A29" s="59">
        <f t="shared" si="8"/>
        <v>12</v>
      </c>
      <c r="B29" s="58"/>
      <c r="C29" s="66" t="s">
        <v>66</v>
      </c>
      <c r="D29" s="56" t="s">
        <v>73</v>
      </c>
      <c r="E29" s="57">
        <v>2</v>
      </c>
      <c r="F29" s="55"/>
      <c r="G29" s="55"/>
      <c r="H29" s="55"/>
      <c r="I29" s="55"/>
      <c r="J29" s="55"/>
      <c r="K29" s="55">
        <f t="shared" si="9"/>
        <v>0</v>
      </c>
      <c r="L29" s="55">
        <f t="shared" si="10"/>
        <v>0</v>
      </c>
      <c r="M29" s="55">
        <f t="shared" si="11"/>
        <v>0</v>
      </c>
      <c r="N29" s="55">
        <f t="shared" si="12"/>
        <v>0</v>
      </c>
      <c r="O29" s="55">
        <f t="shared" si="13"/>
        <v>0</v>
      </c>
      <c r="P29" s="55">
        <f t="shared" si="14"/>
        <v>0</v>
      </c>
    </row>
    <row r="30" spans="1:16" ht="31.3">
      <c r="A30" s="59">
        <f t="shared" si="8"/>
        <v>13</v>
      </c>
      <c r="B30" s="58"/>
      <c r="C30" s="66" t="s">
        <v>67</v>
      </c>
      <c r="D30" s="56" t="s">
        <v>73</v>
      </c>
      <c r="E30" s="57">
        <v>8</v>
      </c>
      <c r="F30" s="55"/>
      <c r="G30" s="55"/>
      <c r="H30" s="55"/>
      <c r="I30" s="55"/>
      <c r="J30" s="55"/>
      <c r="K30" s="55">
        <f t="shared" si="9"/>
        <v>0</v>
      </c>
      <c r="L30" s="55">
        <f t="shared" si="10"/>
        <v>0</v>
      </c>
      <c r="M30" s="55">
        <f t="shared" si="11"/>
        <v>0</v>
      </c>
      <c r="N30" s="55">
        <f t="shared" si="12"/>
        <v>0</v>
      </c>
      <c r="O30" s="55">
        <f t="shared" si="13"/>
        <v>0</v>
      </c>
      <c r="P30" s="55">
        <f t="shared" si="14"/>
        <v>0</v>
      </c>
    </row>
    <row r="31" spans="1:16">
      <c r="A31" s="59">
        <f t="shared" si="8"/>
        <v>14</v>
      </c>
      <c r="B31" s="58"/>
      <c r="C31" s="61" t="s">
        <v>68</v>
      </c>
      <c r="D31" s="56" t="s">
        <v>73</v>
      </c>
      <c r="E31" s="57">
        <v>3</v>
      </c>
      <c r="F31" s="55"/>
      <c r="G31" s="55"/>
      <c r="H31" s="55"/>
      <c r="I31" s="55"/>
      <c r="J31" s="55"/>
      <c r="K31" s="55">
        <f t="shared" si="9"/>
        <v>0</v>
      </c>
      <c r="L31" s="55">
        <f t="shared" si="10"/>
        <v>0</v>
      </c>
      <c r="M31" s="55">
        <f t="shared" si="11"/>
        <v>0</v>
      </c>
      <c r="N31" s="55">
        <f t="shared" si="12"/>
        <v>0</v>
      </c>
      <c r="O31" s="55">
        <f t="shared" si="13"/>
        <v>0</v>
      </c>
      <c r="P31" s="55">
        <f t="shared" si="14"/>
        <v>0</v>
      </c>
    </row>
    <row r="32" spans="1:16" ht="31.3">
      <c r="A32" s="59">
        <f t="shared" si="8"/>
        <v>15</v>
      </c>
      <c r="B32" s="58"/>
      <c r="C32" s="61" t="s">
        <v>69</v>
      </c>
      <c r="D32" s="56" t="s">
        <v>73</v>
      </c>
      <c r="E32" s="57">
        <v>4</v>
      </c>
      <c r="F32" s="55"/>
      <c r="G32" s="55"/>
      <c r="H32" s="55"/>
      <c r="I32" s="55"/>
      <c r="J32" s="55"/>
      <c r="K32" s="55">
        <f t="shared" si="9"/>
        <v>0</v>
      </c>
      <c r="L32" s="55">
        <f t="shared" si="10"/>
        <v>0</v>
      </c>
      <c r="M32" s="55">
        <f t="shared" si="11"/>
        <v>0</v>
      </c>
      <c r="N32" s="55">
        <f t="shared" si="12"/>
        <v>0</v>
      </c>
      <c r="O32" s="55">
        <f t="shared" si="13"/>
        <v>0</v>
      </c>
      <c r="P32" s="55">
        <f t="shared" si="14"/>
        <v>0</v>
      </c>
    </row>
    <row r="33" spans="1:16">
      <c r="A33" s="59">
        <f t="shared" si="8"/>
        <v>16</v>
      </c>
      <c r="B33" s="58"/>
      <c r="C33" s="61" t="s">
        <v>70</v>
      </c>
      <c r="D33" s="56" t="s">
        <v>71</v>
      </c>
      <c r="E33" s="57">
        <v>20</v>
      </c>
      <c r="F33" s="55"/>
      <c r="G33" s="55"/>
      <c r="H33" s="55"/>
      <c r="I33" s="55"/>
      <c r="J33" s="55"/>
      <c r="K33" s="55">
        <f t="shared" si="9"/>
        <v>0</v>
      </c>
      <c r="L33" s="55">
        <f t="shared" si="10"/>
        <v>0</v>
      </c>
      <c r="M33" s="55">
        <f t="shared" si="11"/>
        <v>0</v>
      </c>
      <c r="N33" s="55">
        <f t="shared" si="12"/>
        <v>0</v>
      </c>
      <c r="O33" s="55">
        <f t="shared" si="13"/>
        <v>0</v>
      </c>
      <c r="P33" s="55">
        <f t="shared" si="14"/>
        <v>0</v>
      </c>
    </row>
    <row r="34" spans="1:16">
      <c r="A34" s="126"/>
      <c r="B34" s="126"/>
      <c r="C34" s="126"/>
      <c r="D34" s="126"/>
      <c r="E34" s="126"/>
      <c r="F34" s="126"/>
      <c r="G34" s="126"/>
      <c r="H34" s="126"/>
      <c r="I34" s="126"/>
      <c r="J34" s="126"/>
      <c r="K34" s="126"/>
      <c r="L34" s="126"/>
      <c r="M34" s="126"/>
      <c r="N34" s="126"/>
      <c r="O34" s="126"/>
      <c r="P34" s="126"/>
    </row>
    <row r="35" spans="1:16">
      <c r="A35" s="127" t="s">
        <v>49</v>
      </c>
      <c r="B35" s="127"/>
      <c r="C35" s="127"/>
      <c r="D35" s="127"/>
      <c r="E35" s="127"/>
      <c r="F35" s="127"/>
      <c r="G35" s="127"/>
      <c r="H35" s="127"/>
      <c r="I35" s="127"/>
      <c r="J35" s="127"/>
      <c r="K35" s="63"/>
      <c r="L35" s="64">
        <f>SUM(L17:L34)</f>
        <v>0</v>
      </c>
      <c r="M35" s="64">
        <f>SUM(M17:M34)</f>
        <v>0</v>
      </c>
      <c r="N35" s="64">
        <f>SUM(N17:N34)</f>
        <v>0</v>
      </c>
      <c r="O35" s="64">
        <f>SUM(O17:O34)</f>
        <v>0</v>
      </c>
      <c r="P35" s="64">
        <f>SUM(P17:P34)</f>
        <v>0</v>
      </c>
    </row>
    <row r="36" spans="1:16">
      <c r="A36" s="7"/>
      <c r="B36" s="7"/>
      <c r="C36" s="7"/>
      <c r="D36" s="7"/>
      <c r="E36" s="7"/>
      <c r="F36" s="7"/>
      <c r="G36" s="7"/>
      <c r="H36" s="7"/>
      <c r="I36" s="7"/>
      <c r="J36" s="7"/>
      <c r="K36" s="65"/>
      <c r="L36" s="9"/>
      <c r="M36" s="9"/>
      <c r="N36" s="9"/>
      <c r="O36" s="9"/>
      <c r="P36" s="10"/>
    </row>
    <row r="37" spans="1:16">
      <c r="A37" s="18" t="str">
        <f>KT!A21</f>
        <v xml:space="preserve">Sastādīja: </v>
      </c>
      <c r="C37" s="19"/>
      <c r="D37" s="19" t="str">
        <f>'1.5.'!D51</f>
        <v>2024.gada ___.______</v>
      </c>
      <c r="E37" s="19"/>
      <c r="F37" s="19"/>
      <c r="G37" s="19"/>
      <c r="H37" s="19"/>
    </row>
    <row r="38" spans="1:16">
      <c r="A38" s="18" t="s">
        <v>40</v>
      </c>
      <c r="C38" s="19"/>
      <c r="D38" s="19"/>
      <c r="E38" s="19"/>
      <c r="F38" s="19"/>
      <c r="G38" s="19"/>
      <c r="H38" s="19"/>
    </row>
    <row r="39" spans="1:16">
      <c r="A39" s="18" t="str">
        <f>KT!A23</f>
        <v xml:space="preserve">Sertifikāta Nr.: </v>
      </c>
      <c r="C39" s="19"/>
      <c r="D39" s="19"/>
      <c r="E39" s="19"/>
      <c r="F39" s="19"/>
      <c r="G39" s="19"/>
      <c r="H39" s="19"/>
    </row>
    <row r="40" spans="1:16">
      <c r="A40" s="20"/>
      <c r="C40" s="19"/>
      <c r="D40" s="19"/>
      <c r="E40" s="19"/>
      <c r="F40" s="19"/>
      <c r="G40" s="19"/>
      <c r="H40" s="19"/>
    </row>
    <row r="41" spans="1:16">
      <c r="A41" s="18" t="str">
        <f>KT!A25</f>
        <v xml:space="preserve">Sastādīja: </v>
      </c>
      <c r="C41" s="19"/>
      <c r="D41" s="19" t="str">
        <f>D37</f>
        <v>2024.gada ___.______</v>
      </c>
      <c r="E41" s="19"/>
      <c r="F41" s="19"/>
      <c r="G41" s="19"/>
      <c r="H41" s="19"/>
    </row>
    <row r="42" spans="1:16">
      <c r="A42" s="18" t="s">
        <v>41</v>
      </c>
      <c r="C42" s="19"/>
      <c r="D42" s="19"/>
      <c r="E42" s="19"/>
      <c r="F42" s="19"/>
      <c r="G42" s="19"/>
      <c r="H42" s="19"/>
    </row>
    <row r="43" spans="1:16">
      <c r="A43" s="18" t="str">
        <f>KT!A27</f>
        <v xml:space="preserve">Sertifikāta Nr.: </v>
      </c>
      <c r="C43" s="19"/>
      <c r="D43" s="19"/>
      <c r="E43" s="19"/>
      <c r="F43" s="19"/>
      <c r="G43" s="19"/>
      <c r="H43" s="19"/>
    </row>
    <row r="44" spans="1:16">
      <c r="B44" s="21"/>
      <c r="C44" s="19"/>
      <c r="D44" s="19"/>
      <c r="E44" s="19"/>
      <c r="F44" s="19"/>
      <c r="G44" s="19"/>
      <c r="H44" s="19"/>
    </row>
    <row r="45" spans="1:16">
      <c r="B45" s="22"/>
      <c r="C45" s="23"/>
      <c r="D45" s="22"/>
      <c r="F45" s="23"/>
      <c r="H45" s="19"/>
    </row>
  </sheetData>
  <mergeCells count="14">
    <mergeCell ref="L14:P14"/>
    <mergeCell ref="A16:P16"/>
    <mergeCell ref="A34:P34"/>
    <mergeCell ref="A35:J35"/>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0" tint="-0.249977111117893"/>
    <pageSetUpPr fitToPage="1"/>
  </sheetPr>
  <dimension ref="A2:R51"/>
  <sheetViews>
    <sheetView topLeftCell="A31" zoomScale="85" zoomScaleNormal="85" zoomScaleSheetLayoutView="70" workbookViewId="0">
      <selection activeCell="H12" sqref="H12"/>
    </sheetView>
  </sheetViews>
  <sheetFormatPr defaultColWidth="9.109375" defaultRowHeight="15.65"/>
  <cols>
    <col min="1" max="1" width="10.6640625" style="2" customWidth="1"/>
    <col min="2" max="2" width="9.33203125" style="2" customWidth="1"/>
    <col min="3" max="3" width="51.109375" style="2" customWidth="1"/>
    <col min="4" max="4" width="8.33203125" style="2" customWidth="1"/>
    <col min="5" max="5" width="10.88671875" style="2" customWidth="1"/>
    <col min="6" max="11" width="10.44140625" style="2" customWidth="1"/>
    <col min="12" max="16" width="13.88671875" style="2" customWidth="1"/>
    <col min="17" max="16384" width="9.109375" style="2"/>
  </cols>
  <sheetData>
    <row r="2" spans="1:16">
      <c r="A2" s="128" t="s">
        <v>206</v>
      </c>
      <c r="B2" s="128"/>
      <c r="C2" s="128"/>
      <c r="D2" s="128"/>
      <c r="E2" s="128"/>
      <c r="F2" s="128"/>
      <c r="G2" s="128"/>
      <c r="H2" s="128"/>
      <c r="I2" s="128"/>
      <c r="J2" s="128"/>
      <c r="K2" s="128"/>
      <c r="L2" s="128"/>
      <c r="M2" s="128"/>
      <c r="N2" s="128"/>
      <c r="O2" s="128"/>
      <c r="P2" s="128"/>
    </row>
    <row r="3" spans="1:16">
      <c r="A3" s="129" t="s">
        <v>78</v>
      </c>
      <c r="B3" s="129"/>
      <c r="C3" s="129"/>
      <c r="D3" s="129"/>
      <c r="E3" s="129"/>
      <c r="F3" s="129"/>
      <c r="G3" s="129"/>
      <c r="H3" s="129"/>
      <c r="I3" s="129"/>
      <c r="J3" s="129"/>
      <c r="K3" s="129"/>
      <c r="L3" s="129"/>
      <c r="M3" s="129"/>
      <c r="N3" s="129"/>
      <c r="O3" s="129"/>
      <c r="P3" s="129"/>
    </row>
    <row r="4" spans="1:16">
      <c r="A4" s="128" t="s">
        <v>48</v>
      </c>
      <c r="B4" s="128"/>
      <c r="C4" s="128"/>
      <c r="D4" s="128"/>
      <c r="E4" s="128"/>
      <c r="F4" s="128"/>
      <c r="G4" s="128"/>
      <c r="H4" s="128"/>
      <c r="I4" s="128"/>
      <c r="J4" s="128"/>
      <c r="K4" s="128"/>
      <c r="L4" s="128"/>
      <c r="M4" s="128"/>
      <c r="N4" s="128"/>
      <c r="O4" s="128"/>
      <c r="P4" s="128"/>
    </row>
    <row r="5" spans="1:16">
      <c r="A5" s="38"/>
      <c r="B5" s="38"/>
      <c r="C5" s="38"/>
      <c r="D5" s="38"/>
      <c r="E5" s="38"/>
      <c r="F5" s="38"/>
      <c r="G5" s="38"/>
      <c r="H5" s="38"/>
      <c r="I5" s="38"/>
      <c r="J5" s="38"/>
      <c r="K5" s="38"/>
      <c r="L5" s="38"/>
      <c r="M5" s="38"/>
      <c r="N5" s="38"/>
      <c r="O5" s="38"/>
      <c r="P5" s="38"/>
    </row>
    <row r="6" spans="1:16">
      <c r="A6" s="2" t="s">
        <v>10</v>
      </c>
      <c r="C6" s="4" t="str">
        <f>KT!B9</f>
        <v>Energoefektivitātes paaugstināšana Augšlīgatnes pirmsskolas izglītības iestādē "Zvaniņi"</v>
      </c>
      <c r="D6" s="4"/>
      <c r="E6" s="4"/>
      <c r="F6" s="4"/>
      <c r="G6" s="4"/>
      <c r="H6" s="4"/>
      <c r="I6" s="4"/>
      <c r="J6" s="4"/>
      <c r="K6" s="4"/>
      <c r="L6" s="4"/>
      <c r="M6" s="4"/>
      <c r="N6" s="4"/>
      <c r="O6" s="4"/>
      <c r="P6" s="4"/>
    </row>
    <row r="7" spans="1:16">
      <c r="A7" s="2" t="s">
        <v>11</v>
      </c>
      <c r="C7" s="4" t="str">
        <f>KT!B10</f>
        <v>Pirmsskolas izglītības iestāde "Zvaniņi"</v>
      </c>
    </row>
    <row r="8" spans="1:16">
      <c r="A8" s="2" t="s">
        <v>0</v>
      </c>
      <c r="C8" s="4" t="str">
        <f>KT!B11</f>
        <v>Sporta iela 14, Augšlīgatne, Līgatnes pagasts, Cēsu novads, LV-4108</v>
      </c>
      <c r="D8" s="3"/>
      <c r="E8" s="3"/>
      <c r="F8" s="3"/>
      <c r="G8" s="3"/>
      <c r="H8" s="3"/>
      <c r="I8" s="3"/>
      <c r="J8" s="3"/>
      <c r="K8" s="3"/>
      <c r="L8" s="3"/>
      <c r="M8" s="3"/>
      <c r="N8" s="3"/>
      <c r="O8" s="3"/>
      <c r="P8" s="3"/>
    </row>
    <row r="9" spans="1:16">
      <c r="A9" s="2" t="s">
        <v>1</v>
      </c>
      <c r="C9" s="4" t="str">
        <f>KT!B12</f>
        <v>CMP21-BP99</v>
      </c>
      <c r="D9" s="3"/>
      <c r="E9" s="3"/>
      <c r="F9" s="3"/>
      <c r="G9" s="3"/>
      <c r="H9" s="3"/>
      <c r="I9" s="3"/>
      <c r="J9" s="3"/>
      <c r="K9" s="3"/>
      <c r="L9" s="3"/>
      <c r="M9" s="3"/>
      <c r="N9" s="3"/>
      <c r="O9" s="3"/>
      <c r="P9" s="3"/>
    </row>
    <row r="11" spans="1:16">
      <c r="A11" s="2" t="str">
        <f>'1.6.'!A11</f>
        <v>Tāme sastādīta 2024. gada tirgus cenās, pamatojoties uz projekta rasējumiem</v>
      </c>
      <c r="M11" s="130" t="s">
        <v>2</v>
      </c>
      <c r="N11" s="130"/>
      <c r="O11" s="86">
        <f>P41</f>
        <v>0</v>
      </c>
      <c r="P11" s="2" t="s">
        <v>3</v>
      </c>
    </row>
    <row r="12" spans="1:16">
      <c r="E12" s="38"/>
      <c r="N12" s="24" t="s">
        <v>42</v>
      </c>
      <c r="O12" s="2" t="str">
        <f>'1.6.'!O12</f>
        <v>2024.gada ___.______</v>
      </c>
    </row>
    <row r="13" spans="1:16">
      <c r="E13" s="38"/>
    </row>
    <row r="14" spans="1:16">
      <c r="A14" s="131" t="s">
        <v>23</v>
      </c>
      <c r="B14" s="131" t="s">
        <v>9</v>
      </c>
      <c r="C14" s="122" t="s">
        <v>12</v>
      </c>
      <c r="D14" s="131" t="s">
        <v>4</v>
      </c>
      <c r="E14" s="132" t="s">
        <v>5</v>
      </c>
      <c r="F14" s="122" t="s">
        <v>13</v>
      </c>
      <c r="G14" s="122"/>
      <c r="H14" s="122"/>
      <c r="I14" s="122"/>
      <c r="J14" s="122"/>
      <c r="K14" s="122"/>
      <c r="L14" s="122" t="s">
        <v>14</v>
      </c>
      <c r="M14" s="122"/>
      <c r="N14" s="122"/>
      <c r="O14" s="122"/>
      <c r="P14" s="122"/>
    </row>
    <row r="15" spans="1:16" ht="110.2" customHeight="1">
      <c r="A15" s="131"/>
      <c r="B15" s="131"/>
      <c r="C15" s="122"/>
      <c r="D15" s="131"/>
      <c r="E15" s="132"/>
      <c r="F15" s="39" t="s">
        <v>6</v>
      </c>
      <c r="G15" s="39" t="s">
        <v>16</v>
      </c>
      <c r="H15" s="39" t="s">
        <v>15</v>
      </c>
      <c r="I15" s="39" t="s">
        <v>17</v>
      </c>
      <c r="J15" s="39" t="s">
        <v>18</v>
      </c>
      <c r="K15" s="39" t="s">
        <v>19</v>
      </c>
      <c r="L15" s="39" t="s">
        <v>7</v>
      </c>
      <c r="M15" s="39" t="s">
        <v>15</v>
      </c>
      <c r="N15" s="39" t="s">
        <v>17</v>
      </c>
      <c r="O15" s="39" t="s">
        <v>18</v>
      </c>
      <c r="P15" s="39" t="s">
        <v>20</v>
      </c>
    </row>
    <row r="16" spans="1:16">
      <c r="A16" s="123"/>
      <c r="B16" s="123"/>
      <c r="C16" s="123"/>
      <c r="D16" s="123"/>
      <c r="E16" s="123"/>
      <c r="F16" s="124"/>
      <c r="G16" s="124"/>
      <c r="H16" s="124"/>
      <c r="I16" s="124"/>
      <c r="J16" s="124"/>
      <c r="K16" s="124"/>
      <c r="L16" s="124"/>
      <c r="M16" s="124"/>
      <c r="N16" s="124"/>
      <c r="O16" s="124"/>
      <c r="P16" s="125"/>
    </row>
    <row r="17" spans="1:18">
      <c r="A17" s="27"/>
      <c r="B17" s="31"/>
      <c r="C17" s="43" t="s">
        <v>77</v>
      </c>
      <c r="D17" s="28"/>
      <c r="E17" s="32"/>
      <c r="F17" s="5"/>
      <c r="G17" s="5"/>
      <c r="H17" s="5"/>
      <c r="I17" s="5"/>
      <c r="J17" s="5"/>
      <c r="K17" s="5"/>
      <c r="L17" s="5"/>
      <c r="M17" s="5"/>
      <c r="N17" s="5"/>
      <c r="O17" s="5"/>
      <c r="P17" s="5"/>
    </row>
    <row r="18" spans="1:18">
      <c r="A18" s="27">
        <v>1</v>
      </c>
      <c r="B18" s="31"/>
      <c r="C18" s="44" t="s">
        <v>85</v>
      </c>
      <c r="D18" s="28" t="s">
        <v>76</v>
      </c>
      <c r="E18" s="32">
        <v>29.33</v>
      </c>
      <c r="F18" s="5"/>
      <c r="G18" s="5"/>
      <c r="H18" s="5"/>
      <c r="I18" s="5"/>
      <c r="J18" s="5"/>
      <c r="K18" s="5">
        <f t="shared" ref="K18" si="0">SUM(H18:J18)</f>
        <v>0</v>
      </c>
      <c r="L18" s="5">
        <f t="shared" ref="L18" si="1">ROUND(E18*F18,2)</f>
        <v>0</v>
      </c>
      <c r="M18" s="5">
        <f t="shared" ref="M18" si="2">ROUND(E18*H18,2)</f>
        <v>0</v>
      </c>
      <c r="N18" s="5">
        <f t="shared" ref="N18" si="3">ROUND(E18*I18,2)</f>
        <v>0</v>
      </c>
      <c r="O18" s="5">
        <f t="shared" ref="O18" si="4">ROUND(E18*J18,2)</f>
        <v>0</v>
      </c>
      <c r="P18" s="5">
        <f t="shared" ref="P18" si="5">SUM(M18:O18)</f>
        <v>0</v>
      </c>
    </row>
    <row r="19" spans="1:18">
      <c r="A19" s="27">
        <v>2</v>
      </c>
      <c r="B19" s="31"/>
      <c r="C19" s="48" t="s">
        <v>84</v>
      </c>
      <c r="D19" s="28" t="s">
        <v>76</v>
      </c>
      <c r="E19" s="32">
        <v>29.33</v>
      </c>
      <c r="F19" s="5"/>
      <c r="G19" s="5"/>
      <c r="H19" s="5"/>
      <c r="I19" s="5"/>
      <c r="J19" s="5"/>
      <c r="K19" s="5">
        <f t="shared" ref="K19:K28" si="6">SUM(H19:J19)</f>
        <v>0</v>
      </c>
      <c r="L19" s="5">
        <f t="shared" ref="L19:L28" si="7">ROUND(E19*F19,2)</f>
        <v>0</v>
      </c>
      <c r="M19" s="5">
        <f t="shared" ref="M19:M28" si="8">ROUND(E19*H19,2)</f>
        <v>0</v>
      </c>
      <c r="N19" s="5">
        <f t="shared" ref="N19:N28" si="9">ROUND(E19*I19,2)</f>
        <v>0</v>
      </c>
      <c r="O19" s="5">
        <f t="shared" ref="O19:O28" si="10">ROUND(E19*J19,2)</f>
        <v>0</v>
      </c>
      <c r="P19" s="5">
        <f t="shared" ref="P19:P28" si="11">SUM(M19:O19)</f>
        <v>0</v>
      </c>
    </row>
    <row r="20" spans="1:18" ht="34.9" customHeight="1">
      <c r="A20" s="27">
        <v>3</v>
      </c>
      <c r="B20" s="31"/>
      <c r="C20" s="34" t="s">
        <v>79</v>
      </c>
      <c r="D20" s="28" t="s">
        <v>76</v>
      </c>
      <c r="E20" s="51">
        <v>12</v>
      </c>
      <c r="F20" s="5"/>
      <c r="G20" s="5"/>
      <c r="H20" s="5"/>
      <c r="I20" s="5"/>
      <c r="J20" s="5"/>
      <c r="K20" s="5">
        <f>SUM(H20:J20)</f>
        <v>0</v>
      </c>
      <c r="L20" s="5">
        <f>ROUND(E20*F20,2)</f>
        <v>0</v>
      </c>
      <c r="M20" s="5">
        <f>ROUND(E20*H20,2)</f>
        <v>0</v>
      </c>
      <c r="N20" s="5">
        <f>ROUND(E20*I20,2)</f>
        <v>0</v>
      </c>
      <c r="O20" s="5">
        <f>ROUND(E20*J20,2)</f>
        <v>0</v>
      </c>
      <c r="P20" s="5">
        <f>SUM(M20:O20)</f>
        <v>0</v>
      </c>
    </row>
    <row r="21" spans="1:18">
      <c r="A21" s="27"/>
      <c r="B21" s="31"/>
      <c r="C21" s="50" t="s">
        <v>86</v>
      </c>
      <c r="D21" s="28"/>
      <c r="E21" s="32"/>
      <c r="F21" s="5"/>
      <c r="G21" s="5"/>
      <c r="H21" s="5"/>
      <c r="I21" s="5"/>
      <c r="J21" s="5"/>
      <c r="K21" s="5"/>
      <c r="L21" s="5"/>
      <c r="M21" s="5"/>
      <c r="N21" s="5"/>
      <c r="O21" s="5"/>
      <c r="P21" s="5"/>
    </row>
    <row r="22" spans="1:18" ht="62.65">
      <c r="A22" s="27">
        <v>4</v>
      </c>
      <c r="B22" s="31"/>
      <c r="C22" s="48" t="s">
        <v>88</v>
      </c>
      <c r="D22" s="28" t="s">
        <v>75</v>
      </c>
      <c r="E22" s="32">
        <v>40</v>
      </c>
      <c r="F22" s="5"/>
      <c r="G22" s="5"/>
      <c r="H22" s="5"/>
      <c r="I22" s="5"/>
      <c r="J22" s="5"/>
      <c r="K22" s="5">
        <f t="shared" si="6"/>
        <v>0</v>
      </c>
      <c r="L22" s="5">
        <f t="shared" si="7"/>
        <v>0</v>
      </c>
      <c r="M22" s="5">
        <f t="shared" si="8"/>
        <v>0</v>
      </c>
      <c r="N22" s="5">
        <f t="shared" si="9"/>
        <v>0</v>
      </c>
      <c r="O22" s="5">
        <f t="shared" si="10"/>
        <v>0</v>
      </c>
      <c r="P22" s="5">
        <f t="shared" si="11"/>
        <v>0</v>
      </c>
    </row>
    <row r="23" spans="1:18" ht="31.3">
      <c r="A23" s="27">
        <f>A22+1</f>
        <v>5</v>
      </c>
      <c r="B23" s="31"/>
      <c r="C23" s="48" t="s">
        <v>145</v>
      </c>
      <c r="D23" s="28" t="s">
        <v>75</v>
      </c>
      <c r="E23" s="32">
        <v>42</v>
      </c>
      <c r="F23" s="5"/>
      <c r="G23" s="5"/>
      <c r="H23" s="5"/>
      <c r="I23" s="5"/>
      <c r="J23" s="5"/>
      <c r="K23" s="5">
        <f t="shared" si="6"/>
        <v>0</v>
      </c>
      <c r="L23" s="5">
        <f t="shared" si="7"/>
        <v>0</v>
      </c>
      <c r="M23" s="5">
        <f t="shared" si="8"/>
        <v>0</v>
      </c>
      <c r="N23" s="5">
        <f t="shared" si="9"/>
        <v>0</v>
      </c>
      <c r="O23" s="5">
        <f t="shared" si="10"/>
        <v>0</v>
      </c>
      <c r="P23" s="5">
        <f t="shared" si="11"/>
        <v>0</v>
      </c>
    </row>
    <row r="24" spans="1:18" ht="47">
      <c r="A24" s="27">
        <f t="shared" ref="A24:A26" si="12">A23+1</f>
        <v>6</v>
      </c>
      <c r="B24" s="31"/>
      <c r="C24" s="44" t="s">
        <v>89</v>
      </c>
      <c r="D24" s="28" t="s">
        <v>76</v>
      </c>
      <c r="E24" s="32">
        <v>4.4800000000000004</v>
      </c>
      <c r="F24" s="5"/>
      <c r="G24" s="5"/>
      <c r="H24" s="5"/>
      <c r="I24" s="5"/>
      <c r="J24" s="5"/>
      <c r="K24" s="5">
        <f t="shared" si="6"/>
        <v>0</v>
      </c>
      <c r="L24" s="5">
        <f t="shared" si="7"/>
        <v>0</v>
      </c>
      <c r="M24" s="5">
        <f t="shared" si="8"/>
        <v>0</v>
      </c>
      <c r="N24" s="5">
        <f t="shared" si="9"/>
        <v>0</v>
      </c>
      <c r="O24" s="5">
        <f t="shared" si="10"/>
        <v>0</v>
      </c>
      <c r="P24" s="5">
        <f t="shared" si="11"/>
        <v>0</v>
      </c>
      <c r="R24" s="45"/>
    </row>
    <row r="25" spans="1:18" ht="31.3">
      <c r="A25" s="27">
        <f t="shared" si="12"/>
        <v>7</v>
      </c>
      <c r="B25" s="31"/>
      <c r="C25" s="44" t="s">
        <v>90</v>
      </c>
      <c r="D25" s="28" t="s">
        <v>76</v>
      </c>
      <c r="E25" s="32">
        <v>7.4</v>
      </c>
      <c r="F25" s="5"/>
      <c r="G25" s="5"/>
      <c r="H25" s="5"/>
      <c r="I25" s="5"/>
      <c r="J25" s="5"/>
      <c r="K25" s="5">
        <f t="shared" si="6"/>
        <v>0</v>
      </c>
      <c r="L25" s="5">
        <f t="shared" si="7"/>
        <v>0</v>
      </c>
      <c r="M25" s="5">
        <f t="shared" si="8"/>
        <v>0</v>
      </c>
      <c r="N25" s="5">
        <f t="shared" si="9"/>
        <v>0</v>
      </c>
      <c r="O25" s="5">
        <f t="shared" si="10"/>
        <v>0</v>
      </c>
      <c r="P25" s="5">
        <f t="shared" si="11"/>
        <v>0</v>
      </c>
    </row>
    <row r="26" spans="1:18">
      <c r="A26" s="27">
        <f t="shared" si="12"/>
        <v>8</v>
      </c>
      <c r="B26" s="31"/>
      <c r="C26" s="44" t="s">
        <v>91</v>
      </c>
      <c r="D26" s="28" t="s">
        <v>76</v>
      </c>
      <c r="E26" s="32">
        <v>17.45</v>
      </c>
      <c r="F26" s="5"/>
      <c r="G26" s="5"/>
      <c r="H26" s="5"/>
      <c r="I26" s="5"/>
      <c r="J26" s="5"/>
      <c r="K26" s="5">
        <f t="shared" si="6"/>
        <v>0</v>
      </c>
      <c r="L26" s="5">
        <f t="shared" si="7"/>
        <v>0</v>
      </c>
      <c r="M26" s="5">
        <f t="shared" si="8"/>
        <v>0</v>
      </c>
      <c r="N26" s="5">
        <f t="shared" si="9"/>
        <v>0</v>
      </c>
      <c r="O26" s="5">
        <f t="shared" si="10"/>
        <v>0</v>
      </c>
      <c r="P26" s="5">
        <f t="shared" si="11"/>
        <v>0</v>
      </c>
    </row>
    <row r="27" spans="1:18">
      <c r="A27" s="27"/>
      <c r="B27" s="31"/>
      <c r="C27" s="49" t="s">
        <v>87</v>
      </c>
      <c r="D27" s="28"/>
      <c r="E27" s="32"/>
      <c r="F27" s="5"/>
      <c r="G27" s="5"/>
      <c r="H27" s="5"/>
      <c r="I27" s="5"/>
      <c r="J27" s="5"/>
      <c r="K27" s="5"/>
      <c r="L27" s="5"/>
      <c r="M27" s="5"/>
      <c r="N27" s="5"/>
      <c r="O27" s="5"/>
      <c r="P27" s="5"/>
    </row>
    <row r="28" spans="1:18" ht="31.3">
      <c r="A28" s="27">
        <v>9</v>
      </c>
      <c r="B28" s="31"/>
      <c r="C28" s="33" t="s">
        <v>149</v>
      </c>
      <c r="D28" s="28" t="s">
        <v>71</v>
      </c>
      <c r="E28" s="32">
        <v>97.5</v>
      </c>
      <c r="F28" s="5"/>
      <c r="G28" s="5"/>
      <c r="H28" s="5"/>
      <c r="I28" s="5"/>
      <c r="J28" s="5"/>
      <c r="K28" s="5">
        <f t="shared" si="6"/>
        <v>0</v>
      </c>
      <c r="L28" s="5">
        <f t="shared" si="7"/>
        <v>0</v>
      </c>
      <c r="M28" s="5">
        <f t="shared" si="8"/>
        <v>0</v>
      </c>
      <c r="N28" s="5">
        <f t="shared" si="9"/>
        <v>0</v>
      </c>
      <c r="O28" s="5">
        <f t="shared" si="10"/>
        <v>0</v>
      </c>
      <c r="P28" s="5">
        <f t="shared" si="11"/>
        <v>0</v>
      </c>
    </row>
    <row r="29" spans="1:18" ht="15.05" customHeight="1">
      <c r="A29" s="59"/>
      <c r="B29" s="58"/>
      <c r="C29" s="62" t="s">
        <v>80</v>
      </c>
      <c r="D29" s="56"/>
      <c r="E29" s="71"/>
      <c r="F29" s="55"/>
      <c r="G29" s="55"/>
      <c r="H29" s="55"/>
      <c r="I29" s="55"/>
      <c r="J29" s="55"/>
      <c r="K29" s="55">
        <f t="shared" ref="K29:K35" si="13">SUM(H29:J29)</f>
        <v>0</v>
      </c>
      <c r="L29" s="55">
        <f t="shared" ref="L29:L35" si="14">ROUND(E29*F29,2)</f>
        <v>0</v>
      </c>
      <c r="M29" s="55">
        <f t="shared" ref="M29:M35" si="15">ROUND(E29*H29,2)</f>
        <v>0</v>
      </c>
      <c r="N29" s="55">
        <f t="shared" ref="N29:N35" si="16">ROUND(E29*I29,2)</f>
        <v>0</v>
      </c>
      <c r="O29" s="55">
        <f t="shared" ref="O29:O35" si="17">ROUND(E29*J29,2)</f>
        <v>0</v>
      </c>
      <c r="P29" s="55">
        <f t="shared" ref="P29:P35" si="18">SUM(M29:O29)</f>
        <v>0</v>
      </c>
    </row>
    <row r="30" spans="1:18" ht="15.05" customHeight="1">
      <c r="A30" s="59">
        <v>10</v>
      </c>
      <c r="B30" s="58"/>
      <c r="C30" s="61" t="s">
        <v>81</v>
      </c>
      <c r="D30" s="56" t="s">
        <v>72</v>
      </c>
      <c r="E30" s="71">
        <v>3</v>
      </c>
      <c r="F30" s="55"/>
      <c r="G30" s="55"/>
      <c r="H30" s="55"/>
      <c r="I30" s="55"/>
      <c r="J30" s="55"/>
      <c r="K30" s="55">
        <f t="shared" si="13"/>
        <v>0</v>
      </c>
      <c r="L30" s="55">
        <f t="shared" si="14"/>
        <v>0</v>
      </c>
      <c r="M30" s="55">
        <f t="shared" si="15"/>
        <v>0</v>
      </c>
      <c r="N30" s="55">
        <f t="shared" si="16"/>
        <v>0</v>
      </c>
      <c r="O30" s="55">
        <f t="shared" si="17"/>
        <v>0</v>
      </c>
      <c r="P30" s="55">
        <f t="shared" si="18"/>
        <v>0</v>
      </c>
    </row>
    <row r="31" spans="1:18" ht="31.3">
      <c r="A31" s="59">
        <f>A30+1</f>
        <v>11</v>
      </c>
      <c r="B31" s="58"/>
      <c r="C31" s="72" t="s">
        <v>82</v>
      </c>
      <c r="D31" s="56" t="s">
        <v>71</v>
      </c>
      <c r="E31" s="71">
        <v>8</v>
      </c>
      <c r="F31" s="55"/>
      <c r="G31" s="55"/>
      <c r="H31" s="55"/>
      <c r="I31" s="55"/>
      <c r="J31" s="55"/>
      <c r="K31" s="55">
        <f t="shared" si="13"/>
        <v>0</v>
      </c>
      <c r="L31" s="55">
        <f t="shared" si="14"/>
        <v>0</v>
      </c>
      <c r="M31" s="55">
        <f t="shared" si="15"/>
        <v>0</v>
      </c>
      <c r="N31" s="55">
        <f t="shared" si="16"/>
        <v>0</v>
      </c>
      <c r="O31" s="55">
        <f t="shared" si="17"/>
        <v>0</v>
      </c>
      <c r="P31" s="55">
        <f t="shared" si="18"/>
        <v>0</v>
      </c>
    </row>
    <row r="32" spans="1:18">
      <c r="A32" s="59">
        <f t="shared" ref="A32:A33" si="19">A31+1</f>
        <v>12</v>
      </c>
      <c r="B32" s="58"/>
      <c r="C32" s="72" t="s">
        <v>83</v>
      </c>
      <c r="D32" s="56" t="s">
        <v>71</v>
      </c>
      <c r="E32" s="71">
        <v>8</v>
      </c>
      <c r="F32" s="55"/>
      <c r="G32" s="55"/>
      <c r="H32" s="55"/>
      <c r="I32" s="55"/>
      <c r="J32" s="55"/>
      <c r="K32" s="55">
        <f t="shared" si="13"/>
        <v>0</v>
      </c>
      <c r="L32" s="55">
        <f t="shared" si="14"/>
        <v>0</v>
      </c>
      <c r="M32" s="55">
        <f t="shared" si="15"/>
        <v>0</v>
      </c>
      <c r="N32" s="55">
        <f t="shared" si="16"/>
        <v>0</v>
      </c>
      <c r="O32" s="55">
        <f t="shared" si="17"/>
        <v>0</v>
      </c>
      <c r="P32" s="55">
        <f t="shared" si="18"/>
        <v>0</v>
      </c>
    </row>
    <row r="33" spans="1:16" ht="62.65">
      <c r="A33" s="59">
        <f t="shared" si="19"/>
        <v>13</v>
      </c>
      <c r="B33" s="58"/>
      <c r="C33" s="72" t="s">
        <v>150</v>
      </c>
      <c r="D33" s="56" t="s">
        <v>71</v>
      </c>
      <c r="E33" s="71">
        <v>8</v>
      </c>
      <c r="F33" s="55"/>
      <c r="G33" s="55"/>
      <c r="H33" s="55"/>
      <c r="I33" s="55"/>
      <c r="J33" s="55"/>
      <c r="K33" s="55">
        <f t="shared" si="13"/>
        <v>0</v>
      </c>
      <c r="L33" s="55">
        <f t="shared" si="14"/>
        <v>0</v>
      </c>
      <c r="M33" s="55">
        <f t="shared" si="15"/>
        <v>0</v>
      </c>
      <c r="N33" s="55">
        <f t="shared" si="16"/>
        <v>0</v>
      </c>
      <c r="O33" s="55">
        <f t="shared" si="17"/>
        <v>0</v>
      </c>
      <c r="P33" s="55">
        <f t="shared" si="18"/>
        <v>0</v>
      </c>
    </row>
    <row r="34" spans="1:16" ht="15.05" customHeight="1">
      <c r="A34" s="59"/>
      <c r="B34" s="31"/>
      <c r="C34" s="49" t="s">
        <v>97</v>
      </c>
      <c r="D34" s="28"/>
      <c r="E34" s="51"/>
      <c r="F34" s="5"/>
      <c r="G34" s="5"/>
      <c r="H34" s="5"/>
      <c r="I34" s="5"/>
      <c r="J34" s="5"/>
      <c r="K34" s="5">
        <f t="shared" si="13"/>
        <v>0</v>
      </c>
      <c r="L34" s="5">
        <f t="shared" si="14"/>
        <v>0</v>
      </c>
      <c r="M34" s="5">
        <f t="shared" si="15"/>
        <v>0</v>
      </c>
      <c r="N34" s="5">
        <f t="shared" si="16"/>
        <v>0</v>
      </c>
      <c r="O34" s="5">
        <f t="shared" si="17"/>
        <v>0</v>
      </c>
      <c r="P34" s="5">
        <f t="shared" si="18"/>
        <v>0</v>
      </c>
    </row>
    <row r="35" spans="1:16" ht="78.3">
      <c r="A35" s="59">
        <v>14</v>
      </c>
      <c r="B35" s="31"/>
      <c r="C35" s="34" t="s">
        <v>96</v>
      </c>
      <c r="D35" s="28" t="s">
        <v>76</v>
      </c>
      <c r="E35" s="51">
        <v>12</v>
      </c>
      <c r="F35" s="5"/>
      <c r="G35" s="5"/>
      <c r="H35" s="5"/>
      <c r="I35" s="5"/>
      <c r="J35" s="5"/>
      <c r="K35" s="5">
        <f t="shared" si="13"/>
        <v>0</v>
      </c>
      <c r="L35" s="5">
        <f t="shared" si="14"/>
        <v>0</v>
      </c>
      <c r="M35" s="5">
        <f t="shared" si="15"/>
        <v>0</v>
      </c>
      <c r="N35" s="5">
        <f t="shared" si="16"/>
        <v>0</v>
      </c>
      <c r="O35" s="5">
        <f t="shared" si="17"/>
        <v>0</v>
      </c>
      <c r="P35" s="5">
        <f t="shared" si="18"/>
        <v>0</v>
      </c>
    </row>
    <row r="36" spans="1:16" ht="15.05" customHeight="1">
      <c r="A36" s="59"/>
      <c r="B36" s="31"/>
      <c r="C36" s="43" t="s">
        <v>190</v>
      </c>
      <c r="D36" s="46"/>
      <c r="E36" s="32"/>
      <c r="F36" s="5"/>
      <c r="G36" s="5"/>
      <c r="H36" s="5"/>
      <c r="I36" s="5"/>
      <c r="J36" s="5"/>
      <c r="K36" s="5">
        <f>SUM(H36:J36)</f>
        <v>0</v>
      </c>
      <c r="L36" s="5">
        <f>ROUND(E36*F36,2)</f>
        <v>0</v>
      </c>
      <c r="M36" s="5">
        <f>ROUND(E36*H36,2)</f>
        <v>0</v>
      </c>
      <c r="N36" s="5">
        <f>ROUND(E36*I36,2)</f>
        <v>0</v>
      </c>
      <c r="O36" s="5">
        <f>ROUND(E36*J36,2)</f>
        <v>0</v>
      </c>
      <c r="P36" s="5">
        <f>SUM(M36:O36)</f>
        <v>0</v>
      </c>
    </row>
    <row r="37" spans="1:16" ht="15.05" customHeight="1">
      <c r="A37" s="59">
        <v>15</v>
      </c>
      <c r="B37" s="31"/>
      <c r="C37" s="48" t="s">
        <v>93</v>
      </c>
      <c r="D37" s="28" t="s">
        <v>76</v>
      </c>
      <c r="E37" s="32">
        <v>2.4</v>
      </c>
      <c r="F37" s="5"/>
      <c r="G37" s="5"/>
      <c r="H37" s="5"/>
      <c r="I37" s="5"/>
      <c r="J37" s="5"/>
      <c r="K37" s="5">
        <f t="shared" ref="K37:K39" si="20">SUM(H37:J37)</f>
        <v>0</v>
      </c>
      <c r="L37" s="5">
        <f t="shared" ref="L37:L39" si="21">ROUND(E37*F37,2)</f>
        <v>0</v>
      </c>
      <c r="M37" s="5">
        <f t="shared" ref="M37:M39" si="22">ROUND(E37*H37,2)</f>
        <v>0</v>
      </c>
      <c r="N37" s="5">
        <f t="shared" ref="N37:N39" si="23">ROUND(E37*I37,2)</f>
        <v>0</v>
      </c>
      <c r="O37" s="5">
        <f t="shared" ref="O37:O39" si="24">ROUND(E37*J37,2)</f>
        <v>0</v>
      </c>
      <c r="P37" s="5">
        <f t="shared" ref="P37:P39" si="25">SUM(M37:O37)</f>
        <v>0</v>
      </c>
    </row>
    <row r="38" spans="1:16" ht="15.05" customHeight="1">
      <c r="A38" s="59"/>
      <c r="B38" s="31"/>
      <c r="C38" s="47" t="s">
        <v>92</v>
      </c>
      <c r="D38" s="46"/>
      <c r="E38" s="32"/>
      <c r="F38" s="5"/>
      <c r="G38" s="5"/>
      <c r="H38" s="5"/>
      <c r="I38" s="5"/>
      <c r="J38" s="5"/>
      <c r="K38" s="5">
        <f t="shared" si="20"/>
        <v>0</v>
      </c>
      <c r="L38" s="5">
        <f t="shared" si="21"/>
        <v>0</v>
      </c>
      <c r="M38" s="5">
        <f t="shared" si="22"/>
        <v>0</v>
      </c>
      <c r="N38" s="5">
        <f t="shared" si="23"/>
        <v>0</v>
      </c>
      <c r="O38" s="5">
        <f t="shared" si="24"/>
        <v>0</v>
      </c>
      <c r="P38" s="5">
        <f t="shared" si="25"/>
        <v>0</v>
      </c>
    </row>
    <row r="39" spans="1:16" ht="38.5" customHeight="1">
      <c r="A39" s="59">
        <v>16</v>
      </c>
      <c r="B39" s="31"/>
      <c r="C39" s="48" t="s">
        <v>146</v>
      </c>
      <c r="D39" s="28" t="s">
        <v>75</v>
      </c>
      <c r="E39" s="32">
        <v>255</v>
      </c>
      <c r="F39" s="5"/>
      <c r="G39" s="5"/>
      <c r="H39" s="5"/>
      <c r="I39" s="5"/>
      <c r="J39" s="5"/>
      <c r="K39" s="5">
        <f t="shared" si="20"/>
        <v>0</v>
      </c>
      <c r="L39" s="5">
        <f t="shared" si="21"/>
        <v>0</v>
      </c>
      <c r="M39" s="5">
        <f t="shared" si="22"/>
        <v>0</v>
      </c>
      <c r="N39" s="5">
        <f t="shared" si="23"/>
        <v>0</v>
      </c>
      <c r="O39" s="5">
        <f t="shared" si="24"/>
        <v>0</v>
      </c>
      <c r="P39" s="5">
        <f t="shared" si="25"/>
        <v>0</v>
      </c>
    </row>
    <row r="40" spans="1:16">
      <c r="A40" s="126"/>
      <c r="B40" s="126"/>
      <c r="C40" s="126"/>
      <c r="D40" s="126"/>
      <c r="E40" s="126"/>
      <c r="F40" s="126"/>
      <c r="G40" s="126"/>
      <c r="H40" s="126"/>
      <c r="I40" s="126"/>
      <c r="J40" s="126"/>
      <c r="K40" s="126"/>
      <c r="L40" s="126"/>
      <c r="M40" s="126"/>
      <c r="N40" s="126"/>
      <c r="O40" s="126"/>
      <c r="P40" s="126"/>
    </row>
    <row r="41" spans="1:16">
      <c r="A41" s="127" t="s">
        <v>49</v>
      </c>
      <c r="B41" s="127"/>
      <c r="C41" s="127"/>
      <c r="D41" s="127"/>
      <c r="E41" s="127"/>
      <c r="F41" s="127"/>
      <c r="G41" s="127"/>
      <c r="H41" s="127"/>
      <c r="I41" s="127"/>
      <c r="J41" s="127"/>
      <c r="K41" s="11"/>
      <c r="L41" s="6">
        <f>SUM(L17:L40)</f>
        <v>0</v>
      </c>
      <c r="M41" s="6">
        <f t="shared" ref="M41:P41" si="26">SUM(M17:M40)</f>
        <v>0</v>
      </c>
      <c r="N41" s="6">
        <f t="shared" si="26"/>
        <v>0</v>
      </c>
      <c r="O41" s="6">
        <f t="shared" si="26"/>
        <v>0</v>
      </c>
      <c r="P41" s="6">
        <f t="shared" si="26"/>
        <v>0</v>
      </c>
    </row>
    <row r="42" spans="1:16">
      <c r="A42" s="7"/>
      <c r="B42" s="7"/>
      <c r="C42" s="7"/>
      <c r="D42" s="7"/>
      <c r="E42" s="7"/>
      <c r="F42" s="7"/>
      <c r="G42" s="7"/>
      <c r="H42" s="7"/>
      <c r="I42" s="7"/>
      <c r="J42" s="7"/>
      <c r="K42" s="8"/>
      <c r="L42" s="9"/>
      <c r="M42" s="9"/>
      <c r="N42" s="9"/>
      <c r="O42" s="9"/>
      <c r="P42" s="10"/>
    </row>
    <row r="43" spans="1:16">
      <c r="A43" s="18" t="str">
        <f>KT!A21</f>
        <v xml:space="preserve">Sastādīja: </v>
      </c>
      <c r="C43" s="19"/>
      <c r="D43" s="19" t="str">
        <f>'1.6.'!D37</f>
        <v>2024.gada ___.______</v>
      </c>
      <c r="E43" s="19"/>
      <c r="F43" s="19"/>
      <c r="G43" s="19"/>
      <c r="H43" s="19"/>
    </row>
    <row r="44" spans="1:16">
      <c r="A44" s="18" t="s">
        <v>40</v>
      </c>
      <c r="C44" s="19"/>
      <c r="D44" s="19"/>
      <c r="E44" s="19"/>
      <c r="F44" s="19"/>
      <c r="G44" s="19"/>
      <c r="H44" s="19"/>
    </row>
    <row r="45" spans="1:16">
      <c r="A45" s="18" t="str">
        <f>KT!A23</f>
        <v xml:space="preserve">Sertifikāta Nr.: </v>
      </c>
      <c r="C45" s="19"/>
      <c r="D45" s="19"/>
      <c r="E45" s="19"/>
      <c r="F45" s="19"/>
      <c r="G45" s="19"/>
      <c r="H45" s="19"/>
    </row>
    <row r="46" spans="1:16">
      <c r="A46" s="20"/>
      <c r="C46" s="19"/>
      <c r="D46" s="19"/>
      <c r="E46" s="19"/>
      <c r="F46" s="19"/>
      <c r="G46" s="19"/>
      <c r="H46" s="19"/>
    </row>
    <row r="47" spans="1:16">
      <c r="A47" s="18" t="str">
        <f>KT!A25</f>
        <v xml:space="preserve">Sastādīja: </v>
      </c>
      <c r="C47" s="19"/>
      <c r="D47" s="19" t="str">
        <f>D43</f>
        <v>2024.gada ___.______</v>
      </c>
      <c r="E47" s="19"/>
      <c r="F47" s="19"/>
      <c r="G47" s="19"/>
      <c r="H47" s="19"/>
    </row>
    <row r="48" spans="1:16">
      <c r="A48" s="18" t="s">
        <v>41</v>
      </c>
      <c r="C48" s="19"/>
      <c r="D48" s="19"/>
      <c r="E48" s="19"/>
      <c r="F48" s="19"/>
      <c r="G48" s="19"/>
      <c r="H48" s="19"/>
    </row>
    <row r="49" spans="1:8">
      <c r="A49" s="18" t="str">
        <f>KT!A27</f>
        <v xml:space="preserve">Sertifikāta Nr.: </v>
      </c>
      <c r="C49" s="19"/>
      <c r="D49" s="19"/>
      <c r="E49" s="19"/>
      <c r="F49" s="19"/>
      <c r="G49" s="19"/>
      <c r="H49" s="19"/>
    </row>
    <row r="50" spans="1:8">
      <c r="B50" s="21"/>
      <c r="C50" s="19"/>
      <c r="D50" s="19"/>
      <c r="E50" s="19"/>
      <c r="F50" s="19"/>
      <c r="G50" s="19"/>
      <c r="H50" s="19"/>
    </row>
    <row r="51" spans="1:8">
      <c r="B51" s="22"/>
      <c r="C51" s="23"/>
      <c r="D51" s="22"/>
      <c r="F51" s="23"/>
      <c r="H51" s="19"/>
    </row>
  </sheetData>
  <mergeCells count="14">
    <mergeCell ref="L14:P14"/>
    <mergeCell ref="A16:P16"/>
    <mergeCell ref="A40:P40"/>
    <mergeCell ref="A41:J41"/>
    <mergeCell ref="A2:P2"/>
    <mergeCell ref="A3:P3"/>
    <mergeCell ref="A4:P4"/>
    <mergeCell ref="M11:N11"/>
    <mergeCell ref="A14:A15"/>
    <mergeCell ref="B14:B15"/>
    <mergeCell ref="C14:C15"/>
    <mergeCell ref="D14:D15"/>
    <mergeCell ref="E14:E15"/>
    <mergeCell ref="F14:K14"/>
  </mergeCells>
  <pageMargins left="0.7" right="0.7" top="0.75" bottom="0.75" header="0.3" footer="0.3"/>
  <pageSetup paperSize="9" scale="5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10</vt:i4>
      </vt:variant>
    </vt:vector>
  </HeadingPairs>
  <TitlesOfParts>
    <vt:vector size="19" baseType="lpstr">
      <vt:lpstr>KT</vt:lpstr>
      <vt:lpstr>KA1</vt:lpstr>
      <vt:lpstr>1.1.</vt:lpstr>
      <vt:lpstr>1.2.</vt:lpstr>
      <vt:lpstr>1.3.</vt:lpstr>
      <vt:lpstr>1.4.</vt:lpstr>
      <vt:lpstr>1.5.</vt:lpstr>
      <vt:lpstr>1.6.</vt:lpstr>
      <vt:lpstr>1.7.</vt:lpstr>
      <vt:lpstr>likme</vt:lpstr>
      <vt:lpstr>'1.1.'!Print_Area</vt:lpstr>
      <vt:lpstr>'1.2.'!Print_Area</vt:lpstr>
      <vt:lpstr>'1.3.'!Print_Area</vt:lpstr>
      <vt:lpstr>'1.4.'!Print_Area</vt:lpstr>
      <vt:lpstr>'1.5.'!Print_Area</vt:lpstr>
      <vt:lpstr>'1.6.'!Print_Area</vt:lpstr>
      <vt:lpstr>'1.7.'!Print_Area</vt:lpstr>
      <vt:lpstr>'KA1'!Print_Area</vt:lpstr>
      <vt:lpstr>KT!Print_Area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Miks</dc:creator>
  <cp:lastModifiedBy>Salvis Krūmiņš</cp:lastModifiedBy>
  <cp:revision/>
  <dcterms:created xsi:type="dcterms:W3CDTF">2014-01-13T21:43:12Z</dcterms:created>
  <dcterms:modified xsi:type="dcterms:W3CDTF">2024-03-12T15:37:57Z</dcterms:modified>
</cp:coreProperties>
</file>