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īls\Documents\RTK\iepirkumi\ledmanes buda\"/>
    </mc:Choice>
  </mc:AlternateContent>
  <bookViews>
    <workbookView xWindow="0" yWindow="0" windowWidth="12504" windowHeight="3804" activeTab="3"/>
  </bookViews>
  <sheets>
    <sheet name="Būvniecības  koptāme " sheetId="12" r:id="rId1"/>
    <sheet name="Kopsavilkums" sheetId="13" r:id="rId2"/>
    <sheet name="1" sheetId="1" r:id="rId3"/>
    <sheet name="2" sheetId="8" r:id="rId4"/>
  </sheets>
  <definedNames>
    <definedName name="_xlnm.Print_Area" localSheetId="3">'2'!$A:$E</definedName>
    <definedName name="_xlnm.Print_Titles" localSheetId="2">'1'!$16:$17</definedName>
    <definedName name="_xlnm.Print_Titles" localSheetId="3">'2'!$15:$16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7" i="8" l="1"/>
  <c r="E35" i="8"/>
  <c r="E34" i="8"/>
  <c r="E29" i="8"/>
  <c r="E26" i="8"/>
  <c r="E23" i="8"/>
  <c r="E31" i="8"/>
  <c r="E30" i="8"/>
  <c r="E25" i="8"/>
  <c r="E24" i="8"/>
  <c r="A23" i="8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P29" i="1"/>
  <c r="O29" i="1"/>
  <c r="N29" i="1"/>
  <c r="M29" i="1"/>
  <c r="L29" i="1"/>
  <c r="A20" i="8"/>
  <c r="A21" i="8" s="1"/>
  <c r="A22" i="8" s="1"/>
  <c r="E62" i="8"/>
  <c r="C6" i="8"/>
  <c r="C5" i="8"/>
  <c r="C4" i="8"/>
  <c r="A11" i="8"/>
  <c r="C88" i="8"/>
  <c r="C37" i="1"/>
  <c r="B28" i="13"/>
  <c r="A25" i="13"/>
  <c r="A34" i="1"/>
  <c r="O9" i="1" l="1"/>
  <c r="L80" i="8"/>
  <c r="P80" i="8" l="1"/>
  <c r="N80" i="8"/>
  <c r="M80" i="8"/>
  <c r="O80" i="8"/>
  <c r="D18" i="13" l="1"/>
  <c r="D19" i="13" s="1"/>
  <c r="O9" i="8" l="1"/>
  <c r="D20" i="13"/>
  <c r="D21" i="13" s="1"/>
</calcChain>
</file>

<file path=xl/sharedStrings.xml><?xml version="1.0" encoding="utf-8"?>
<sst xmlns="http://schemas.openxmlformats.org/spreadsheetml/2006/main" count="289" uniqueCount="147">
  <si>
    <t>Objekta nosaukums</t>
  </si>
  <si>
    <t>Būves nosaukums</t>
  </si>
  <si>
    <t>Objekta adrese</t>
  </si>
  <si>
    <t>Nr. p. k.</t>
  </si>
  <si>
    <t>Kods</t>
  </si>
  <si>
    <t>Būvdarbu
nosaukums</t>
  </si>
  <si>
    <t>Mērvienība</t>
  </si>
  <si>
    <t>Daudzums</t>
  </si>
  <si>
    <t>m2</t>
  </si>
  <si>
    <t>gab</t>
  </si>
  <si>
    <t>m</t>
  </si>
  <si>
    <t>kompl.</t>
  </si>
  <si>
    <t>Laika norma (c/h)</t>
  </si>
  <si>
    <t>Darba samaksas likme (EUR)</t>
  </si>
  <si>
    <t>Darba alga (EUR)</t>
  </si>
  <si>
    <t>Kopā (EUR)</t>
  </si>
  <si>
    <t>Darbietilpība (c/h)</t>
  </si>
  <si>
    <t xml:space="preserve">Būvizstrādājumi (EUR) </t>
  </si>
  <si>
    <t>Mehānismi  (EUR)</t>
  </si>
  <si>
    <t>Būvizstrādājumi (EUR)</t>
  </si>
  <si>
    <t xml:space="preserve">Vienības izmaksas </t>
  </si>
  <si>
    <t xml:space="preserve">Kopā uz visu apjomu </t>
  </si>
  <si>
    <t>Tiešās izmaksas kopā, t. sk. darba devēja sociālais nodoklis (23.59%)</t>
  </si>
  <si>
    <t xml:space="preserve">Tiešās izmaksas kopā, t. sk. darba devēja sociālais nodoklis (23.59%) </t>
  </si>
  <si>
    <t>Kopsavilkuma aprēķins Nr.</t>
  </si>
  <si>
    <t>(būvdarbu veids vai konstruktīvā elementa nosaukums)</t>
  </si>
  <si>
    <t>Pasūtījuma Nr.</t>
  </si>
  <si>
    <t>Nr.</t>
  </si>
  <si>
    <t>p. k.</t>
  </si>
  <si>
    <t>Būvdarbu veids vai konstruktīvā elementa nosaukums</t>
  </si>
  <si>
    <t>Tāmes izmaksas</t>
  </si>
  <si>
    <t>Tai skaitā</t>
  </si>
  <si>
    <t>darba alga</t>
  </si>
  <si>
    <t>būvizstrādājumi</t>
  </si>
  <si>
    <t>mehānismi</t>
  </si>
  <si>
    <t>Kopā</t>
  </si>
  <si>
    <t>t. sk. darba aizsardzība</t>
  </si>
  <si>
    <t>Pavisam kopā</t>
  </si>
  <si>
    <t>Sastādīja</t>
  </si>
  <si>
    <t>(paraksts un tā atšifrējums, datums)</t>
  </si>
  <si>
    <t>Pārbaudīja</t>
  </si>
  <si>
    <t>Sertifikāta Nr.</t>
  </si>
  <si>
    <t>APSTIPRINU</t>
  </si>
  <si>
    <t>(pasūtītāja paraksts un tā atšifrējums)</t>
  </si>
  <si>
    <t>Z.v.</t>
  </si>
  <si>
    <t>____. gada __. ______________</t>
  </si>
  <si>
    <t>Būvniecības koptāme</t>
  </si>
  <si>
    <t>Objekta izmaksas</t>
  </si>
  <si>
    <t>(euro)</t>
  </si>
  <si>
    <t>Darbietilpība  (c/h)</t>
  </si>
  <si>
    <t>Kods, tāmes Nr.</t>
  </si>
  <si>
    <t xml:space="preserve">Lokālā tāme Nr.1 </t>
  </si>
  <si>
    <t>Lokālā tāme Nr.2</t>
  </si>
  <si>
    <t>Lt-1</t>
  </si>
  <si>
    <t>Lt-2</t>
  </si>
  <si>
    <t>PVN (  21%)</t>
  </si>
  <si>
    <r>
      <t>Par kopējo summu (</t>
    </r>
    <r>
      <rPr>
        <i/>
        <sz val="10"/>
        <rFont val="Times New Roman"/>
        <family val="1"/>
      </rPr>
      <t>euro</t>
    </r>
    <r>
      <rPr>
        <sz val="10"/>
        <rFont val="Times New Roman"/>
        <family val="1"/>
      </rPr>
      <t>)</t>
    </r>
  </si>
  <si>
    <t>Kopējā darbietilpība (c/h)</t>
  </si>
  <si>
    <t>4-01599</t>
  </si>
  <si>
    <t xml:space="preserve">Tāmes izmaksas </t>
  </si>
  <si>
    <t>euro</t>
  </si>
  <si>
    <t xml:space="preserve"> Fasāžu fragmentu vienkāršotā atjaunošana, Lēdmanes iela 3, Rīga</t>
  </si>
  <si>
    <t>Fasāžu fragmentu vienkāršotā atjaunošana, Lēdmanes iela 3, Rīga</t>
  </si>
  <si>
    <t>Lēdmanes iela 3, Rīga</t>
  </si>
  <si>
    <t xml:space="preserve">Mobilais žoga un uzstādīšana  teritorijas norobežošanai </t>
  </si>
  <si>
    <t>mobilā žoga noma</t>
  </si>
  <si>
    <t>mēn.</t>
  </si>
  <si>
    <t>Pagaidu 2 viru vārtu montāža,demontāža</t>
  </si>
  <si>
    <t>Būvtāfeles uzstādīšana, 2,0x1,0m</t>
  </si>
  <si>
    <t>Ugunsdzēsības stenda izgatavošana, uzstādīšana</t>
  </si>
  <si>
    <t>gb</t>
  </si>
  <si>
    <t>Būvgružu savākšana, nogādāšana konteineros un izvešana uz izgāztuvi</t>
  </si>
  <si>
    <t>m3</t>
  </si>
  <si>
    <t>būvgružu konteiners , noma 1 gab</t>
  </si>
  <si>
    <t>Pagaidu elektrosadales uzstādīšana</t>
  </si>
  <si>
    <t>maksa par patērēto elektroenerģiji</t>
  </si>
  <si>
    <t>Darbu veikšanas projekta izstrāde</t>
  </si>
  <si>
    <t>1.1</t>
  </si>
  <si>
    <t>līgumc.</t>
  </si>
  <si>
    <t>1.2</t>
  </si>
  <si>
    <t>1.3</t>
  </si>
  <si>
    <t>1.4</t>
  </si>
  <si>
    <t>1.5</t>
  </si>
  <si>
    <t>1.6</t>
  </si>
  <si>
    <t>1.13</t>
  </si>
  <si>
    <t>Būvlaukuma sagatavošana</t>
  </si>
  <si>
    <t>Objekta sagatavošanas darbi</t>
  </si>
  <si>
    <t>Tehniskā stāva pārbūves darbi</t>
  </si>
  <si>
    <t>MKD daļas izstrāde</t>
  </si>
  <si>
    <t>kompl</t>
  </si>
  <si>
    <t>Stiprinājumi</t>
  </si>
  <si>
    <t>kpl</t>
  </si>
  <si>
    <t>Veco metāla siju demontāža</t>
  </si>
  <si>
    <t>Sastatņu noma un montāža/demontāža</t>
  </si>
  <si>
    <r>
      <t>Virsizdevumi</t>
    </r>
    <r>
      <rPr>
        <sz val="10"/>
        <rFont val="Times New Roman"/>
        <family val="1"/>
      </rPr>
      <t> ( 7%)</t>
    </r>
  </si>
  <si>
    <t xml:space="preserve">Tāme sastādīta 2023. gada tirgus cenās, pamatojoties uz   DOP daļas rasējumiem. </t>
  </si>
  <si>
    <t xml:space="preserve">Tāme sastādīta 2023. gada tirgus cenās, pamatojoties uz AR     daļas rasējumiem. </t>
  </si>
  <si>
    <t xml:space="preserve">Demotnāžas darbi </t>
  </si>
  <si>
    <t xml:space="preserve">Izbūves darbi </t>
  </si>
  <si>
    <t xml:space="preserve">gab. </t>
  </si>
  <si>
    <t xml:space="preserve">Kāpņu  izbūve </t>
  </si>
  <si>
    <t>UPN 200</t>
  </si>
  <si>
    <t xml:space="preserve">Stiprinājumi </t>
  </si>
  <si>
    <t>Apaļcaurule d50mm</t>
  </si>
  <si>
    <t>L profils 40*40*3mm</t>
  </si>
  <si>
    <t>Profila caurule 70*70*6</t>
  </si>
  <si>
    <t xml:space="preserve">Koka karkasa izveide </t>
  </si>
  <si>
    <t>Kokmateriāls 150*75mm</t>
  </si>
  <si>
    <t>Hidroizolējoši distanceri</t>
  </si>
  <si>
    <t xml:space="preserve">OSB grīdas izbūve </t>
  </si>
  <si>
    <t xml:space="preserve">OSB, 22mm </t>
  </si>
  <si>
    <t xml:space="preserve">Skārdu montāža </t>
  </si>
  <si>
    <t>Locīts skārds , b-150mm</t>
  </si>
  <si>
    <t>Locīts skārds , b-50mm</t>
  </si>
  <si>
    <t xml:space="preserve">Locīts skārds, b-150mm </t>
  </si>
  <si>
    <t xml:space="preserve">Fasādes stiprinašana </t>
  </si>
  <si>
    <t>Profilcaurule  40*40*3mm</t>
  </si>
  <si>
    <t>Metāla stūrīši, b-10mm</t>
  </si>
  <si>
    <t xml:space="preserve">Fasādes apdare ar metāla loksnēm </t>
  </si>
  <si>
    <t xml:space="preserve">Metāla loksnes ruukki T15 - RR41 </t>
  </si>
  <si>
    <t xml:space="preserve">Vārtu montāža </t>
  </si>
  <si>
    <t xml:space="preserve">Loga montāža </t>
  </si>
  <si>
    <t xml:space="preserve">Durvju montāža </t>
  </si>
  <si>
    <t xml:space="preserve">Metāla sijas izbūve </t>
  </si>
  <si>
    <t xml:space="preserve">HEB 140 </t>
  </si>
  <si>
    <t>Platformu režģi (Starplaukums). 1,30m*0,80m un 1,30m*2,90m</t>
  </si>
  <si>
    <t>JMJ pakāpieni, L=0,80m</t>
  </si>
  <si>
    <t xml:space="preserve">Palīgmateriāli (kronšteini, putas , tvaika izolācijas lentas, ķīļi). </t>
  </si>
  <si>
    <r>
      <t>Peļņa</t>
    </r>
    <r>
      <rPr>
        <sz val="10"/>
        <rFont val="Times New Roman"/>
        <family val="1"/>
      </rPr>
      <t> (  7 %)</t>
    </r>
  </si>
  <si>
    <t>Metāla divviru  ārdurvis (1,35m*2,10m)</t>
  </si>
  <si>
    <t>Metāla vienviru durvis  (0,80m*1,98m)</t>
  </si>
  <si>
    <t>Neverams PVC logs  (2,0m*1,85m)</t>
  </si>
  <si>
    <t>Paceļamie vārti, ieskaitot automātiku un sliedes  (2,30m*1,85m)</t>
  </si>
  <si>
    <t xml:space="preserve">Tāme sastādīta  2023. gada  22 . Novebrī </t>
  </si>
  <si>
    <t>Statņu pamati. Pamatu veidošana no C20/25 XC2 betona</t>
  </si>
  <si>
    <t>Betons C20/25 XC2</t>
  </si>
  <si>
    <t>Stiegrojums, B500B, d12mm</t>
  </si>
  <si>
    <t>Stiegrojums, B500B, d8mm</t>
  </si>
  <si>
    <t>Blietētas škembas, frakc 20-40mm</t>
  </si>
  <si>
    <t xml:space="preserve">Dzelzbetona joslas zem sijām esošajā sienā </t>
  </si>
  <si>
    <t>Stiegrojums, B500B, d6mm</t>
  </si>
  <si>
    <t xml:space="preserve">Betona grīdas segums </t>
  </si>
  <si>
    <t>Armatūras siets 3mm*100mm*100mm</t>
  </si>
  <si>
    <t xml:space="preserve">Smilts </t>
  </si>
  <si>
    <t>Škemba, frakc. 20-40mm</t>
  </si>
  <si>
    <t xml:space="preserve">Betons </t>
  </si>
  <si>
    <t xml:space="preserve">Palīgmateriāli (distanceri, sienāmā stieple u.c.)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</si>
</sst>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Helv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i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414142"/>
      </top>
      <bottom/>
      <diagonal/>
    </border>
    <border>
      <left/>
      <right style="thin">
        <color rgb="FF414142"/>
      </right>
      <top style="thin">
        <color rgb="FF414142"/>
      </top>
      <bottom/>
      <diagonal/>
    </border>
    <border>
      <left style="thin">
        <color rgb="FF414142"/>
      </left>
      <right style="thin">
        <color rgb="FF414142"/>
      </right>
      <top style="thin">
        <color rgb="FF414142"/>
      </top>
      <bottom/>
      <diagonal/>
    </border>
    <border>
      <left style="thin">
        <color rgb="FF414142"/>
      </left>
      <right/>
      <top style="thin">
        <color rgb="FF414142"/>
      </top>
      <bottom/>
      <diagonal/>
    </border>
    <border>
      <left/>
      <right style="thin">
        <color rgb="FF414142"/>
      </right>
      <top/>
      <bottom/>
      <diagonal/>
    </border>
    <border>
      <left style="thin">
        <color rgb="FF414142"/>
      </left>
      <right style="thin">
        <color rgb="FF414142"/>
      </right>
      <top/>
      <bottom/>
      <diagonal/>
    </border>
    <border>
      <left style="thin">
        <color rgb="FF414142"/>
      </left>
      <right/>
      <top/>
      <bottom/>
      <diagonal/>
    </border>
    <border>
      <left style="thin">
        <color rgb="FF414142"/>
      </left>
      <right/>
      <top/>
      <bottom style="thin">
        <color rgb="FF414142"/>
      </bottom>
      <diagonal/>
    </border>
    <border>
      <left/>
      <right/>
      <top/>
      <bottom style="thin">
        <color rgb="FF414142"/>
      </bottom>
      <diagonal/>
    </border>
    <border>
      <left/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/>
      <bottom style="thin">
        <color rgb="FF414142"/>
      </bottom>
      <diagonal/>
    </border>
    <border>
      <left style="thin">
        <color rgb="FF414142"/>
      </left>
      <right style="thin">
        <color rgb="FF414142"/>
      </right>
      <top style="thin">
        <color rgb="FF414142"/>
      </top>
      <bottom style="thin">
        <color rgb="FF414142"/>
      </bottom>
      <diagonal/>
    </border>
    <border>
      <left/>
      <right style="thin">
        <color rgb="FF414142"/>
      </right>
      <top style="thin">
        <color rgb="FF414142"/>
      </top>
      <bottom style="thin">
        <color rgb="FF414142"/>
      </bottom>
      <diagonal/>
    </border>
    <border>
      <left/>
      <right/>
      <top style="thin">
        <color rgb="FF414142"/>
      </top>
      <bottom style="thin">
        <color rgb="FF414142"/>
      </bottom>
      <diagonal/>
    </border>
    <border>
      <left style="thin">
        <color rgb="FF414142"/>
      </left>
      <right style="medium">
        <color rgb="FF414142"/>
      </right>
      <top style="thin">
        <color rgb="FF414142"/>
      </top>
      <bottom style="thin">
        <color rgb="FF414142"/>
      </bottom>
      <diagonal/>
    </border>
    <border>
      <left/>
      <right/>
      <top style="medium">
        <color rgb="FF414142"/>
      </top>
      <bottom/>
      <diagonal/>
    </border>
    <border>
      <left/>
      <right/>
      <top style="thin">
        <color rgb="FF414142"/>
      </top>
      <bottom style="medium">
        <color rgb="FF414142"/>
      </bottom>
      <diagonal/>
    </border>
    <border>
      <left/>
      <right style="thin">
        <color rgb="FF414142"/>
      </right>
      <top style="thin">
        <color rgb="FF414142"/>
      </top>
      <bottom style="medium">
        <color rgb="FF414142"/>
      </bottom>
      <diagonal/>
    </border>
    <border>
      <left style="thin">
        <color rgb="FF414142"/>
      </left>
      <right style="medium">
        <color rgb="FF414142"/>
      </right>
      <top style="thin">
        <color rgb="FF414142"/>
      </top>
      <bottom style="medium">
        <color rgb="FF414142"/>
      </bottom>
      <diagonal/>
    </border>
    <border>
      <left/>
      <right/>
      <top/>
      <bottom style="medium">
        <color rgb="FF414142"/>
      </bottom>
      <diagonal/>
    </border>
    <border>
      <left style="thin">
        <color rgb="FF414142"/>
      </left>
      <right/>
      <top style="thin">
        <color rgb="FF414142"/>
      </top>
      <bottom style="thin">
        <color rgb="FF414142"/>
      </bottom>
      <diagonal/>
    </border>
    <border>
      <left style="thin">
        <color rgb="FF414142"/>
      </left>
      <right/>
      <top style="thin">
        <color rgb="FF414142"/>
      </top>
      <bottom style="medium">
        <color rgb="FF41414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0" fontId="4" fillId="0" borderId="0">
      <alignment vertical="center" wrapText="1"/>
    </xf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</cellStyleXfs>
  <cellXfs count="150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NumberFormat="1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5" applyFont="1" applyBorder="1" applyAlignment="1">
      <alignment horizontal="center" vertical="center"/>
    </xf>
    <xf numFmtId="0" fontId="2" fillId="0" borderId="1" xfId="5" applyFont="1" applyFill="1" applyBorder="1" applyAlignment="1">
      <alignment horizontal="center" vertical="center"/>
    </xf>
    <xf numFmtId="0" fontId="2" fillId="0" borderId="1" xfId="5" applyFont="1" applyFill="1" applyBorder="1" applyAlignment="1">
      <alignment vertical="center" wrapText="1"/>
    </xf>
    <xf numFmtId="0" fontId="2" fillId="0" borderId="1" xfId="5" applyNumberFormat="1" applyFont="1" applyFill="1" applyBorder="1" applyAlignment="1">
      <alignment horizontal="center" vertical="center" wrapText="1"/>
    </xf>
    <xf numFmtId="0" fontId="2" fillId="0" borderId="1" xfId="5" applyNumberFormat="1" applyFont="1" applyBorder="1" applyAlignment="1">
      <alignment horizontal="center" vertical="center" wrapText="1"/>
    </xf>
    <xf numFmtId="0" fontId="2" fillId="0" borderId="1" xfId="4" quotePrefix="1" applyNumberFormat="1" applyFont="1" applyFill="1" applyBorder="1" applyAlignment="1">
      <alignment horizontal="center" vertical="center" wrapText="1"/>
    </xf>
    <xf numFmtId="0" fontId="2" fillId="0" borderId="1" xfId="4" quotePrefix="1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left" vertical="center" wrapText="1"/>
    </xf>
    <xf numFmtId="0" fontId="2" fillId="0" borderId="1" xfId="5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NumberFormat="1" applyFont="1" applyFill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textRotation="90" wrapText="1"/>
    </xf>
    <xf numFmtId="0" fontId="8" fillId="2" borderId="0" xfId="0" applyFont="1" applyFill="1"/>
    <xf numFmtId="0" fontId="8" fillId="0" borderId="0" xfId="0" applyFont="1"/>
    <xf numFmtId="0" fontId="8" fillId="0" borderId="0" xfId="0" applyFont="1" applyAlignment="1">
      <alignment vertical="top" wrapText="1"/>
    </xf>
    <xf numFmtId="0" fontId="8" fillId="0" borderId="5" xfId="0" applyFont="1" applyBorder="1" applyAlignment="1">
      <alignment vertical="top" wrapText="1"/>
    </xf>
    <xf numFmtId="0" fontId="8" fillId="0" borderId="16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top" wrapText="1"/>
    </xf>
    <xf numFmtId="0" fontId="8" fillId="2" borderId="0" xfId="0" applyFont="1" applyFill="1" applyAlignment="1">
      <alignment horizontal="right" vertical="center" wrapText="1"/>
    </xf>
    <xf numFmtId="0" fontId="8" fillId="2" borderId="0" xfId="0" applyFont="1" applyFill="1" applyAlignment="1">
      <alignment vertical="top" wrapText="1"/>
    </xf>
    <xf numFmtId="0" fontId="8" fillId="2" borderId="24" xfId="0" applyFont="1" applyFill="1" applyBorder="1" applyAlignment="1">
      <alignment vertical="top" wrapText="1"/>
    </xf>
    <xf numFmtId="0" fontId="8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vertical="top" wrapText="1"/>
    </xf>
    <xf numFmtId="0" fontId="8" fillId="2" borderId="25" xfId="0" applyFont="1" applyFill="1" applyBorder="1" applyAlignment="1">
      <alignment vertical="top" wrapText="1"/>
    </xf>
    <xf numFmtId="0" fontId="8" fillId="2" borderId="22" xfId="0" applyFont="1" applyFill="1" applyBorder="1" applyAlignment="1">
      <alignment vertical="top" wrapText="1"/>
    </xf>
    <xf numFmtId="0" fontId="8" fillId="2" borderId="26" xfId="0" applyFont="1" applyFill="1" applyBorder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7" fillId="0" borderId="0" xfId="0" applyFont="1"/>
    <xf numFmtId="0" fontId="6" fillId="2" borderId="26" xfId="0" applyFont="1" applyFill="1" applyBorder="1" applyAlignment="1">
      <alignment horizontal="right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justify" vertical="center"/>
    </xf>
    <xf numFmtId="0" fontId="8" fillId="0" borderId="0" xfId="0" applyNumberFormat="1" applyFont="1" applyAlignment="1">
      <alignment vertical="center"/>
    </xf>
    <xf numFmtId="0" fontId="8" fillId="2" borderId="0" xfId="0" applyFont="1" applyFill="1" applyAlignment="1">
      <alignment vertical="center" wrapText="1"/>
    </xf>
    <xf numFmtId="0" fontId="8" fillId="0" borderId="1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2" fontId="2" fillId="0" borderId="1" xfId="0" applyNumberFormat="1" applyFont="1" applyBorder="1" applyAlignment="1">
      <alignment vertical="center"/>
    </xf>
    <xf numFmtId="0" fontId="8" fillId="2" borderId="2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vertical="top" wrapText="1"/>
    </xf>
    <xf numFmtId="0" fontId="8" fillId="2" borderId="24" xfId="0" applyFont="1" applyFill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right" vertical="top" wrapText="1"/>
    </xf>
    <xf numFmtId="0" fontId="8" fillId="0" borderId="30" xfId="0" applyFont="1" applyBorder="1" applyAlignment="1">
      <alignment horizontal="justify" vertical="center"/>
    </xf>
    <xf numFmtId="0" fontId="8" fillId="0" borderId="29" xfId="0" applyFont="1" applyBorder="1" applyAlignment="1">
      <alignment horizontal="justify" vertical="center"/>
    </xf>
    <xf numFmtId="0" fontId="8" fillId="0" borderId="28" xfId="0" applyFont="1" applyBorder="1"/>
    <xf numFmtId="0" fontId="8" fillId="0" borderId="30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8" fillId="0" borderId="30" xfId="0" applyFont="1" applyBorder="1" applyAlignment="1">
      <alignment horizontal="center" vertical="top" wrapText="1"/>
    </xf>
    <xf numFmtId="0" fontId="8" fillId="0" borderId="30" xfId="0" applyFont="1" applyBorder="1" applyAlignment="1">
      <alignment vertical="top" wrapText="1"/>
    </xf>
    <xf numFmtId="0" fontId="2" fillId="0" borderId="28" xfId="0" applyFont="1" applyBorder="1" applyAlignment="1">
      <alignment vertical="center" wrapText="1"/>
    </xf>
    <xf numFmtId="0" fontId="0" fillId="0" borderId="28" xfId="0" applyBorder="1"/>
    <xf numFmtId="0" fontId="2" fillId="0" borderId="1" xfId="0" applyFont="1" applyBorder="1" applyAlignment="1">
      <alignment horizontal="center" vertical="center" wrapText="1"/>
    </xf>
    <xf numFmtId="0" fontId="1" fillId="0" borderId="2" xfId="5" applyFont="1" applyFill="1" applyBorder="1" applyAlignment="1">
      <alignment horizontal="center" vertical="center" wrapText="1"/>
    </xf>
    <xf numFmtId="0" fontId="2" fillId="0" borderId="2" xfId="5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left" vertical="center" wrapText="1"/>
    </xf>
    <xf numFmtId="0" fontId="2" fillId="0" borderId="1" xfId="3" applyFont="1" applyFill="1" applyBorder="1" applyAlignment="1">
      <alignment vertical="top" wrapText="1"/>
    </xf>
    <xf numFmtId="2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2" fontId="8" fillId="0" borderId="16" xfId="0" applyNumberFormat="1" applyFont="1" applyBorder="1" applyAlignment="1">
      <alignment horizontal="center" vertical="center" wrapText="1"/>
    </xf>
    <xf numFmtId="2" fontId="8" fillId="0" borderId="7" xfId="0" applyNumberFormat="1" applyFont="1" applyBorder="1" applyAlignment="1">
      <alignment horizontal="center" vertical="center" wrapText="1"/>
    </xf>
    <xf numFmtId="2" fontId="8" fillId="0" borderId="25" xfId="0" applyNumberFormat="1" applyFont="1" applyBorder="1" applyAlignment="1">
      <alignment horizontal="center" vertical="center" wrapText="1"/>
    </xf>
    <xf numFmtId="2" fontId="8" fillId="0" borderId="19" xfId="0" applyNumberFormat="1" applyFont="1" applyBorder="1" applyAlignment="1">
      <alignment horizontal="center" vertical="center" wrapText="1"/>
    </xf>
    <xf numFmtId="2" fontId="8" fillId="0" borderId="23" xfId="0" applyNumberFormat="1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/>
    </xf>
    <xf numFmtId="2" fontId="8" fillId="0" borderId="2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2" xfId="5" applyFont="1" applyFill="1" applyBorder="1" applyAlignment="1">
      <alignment horizontal="left" vertical="center" wrapText="1"/>
    </xf>
    <xf numFmtId="0" fontId="8" fillId="0" borderId="2" xfId="5" applyFont="1" applyFill="1" applyBorder="1" applyAlignment="1">
      <alignment horizontal="left" vertical="center" wrapText="1"/>
    </xf>
    <xf numFmtId="0" fontId="2" fillId="0" borderId="1" xfId="3" applyFont="1" applyFill="1" applyBorder="1" applyAlignment="1">
      <alignment horizontal="right" vertical="top" wrapText="1"/>
    </xf>
    <xf numFmtId="0" fontId="8" fillId="0" borderId="2" xfId="5" applyFont="1" applyFill="1" applyBorder="1" applyAlignment="1">
      <alignment horizontal="right" vertical="center" wrapText="1"/>
    </xf>
    <xf numFmtId="2" fontId="2" fillId="0" borderId="1" xfId="5" applyNumberFormat="1" applyFont="1" applyFill="1" applyBorder="1" applyAlignment="1">
      <alignment horizontal="center" vertical="center" wrapText="1"/>
    </xf>
    <xf numFmtId="2" fontId="2" fillId="0" borderId="1" xfId="5" applyNumberFormat="1" applyFont="1" applyBorder="1" applyAlignment="1">
      <alignment horizontal="center" vertical="center" wrapText="1"/>
    </xf>
    <xf numFmtId="2" fontId="8" fillId="2" borderId="16" xfId="0" applyNumberFormat="1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2" fillId="0" borderId="2" xfId="3" applyFont="1" applyFill="1" applyBorder="1" applyAlignment="1">
      <alignment vertical="top" wrapText="1"/>
    </xf>
    <xf numFmtId="0" fontId="2" fillId="0" borderId="2" xfId="3" applyFont="1" applyFill="1" applyBorder="1" applyAlignment="1">
      <alignment horizontal="right" vertical="top" wrapText="1"/>
    </xf>
    <xf numFmtId="0" fontId="6" fillId="0" borderId="0" xfId="0" applyFont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top" wrapText="1"/>
    </xf>
    <xf numFmtId="0" fontId="8" fillId="2" borderId="28" xfId="0" applyFont="1" applyFill="1" applyBorder="1" applyAlignment="1">
      <alignment horizontal="left" vertical="top" wrapText="1"/>
    </xf>
    <xf numFmtId="0" fontId="8" fillId="2" borderId="29" xfId="0" applyFont="1" applyFill="1" applyBorder="1" applyAlignment="1">
      <alignment horizontal="left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28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right" vertical="center" wrapText="1"/>
    </xf>
    <xf numFmtId="0" fontId="6" fillId="0" borderId="17" xfId="0" applyFont="1" applyBorder="1" applyAlignment="1">
      <alignment horizontal="right" vertical="center" wrapText="1"/>
    </xf>
    <xf numFmtId="0" fontId="9" fillId="0" borderId="18" xfId="0" applyFont="1" applyBorder="1" applyAlignment="1">
      <alignment horizontal="right" vertical="center" wrapText="1"/>
    </xf>
    <xf numFmtId="0" fontId="9" fillId="0" borderId="17" xfId="0" applyFont="1" applyBorder="1" applyAlignment="1">
      <alignment horizontal="right" vertical="center" wrapText="1"/>
    </xf>
    <xf numFmtId="0" fontId="6" fillId="0" borderId="21" xfId="0" applyFont="1" applyBorder="1" applyAlignment="1">
      <alignment horizontal="right" vertical="center" wrapText="1"/>
    </xf>
    <xf numFmtId="0" fontId="6" fillId="0" borderId="22" xfId="0" applyFont="1" applyBorder="1" applyAlignment="1">
      <alignment horizontal="right" vertical="center" wrapText="1"/>
    </xf>
    <xf numFmtId="0" fontId="8" fillId="0" borderId="20" xfId="0" applyFont="1" applyBorder="1" applyAlignment="1">
      <alignment vertical="top" wrapText="1"/>
    </xf>
    <xf numFmtId="0" fontId="8" fillId="0" borderId="1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left" vertical="top" wrapText="1"/>
    </xf>
    <xf numFmtId="0" fontId="8" fillId="0" borderId="29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8" fillId="0" borderId="0" xfId="0" applyFont="1" applyAlignment="1">
      <alignment horizontal="right" vertical="center" wrapText="1"/>
    </xf>
    <xf numFmtId="0" fontId="2" fillId="0" borderId="1" xfId="0" applyNumberFormat="1" applyFont="1" applyBorder="1" applyAlignment="1">
      <alignment horizontal="center" vertical="center" textRotation="90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</cellXfs>
  <cellStyles count="8">
    <cellStyle name="Normal" xfId="0" builtinId="0"/>
    <cellStyle name="Normal 2" xfId="7"/>
    <cellStyle name="Normal 27" xfId="1"/>
    <cellStyle name="Normal 3" xfId="2"/>
    <cellStyle name="Normal_Bill x.1" xfId="3"/>
    <cellStyle name="Normal_lokalas tames forma2" xfId="4"/>
    <cellStyle name="Style 1" xfId="5"/>
    <cellStyle name="Обычный_33. OZOLNIEKU NOVADA DOME_OZO SKOLA_TELPU, GAITENU, KAPNU TELPU REMONTS_TAME_VADIMS_2011_02_25_melnraksts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topLeftCell="A7" workbookViewId="0">
      <selection activeCell="B28" sqref="B28:C28"/>
    </sheetView>
  </sheetViews>
  <sheetFormatPr defaultRowHeight="13.2" x14ac:dyDescent="0.25"/>
  <cols>
    <col min="1" max="1" width="23.21875" customWidth="1"/>
    <col min="2" max="2" width="37.5546875" customWidth="1"/>
    <col min="3" max="3" width="27" customWidth="1"/>
  </cols>
  <sheetData>
    <row r="1" spans="1:3" x14ac:dyDescent="0.25">
      <c r="A1" s="31" t="s">
        <v>42</v>
      </c>
      <c r="B1" s="25"/>
      <c r="C1" s="26"/>
    </row>
    <row r="2" spans="1:3" ht="13.8" thickBot="1" x14ac:dyDescent="0.3">
      <c r="A2" s="32"/>
      <c r="B2" s="33"/>
      <c r="C2" s="26"/>
    </row>
    <row r="3" spans="1:3" x14ac:dyDescent="0.25">
      <c r="A3" s="32"/>
      <c r="B3" s="34" t="s">
        <v>43</v>
      </c>
      <c r="C3" s="26"/>
    </row>
    <row r="4" spans="1:3" x14ac:dyDescent="0.25">
      <c r="A4" s="32"/>
      <c r="B4" s="31" t="s">
        <v>44</v>
      </c>
      <c r="C4" s="26"/>
    </row>
    <row r="5" spans="1:3" x14ac:dyDescent="0.25">
      <c r="A5" s="32"/>
      <c r="B5" s="31" t="s">
        <v>45</v>
      </c>
      <c r="C5" s="26"/>
    </row>
    <row r="6" spans="1:3" x14ac:dyDescent="0.25">
      <c r="A6" s="26"/>
      <c r="B6" s="26"/>
      <c r="C6" s="26"/>
    </row>
    <row r="7" spans="1:3" x14ac:dyDescent="0.25">
      <c r="A7" s="100" t="s">
        <v>46</v>
      </c>
      <c r="B7" s="100"/>
      <c r="C7" s="100"/>
    </row>
    <row r="8" spans="1:3" x14ac:dyDescent="0.25">
      <c r="A8" s="26"/>
      <c r="B8" s="26"/>
      <c r="C8" s="26"/>
    </row>
    <row r="9" spans="1:3" ht="13.8" thickBot="1" x14ac:dyDescent="0.3">
      <c r="A9" s="32" t="s">
        <v>0</v>
      </c>
      <c r="B9" s="106" t="s">
        <v>61</v>
      </c>
      <c r="C9" s="106"/>
    </row>
    <row r="10" spans="1:3" ht="13.8" thickBot="1" x14ac:dyDescent="0.3">
      <c r="A10" s="32" t="s">
        <v>1</v>
      </c>
      <c r="B10" s="107" t="s">
        <v>61</v>
      </c>
      <c r="C10" s="107"/>
    </row>
    <row r="11" spans="1:3" ht="13.8" thickBot="1" x14ac:dyDescent="0.3">
      <c r="A11" s="32" t="s">
        <v>2</v>
      </c>
      <c r="B11" s="108" t="s">
        <v>63</v>
      </c>
      <c r="C11" s="108"/>
    </row>
    <row r="12" spans="1:3" x14ac:dyDescent="0.25">
      <c r="A12" s="32" t="s">
        <v>26</v>
      </c>
      <c r="B12" s="106"/>
      <c r="C12" s="106"/>
    </row>
    <row r="13" spans="1:3" x14ac:dyDescent="0.25">
      <c r="A13" s="26"/>
      <c r="B13" s="26"/>
      <c r="C13" s="26"/>
    </row>
    <row r="14" spans="1:3" x14ac:dyDescent="0.25">
      <c r="A14" s="35"/>
      <c r="B14" s="26"/>
      <c r="C14" s="26"/>
    </row>
    <row r="15" spans="1:3" x14ac:dyDescent="0.25">
      <c r="A15" s="26"/>
      <c r="B15" s="26"/>
      <c r="C15" s="26"/>
    </row>
    <row r="16" spans="1:3" x14ac:dyDescent="0.25">
      <c r="A16" s="36" t="s">
        <v>27</v>
      </c>
      <c r="B16" s="101" t="s">
        <v>0</v>
      </c>
      <c r="C16" s="59" t="s">
        <v>47</v>
      </c>
    </row>
    <row r="17" spans="1:3" x14ac:dyDescent="0.25">
      <c r="A17" s="37" t="s">
        <v>28</v>
      </c>
      <c r="B17" s="102"/>
      <c r="C17" s="60" t="s">
        <v>48</v>
      </c>
    </row>
    <row r="18" spans="1:3" x14ac:dyDescent="0.25">
      <c r="A18" s="81">
        <v>1</v>
      </c>
      <c r="B18" s="39" t="s">
        <v>63</v>
      </c>
      <c r="C18" s="96"/>
    </row>
    <row r="19" spans="1:3" x14ac:dyDescent="0.25">
      <c r="A19" s="38"/>
      <c r="B19" s="39"/>
      <c r="C19" s="59"/>
    </row>
    <row r="20" spans="1:3" x14ac:dyDescent="0.25">
      <c r="A20" s="38"/>
      <c r="B20" s="39"/>
      <c r="C20" s="59"/>
    </row>
    <row r="21" spans="1:3" x14ac:dyDescent="0.25">
      <c r="A21" s="38"/>
      <c r="B21" s="39"/>
      <c r="C21" s="59"/>
    </row>
    <row r="22" spans="1:3" x14ac:dyDescent="0.25">
      <c r="A22" s="38"/>
      <c r="B22" s="39"/>
      <c r="C22" s="58"/>
    </row>
    <row r="23" spans="1:3" x14ac:dyDescent="0.25">
      <c r="A23" s="38"/>
      <c r="B23" s="39"/>
      <c r="C23" s="52"/>
    </row>
    <row r="24" spans="1:3" ht="13.8" thickBot="1" x14ac:dyDescent="0.3">
      <c r="A24" s="40"/>
      <c r="B24" s="44" t="s">
        <v>35</v>
      </c>
      <c r="C24" s="97"/>
    </row>
    <row r="25" spans="1:3" x14ac:dyDescent="0.25">
      <c r="A25" s="42"/>
      <c r="B25" s="42"/>
      <c r="C25" s="52"/>
    </row>
    <row r="26" spans="1:3" ht="13.8" thickBot="1" x14ac:dyDescent="0.3">
      <c r="A26" s="40" t="s">
        <v>55</v>
      </c>
      <c r="B26" s="41"/>
      <c r="C26" s="53"/>
    </row>
    <row r="27" spans="1:3" x14ac:dyDescent="0.25">
      <c r="A27" s="42"/>
      <c r="B27" s="42"/>
      <c r="C27" s="26"/>
    </row>
    <row r="28" spans="1:3" ht="13.8" thickBot="1" x14ac:dyDescent="0.3">
      <c r="A28" s="32" t="s">
        <v>38</v>
      </c>
      <c r="B28" s="105"/>
      <c r="C28" s="105"/>
    </row>
    <row r="29" spans="1:3" x14ac:dyDescent="0.25">
      <c r="A29" s="32"/>
      <c r="B29" s="104" t="s">
        <v>39</v>
      </c>
      <c r="C29" s="104"/>
    </row>
    <row r="30" spans="1:3" ht="13.8" thickBot="1" x14ac:dyDescent="0.3">
      <c r="A30" s="32" t="s">
        <v>41</v>
      </c>
      <c r="B30" s="62" t="s">
        <v>58</v>
      </c>
      <c r="C30" s="32"/>
    </row>
    <row r="31" spans="1:3" ht="21" customHeight="1" x14ac:dyDescent="0.25">
      <c r="A31" s="103" t="s">
        <v>133</v>
      </c>
      <c r="B31" s="103"/>
      <c r="C31" s="103"/>
    </row>
    <row r="32" spans="1:3" x14ac:dyDescent="0.25">
      <c r="A32" s="26"/>
      <c r="B32" s="26"/>
      <c r="C32" s="26"/>
    </row>
    <row r="33" spans="1:3" x14ac:dyDescent="0.25">
      <c r="A33" s="43"/>
      <c r="B33" s="43"/>
      <c r="C33" s="43"/>
    </row>
  </sheetData>
  <mergeCells count="9">
    <mergeCell ref="A7:C7"/>
    <mergeCell ref="B16:B17"/>
    <mergeCell ref="A31:C31"/>
    <mergeCell ref="B29:C29"/>
    <mergeCell ref="B28:C28"/>
    <mergeCell ref="B9:C9"/>
    <mergeCell ref="B10:C10"/>
    <mergeCell ref="B11:C11"/>
    <mergeCell ref="B12:C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workbookViewId="0">
      <selection activeCell="B23" sqref="B23:D23"/>
    </sheetView>
  </sheetViews>
  <sheetFormatPr defaultRowHeight="13.2" x14ac:dyDescent="0.25"/>
  <cols>
    <col min="1" max="1" width="19" customWidth="1"/>
    <col min="2" max="2" width="12" customWidth="1"/>
    <col min="3" max="3" width="37.21875" customWidth="1"/>
    <col min="4" max="4" width="26" customWidth="1"/>
    <col min="5" max="5" width="13" customWidth="1"/>
    <col min="6" max="6" width="14.77734375" customWidth="1"/>
    <col min="7" max="7" width="13.44140625" customWidth="1"/>
    <col min="8" max="8" width="14.77734375" customWidth="1"/>
  </cols>
  <sheetData>
    <row r="1" spans="1:8" x14ac:dyDescent="0.25">
      <c r="A1" s="100" t="s">
        <v>24</v>
      </c>
      <c r="B1" s="100"/>
      <c r="C1" s="100"/>
      <c r="D1" s="100"/>
      <c r="E1" s="100"/>
      <c r="F1" s="100"/>
      <c r="G1" s="26"/>
      <c r="H1" s="26"/>
    </row>
    <row r="2" spans="1:8" ht="13.8" thickBot="1" x14ac:dyDescent="0.3">
      <c r="A2" s="27"/>
      <c r="B2" s="109"/>
      <c r="C2" s="109"/>
      <c r="D2" s="109"/>
      <c r="E2" s="109"/>
      <c r="F2" s="26"/>
      <c r="G2" s="26"/>
      <c r="H2" s="26"/>
    </row>
    <row r="3" spans="1:8" x14ac:dyDescent="0.25">
      <c r="A3" s="27"/>
      <c r="B3" s="110" t="s">
        <v>25</v>
      </c>
      <c r="C3" s="110"/>
      <c r="D3" s="110"/>
      <c r="E3" s="110"/>
      <c r="F3" s="26"/>
      <c r="G3" s="26"/>
      <c r="H3" s="26"/>
    </row>
    <row r="4" spans="1:8" ht="13.8" thickBot="1" x14ac:dyDescent="0.3">
      <c r="A4" s="27" t="s">
        <v>0</v>
      </c>
      <c r="B4" s="125" t="s">
        <v>61</v>
      </c>
      <c r="C4" s="125"/>
      <c r="D4" s="125"/>
      <c r="E4" s="26"/>
      <c r="F4" s="26"/>
      <c r="G4" s="26"/>
      <c r="H4" s="26"/>
    </row>
    <row r="5" spans="1:8" ht="13.8" thickBot="1" x14ac:dyDescent="0.3">
      <c r="A5" s="27" t="s">
        <v>1</v>
      </c>
      <c r="B5" s="125" t="s">
        <v>62</v>
      </c>
      <c r="C5" s="125"/>
      <c r="D5" s="125"/>
      <c r="E5" s="26"/>
      <c r="F5" s="26"/>
      <c r="G5" s="26"/>
      <c r="H5" s="26"/>
    </row>
    <row r="6" spans="1:8" ht="13.8" thickBot="1" x14ac:dyDescent="0.3">
      <c r="A6" s="27" t="s">
        <v>2</v>
      </c>
      <c r="B6" s="127" t="s">
        <v>63</v>
      </c>
      <c r="C6" s="127"/>
      <c r="D6" s="127"/>
      <c r="E6" s="26"/>
      <c r="F6" s="26"/>
      <c r="G6" s="26"/>
      <c r="H6" s="26"/>
    </row>
    <row r="7" spans="1:8" ht="13.8" thickBot="1" x14ac:dyDescent="0.3">
      <c r="A7" s="27" t="s">
        <v>26</v>
      </c>
      <c r="B7" s="128"/>
      <c r="C7" s="128"/>
      <c r="D7" s="128"/>
      <c r="E7" s="26"/>
      <c r="F7" s="26"/>
      <c r="G7" s="26"/>
      <c r="H7" s="26"/>
    </row>
    <row r="8" spans="1:8" ht="13.8" thickBot="1" x14ac:dyDescent="0.3">
      <c r="A8" s="27"/>
      <c r="B8" s="55"/>
      <c r="C8" s="64" t="s">
        <v>56</v>
      </c>
      <c r="D8" s="87"/>
      <c r="E8" s="26"/>
      <c r="F8" s="26"/>
      <c r="G8" s="26"/>
      <c r="H8" s="26"/>
    </row>
    <row r="9" spans="1:8" ht="13.8" thickBot="1" x14ac:dyDescent="0.3">
      <c r="A9" s="27"/>
      <c r="B9" s="27"/>
      <c r="C9" s="61" t="s">
        <v>57</v>
      </c>
      <c r="D9" s="88"/>
      <c r="E9" s="26"/>
      <c r="F9" s="26"/>
      <c r="G9" s="26"/>
      <c r="H9" s="26"/>
    </row>
    <row r="10" spans="1:8" x14ac:dyDescent="0.25">
      <c r="A10" s="119" t="s">
        <v>3</v>
      </c>
      <c r="B10" s="122" t="s">
        <v>50</v>
      </c>
      <c r="C10" s="122" t="s">
        <v>29</v>
      </c>
      <c r="D10" s="123" t="s">
        <v>30</v>
      </c>
      <c r="E10" s="129" t="s">
        <v>31</v>
      </c>
      <c r="F10" s="130"/>
      <c r="G10" s="119"/>
      <c r="H10" s="118" t="s">
        <v>49</v>
      </c>
    </row>
    <row r="11" spans="1:8" x14ac:dyDescent="0.25">
      <c r="A11" s="120"/>
      <c r="B11" s="123"/>
      <c r="C11" s="123"/>
      <c r="D11" s="123"/>
      <c r="E11" s="131"/>
      <c r="F11" s="132"/>
      <c r="G11" s="120"/>
      <c r="H11" s="118"/>
    </row>
    <row r="12" spans="1:8" x14ac:dyDescent="0.25">
      <c r="A12" s="120"/>
      <c r="B12" s="123"/>
      <c r="C12" s="123"/>
      <c r="D12" s="123"/>
      <c r="E12" s="131"/>
      <c r="F12" s="132"/>
      <c r="G12" s="120"/>
      <c r="H12" s="118"/>
    </row>
    <row r="13" spans="1:8" x14ac:dyDescent="0.25">
      <c r="A13" s="120"/>
      <c r="B13" s="123"/>
      <c r="C13" s="123"/>
      <c r="D13" s="123"/>
      <c r="E13" s="133"/>
      <c r="F13" s="134"/>
      <c r="G13" s="121"/>
      <c r="H13" s="118"/>
    </row>
    <row r="14" spans="1:8" x14ac:dyDescent="0.25">
      <c r="A14" s="121"/>
      <c r="B14" s="124"/>
      <c r="C14" s="124"/>
      <c r="D14" s="124"/>
      <c r="E14" s="29" t="s">
        <v>32</v>
      </c>
      <c r="F14" s="29" t="s">
        <v>33</v>
      </c>
      <c r="G14" s="29" t="s">
        <v>34</v>
      </c>
      <c r="H14" s="118"/>
    </row>
    <row r="15" spans="1:8" x14ac:dyDescent="0.25">
      <c r="A15" s="63">
        <v>1</v>
      </c>
      <c r="B15" s="49" t="s">
        <v>53</v>
      </c>
      <c r="C15" s="30" t="s">
        <v>86</v>
      </c>
      <c r="D15" s="82"/>
      <c r="E15" s="82"/>
      <c r="F15" s="82"/>
      <c r="G15" s="82"/>
      <c r="H15" s="82"/>
    </row>
    <row r="16" spans="1:8" x14ac:dyDescent="0.25">
      <c r="A16" s="63">
        <v>2</v>
      </c>
      <c r="B16" s="49" t="s">
        <v>54</v>
      </c>
      <c r="C16" s="30" t="s">
        <v>87</v>
      </c>
      <c r="D16" s="82"/>
      <c r="E16" s="83"/>
      <c r="F16" s="83"/>
      <c r="G16" s="83"/>
      <c r="H16" s="83"/>
    </row>
    <row r="17" spans="1:8" x14ac:dyDescent="0.25">
      <c r="A17" s="111" t="s">
        <v>35</v>
      </c>
      <c r="B17" s="111"/>
      <c r="C17" s="112"/>
      <c r="D17" s="84"/>
      <c r="E17" s="82"/>
      <c r="F17" s="82"/>
      <c r="G17" s="82"/>
      <c r="H17" s="82"/>
    </row>
    <row r="18" spans="1:8" x14ac:dyDescent="0.25">
      <c r="A18" s="111" t="s">
        <v>94</v>
      </c>
      <c r="B18" s="111"/>
      <c r="C18" s="112"/>
      <c r="D18" s="85">
        <f>ROUND(D17*7%,2)</f>
        <v>0</v>
      </c>
      <c r="E18" s="56"/>
      <c r="F18" s="56"/>
      <c r="G18" s="56"/>
      <c r="H18" s="56"/>
    </row>
    <row r="19" spans="1:8" x14ac:dyDescent="0.25">
      <c r="A19" s="113" t="s">
        <v>36</v>
      </c>
      <c r="B19" s="113"/>
      <c r="C19" s="114"/>
      <c r="D19" s="85">
        <f>ROUND(D18*10%,2)</f>
        <v>0</v>
      </c>
      <c r="E19" s="56"/>
      <c r="F19" s="56"/>
      <c r="G19" s="56"/>
      <c r="H19" s="56"/>
    </row>
    <row r="20" spans="1:8" x14ac:dyDescent="0.25">
      <c r="A20" s="111" t="s">
        <v>128</v>
      </c>
      <c r="B20" s="111"/>
      <c r="C20" s="112"/>
      <c r="D20" s="85">
        <f>ROUND(D17*7%,2)</f>
        <v>0</v>
      </c>
      <c r="E20" s="56"/>
      <c r="F20" s="56"/>
      <c r="G20" s="56"/>
      <c r="H20" s="56"/>
    </row>
    <row r="21" spans="1:8" ht="13.8" thickBot="1" x14ac:dyDescent="0.3">
      <c r="A21" s="115" t="s">
        <v>37</v>
      </c>
      <c r="B21" s="115"/>
      <c r="C21" s="116"/>
      <c r="D21" s="86">
        <f>SUM(D17:D20)-D19</f>
        <v>0</v>
      </c>
      <c r="E21" s="56"/>
      <c r="F21" s="56"/>
      <c r="G21" s="56"/>
      <c r="H21" s="56"/>
    </row>
    <row r="22" spans="1:8" x14ac:dyDescent="0.25">
      <c r="A22" s="117"/>
      <c r="B22" s="117"/>
      <c r="C22" s="117"/>
      <c r="D22" s="28"/>
      <c r="E22" s="56"/>
      <c r="F22" s="56"/>
      <c r="G22" s="56"/>
      <c r="H22" s="56"/>
    </row>
    <row r="23" spans="1:8" ht="13.8" thickBot="1" x14ac:dyDescent="0.3">
      <c r="A23" s="27" t="s">
        <v>38</v>
      </c>
      <c r="B23" s="109"/>
      <c r="C23" s="109"/>
      <c r="D23" s="109"/>
      <c r="E23" s="26"/>
      <c r="F23" s="26"/>
      <c r="G23" s="26"/>
      <c r="H23" s="26"/>
    </row>
    <row r="24" spans="1:8" x14ac:dyDescent="0.25">
      <c r="A24" s="27"/>
      <c r="B24" s="110" t="s">
        <v>39</v>
      </c>
      <c r="C24" s="110"/>
      <c r="D24" s="110"/>
      <c r="E24" s="26"/>
      <c r="F24" s="26"/>
      <c r="G24" s="26"/>
      <c r="H24" s="26"/>
    </row>
    <row r="25" spans="1:8" x14ac:dyDescent="0.25">
      <c r="A25" s="126" t="str">
        <f>'Būvniecības  koptāme '!A31:C31</f>
        <v xml:space="preserve">Tāme sastādīta  2023. gada  22 . Novebrī </v>
      </c>
      <c r="B25" s="126"/>
      <c r="C25" s="126"/>
      <c r="D25" s="126"/>
      <c r="E25" s="26"/>
      <c r="F25" s="26"/>
      <c r="G25" s="26"/>
      <c r="H25" s="26"/>
    </row>
    <row r="26" spans="1:8" ht="13.8" thickBot="1" x14ac:dyDescent="0.3">
      <c r="A26" s="27" t="s">
        <v>40</v>
      </c>
      <c r="B26" s="109"/>
      <c r="C26" s="109"/>
      <c r="D26" s="109"/>
      <c r="E26" s="26"/>
      <c r="F26" s="26"/>
      <c r="G26" s="26"/>
      <c r="H26" s="26"/>
    </row>
    <row r="27" spans="1:8" x14ac:dyDescent="0.25">
      <c r="A27" s="27"/>
      <c r="B27" s="110" t="s">
        <v>39</v>
      </c>
      <c r="C27" s="110"/>
      <c r="D27" s="110"/>
      <c r="E27" s="26"/>
      <c r="F27" s="26"/>
      <c r="G27" s="26"/>
      <c r="H27" s="26"/>
    </row>
    <row r="28" spans="1:8" ht="13.8" thickBot="1" x14ac:dyDescent="0.3">
      <c r="A28" s="27" t="s">
        <v>41</v>
      </c>
      <c r="B28" s="109" t="str">
        <f>'Būvniecības  koptāme '!B30</f>
        <v>4-01599</v>
      </c>
      <c r="C28" s="109"/>
      <c r="D28" s="26"/>
      <c r="E28" s="26"/>
      <c r="F28" s="26"/>
      <c r="G28" s="26"/>
      <c r="H28" s="26"/>
    </row>
    <row r="29" spans="1:8" x14ac:dyDescent="0.25">
      <c r="B29" s="73"/>
      <c r="C29" s="73"/>
    </row>
  </sheetData>
  <mergeCells count="25">
    <mergeCell ref="A1:F1"/>
    <mergeCell ref="A25:D25"/>
    <mergeCell ref="B23:D23"/>
    <mergeCell ref="B24:D24"/>
    <mergeCell ref="A17:C17"/>
    <mergeCell ref="B6:D6"/>
    <mergeCell ref="B7:D7"/>
    <mergeCell ref="C10:C14"/>
    <mergeCell ref="D10:D14"/>
    <mergeCell ref="E10:G13"/>
    <mergeCell ref="H10:H14"/>
    <mergeCell ref="A10:A14"/>
    <mergeCell ref="B10:B14"/>
    <mergeCell ref="B4:D4"/>
    <mergeCell ref="B5:D5"/>
    <mergeCell ref="B26:D26"/>
    <mergeCell ref="B27:D27"/>
    <mergeCell ref="B28:C28"/>
    <mergeCell ref="B2:E2"/>
    <mergeCell ref="B3:E3"/>
    <mergeCell ref="A18:C18"/>
    <mergeCell ref="A19:C19"/>
    <mergeCell ref="A20:C20"/>
    <mergeCell ref="A21:C21"/>
    <mergeCell ref="A22:C22"/>
  </mergeCells>
  <pageMargins left="0.7" right="0.7" top="0.75" bottom="0.75" header="0.3" footer="0.3"/>
  <pageSetup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03"/>
  <sheetViews>
    <sheetView showZeros="0" topLeftCell="C19" zoomScale="115" zoomScaleNormal="115" workbookViewId="0">
      <selection activeCell="C35" sqref="C35"/>
    </sheetView>
  </sheetViews>
  <sheetFormatPr defaultColWidth="9.21875" defaultRowHeight="13.2" x14ac:dyDescent="0.25"/>
  <cols>
    <col min="1" max="1" width="6" style="2" customWidth="1"/>
    <col min="2" max="2" width="11.77734375" style="1" customWidth="1"/>
    <col min="3" max="3" width="78.77734375" style="3" customWidth="1"/>
    <col min="4" max="4" width="6" style="3" customWidth="1"/>
    <col min="5" max="5" width="7.77734375" style="4" customWidth="1"/>
    <col min="6" max="6" width="9.21875" style="2"/>
    <col min="7" max="7" width="10.77734375" style="2" customWidth="1"/>
    <col min="8" max="16384" width="9.21875" style="2"/>
  </cols>
  <sheetData>
    <row r="1" spans="1:16" x14ac:dyDescent="0.25">
      <c r="A1" s="100" t="s">
        <v>51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45"/>
      <c r="M1" s="45"/>
      <c r="N1" s="45"/>
      <c r="O1" s="45"/>
      <c r="P1" s="45"/>
    </row>
    <row r="2" spans="1:16" ht="13.8" thickBot="1" x14ac:dyDescent="0.3">
      <c r="A2" s="27"/>
      <c r="B2" s="109" t="s">
        <v>86</v>
      </c>
      <c r="C2" s="109"/>
      <c r="D2" s="109"/>
      <c r="E2" s="109"/>
      <c r="F2" s="109"/>
      <c r="G2" s="109"/>
      <c r="H2" s="109"/>
      <c r="I2" s="45"/>
      <c r="J2" s="45"/>
      <c r="K2" s="45"/>
      <c r="L2" s="45"/>
      <c r="M2" s="45"/>
      <c r="N2" s="45"/>
      <c r="O2" s="45"/>
      <c r="P2" s="45"/>
    </row>
    <row r="3" spans="1:16" x14ac:dyDescent="0.25">
      <c r="A3" s="27"/>
      <c r="B3" s="110" t="s">
        <v>25</v>
      </c>
      <c r="C3" s="110"/>
      <c r="D3" s="110"/>
      <c r="E3" s="110"/>
      <c r="F3" s="110"/>
      <c r="G3" s="110"/>
      <c r="H3" s="110"/>
      <c r="I3" s="45"/>
      <c r="J3" s="45"/>
      <c r="K3" s="45"/>
      <c r="L3" s="45"/>
      <c r="M3" s="45"/>
      <c r="N3" s="45"/>
      <c r="O3" s="45"/>
      <c r="P3" s="45"/>
    </row>
    <row r="4" spans="1:16" ht="13.8" thickBot="1" x14ac:dyDescent="0.3">
      <c r="A4" s="145" t="s">
        <v>0</v>
      </c>
      <c r="B4" s="145"/>
      <c r="C4" s="65" t="s">
        <v>62</v>
      </c>
      <c r="D4" s="35"/>
      <c r="E4" s="47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</row>
    <row r="5" spans="1:16" ht="13.8" thickBot="1" x14ac:dyDescent="0.3">
      <c r="A5" s="145" t="s">
        <v>1</v>
      </c>
      <c r="B5" s="145"/>
      <c r="C5" s="66" t="s">
        <v>62</v>
      </c>
      <c r="D5" s="35"/>
      <c r="E5" s="47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</row>
    <row r="6" spans="1:16" ht="13.8" thickBot="1" x14ac:dyDescent="0.3">
      <c r="A6" s="145" t="s">
        <v>2</v>
      </c>
      <c r="B6" s="145"/>
      <c r="C6" s="45" t="s">
        <v>63</v>
      </c>
      <c r="D6" s="35"/>
      <c r="E6" s="47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</row>
    <row r="7" spans="1:16" ht="13.8" thickBot="1" x14ac:dyDescent="0.3">
      <c r="A7" s="145" t="s">
        <v>26</v>
      </c>
      <c r="B7" s="145"/>
      <c r="C7" s="67"/>
      <c r="D7" s="35"/>
      <c r="E7" s="47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spans="1:16" x14ac:dyDescent="0.25">
      <c r="A8" s="35"/>
      <c r="B8" s="26"/>
      <c r="C8" s="67"/>
      <c r="D8" s="35"/>
      <c r="E8" s="47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</row>
    <row r="9" spans="1:16" ht="13.8" thickBot="1" x14ac:dyDescent="0.3">
      <c r="A9" s="146" t="s">
        <v>95</v>
      </c>
      <c r="B9" s="146"/>
      <c r="C9" s="146"/>
      <c r="D9" s="146"/>
      <c r="E9" s="146"/>
      <c r="F9" s="146"/>
      <c r="G9" s="146"/>
      <c r="H9" s="45"/>
      <c r="I9" s="45"/>
      <c r="J9" s="45"/>
      <c r="K9" s="45"/>
      <c r="L9" s="45"/>
      <c r="M9" s="45" t="s">
        <v>59</v>
      </c>
      <c r="N9" s="45"/>
      <c r="O9" s="68">
        <f>P29</f>
        <v>0</v>
      </c>
      <c r="P9" s="45" t="s">
        <v>60</v>
      </c>
    </row>
    <row r="10" spans="1:16" x14ac:dyDescent="0.25">
      <c r="A10" s="48"/>
      <c r="B10" s="26"/>
      <c r="C10" s="26"/>
      <c r="D10" s="35"/>
      <c r="E10" s="47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69"/>
    </row>
    <row r="11" spans="1:16" ht="13.2" customHeight="1" x14ac:dyDescent="0.25">
      <c r="A11" s="143" t="s">
        <v>133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</row>
    <row r="14" spans="1:16" ht="12.75" customHeight="1" x14ac:dyDescent="0.25">
      <c r="A14" s="138" t="s">
        <v>3</v>
      </c>
      <c r="B14" s="140" t="s">
        <v>4</v>
      </c>
      <c r="C14" s="141" t="s">
        <v>5</v>
      </c>
      <c r="D14" s="142" t="s">
        <v>6</v>
      </c>
      <c r="E14" s="144" t="s">
        <v>7</v>
      </c>
      <c r="F14" s="137" t="s">
        <v>20</v>
      </c>
      <c r="G14" s="137"/>
      <c r="H14" s="137"/>
      <c r="I14" s="137"/>
      <c r="J14" s="137"/>
      <c r="K14" s="137"/>
      <c r="L14" s="137" t="s">
        <v>21</v>
      </c>
      <c r="M14" s="137"/>
      <c r="N14" s="137"/>
      <c r="O14" s="137"/>
      <c r="P14" s="137"/>
    </row>
    <row r="15" spans="1:16" ht="58.2" customHeight="1" x14ac:dyDescent="0.25">
      <c r="A15" s="139"/>
      <c r="B15" s="140"/>
      <c r="C15" s="141"/>
      <c r="D15" s="142"/>
      <c r="E15" s="144"/>
      <c r="F15" s="23" t="s">
        <v>12</v>
      </c>
      <c r="G15" s="23" t="s">
        <v>13</v>
      </c>
      <c r="H15" s="23" t="s">
        <v>14</v>
      </c>
      <c r="I15" s="23" t="s">
        <v>19</v>
      </c>
      <c r="J15" s="51" t="s">
        <v>18</v>
      </c>
      <c r="K15" s="24" t="s">
        <v>15</v>
      </c>
      <c r="L15" s="23" t="s">
        <v>16</v>
      </c>
      <c r="M15" s="23" t="s">
        <v>14</v>
      </c>
      <c r="N15" s="23" t="s">
        <v>17</v>
      </c>
      <c r="O15" s="23" t="s">
        <v>18</v>
      </c>
      <c r="P15" s="24" t="s">
        <v>15</v>
      </c>
    </row>
    <row r="16" spans="1:16" x14ac:dyDescent="0.25">
      <c r="A16" s="5">
        <v>1</v>
      </c>
      <c r="B16" s="6">
        <v>2</v>
      </c>
      <c r="C16" s="6">
        <v>3</v>
      </c>
      <c r="D16" s="5">
        <v>4</v>
      </c>
      <c r="E16" s="7">
        <v>5</v>
      </c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 x14ac:dyDescent="0.25">
      <c r="A17" s="8"/>
      <c r="B17" s="9"/>
      <c r="C17" s="10"/>
      <c r="D17" s="17"/>
      <c r="E17" s="1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" ht="15.6" x14ac:dyDescent="0.25">
      <c r="A18" s="13"/>
      <c r="B18" s="14"/>
      <c r="C18" s="18" t="s">
        <v>85</v>
      </c>
      <c r="D18" s="15"/>
      <c r="E18" s="11"/>
      <c r="F18" s="22"/>
      <c r="G18" s="22"/>
      <c r="H18" s="22"/>
      <c r="I18" s="22"/>
      <c r="J18" s="22"/>
      <c r="K18" s="57"/>
      <c r="L18" s="22"/>
      <c r="M18" s="22"/>
      <c r="N18" s="22"/>
      <c r="O18" s="22"/>
      <c r="P18" s="22"/>
    </row>
    <row r="19" spans="1:16" x14ac:dyDescent="0.25">
      <c r="A19" s="13" t="s">
        <v>77</v>
      </c>
      <c r="B19" s="14" t="s">
        <v>78</v>
      </c>
      <c r="C19" s="16" t="s">
        <v>64</v>
      </c>
      <c r="D19" s="15" t="s">
        <v>10</v>
      </c>
      <c r="E19" s="94">
        <v>15</v>
      </c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</row>
    <row r="20" spans="1:16" x14ac:dyDescent="0.25">
      <c r="A20" s="13"/>
      <c r="B20" s="14">
        <v>0</v>
      </c>
      <c r="C20" s="16" t="s">
        <v>65</v>
      </c>
      <c r="D20" s="15" t="s">
        <v>66</v>
      </c>
      <c r="E20" s="94">
        <v>1</v>
      </c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</row>
    <row r="21" spans="1:16" x14ac:dyDescent="0.25">
      <c r="A21" s="13" t="s">
        <v>79</v>
      </c>
      <c r="B21" s="14" t="s">
        <v>78</v>
      </c>
      <c r="C21" s="16" t="s">
        <v>67</v>
      </c>
      <c r="D21" s="15" t="s">
        <v>9</v>
      </c>
      <c r="E21" s="94">
        <v>1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</row>
    <row r="22" spans="1:16" x14ac:dyDescent="0.25">
      <c r="A22" s="13" t="s">
        <v>80</v>
      </c>
      <c r="B22" s="14" t="s">
        <v>78</v>
      </c>
      <c r="C22" s="16" t="s">
        <v>68</v>
      </c>
      <c r="D22" s="15" t="s">
        <v>9</v>
      </c>
      <c r="E22" s="94">
        <v>1</v>
      </c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</row>
    <row r="23" spans="1:16" x14ac:dyDescent="0.25">
      <c r="A23" s="13" t="s">
        <v>81</v>
      </c>
      <c r="B23" s="14" t="s">
        <v>78</v>
      </c>
      <c r="C23" s="16" t="s">
        <v>69</v>
      </c>
      <c r="D23" s="15" t="s">
        <v>70</v>
      </c>
      <c r="E23" s="94">
        <v>1</v>
      </c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</row>
    <row r="24" spans="1:16" x14ac:dyDescent="0.25">
      <c r="A24" s="13" t="s">
        <v>82</v>
      </c>
      <c r="B24" s="14" t="s">
        <v>78</v>
      </c>
      <c r="C24" s="16" t="s">
        <v>71</v>
      </c>
      <c r="D24" s="15" t="s">
        <v>72</v>
      </c>
      <c r="E24" s="94">
        <v>8</v>
      </c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</row>
    <row r="25" spans="1:16" x14ac:dyDescent="0.25">
      <c r="A25" s="13"/>
      <c r="B25" s="14">
        <v>0</v>
      </c>
      <c r="C25" s="16" t="s">
        <v>73</v>
      </c>
      <c r="D25" s="15" t="s">
        <v>66</v>
      </c>
      <c r="E25" s="94">
        <v>1</v>
      </c>
      <c r="F25" s="80"/>
      <c r="G25" s="79"/>
      <c r="H25" s="79"/>
      <c r="I25" s="80"/>
      <c r="J25" s="80"/>
      <c r="K25" s="79"/>
      <c r="L25" s="79"/>
      <c r="M25" s="79"/>
      <c r="N25" s="79"/>
      <c r="O25" s="79"/>
      <c r="P25" s="79"/>
    </row>
    <row r="26" spans="1:16" ht="26.4" x14ac:dyDescent="0.25">
      <c r="A26" s="13" t="s">
        <v>83</v>
      </c>
      <c r="B26" s="14" t="s">
        <v>78</v>
      </c>
      <c r="C26" s="16" t="s">
        <v>74</v>
      </c>
      <c r="D26" s="15" t="s">
        <v>11</v>
      </c>
      <c r="E26" s="94">
        <v>1</v>
      </c>
      <c r="F26" s="80"/>
      <c r="G26" s="79"/>
      <c r="H26" s="79"/>
      <c r="I26" s="80"/>
      <c r="J26" s="80"/>
      <c r="K26" s="79"/>
      <c r="L26" s="79"/>
      <c r="M26" s="79"/>
      <c r="N26" s="79"/>
      <c r="O26" s="79"/>
      <c r="P26" s="79"/>
    </row>
    <row r="27" spans="1:16" x14ac:dyDescent="0.25">
      <c r="A27" s="13"/>
      <c r="B27" s="14">
        <v>0</v>
      </c>
      <c r="C27" s="16" t="s">
        <v>75</v>
      </c>
      <c r="D27" s="15" t="s">
        <v>66</v>
      </c>
      <c r="E27" s="94">
        <v>1</v>
      </c>
      <c r="F27" s="80"/>
      <c r="G27" s="79"/>
      <c r="H27" s="79"/>
      <c r="I27" s="80"/>
      <c r="J27" s="80"/>
      <c r="K27" s="79"/>
      <c r="L27" s="79"/>
      <c r="M27" s="79"/>
      <c r="N27" s="79"/>
      <c r="O27" s="79"/>
      <c r="P27" s="79"/>
    </row>
    <row r="28" spans="1:16" ht="26.4" x14ac:dyDescent="0.25">
      <c r="A28" s="13" t="s">
        <v>84</v>
      </c>
      <c r="B28" s="14" t="s">
        <v>78</v>
      </c>
      <c r="C28" s="77" t="s">
        <v>76</v>
      </c>
      <c r="D28" s="15" t="s">
        <v>11</v>
      </c>
      <c r="E28" s="94">
        <v>1</v>
      </c>
      <c r="F28" s="80"/>
      <c r="G28" s="79"/>
      <c r="H28" s="79"/>
      <c r="I28" s="80"/>
      <c r="J28" s="80"/>
      <c r="K28" s="79"/>
      <c r="L28" s="79"/>
      <c r="M28" s="79"/>
      <c r="N28" s="79"/>
      <c r="O28" s="79"/>
      <c r="P28" s="79"/>
    </row>
    <row r="29" spans="1:16" x14ac:dyDescent="0.25">
      <c r="A29" s="136" t="s">
        <v>22</v>
      </c>
      <c r="B29" s="136"/>
      <c r="C29" s="136"/>
      <c r="D29" s="136"/>
      <c r="E29" s="136"/>
      <c r="F29" s="136"/>
      <c r="G29" s="136"/>
      <c r="H29" s="136"/>
      <c r="I29" s="136"/>
      <c r="J29" s="136"/>
      <c r="K29" s="136"/>
      <c r="L29" s="57">
        <f>SUM(L19:L28)</f>
        <v>0</v>
      </c>
      <c r="M29" s="57">
        <f>SUM(M19:M28)</f>
        <v>0</v>
      </c>
      <c r="N29" s="57">
        <f>SUM(N19:N28)</f>
        <v>0</v>
      </c>
      <c r="O29" s="57">
        <f>SUM(O19:O28)</f>
        <v>0</v>
      </c>
      <c r="P29" s="57">
        <f>SUM(P19:P28)</f>
        <v>0</v>
      </c>
    </row>
    <row r="30" spans="1:16" x14ac:dyDescent="0.25">
      <c r="C30" s="20"/>
      <c r="D30" s="20"/>
      <c r="E30" s="21"/>
      <c r="F30" s="19"/>
      <c r="G30" s="19"/>
      <c r="H30" s="19"/>
      <c r="I30" s="19"/>
      <c r="J30" s="19"/>
    </row>
    <row r="31" spans="1:16" x14ac:dyDescent="0.25">
      <c r="C31" s="20"/>
      <c r="D31" s="20"/>
      <c r="E31" s="21"/>
      <c r="F31" s="19"/>
      <c r="G31" s="19"/>
      <c r="H31" s="19"/>
      <c r="I31" s="19"/>
      <c r="J31" s="19"/>
    </row>
    <row r="32" spans="1:16" ht="13.8" thickBot="1" x14ac:dyDescent="0.3">
      <c r="A32" s="135" t="s">
        <v>38</v>
      </c>
      <c r="B32" s="135"/>
      <c r="C32" s="70"/>
      <c r="D32" s="55"/>
      <c r="E32" s="21"/>
      <c r="F32" s="19"/>
      <c r="G32" s="19"/>
      <c r="H32" s="19"/>
      <c r="I32" s="19"/>
      <c r="J32" s="19"/>
    </row>
    <row r="33" spans="1:10" x14ac:dyDescent="0.25">
      <c r="A33" s="56"/>
      <c r="B33" s="132" t="s">
        <v>39</v>
      </c>
      <c r="C33" s="132"/>
      <c r="D33" s="132"/>
      <c r="E33" s="21"/>
      <c r="F33" s="19"/>
      <c r="G33" s="19"/>
      <c r="H33" s="19"/>
      <c r="I33" s="19"/>
      <c r="J33" s="19"/>
    </row>
    <row r="34" spans="1:10" x14ac:dyDescent="0.25">
      <c r="A34" s="126" t="str">
        <f>Kopsavilkums!A25</f>
        <v xml:space="preserve">Tāme sastādīta  2023. gada  22 . Novebrī </v>
      </c>
      <c r="B34" s="126"/>
      <c r="C34" s="126"/>
      <c r="D34" s="126"/>
      <c r="E34" s="21"/>
      <c r="F34" s="19"/>
      <c r="G34" s="19"/>
      <c r="H34" s="19"/>
      <c r="I34" s="19"/>
      <c r="J34" s="19"/>
    </row>
    <row r="35" spans="1:10" ht="13.8" thickBot="1" x14ac:dyDescent="0.3">
      <c r="A35" s="135" t="s">
        <v>40</v>
      </c>
      <c r="B35" s="135"/>
      <c r="C35" s="70"/>
      <c r="D35" s="55"/>
      <c r="E35" s="21"/>
      <c r="F35" s="19"/>
      <c r="G35" s="19"/>
      <c r="H35" s="19"/>
      <c r="I35" s="19"/>
      <c r="J35" s="19"/>
    </row>
    <row r="36" spans="1:10" x14ac:dyDescent="0.25">
      <c r="A36" s="56"/>
      <c r="B36" s="132" t="s">
        <v>39</v>
      </c>
      <c r="C36" s="132"/>
      <c r="D36" s="132"/>
      <c r="E36" s="21"/>
      <c r="F36" s="19"/>
      <c r="G36" s="19"/>
      <c r="H36" s="19"/>
      <c r="I36" s="19"/>
      <c r="J36" s="19"/>
    </row>
    <row r="37" spans="1:10" ht="13.8" thickBot="1" x14ac:dyDescent="0.3">
      <c r="A37" s="135" t="s">
        <v>41</v>
      </c>
      <c r="B37" s="135"/>
      <c r="C37" s="71" t="str">
        <f>'Būvniecības  koptāme '!B30</f>
        <v>4-01599</v>
      </c>
      <c r="D37" s="26"/>
      <c r="E37" s="21"/>
      <c r="F37" s="19"/>
      <c r="G37" s="19"/>
      <c r="H37" s="19"/>
      <c r="I37" s="19"/>
      <c r="J37" s="19"/>
    </row>
    <row r="38" spans="1:10" x14ac:dyDescent="0.25">
      <c r="C38" s="20"/>
      <c r="D38" s="20"/>
      <c r="E38" s="21"/>
      <c r="F38" s="19"/>
      <c r="G38" s="19"/>
      <c r="H38" s="19"/>
      <c r="I38" s="19"/>
      <c r="J38" s="19"/>
    </row>
    <row r="39" spans="1:10" x14ac:dyDescent="0.25">
      <c r="C39" s="20"/>
      <c r="D39" s="20"/>
      <c r="E39" s="21"/>
      <c r="F39" s="19"/>
      <c r="G39" s="19"/>
      <c r="H39" s="19"/>
      <c r="I39" s="19"/>
      <c r="J39" s="19"/>
    </row>
    <row r="40" spans="1:10" x14ac:dyDescent="0.25">
      <c r="C40" s="20"/>
      <c r="D40" s="20"/>
      <c r="E40" s="21"/>
      <c r="F40" s="19"/>
      <c r="G40" s="19"/>
      <c r="H40" s="19"/>
      <c r="I40" s="19"/>
      <c r="J40" s="19"/>
    </row>
    <row r="41" spans="1:10" x14ac:dyDescent="0.25">
      <c r="C41" s="20"/>
      <c r="D41" s="20"/>
      <c r="E41" s="21"/>
      <c r="F41" s="19"/>
      <c r="G41" s="19"/>
      <c r="H41" s="19"/>
      <c r="I41" s="19"/>
      <c r="J41" s="19"/>
    </row>
    <row r="42" spans="1:10" x14ac:dyDescent="0.25">
      <c r="C42" s="20"/>
      <c r="D42" s="20"/>
      <c r="E42" s="21"/>
      <c r="F42" s="19"/>
      <c r="G42" s="19"/>
      <c r="H42" s="19"/>
      <c r="I42" s="19"/>
      <c r="J42" s="19"/>
    </row>
    <row r="43" spans="1:10" x14ac:dyDescent="0.25">
      <c r="C43" s="20"/>
      <c r="D43" s="20"/>
      <c r="E43" s="21"/>
      <c r="F43" s="19"/>
      <c r="G43" s="19"/>
      <c r="H43" s="19"/>
      <c r="I43" s="19"/>
      <c r="J43" s="19"/>
    </row>
    <row r="44" spans="1:10" x14ac:dyDescent="0.25">
      <c r="C44" s="20"/>
      <c r="D44" s="20"/>
      <c r="E44" s="21"/>
      <c r="F44" s="19"/>
      <c r="G44" s="19"/>
      <c r="H44" s="19"/>
      <c r="I44" s="19"/>
      <c r="J44" s="19"/>
    </row>
    <row r="45" spans="1:10" x14ac:dyDescent="0.25">
      <c r="C45" s="20"/>
      <c r="D45" s="20"/>
      <c r="E45" s="21"/>
      <c r="F45" s="19"/>
      <c r="G45" s="19"/>
      <c r="H45" s="19"/>
      <c r="I45" s="19"/>
      <c r="J45" s="19"/>
    </row>
    <row r="46" spans="1:10" x14ac:dyDescent="0.25">
      <c r="C46" s="20"/>
      <c r="D46" s="20"/>
      <c r="E46" s="21"/>
      <c r="F46" s="19"/>
      <c r="G46" s="19"/>
      <c r="H46" s="19"/>
      <c r="I46" s="19"/>
      <c r="J46" s="19"/>
    </row>
    <row r="47" spans="1:10" x14ac:dyDescent="0.25">
      <c r="C47" s="20"/>
      <c r="D47" s="20"/>
      <c r="E47" s="21"/>
      <c r="F47" s="19"/>
      <c r="G47" s="19"/>
      <c r="H47" s="19"/>
      <c r="I47" s="19"/>
      <c r="J47" s="19"/>
    </row>
    <row r="48" spans="1:10" x14ac:dyDescent="0.25">
      <c r="C48" s="20"/>
      <c r="D48" s="20"/>
      <c r="E48" s="21"/>
      <c r="F48" s="19"/>
      <c r="G48" s="19"/>
      <c r="H48" s="19"/>
      <c r="I48" s="19"/>
      <c r="J48" s="19"/>
    </row>
    <row r="49" spans="3:10" x14ac:dyDescent="0.25">
      <c r="C49" s="20"/>
      <c r="D49" s="20"/>
      <c r="E49" s="21"/>
      <c r="F49" s="19"/>
      <c r="G49" s="19"/>
      <c r="H49" s="19"/>
      <c r="I49" s="19"/>
      <c r="J49" s="19"/>
    </row>
    <row r="50" spans="3:10" x14ac:dyDescent="0.25">
      <c r="C50" s="20"/>
      <c r="D50" s="20"/>
      <c r="E50" s="21"/>
      <c r="F50" s="19"/>
      <c r="G50" s="19"/>
      <c r="H50" s="19"/>
      <c r="I50" s="19"/>
      <c r="J50" s="19"/>
    </row>
    <row r="51" spans="3:10" x14ac:dyDescent="0.25">
      <c r="C51" s="20"/>
      <c r="D51" s="20"/>
      <c r="E51" s="21"/>
      <c r="F51" s="19"/>
      <c r="G51" s="19"/>
      <c r="H51" s="19"/>
      <c r="I51" s="19"/>
      <c r="J51" s="19"/>
    </row>
    <row r="52" spans="3:10" x14ac:dyDescent="0.25">
      <c r="C52" s="20"/>
      <c r="D52" s="20"/>
      <c r="E52" s="21"/>
      <c r="F52" s="19"/>
      <c r="G52" s="19"/>
      <c r="H52" s="19"/>
      <c r="I52" s="19"/>
      <c r="J52" s="19"/>
    </row>
    <row r="53" spans="3:10" x14ac:dyDescent="0.25">
      <c r="C53" s="20"/>
      <c r="D53" s="20"/>
      <c r="E53" s="21"/>
      <c r="F53" s="19"/>
      <c r="G53" s="19"/>
      <c r="H53" s="19"/>
      <c r="I53" s="19"/>
      <c r="J53" s="19"/>
    </row>
    <row r="54" spans="3:10" x14ac:dyDescent="0.25">
      <c r="C54" s="20"/>
      <c r="D54" s="20"/>
      <c r="E54" s="21"/>
      <c r="F54" s="19"/>
      <c r="G54" s="19"/>
      <c r="H54" s="19"/>
      <c r="I54" s="19"/>
      <c r="J54" s="19"/>
    </row>
    <row r="55" spans="3:10" x14ac:dyDescent="0.25">
      <c r="C55" s="20"/>
      <c r="D55" s="20"/>
      <c r="E55" s="21"/>
      <c r="F55" s="19"/>
      <c r="G55" s="19"/>
      <c r="H55" s="19"/>
      <c r="I55" s="19"/>
      <c r="J55" s="19"/>
    </row>
    <row r="56" spans="3:10" x14ac:dyDescent="0.25">
      <c r="C56" s="20"/>
      <c r="D56" s="20"/>
      <c r="E56" s="21"/>
      <c r="F56" s="19"/>
      <c r="G56" s="19"/>
      <c r="H56" s="19"/>
      <c r="I56" s="19"/>
      <c r="J56" s="19"/>
    </row>
    <row r="57" spans="3:10" x14ac:dyDescent="0.25">
      <c r="C57" s="20"/>
      <c r="D57" s="20"/>
      <c r="E57" s="21"/>
      <c r="F57" s="19"/>
      <c r="G57" s="19"/>
      <c r="H57" s="19"/>
      <c r="I57" s="19"/>
      <c r="J57" s="19"/>
    </row>
    <row r="58" spans="3:10" x14ac:dyDescent="0.25">
      <c r="C58" s="20"/>
      <c r="D58" s="20"/>
      <c r="E58" s="21"/>
      <c r="F58" s="19"/>
      <c r="G58" s="19"/>
      <c r="H58" s="19"/>
      <c r="I58" s="19"/>
      <c r="J58" s="19"/>
    </row>
    <row r="59" spans="3:10" x14ac:dyDescent="0.25">
      <c r="C59" s="20"/>
      <c r="D59" s="20"/>
      <c r="E59" s="21"/>
      <c r="F59" s="19"/>
      <c r="G59" s="19"/>
      <c r="H59" s="19"/>
      <c r="I59" s="19"/>
      <c r="J59" s="19"/>
    </row>
    <row r="60" spans="3:10" x14ac:dyDescent="0.25">
      <c r="C60" s="20"/>
      <c r="D60" s="20"/>
      <c r="E60" s="21"/>
      <c r="F60" s="19"/>
      <c r="G60" s="19"/>
      <c r="H60" s="19"/>
      <c r="I60" s="19"/>
      <c r="J60" s="19"/>
    </row>
    <row r="61" spans="3:10" x14ac:dyDescent="0.25">
      <c r="C61" s="20"/>
      <c r="D61" s="20"/>
      <c r="E61" s="21"/>
      <c r="F61" s="19"/>
      <c r="G61" s="19"/>
      <c r="H61" s="19"/>
      <c r="I61" s="19"/>
      <c r="J61" s="19"/>
    </row>
    <row r="62" spans="3:10" x14ac:dyDescent="0.25">
      <c r="C62" s="20"/>
      <c r="D62" s="20"/>
      <c r="E62" s="21"/>
      <c r="F62" s="19"/>
      <c r="G62" s="19"/>
      <c r="H62" s="19"/>
      <c r="I62" s="19"/>
      <c r="J62" s="19"/>
    </row>
    <row r="63" spans="3:10" x14ac:dyDescent="0.25">
      <c r="C63" s="20"/>
      <c r="D63" s="20"/>
      <c r="E63" s="21"/>
      <c r="F63" s="19"/>
      <c r="G63" s="19"/>
      <c r="H63" s="19"/>
      <c r="I63" s="19"/>
      <c r="J63" s="19"/>
    </row>
    <row r="64" spans="3:10" x14ac:dyDescent="0.25">
      <c r="C64" s="20"/>
      <c r="D64" s="20"/>
      <c r="E64" s="21"/>
      <c r="F64" s="19"/>
      <c r="G64" s="19"/>
      <c r="H64" s="19"/>
      <c r="I64" s="19"/>
      <c r="J64" s="19"/>
    </row>
    <row r="65" spans="3:10" x14ac:dyDescent="0.25">
      <c r="C65" s="20"/>
      <c r="D65" s="20"/>
      <c r="E65" s="21"/>
      <c r="F65" s="19"/>
      <c r="G65" s="19"/>
      <c r="H65" s="19"/>
      <c r="I65" s="19"/>
      <c r="J65" s="19"/>
    </row>
    <row r="66" spans="3:10" x14ac:dyDescent="0.25">
      <c r="C66" s="20"/>
      <c r="D66" s="20"/>
      <c r="E66" s="21"/>
      <c r="F66" s="19"/>
      <c r="G66" s="19"/>
      <c r="H66" s="19"/>
      <c r="I66" s="19"/>
      <c r="J66" s="19"/>
    </row>
    <row r="67" spans="3:10" x14ac:dyDescent="0.25">
      <c r="C67" s="20"/>
      <c r="D67" s="20"/>
      <c r="E67" s="21"/>
      <c r="F67" s="19"/>
      <c r="G67" s="19"/>
      <c r="H67" s="19"/>
      <c r="I67" s="19"/>
      <c r="J67" s="19"/>
    </row>
    <row r="68" spans="3:10" x14ac:dyDescent="0.25">
      <c r="C68" s="20"/>
      <c r="D68" s="20"/>
      <c r="E68" s="21"/>
      <c r="F68" s="19"/>
      <c r="G68" s="19"/>
      <c r="H68" s="19"/>
      <c r="I68" s="19"/>
      <c r="J68" s="19"/>
    </row>
    <row r="69" spans="3:10" x14ac:dyDescent="0.25">
      <c r="C69" s="20"/>
      <c r="D69" s="20"/>
      <c r="E69" s="21"/>
      <c r="F69" s="19"/>
      <c r="G69" s="19"/>
      <c r="H69" s="19"/>
      <c r="I69" s="19"/>
      <c r="J69" s="19"/>
    </row>
    <row r="70" spans="3:10" x14ac:dyDescent="0.25">
      <c r="C70" s="20"/>
      <c r="D70" s="20"/>
      <c r="E70" s="21"/>
      <c r="F70" s="19"/>
      <c r="G70" s="19"/>
      <c r="H70" s="19"/>
      <c r="I70" s="19"/>
      <c r="J70" s="19"/>
    </row>
    <row r="71" spans="3:10" x14ac:dyDescent="0.25">
      <c r="C71" s="20"/>
      <c r="D71" s="20"/>
      <c r="E71" s="21"/>
      <c r="F71" s="19"/>
      <c r="G71" s="19"/>
      <c r="H71" s="19"/>
      <c r="I71" s="19"/>
      <c r="J71" s="19"/>
    </row>
    <row r="72" spans="3:10" x14ac:dyDescent="0.25">
      <c r="C72" s="20"/>
      <c r="D72" s="20"/>
      <c r="E72" s="21"/>
      <c r="F72" s="19"/>
      <c r="G72" s="19"/>
      <c r="H72" s="19"/>
      <c r="I72" s="19"/>
      <c r="J72" s="19"/>
    </row>
    <row r="73" spans="3:10" x14ac:dyDescent="0.25">
      <c r="C73" s="20"/>
      <c r="D73" s="20"/>
      <c r="E73" s="21"/>
      <c r="F73" s="19"/>
      <c r="G73" s="19"/>
      <c r="H73" s="19"/>
      <c r="I73" s="19"/>
      <c r="J73" s="19"/>
    </row>
    <row r="74" spans="3:10" x14ac:dyDescent="0.25">
      <c r="C74" s="20"/>
      <c r="D74" s="20"/>
      <c r="E74" s="21"/>
      <c r="F74" s="19"/>
      <c r="G74" s="19"/>
      <c r="H74" s="19"/>
      <c r="I74" s="19"/>
      <c r="J74" s="19"/>
    </row>
    <row r="75" spans="3:10" x14ac:dyDescent="0.25">
      <c r="C75" s="20"/>
      <c r="D75" s="20"/>
      <c r="E75" s="21"/>
      <c r="F75" s="19"/>
      <c r="G75" s="19"/>
      <c r="H75" s="19"/>
      <c r="I75" s="19"/>
      <c r="J75" s="19"/>
    </row>
    <row r="76" spans="3:10" x14ac:dyDescent="0.25">
      <c r="C76" s="20"/>
      <c r="D76" s="20"/>
      <c r="E76" s="21"/>
      <c r="F76" s="19"/>
      <c r="G76" s="19"/>
      <c r="H76" s="19"/>
      <c r="I76" s="19"/>
      <c r="J76" s="19"/>
    </row>
    <row r="77" spans="3:10" x14ac:dyDescent="0.25">
      <c r="C77" s="20"/>
      <c r="D77" s="20"/>
      <c r="E77" s="21"/>
      <c r="F77" s="19"/>
      <c r="G77" s="19"/>
      <c r="H77" s="19"/>
      <c r="I77" s="19"/>
      <c r="J77" s="19"/>
    </row>
    <row r="78" spans="3:10" x14ac:dyDescent="0.25">
      <c r="C78" s="20"/>
      <c r="D78" s="20"/>
      <c r="E78" s="21"/>
      <c r="F78" s="19"/>
      <c r="G78" s="19"/>
      <c r="H78" s="19"/>
      <c r="I78" s="19"/>
      <c r="J78" s="19"/>
    </row>
    <row r="79" spans="3:10" x14ac:dyDescent="0.25">
      <c r="C79" s="20"/>
      <c r="D79" s="20"/>
      <c r="E79" s="21"/>
      <c r="F79" s="19"/>
      <c r="G79" s="19"/>
      <c r="H79" s="19"/>
      <c r="I79" s="19"/>
      <c r="J79" s="19"/>
    </row>
    <row r="80" spans="3:10" x14ac:dyDescent="0.25">
      <c r="C80" s="20"/>
      <c r="D80" s="20"/>
      <c r="E80" s="21"/>
      <c r="F80" s="19"/>
      <c r="G80" s="19"/>
      <c r="H80" s="19"/>
      <c r="I80" s="19"/>
      <c r="J80" s="19"/>
    </row>
    <row r="81" spans="3:10" x14ac:dyDescent="0.25">
      <c r="C81" s="20"/>
      <c r="D81" s="20"/>
      <c r="E81" s="21"/>
      <c r="F81" s="19"/>
      <c r="G81" s="19"/>
      <c r="H81" s="19"/>
      <c r="I81" s="19"/>
      <c r="J81" s="19"/>
    </row>
    <row r="82" spans="3:10" x14ac:dyDescent="0.25">
      <c r="C82" s="20"/>
      <c r="D82" s="20"/>
      <c r="E82" s="21"/>
      <c r="F82" s="19"/>
      <c r="G82" s="19"/>
      <c r="H82" s="19"/>
      <c r="I82" s="19"/>
      <c r="J82" s="19"/>
    </row>
    <row r="83" spans="3:10" x14ac:dyDescent="0.25">
      <c r="C83" s="20"/>
      <c r="D83" s="20"/>
      <c r="E83" s="21"/>
      <c r="F83" s="19"/>
      <c r="G83" s="19"/>
      <c r="H83" s="19"/>
      <c r="I83" s="19"/>
      <c r="J83" s="19"/>
    </row>
    <row r="84" spans="3:10" x14ac:dyDescent="0.25">
      <c r="C84" s="20"/>
      <c r="D84" s="20"/>
      <c r="E84" s="21"/>
      <c r="F84" s="19"/>
      <c r="G84" s="19"/>
      <c r="H84" s="19"/>
      <c r="I84" s="19"/>
      <c r="J84" s="19"/>
    </row>
    <row r="85" spans="3:10" x14ac:dyDescent="0.25">
      <c r="C85" s="20"/>
      <c r="D85" s="20"/>
      <c r="E85" s="21"/>
      <c r="F85" s="19"/>
      <c r="G85" s="19"/>
      <c r="H85" s="19"/>
      <c r="I85" s="19"/>
      <c r="J85" s="19"/>
    </row>
    <row r="86" spans="3:10" x14ac:dyDescent="0.25">
      <c r="C86" s="20"/>
      <c r="D86" s="20"/>
      <c r="E86" s="21"/>
      <c r="F86" s="19"/>
      <c r="G86" s="19"/>
      <c r="H86" s="19"/>
      <c r="I86" s="19"/>
      <c r="J86" s="19"/>
    </row>
    <row r="87" spans="3:10" x14ac:dyDescent="0.25">
      <c r="C87" s="20"/>
      <c r="D87" s="20"/>
      <c r="E87" s="21"/>
      <c r="F87" s="19"/>
      <c r="G87" s="19"/>
      <c r="H87" s="19"/>
      <c r="I87" s="19"/>
      <c r="J87" s="19"/>
    </row>
    <row r="88" spans="3:10" x14ac:dyDescent="0.25">
      <c r="C88" s="20"/>
      <c r="D88" s="20"/>
      <c r="E88" s="21"/>
      <c r="F88" s="19"/>
      <c r="G88" s="19"/>
      <c r="H88" s="19"/>
      <c r="I88" s="19"/>
      <c r="J88" s="19"/>
    </row>
    <row r="89" spans="3:10" x14ac:dyDescent="0.25">
      <c r="C89" s="20"/>
      <c r="D89" s="20"/>
      <c r="E89" s="21"/>
      <c r="F89" s="19"/>
      <c r="G89" s="19"/>
      <c r="H89" s="19"/>
      <c r="I89" s="19"/>
      <c r="J89" s="19"/>
    </row>
    <row r="90" spans="3:10" x14ac:dyDescent="0.25">
      <c r="C90" s="20"/>
      <c r="D90" s="20"/>
      <c r="E90" s="21"/>
      <c r="F90" s="19"/>
      <c r="G90" s="19"/>
      <c r="H90" s="19"/>
      <c r="I90" s="19"/>
      <c r="J90" s="19"/>
    </row>
    <row r="91" spans="3:10" x14ac:dyDescent="0.25">
      <c r="C91" s="20"/>
      <c r="D91" s="20"/>
      <c r="E91" s="21"/>
      <c r="F91" s="19"/>
      <c r="G91" s="19"/>
      <c r="H91" s="19"/>
      <c r="I91" s="19"/>
      <c r="J91" s="19"/>
    </row>
    <row r="92" spans="3:10" x14ac:dyDescent="0.25">
      <c r="C92" s="20"/>
      <c r="D92" s="20"/>
      <c r="E92" s="21"/>
      <c r="F92" s="19"/>
      <c r="G92" s="19"/>
      <c r="H92" s="19"/>
      <c r="I92" s="19"/>
      <c r="J92" s="19"/>
    </row>
    <row r="93" spans="3:10" x14ac:dyDescent="0.25">
      <c r="C93" s="20"/>
      <c r="D93" s="20"/>
      <c r="E93" s="21"/>
      <c r="F93" s="19"/>
      <c r="G93" s="19"/>
      <c r="H93" s="19"/>
      <c r="I93" s="19"/>
      <c r="J93" s="19"/>
    </row>
    <row r="94" spans="3:10" x14ac:dyDescent="0.25">
      <c r="C94" s="20"/>
      <c r="D94" s="20"/>
      <c r="E94" s="21"/>
      <c r="F94" s="19"/>
      <c r="G94" s="19"/>
      <c r="H94" s="19"/>
      <c r="I94" s="19"/>
      <c r="J94" s="19"/>
    </row>
    <row r="95" spans="3:10" x14ac:dyDescent="0.25">
      <c r="C95" s="20"/>
      <c r="D95" s="20"/>
      <c r="E95" s="21"/>
      <c r="F95" s="19"/>
      <c r="G95" s="19"/>
      <c r="H95" s="19"/>
      <c r="I95" s="19"/>
      <c r="J95" s="19"/>
    </row>
    <row r="96" spans="3:10" x14ac:dyDescent="0.25">
      <c r="C96" s="20"/>
      <c r="D96" s="20"/>
      <c r="E96" s="21"/>
      <c r="F96" s="19"/>
      <c r="G96" s="19"/>
      <c r="H96" s="19"/>
      <c r="I96" s="19"/>
      <c r="J96" s="19"/>
    </row>
    <row r="97" spans="3:10" x14ac:dyDescent="0.25">
      <c r="C97" s="20"/>
      <c r="D97" s="20"/>
      <c r="E97" s="21"/>
      <c r="F97" s="19"/>
      <c r="G97" s="19"/>
      <c r="H97" s="19"/>
      <c r="I97" s="19"/>
      <c r="J97" s="19"/>
    </row>
    <row r="98" spans="3:10" x14ac:dyDescent="0.25">
      <c r="C98" s="20"/>
      <c r="D98" s="20"/>
      <c r="E98" s="21"/>
      <c r="F98" s="19"/>
      <c r="G98" s="19"/>
      <c r="H98" s="19"/>
      <c r="I98" s="19"/>
      <c r="J98" s="19"/>
    </row>
    <row r="99" spans="3:10" x14ac:dyDescent="0.25">
      <c r="C99" s="20"/>
      <c r="D99" s="20"/>
      <c r="E99" s="21"/>
      <c r="F99" s="19"/>
      <c r="G99" s="19"/>
      <c r="H99" s="19"/>
      <c r="I99" s="19"/>
      <c r="J99" s="19"/>
    </row>
    <row r="100" spans="3:10" x14ac:dyDescent="0.25">
      <c r="C100" s="20"/>
      <c r="D100" s="20"/>
      <c r="E100" s="21"/>
      <c r="F100" s="19"/>
      <c r="G100" s="19"/>
      <c r="H100" s="19"/>
      <c r="I100" s="19"/>
      <c r="J100" s="19"/>
    </row>
    <row r="101" spans="3:10" x14ac:dyDescent="0.25">
      <c r="C101" s="20"/>
      <c r="D101" s="20"/>
      <c r="E101" s="21"/>
      <c r="F101" s="19"/>
      <c r="G101" s="19"/>
      <c r="H101" s="19"/>
      <c r="I101" s="19"/>
      <c r="J101" s="19"/>
    </row>
    <row r="102" spans="3:10" x14ac:dyDescent="0.25">
      <c r="C102" s="20"/>
      <c r="D102" s="20"/>
      <c r="E102" s="21"/>
      <c r="F102" s="19"/>
      <c r="G102" s="19"/>
      <c r="H102" s="19"/>
      <c r="I102" s="19"/>
      <c r="J102" s="19"/>
    </row>
    <row r="103" spans="3:10" x14ac:dyDescent="0.25">
      <c r="C103" s="20"/>
      <c r="D103" s="20"/>
      <c r="E103" s="21"/>
      <c r="F103" s="19"/>
      <c r="G103" s="19"/>
      <c r="H103" s="19"/>
      <c r="I103" s="19"/>
      <c r="J103" s="19"/>
    </row>
  </sheetData>
  <mergeCells count="23">
    <mergeCell ref="A11:P11"/>
    <mergeCell ref="E14:E15"/>
    <mergeCell ref="A1:K1"/>
    <mergeCell ref="B2:H2"/>
    <mergeCell ref="B3:H3"/>
    <mergeCell ref="A4:B4"/>
    <mergeCell ref="A5:B5"/>
    <mergeCell ref="A6:B6"/>
    <mergeCell ref="A7:B7"/>
    <mergeCell ref="A9:G9"/>
    <mergeCell ref="A29:K29"/>
    <mergeCell ref="F14:K14"/>
    <mergeCell ref="L14:P14"/>
    <mergeCell ref="A14:A15"/>
    <mergeCell ref="B14:B15"/>
    <mergeCell ref="C14:C15"/>
    <mergeCell ref="D14:D15"/>
    <mergeCell ref="A32:B32"/>
    <mergeCell ref="A37:B37"/>
    <mergeCell ref="A35:B35"/>
    <mergeCell ref="B33:D33"/>
    <mergeCell ref="A34:D34"/>
    <mergeCell ref="B36:D36"/>
  </mergeCells>
  <printOptions horizontalCentered="1"/>
  <pageMargins left="0.59055118110236227" right="0.59055118110236227" top="0.98425196850393704" bottom="0.59055118110236227" header="0.51181102362204722" footer="0.51181102362204722"/>
  <pageSetup paperSize="9" scale="64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6"/>
  <sheetViews>
    <sheetView showZeros="0" tabSelected="1" topLeftCell="A73" zoomScale="130" zoomScaleNormal="130" workbookViewId="0">
      <selection activeCell="C86" sqref="C86"/>
    </sheetView>
  </sheetViews>
  <sheetFormatPr defaultColWidth="9.21875" defaultRowHeight="13.2" x14ac:dyDescent="0.25"/>
  <cols>
    <col min="1" max="1" width="6" style="2" customWidth="1"/>
    <col min="2" max="2" width="11.77734375" style="1" customWidth="1"/>
    <col min="3" max="3" width="56.21875" style="3" customWidth="1"/>
    <col min="4" max="4" width="8.77734375" style="3" customWidth="1"/>
    <col min="5" max="5" width="7.77734375" style="4" customWidth="1"/>
    <col min="6" max="16384" width="9.21875" style="2"/>
  </cols>
  <sheetData>
    <row r="1" spans="1:16" x14ac:dyDescent="0.25">
      <c r="A1" s="100" t="s">
        <v>52</v>
      </c>
      <c r="B1" s="100"/>
      <c r="C1" s="100"/>
      <c r="D1" s="100"/>
      <c r="E1" s="100"/>
      <c r="F1" s="100"/>
      <c r="G1" s="100"/>
      <c r="H1" s="100"/>
      <c r="I1" s="100"/>
      <c r="J1" s="100"/>
      <c r="K1" s="45"/>
      <c r="L1" s="45"/>
      <c r="M1" s="45"/>
      <c r="N1" s="45"/>
      <c r="O1" s="45"/>
    </row>
    <row r="2" spans="1:16" ht="13.8" thickBot="1" x14ac:dyDescent="0.3">
      <c r="A2" s="27"/>
      <c r="B2" s="109" t="s">
        <v>87</v>
      </c>
      <c r="C2" s="109"/>
      <c r="D2" s="109"/>
      <c r="E2" s="109"/>
      <c r="F2" s="109"/>
      <c r="G2" s="109"/>
      <c r="H2" s="45"/>
      <c r="I2" s="45"/>
      <c r="J2" s="45"/>
      <c r="K2" s="45"/>
      <c r="L2" s="45"/>
      <c r="M2" s="45"/>
      <c r="N2" s="45"/>
      <c r="O2" s="45"/>
    </row>
    <row r="3" spans="1:16" x14ac:dyDescent="0.25">
      <c r="A3" s="27"/>
      <c r="B3" s="110" t="s">
        <v>25</v>
      </c>
      <c r="C3" s="110"/>
      <c r="D3" s="110"/>
      <c r="E3" s="110"/>
      <c r="F3" s="110"/>
      <c r="G3" s="110"/>
      <c r="H3" s="45"/>
      <c r="I3" s="45"/>
      <c r="J3" s="45"/>
      <c r="K3" s="45"/>
      <c r="L3" s="45"/>
      <c r="M3" s="45"/>
      <c r="N3" s="45"/>
      <c r="O3" s="45"/>
    </row>
    <row r="4" spans="1:16" ht="13.8" thickBot="1" x14ac:dyDescent="0.3">
      <c r="A4" s="145" t="s">
        <v>0</v>
      </c>
      <c r="B4" s="145"/>
      <c r="C4" s="65" t="str">
        <f>'1'!C4</f>
        <v>Fasāžu fragmentu vienkāršotā atjaunošana, Lēdmanes iela 3, Rīga</v>
      </c>
      <c r="D4" s="47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</row>
    <row r="5" spans="1:16" ht="13.8" thickBot="1" x14ac:dyDescent="0.3">
      <c r="A5" s="145" t="s">
        <v>1</v>
      </c>
      <c r="B5" s="145"/>
      <c r="C5" s="46" t="str">
        <f>'1'!C5</f>
        <v>Fasāžu fragmentu vienkāršotā atjaunošana, Lēdmanes iela 3, Rīga</v>
      </c>
      <c r="D5" s="47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6" ht="13.8" thickBot="1" x14ac:dyDescent="0.3">
      <c r="A6" s="145" t="s">
        <v>2</v>
      </c>
      <c r="B6" s="145"/>
      <c r="C6" s="69" t="str">
        <f>'1'!C6</f>
        <v>Lēdmanes iela 3, Rīga</v>
      </c>
      <c r="D6" s="47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</row>
    <row r="7" spans="1:16" ht="13.8" thickBot="1" x14ac:dyDescent="0.3">
      <c r="A7" s="145" t="s">
        <v>26</v>
      </c>
      <c r="B7" s="145"/>
      <c r="C7" s="67"/>
      <c r="D7" s="47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16" x14ac:dyDescent="0.25">
      <c r="A8" s="35"/>
      <c r="B8" s="26"/>
      <c r="C8" s="67"/>
      <c r="D8" s="47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</row>
    <row r="9" spans="1:16" ht="13.8" thickBot="1" x14ac:dyDescent="0.3">
      <c r="A9" s="146" t="s">
        <v>96</v>
      </c>
      <c r="B9" s="146"/>
      <c r="C9" s="146"/>
      <c r="D9" s="146"/>
      <c r="E9" s="146"/>
      <c r="F9" s="146"/>
      <c r="G9" s="45"/>
      <c r="H9" s="45"/>
      <c r="I9" s="45"/>
      <c r="J9" s="45"/>
      <c r="K9" s="45"/>
      <c r="L9" s="45"/>
      <c r="M9" s="45" t="s">
        <v>59</v>
      </c>
      <c r="N9" s="45"/>
      <c r="O9" s="68">
        <f>P80</f>
        <v>0</v>
      </c>
      <c r="P9" s="68" t="s">
        <v>60</v>
      </c>
    </row>
    <row r="10" spans="1:16" x14ac:dyDescent="0.25">
      <c r="A10" s="48"/>
      <c r="B10" s="26"/>
      <c r="C10" s="26"/>
      <c r="D10" s="47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</row>
    <row r="11" spans="1:16" ht="13.2" customHeight="1" x14ac:dyDescent="0.25">
      <c r="A11" s="143" t="str">
        <f>'1'!A11:P11</f>
        <v xml:space="preserve">Tāme sastādīta  2023. gada  22 . Novebrī </v>
      </c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  <c r="M11" s="143"/>
      <c r="N11" s="143"/>
      <c r="O11" s="143"/>
      <c r="P11" s="143"/>
    </row>
    <row r="13" spans="1:16" ht="12.75" customHeight="1" x14ac:dyDescent="0.25">
      <c r="A13" s="138" t="s">
        <v>3</v>
      </c>
      <c r="B13" s="140" t="s">
        <v>4</v>
      </c>
      <c r="C13" s="141" t="s">
        <v>5</v>
      </c>
      <c r="D13" s="142" t="s">
        <v>6</v>
      </c>
      <c r="E13" s="144" t="s">
        <v>7</v>
      </c>
      <c r="F13" s="137" t="s">
        <v>20</v>
      </c>
      <c r="G13" s="137"/>
      <c r="H13" s="137"/>
      <c r="I13" s="137"/>
      <c r="J13" s="137"/>
      <c r="K13" s="137"/>
      <c r="L13" s="137" t="s">
        <v>21</v>
      </c>
      <c r="M13" s="137"/>
      <c r="N13" s="137"/>
      <c r="O13" s="137"/>
      <c r="P13" s="137"/>
    </row>
    <row r="14" spans="1:16" ht="86.25" customHeight="1" x14ac:dyDescent="0.25">
      <c r="A14" s="139"/>
      <c r="B14" s="140"/>
      <c r="C14" s="141"/>
      <c r="D14" s="142"/>
      <c r="E14" s="144"/>
      <c r="F14" s="23" t="s">
        <v>12</v>
      </c>
      <c r="G14" s="23" t="s">
        <v>13</v>
      </c>
      <c r="H14" s="23" t="s">
        <v>14</v>
      </c>
      <c r="I14" s="23" t="s">
        <v>19</v>
      </c>
      <c r="J14" s="51" t="s">
        <v>18</v>
      </c>
      <c r="K14" s="24" t="s">
        <v>15</v>
      </c>
      <c r="L14" s="23" t="s">
        <v>16</v>
      </c>
      <c r="M14" s="23" t="s">
        <v>14</v>
      </c>
      <c r="N14" s="23" t="s">
        <v>17</v>
      </c>
      <c r="O14" s="23" t="s">
        <v>18</v>
      </c>
      <c r="P14" s="24" t="s">
        <v>15</v>
      </c>
    </row>
    <row r="15" spans="1:16" x14ac:dyDescent="0.25">
      <c r="A15" s="5">
        <v>1</v>
      </c>
      <c r="B15" s="6">
        <v>2</v>
      </c>
      <c r="C15" s="74">
        <v>3</v>
      </c>
      <c r="D15" s="5">
        <v>4</v>
      </c>
      <c r="E15" s="7">
        <v>5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6" x14ac:dyDescent="0.25">
      <c r="A16" s="8"/>
      <c r="B16" s="9"/>
      <c r="C16" s="76"/>
      <c r="D16" s="17"/>
      <c r="E16" s="1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</row>
    <row r="17" spans="1:16" ht="12.6" customHeight="1" x14ac:dyDescent="0.25">
      <c r="A17" s="8"/>
      <c r="B17" s="9"/>
      <c r="C17" s="75" t="s">
        <v>87</v>
      </c>
      <c r="D17" s="17"/>
      <c r="E17" s="1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</row>
    <row r="18" spans="1:16" ht="12.6" customHeight="1" x14ac:dyDescent="0.25">
      <c r="A18" s="8"/>
      <c r="B18" s="9"/>
      <c r="C18" s="90" t="s">
        <v>97</v>
      </c>
      <c r="D18" s="17"/>
      <c r="E18" s="12"/>
      <c r="F18" s="89"/>
      <c r="G18" s="89"/>
      <c r="H18" s="89"/>
      <c r="I18" s="89"/>
      <c r="J18" s="89"/>
      <c r="K18" s="89"/>
      <c r="L18" s="89"/>
      <c r="M18" s="89"/>
      <c r="N18" s="89"/>
      <c r="O18" s="89"/>
      <c r="P18" s="89"/>
    </row>
    <row r="19" spans="1:16" ht="12.6" customHeight="1" x14ac:dyDescent="0.25">
      <c r="A19" s="8">
        <v>1</v>
      </c>
      <c r="B19" s="9"/>
      <c r="C19" s="78" t="s">
        <v>92</v>
      </c>
      <c r="D19" s="15" t="s">
        <v>89</v>
      </c>
      <c r="E19" s="94">
        <v>1</v>
      </c>
      <c r="F19" s="80"/>
      <c r="G19" s="79"/>
      <c r="H19" s="79"/>
      <c r="I19" s="80"/>
      <c r="J19" s="80"/>
      <c r="K19" s="79"/>
      <c r="L19" s="79"/>
      <c r="M19" s="79"/>
      <c r="N19" s="79"/>
      <c r="O19" s="79"/>
      <c r="P19" s="79"/>
    </row>
    <row r="20" spans="1:16" ht="12.6" customHeight="1" x14ac:dyDescent="0.25">
      <c r="A20" s="8">
        <f>A19+1</f>
        <v>2</v>
      </c>
      <c r="B20" s="9"/>
      <c r="C20" s="90" t="s">
        <v>98</v>
      </c>
      <c r="D20" s="17"/>
      <c r="E20" s="95"/>
      <c r="F20" s="79"/>
      <c r="G20" s="79"/>
      <c r="H20" s="79"/>
      <c r="I20" s="79"/>
      <c r="J20" s="79"/>
      <c r="K20" s="79"/>
      <c r="L20" s="79"/>
      <c r="M20" s="79"/>
      <c r="N20" s="79"/>
      <c r="O20" s="79"/>
      <c r="P20" s="79"/>
    </row>
    <row r="21" spans="1:16" ht="12.6" customHeight="1" x14ac:dyDescent="0.25">
      <c r="A21" s="8">
        <f t="shared" ref="A21:A79" si="0">A20+1</f>
        <v>3</v>
      </c>
      <c r="B21" s="9"/>
      <c r="C21" s="78" t="s">
        <v>88</v>
      </c>
      <c r="D21" s="15" t="s">
        <v>89</v>
      </c>
      <c r="E21" s="94">
        <v>1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</row>
    <row r="22" spans="1:16" ht="12.6" customHeight="1" x14ac:dyDescent="0.25">
      <c r="A22" s="8">
        <f t="shared" si="0"/>
        <v>4</v>
      </c>
      <c r="B22" s="9"/>
      <c r="C22" s="98" t="s">
        <v>134</v>
      </c>
      <c r="D22" s="15" t="s">
        <v>11</v>
      </c>
      <c r="E22" s="94">
        <v>1</v>
      </c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</row>
    <row r="23" spans="1:16" ht="12.6" customHeight="1" x14ac:dyDescent="0.25">
      <c r="A23" s="8">
        <f t="shared" si="0"/>
        <v>5</v>
      </c>
      <c r="B23" s="9"/>
      <c r="C23" s="99" t="s">
        <v>135</v>
      </c>
      <c r="D23" s="15" t="s">
        <v>72</v>
      </c>
      <c r="E23" s="94">
        <f>0.2*1.15</f>
        <v>0.22999999999999998</v>
      </c>
      <c r="F23" s="79"/>
      <c r="G23" s="79"/>
      <c r="H23" s="79"/>
      <c r="I23" s="79"/>
      <c r="J23" s="79"/>
      <c r="K23" s="79"/>
      <c r="L23" s="79"/>
      <c r="M23" s="79"/>
      <c r="N23" s="79"/>
      <c r="O23" s="79"/>
      <c r="P23" s="79"/>
    </row>
    <row r="24" spans="1:16" ht="12.6" customHeight="1" x14ac:dyDescent="0.25">
      <c r="A24" s="8">
        <f t="shared" si="0"/>
        <v>6</v>
      </c>
      <c r="B24" s="9"/>
      <c r="C24" s="99" t="s">
        <v>136</v>
      </c>
      <c r="D24" s="15" t="s">
        <v>10</v>
      </c>
      <c r="E24" s="94">
        <f>9.5*1.2</f>
        <v>11.4</v>
      </c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</row>
    <row r="25" spans="1:16" ht="12.6" customHeight="1" x14ac:dyDescent="0.25">
      <c r="A25" s="8">
        <f t="shared" si="0"/>
        <v>7</v>
      </c>
      <c r="B25" s="9"/>
      <c r="C25" s="99" t="s">
        <v>137</v>
      </c>
      <c r="D25" s="15" t="s">
        <v>10</v>
      </c>
      <c r="E25" s="94">
        <f>8*1.2</f>
        <v>9.6</v>
      </c>
      <c r="F25" s="79"/>
      <c r="G25" s="79"/>
      <c r="H25" s="79"/>
      <c r="I25" s="79"/>
      <c r="J25" s="79"/>
      <c r="K25" s="79"/>
      <c r="L25" s="79"/>
      <c r="M25" s="79"/>
      <c r="N25" s="79"/>
      <c r="O25" s="79"/>
      <c r="P25" s="79"/>
    </row>
    <row r="26" spans="1:16" ht="12.6" customHeight="1" x14ac:dyDescent="0.25">
      <c r="A26" s="8">
        <f t="shared" si="0"/>
        <v>8</v>
      </c>
      <c r="B26" s="9"/>
      <c r="C26" s="99" t="s">
        <v>138</v>
      </c>
      <c r="D26" s="15" t="s">
        <v>72</v>
      </c>
      <c r="E26" s="94">
        <f>0.2*1.1</f>
        <v>0.22000000000000003</v>
      </c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</row>
    <row r="27" spans="1:16" ht="12.6" customHeight="1" x14ac:dyDescent="0.25">
      <c r="A27" s="8">
        <f t="shared" si="0"/>
        <v>9</v>
      </c>
      <c r="B27" s="9"/>
      <c r="C27" s="99" t="s">
        <v>146</v>
      </c>
      <c r="D27" s="15" t="s">
        <v>11</v>
      </c>
      <c r="E27" s="94">
        <v>1</v>
      </c>
      <c r="F27" s="79"/>
      <c r="G27" s="79"/>
      <c r="H27" s="79"/>
      <c r="I27" s="79"/>
      <c r="J27" s="79"/>
      <c r="K27" s="79"/>
      <c r="L27" s="79"/>
      <c r="M27" s="79"/>
      <c r="N27" s="79"/>
      <c r="O27" s="79"/>
      <c r="P27" s="79"/>
    </row>
    <row r="28" spans="1:16" ht="12.6" customHeight="1" x14ac:dyDescent="0.25">
      <c r="A28" s="8">
        <f t="shared" si="0"/>
        <v>10</v>
      </c>
      <c r="B28" s="9"/>
      <c r="C28" s="98" t="s">
        <v>139</v>
      </c>
      <c r="D28" s="15" t="s">
        <v>11</v>
      </c>
      <c r="E28" s="94">
        <v>1</v>
      </c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</row>
    <row r="29" spans="1:16" ht="12.6" customHeight="1" x14ac:dyDescent="0.25">
      <c r="A29" s="8">
        <f t="shared" si="0"/>
        <v>11</v>
      </c>
      <c r="B29" s="9"/>
      <c r="C29" s="99" t="s">
        <v>135</v>
      </c>
      <c r="D29" s="15" t="s">
        <v>72</v>
      </c>
      <c r="E29" s="94">
        <f>0.07*1.15</f>
        <v>8.0500000000000002E-2</v>
      </c>
      <c r="F29" s="79"/>
      <c r="G29" s="79"/>
      <c r="H29" s="79"/>
      <c r="I29" s="79"/>
      <c r="J29" s="79"/>
      <c r="K29" s="79"/>
      <c r="L29" s="79"/>
      <c r="M29" s="79"/>
      <c r="N29" s="79"/>
      <c r="O29" s="79"/>
      <c r="P29" s="79"/>
    </row>
    <row r="30" spans="1:16" ht="12.6" customHeight="1" x14ac:dyDescent="0.25">
      <c r="A30" s="8">
        <f t="shared" si="0"/>
        <v>12</v>
      </c>
      <c r="B30" s="9"/>
      <c r="C30" s="99" t="s">
        <v>136</v>
      </c>
      <c r="D30" s="15" t="s">
        <v>10</v>
      </c>
      <c r="E30" s="94">
        <f>5.5*1.2</f>
        <v>6.6</v>
      </c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</row>
    <row r="31" spans="1:16" ht="12.6" customHeight="1" x14ac:dyDescent="0.25">
      <c r="A31" s="8">
        <f t="shared" si="0"/>
        <v>13</v>
      </c>
      <c r="B31" s="9"/>
      <c r="C31" s="99" t="s">
        <v>140</v>
      </c>
      <c r="D31" s="15" t="s">
        <v>10</v>
      </c>
      <c r="E31" s="94">
        <f>7*1.2</f>
        <v>8.4</v>
      </c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</row>
    <row r="32" spans="1:16" ht="12.6" customHeight="1" x14ac:dyDescent="0.25">
      <c r="A32" s="8">
        <f t="shared" si="0"/>
        <v>14</v>
      </c>
      <c r="B32" s="9"/>
      <c r="C32" s="99" t="s">
        <v>146</v>
      </c>
      <c r="D32" s="15" t="s">
        <v>11</v>
      </c>
      <c r="E32" s="94">
        <v>1</v>
      </c>
      <c r="F32" s="79"/>
      <c r="G32" s="79"/>
      <c r="H32" s="79"/>
      <c r="I32" s="79"/>
      <c r="J32" s="79"/>
      <c r="K32" s="79"/>
      <c r="L32" s="79"/>
      <c r="M32" s="79"/>
      <c r="N32" s="79"/>
      <c r="O32" s="79"/>
      <c r="P32" s="79"/>
    </row>
    <row r="33" spans="1:16" ht="12.6" customHeight="1" x14ac:dyDescent="0.25">
      <c r="A33" s="8">
        <f t="shared" si="0"/>
        <v>15</v>
      </c>
      <c r="B33" s="9"/>
      <c r="C33" s="98" t="s">
        <v>141</v>
      </c>
      <c r="D33" s="15" t="s">
        <v>8</v>
      </c>
      <c r="E33" s="94">
        <v>19</v>
      </c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</row>
    <row r="34" spans="1:16" ht="12.6" customHeight="1" x14ac:dyDescent="0.25">
      <c r="A34" s="8">
        <f t="shared" si="0"/>
        <v>16</v>
      </c>
      <c r="B34" s="9"/>
      <c r="C34" s="99" t="s">
        <v>145</v>
      </c>
      <c r="D34" s="15" t="s">
        <v>72</v>
      </c>
      <c r="E34" s="94">
        <f>1.52*1.15</f>
        <v>1.7479999999999998</v>
      </c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</row>
    <row r="35" spans="1:16" ht="12.6" customHeight="1" x14ac:dyDescent="0.25">
      <c r="A35" s="8">
        <f t="shared" si="0"/>
        <v>17</v>
      </c>
      <c r="B35" s="9"/>
      <c r="C35" s="99" t="s">
        <v>142</v>
      </c>
      <c r="D35" s="15" t="s">
        <v>8</v>
      </c>
      <c r="E35" s="94">
        <f>19*1.2</f>
        <v>22.8</v>
      </c>
      <c r="F35" s="79"/>
      <c r="G35" s="79"/>
      <c r="H35" s="79"/>
      <c r="I35" s="79"/>
      <c r="J35" s="79"/>
      <c r="K35" s="79"/>
      <c r="L35" s="79"/>
      <c r="M35" s="79"/>
      <c r="N35" s="79"/>
      <c r="O35" s="79"/>
      <c r="P35" s="79"/>
    </row>
    <row r="36" spans="1:16" ht="12.6" customHeight="1" x14ac:dyDescent="0.25">
      <c r="A36" s="8">
        <f t="shared" si="0"/>
        <v>18</v>
      </c>
      <c r="B36" s="9"/>
      <c r="C36" s="99" t="s">
        <v>143</v>
      </c>
      <c r="D36" s="15" t="s">
        <v>8</v>
      </c>
      <c r="E36" s="94">
        <v>19</v>
      </c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</row>
    <row r="37" spans="1:16" ht="12.6" customHeight="1" x14ac:dyDescent="0.25">
      <c r="A37" s="8">
        <f t="shared" si="0"/>
        <v>19</v>
      </c>
      <c r="B37" s="9"/>
      <c r="C37" s="99" t="s">
        <v>144</v>
      </c>
      <c r="D37" s="15" t="s">
        <v>72</v>
      </c>
      <c r="E37" s="94">
        <f>4*1.1</f>
        <v>4.4000000000000004</v>
      </c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</row>
    <row r="38" spans="1:16" ht="12.6" customHeight="1" x14ac:dyDescent="0.25">
      <c r="A38" s="8">
        <f t="shared" si="0"/>
        <v>20</v>
      </c>
      <c r="B38" s="9"/>
      <c r="C38" s="99" t="s">
        <v>146</v>
      </c>
      <c r="D38" s="15" t="s">
        <v>11</v>
      </c>
      <c r="E38" s="94">
        <v>1</v>
      </c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</row>
    <row r="39" spans="1:16" ht="12.6" customHeight="1" x14ac:dyDescent="0.25">
      <c r="A39" s="8">
        <f t="shared" si="0"/>
        <v>21</v>
      </c>
      <c r="B39" s="9"/>
      <c r="C39" s="91" t="s">
        <v>100</v>
      </c>
      <c r="D39" s="15" t="s">
        <v>11</v>
      </c>
      <c r="E39" s="94">
        <v>1</v>
      </c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</row>
    <row r="40" spans="1:16" ht="12.6" customHeight="1" x14ac:dyDescent="0.25">
      <c r="A40" s="8">
        <f t="shared" si="0"/>
        <v>22</v>
      </c>
      <c r="B40" s="9"/>
      <c r="C40" s="93" t="s">
        <v>101</v>
      </c>
      <c r="D40" s="15" t="s">
        <v>10</v>
      </c>
      <c r="E40" s="94">
        <v>20.22</v>
      </c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</row>
    <row r="41" spans="1:16" ht="12.6" customHeight="1" x14ac:dyDescent="0.25">
      <c r="A41" s="8">
        <f t="shared" si="0"/>
        <v>23</v>
      </c>
      <c r="B41" s="9"/>
      <c r="C41" s="92" t="s">
        <v>103</v>
      </c>
      <c r="D41" s="15" t="s">
        <v>10</v>
      </c>
      <c r="E41" s="94">
        <v>20</v>
      </c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</row>
    <row r="42" spans="1:16" ht="12.6" customHeight="1" x14ac:dyDescent="0.25">
      <c r="A42" s="8">
        <f t="shared" si="0"/>
        <v>24</v>
      </c>
      <c r="B42" s="9"/>
      <c r="C42" s="92" t="s">
        <v>104</v>
      </c>
      <c r="D42" s="15" t="s">
        <v>10</v>
      </c>
      <c r="E42" s="94">
        <v>65</v>
      </c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</row>
    <row r="43" spans="1:16" ht="12.6" customHeight="1" x14ac:dyDescent="0.25">
      <c r="A43" s="8">
        <f t="shared" si="0"/>
        <v>25</v>
      </c>
      <c r="B43" s="9"/>
      <c r="C43" s="92" t="s">
        <v>105</v>
      </c>
      <c r="D43" s="15" t="s">
        <v>10</v>
      </c>
      <c r="E43" s="94">
        <v>12</v>
      </c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</row>
    <row r="44" spans="1:16" ht="12.6" customHeight="1" x14ac:dyDescent="0.25">
      <c r="A44" s="8">
        <f t="shared" si="0"/>
        <v>26</v>
      </c>
      <c r="B44" s="9"/>
      <c r="C44" s="92" t="s">
        <v>125</v>
      </c>
      <c r="D44" s="15" t="s">
        <v>99</v>
      </c>
      <c r="E44" s="94">
        <v>2</v>
      </c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</row>
    <row r="45" spans="1:16" ht="12.6" customHeight="1" x14ac:dyDescent="0.25">
      <c r="A45" s="8">
        <f t="shared" si="0"/>
        <v>27</v>
      </c>
      <c r="B45" s="9"/>
      <c r="C45" s="92" t="s">
        <v>126</v>
      </c>
      <c r="D45" s="15" t="s">
        <v>99</v>
      </c>
      <c r="E45" s="94">
        <v>26</v>
      </c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</row>
    <row r="46" spans="1:16" ht="12.6" customHeight="1" x14ac:dyDescent="0.25">
      <c r="A46" s="8">
        <f t="shared" si="0"/>
        <v>28</v>
      </c>
      <c r="B46" s="9"/>
      <c r="C46" s="92" t="s">
        <v>90</v>
      </c>
      <c r="D46" s="15" t="s">
        <v>91</v>
      </c>
      <c r="E46" s="94">
        <v>1</v>
      </c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</row>
    <row r="47" spans="1:16" ht="12.6" customHeight="1" x14ac:dyDescent="0.25">
      <c r="A47" s="8">
        <f t="shared" si="0"/>
        <v>29</v>
      </c>
      <c r="B47" s="9"/>
      <c r="C47" s="91" t="s">
        <v>106</v>
      </c>
      <c r="D47" s="17" t="s">
        <v>72</v>
      </c>
      <c r="E47" s="95">
        <v>0.32</v>
      </c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</row>
    <row r="48" spans="1:16" ht="12.6" customHeight="1" x14ac:dyDescent="0.25">
      <c r="A48" s="8">
        <f t="shared" si="0"/>
        <v>30</v>
      </c>
      <c r="B48" s="9"/>
      <c r="C48" s="93" t="s">
        <v>107</v>
      </c>
      <c r="D48" s="17" t="s">
        <v>72</v>
      </c>
      <c r="E48" s="95">
        <v>0.4</v>
      </c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</row>
    <row r="49" spans="1:16" ht="12.6" customHeight="1" x14ac:dyDescent="0.25">
      <c r="A49" s="8">
        <f t="shared" si="0"/>
        <v>31</v>
      </c>
      <c r="B49" s="9"/>
      <c r="C49" s="93" t="s">
        <v>108</v>
      </c>
      <c r="D49" s="17" t="s">
        <v>99</v>
      </c>
      <c r="E49" s="95">
        <v>20</v>
      </c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</row>
    <row r="50" spans="1:16" ht="12.6" customHeight="1" x14ac:dyDescent="0.25">
      <c r="A50" s="8">
        <f t="shared" si="0"/>
        <v>32</v>
      </c>
      <c r="B50" s="9"/>
      <c r="C50" s="93" t="s">
        <v>102</v>
      </c>
      <c r="D50" s="17" t="s">
        <v>11</v>
      </c>
      <c r="E50" s="95">
        <v>1</v>
      </c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</row>
    <row r="51" spans="1:16" ht="12.6" customHeight="1" x14ac:dyDescent="0.25">
      <c r="A51" s="8">
        <f t="shared" si="0"/>
        <v>33</v>
      </c>
      <c r="B51" s="9"/>
      <c r="C51" s="91" t="s">
        <v>109</v>
      </c>
      <c r="D51" s="17" t="s">
        <v>8</v>
      </c>
      <c r="E51" s="95">
        <v>30</v>
      </c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</row>
    <row r="52" spans="1:16" ht="12.6" customHeight="1" x14ac:dyDescent="0.25">
      <c r="A52" s="8">
        <f t="shared" si="0"/>
        <v>34</v>
      </c>
      <c r="B52" s="9"/>
      <c r="C52" s="93" t="s">
        <v>110</v>
      </c>
      <c r="D52" s="17" t="s">
        <v>8</v>
      </c>
      <c r="E52" s="95">
        <v>35</v>
      </c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</row>
    <row r="53" spans="1:16" ht="12.6" customHeight="1" x14ac:dyDescent="0.25">
      <c r="A53" s="8">
        <f t="shared" si="0"/>
        <v>35</v>
      </c>
      <c r="B53" s="9"/>
      <c r="C53" s="93" t="s">
        <v>102</v>
      </c>
      <c r="D53" s="17" t="s">
        <v>11</v>
      </c>
      <c r="E53" s="95">
        <v>1</v>
      </c>
      <c r="F53" s="79"/>
      <c r="G53" s="79"/>
      <c r="H53" s="79"/>
      <c r="I53" s="79"/>
      <c r="J53" s="79"/>
      <c r="K53" s="79"/>
      <c r="L53" s="79"/>
      <c r="M53" s="79"/>
      <c r="N53" s="79"/>
      <c r="O53" s="79"/>
      <c r="P53" s="79"/>
    </row>
    <row r="54" spans="1:16" ht="12.6" customHeight="1" x14ac:dyDescent="0.25">
      <c r="A54" s="8">
        <f t="shared" si="0"/>
        <v>36</v>
      </c>
      <c r="B54" s="9"/>
      <c r="C54" s="91" t="s">
        <v>111</v>
      </c>
      <c r="D54" s="17" t="s">
        <v>10</v>
      </c>
      <c r="E54" s="95">
        <v>61.4</v>
      </c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</row>
    <row r="55" spans="1:16" ht="12.6" customHeight="1" x14ac:dyDescent="0.25">
      <c r="A55" s="8">
        <f t="shared" si="0"/>
        <v>37</v>
      </c>
      <c r="B55" s="9"/>
      <c r="C55" s="93" t="s">
        <v>112</v>
      </c>
      <c r="D55" s="17" t="s">
        <v>10</v>
      </c>
      <c r="E55" s="95">
        <v>5.4</v>
      </c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</row>
    <row r="56" spans="1:16" ht="12.6" customHeight="1" x14ac:dyDescent="0.25">
      <c r="A56" s="8">
        <f t="shared" si="0"/>
        <v>38</v>
      </c>
      <c r="B56" s="9"/>
      <c r="C56" s="93" t="s">
        <v>113</v>
      </c>
      <c r="D56" s="17" t="s">
        <v>10</v>
      </c>
      <c r="E56" s="95">
        <v>40</v>
      </c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</row>
    <row r="57" spans="1:16" ht="12.6" customHeight="1" x14ac:dyDescent="0.25">
      <c r="A57" s="8">
        <f t="shared" si="0"/>
        <v>39</v>
      </c>
      <c r="B57" s="9"/>
      <c r="C57" s="93" t="s">
        <v>114</v>
      </c>
      <c r="D57" s="17" t="s">
        <v>10</v>
      </c>
      <c r="E57" s="95">
        <v>16</v>
      </c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</row>
    <row r="58" spans="1:16" ht="12.6" customHeight="1" x14ac:dyDescent="0.25">
      <c r="A58" s="8">
        <f t="shared" si="0"/>
        <v>40</v>
      </c>
      <c r="B58" s="9"/>
      <c r="C58" s="91" t="s">
        <v>115</v>
      </c>
      <c r="D58" s="17" t="s">
        <v>10</v>
      </c>
      <c r="E58" s="95">
        <v>6.2</v>
      </c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</row>
    <row r="59" spans="1:16" ht="12.6" customHeight="1" x14ac:dyDescent="0.25">
      <c r="A59" s="8">
        <f t="shared" si="0"/>
        <v>41</v>
      </c>
      <c r="B59" s="9"/>
      <c r="C59" s="93" t="s">
        <v>116</v>
      </c>
      <c r="D59" s="17" t="s">
        <v>10</v>
      </c>
      <c r="E59" s="95">
        <v>6.2</v>
      </c>
      <c r="F59" s="79"/>
      <c r="G59" s="79"/>
      <c r="H59" s="79"/>
      <c r="I59" s="79"/>
      <c r="J59" s="79"/>
      <c r="K59" s="79"/>
      <c r="L59" s="79"/>
      <c r="M59" s="79"/>
      <c r="N59" s="79"/>
      <c r="O59" s="79"/>
      <c r="P59" s="79"/>
    </row>
    <row r="60" spans="1:16" ht="12.6" customHeight="1" x14ac:dyDescent="0.25">
      <c r="A60" s="8">
        <f t="shared" si="0"/>
        <v>42</v>
      </c>
      <c r="B60" s="9"/>
      <c r="C60" s="93" t="s">
        <v>117</v>
      </c>
      <c r="D60" s="17" t="s">
        <v>99</v>
      </c>
      <c r="E60" s="95">
        <v>8</v>
      </c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</row>
    <row r="61" spans="1:16" ht="12.6" customHeight="1" x14ac:dyDescent="0.25">
      <c r="A61" s="8">
        <f t="shared" si="0"/>
        <v>43</v>
      </c>
      <c r="B61" s="9"/>
      <c r="C61" s="91" t="s">
        <v>118</v>
      </c>
      <c r="D61" s="17" t="s">
        <v>8</v>
      </c>
      <c r="E61" s="95">
        <v>4.1100000000000003</v>
      </c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</row>
    <row r="62" spans="1:16" ht="12.6" customHeight="1" x14ac:dyDescent="0.25">
      <c r="A62" s="8">
        <f t="shared" si="0"/>
        <v>44</v>
      </c>
      <c r="B62" s="9"/>
      <c r="C62" s="93" t="s">
        <v>119</v>
      </c>
      <c r="D62" s="17" t="s">
        <v>8</v>
      </c>
      <c r="E62" s="95">
        <f>E61*1.1</f>
        <v>4.5210000000000008</v>
      </c>
      <c r="F62" s="79"/>
      <c r="G62" s="79"/>
      <c r="H62" s="79"/>
      <c r="I62" s="79"/>
      <c r="J62" s="79"/>
      <c r="K62" s="79"/>
      <c r="L62" s="79"/>
      <c r="M62" s="79"/>
      <c r="N62" s="79"/>
      <c r="O62" s="79"/>
      <c r="P62" s="79"/>
    </row>
    <row r="63" spans="1:16" ht="12.6" customHeight="1" x14ac:dyDescent="0.25">
      <c r="A63" s="8">
        <f t="shared" si="0"/>
        <v>45</v>
      </c>
      <c r="B63" s="9"/>
      <c r="C63" s="93" t="s">
        <v>102</v>
      </c>
      <c r="D63" s="17" t="s">
        <v>11</v>
      </c>
      <c r="E63" s="95">
        <v>1</v>
      </c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</row>
    <row r="64" spans="1:16" ht="12.6" customHeight="1" x14ac:dyDescent="0.25">
      <c r="A64" s="8">
        <f t="shared" si="0"/>
        <v>46</v>
      </c>
      <c r="B64" s="9"/>
      <c r="C64" s="91" t="s">
        <v>120</v>
      </c>
      <c r="D64" s="17" t="s">
        <v>99</v>
      </c>
      <c r="E64" s="95">
        <v>1</v>
      </c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</row>
    <row r="65" spans="1:22" ht="12.6" customHeight="1" x14ac:dyDescent="0.25">
      <c r="A65" s="8">
        <f t="shared" si="0"/>
        <v>47</v>
      </c>
      <c r="B65" s="9"/>
      <c r="C65" s="93" t="s">
        <v>132</v>
      </c>
      <c r="D65" s="17" t="s">
        <v>99</v>
      </c>
      <c r="E65" s="95">
        <v>1</v>
      </c>
      <c r="F65" s="79"/>
      <c r="G65" s="79"/>
      <c r="H65" s="79"/>
      <c r="I65" s="79"/>
      <c r="J65" s="79"/>
      <c r="K65" s="79"/>
      <c r="L65" s="79"/>
      <c r="M65" s="79"/>
      <c r="N65" s="79"/>
      <c r="O65" s="79"/>
      <c r="P65" s="79"/>
    </row>
    <row r="66" spans="1:22" ht="12.6" customHeight="1" x14ac:dyDescent="0.25">
      <c r="A66" s="8">
        <f t="shared" si="0"/>
        <v>48</v>
      </c>
      <c r="B66" s="9"/>
      <c r="C66" s="93" t="s">
        <v>127</v>
      </c>
      <c r="D66" s="17" t="s">
        <v>11</v>
      </c>
      <c r="E66" s="95">
        <v>1</v>
      </c>
      <c r="F66" s="79"/>
      <c r="G66" s="79"/>
      <c r="H66" s="79"/>
      <c r="I66" s="79"/>
      <c r="J66" s="79"/>
      <c r="K66" s="79"/>
      <c r="L66" s="79"/>
      <c r="M66" s="79"/>
      <c r="N66" s="79"/>
      <c r="O66" s="79"/>
      <c r="P66" s="79"/>
    </row>
    <row r="67" spans="1:22" ht="12.6" customHeight="1" x14ac:dyDescent="0.25">
      <c r="A67" s="8">
        <f t="shared" si="0"/>
        <v>49</v>
      </c>
      <c r="B67" s="9"/>
      <c r="C67" s="91" t="s">
        <v>121</v>
      </c>
      <c r="D67" s="17" t="s">
        <v>8</v>
      </c>
      <c r="E67" s="95">
        <v>3.7</v>
      </c>
      <c r="F67" s="79"/>
      <c r="G67" s="79"/>
      <c r="H67" s="79"/>
      <c r="I67" s="79"/>
      <c r="J67" s="79"/>
      <c r="K67" s="79"/>
      <c r="L67" s="79"/>
      <c r="M67" s="79"/>
      <c r="N67" s="79"/>
      <c r="O67" s="79"/>
      <c r="P67" s="79"/>
    </row>
    <row r="68" spans="1:22" ht="12.6" customHeight="1" x14ac:dyDescent="0.25">
      <c r="A68" s="8">
        <f t="shared" si="0"/>
        <v>50</v>
      </c>
      <c r="B68" s="9"/>
      <c r="C68" s="93" t="s">
        <v>131</v>
      </c>
      <c r="D68" s="17" t="s">
        <v>99</v>
      </c>
      <c r="E68" s="95">
        <v>1</v>
      </c>
      <c r="F68" s="79"/>
      <c r="G68" s="79"/>
      <c r="H68" s="79"/>
      <c r="I68" s="79"/>
      <c r="J68" s="79"/>
      <c r="K68" s="79"/>
      <c r="L68" s="79"/>
      <c r="M68" s="79"/>
      <c r="N68" s="79"/>
      <c r="O68" s="79"/>
      <c r="P68" s="79"/>
    </row>
    <row r="69" spans="1:22" ht="12.6" customHeight="1" x14ac:dyDescent="0.25">
      <c r="A69" s="8">
        <f t="shared" si="0"/>
        <v>51</v>
      </c>
      <c r="B69" s="9"/>
      <c r="C69" s="93" t="s">
        <v>127</v>
      </c>
      <c r="D69" s="17" t="s">
        <v>11</v>
      </c>
      <c r="E69" s="95">
        <v>1</v>
      </c>
      <c r="F69" s="79"/>
      <c r="G69" s="79"/>
      <c r="H69" s="79"/>
      <c r="I69" s="79"/>
      <c r="J69" s="79"/>
      <c r="K69" s="79"/>
      <c r="L69" s="79"/>
      <c r="M69" s="79"/>
      <c r="N69" s="79"/>
      <c r="O69" s="79"/>
      <c r="P69" s="79"/>
    </row>
    <row r="70" spans="1:22" ht="12.6" customHeight="1" x14ac:dyDescent="0.25">
      <c r="A70" s="8">
        <f t="shared" si="0"/>
        <v>52</v>
      </c>
      <c r="B70" s="9"/>
      <c r="C70" s="91" t="s">
        <v>122</v>
      </c>
      <c r="D70" s="17" t="s">
        <v>99</v>
      </c>
      <c r="E70" s="95">
        <v>1</v>
      </c>
      <c r="F70" s="79"/>
      <c r="G70" s="79"/>
      <c r="H70" s="79"/>
      <c r="I70" s="79"/>
      <c r="J70" s="79"/>
      <c r="K70" s="79"/>
      <c r="L70" s="79"/>
      <c r="M70" s="79"/>
      <c r="N70" s="79"/>
      <c r="O70" s="79"/>
      <c r="P70" s="79"/>
    </row>
    <row r="71" spans="1:22" ht="12.6" customHeight="1" x14ac:dyDescent="0.25">
      <c r="A71" s="8">
        <f t="shared" si="0"/>
        <v>53</v>
      </c>
      <c r="B71" s="9"/>
      <c r="C71" s="93" t="s">
        <v>129</v>
      </c>
      <c r="D71" s="17" t="s">
        <v>99</v>
      </c>
      <c r="E71" s="95">
        <v>1</v>
      </c>
      <c r="F71" s="79"/>
      <c r="G71" s="79"/>
      <c r="H71" s="79"/>
      <c r="I71" s="79"/>
      <c r="J71" s="79"/>
      <c r="K71" s="79"/>
      <c r="L71" s="79"/>
      <c r="M71" s="79"/>
      <c r="N71" s="79"/>
      <c r="O71" s="79"/>
      <c r="P71" s="79"/>
    </row>
    <row r="72" spans="1:22" ht="12.6" customHeight="1" x14ac:dyDescent="0.25">
      <c r="A72" s="8">
        <f t="shared" si="0"/>
        <v>54</v>
      </c>
      <c r="B72" s="9"/>
      <c r="C72" s="93" t="s">
        <v>127</v>
      </c>
      <c r="D72" s="17" t="s">
        <v>11</v>
      </c>
      <c r="E72" s="95">
        <v>1</v>
      </c>
      <c r="F72" s="79"/>
      <c r="G72" s="79"/>
      <c r="H72" s="79"/>
      <c r="I72" s="79"/>
      <c r="J72" s="79"/>
      <c r="K72" s="79"/>
      <c r="L72" s="79"/>
      <c r="M72" s="79"/>
      <c r="N72" s="79"/>
      <c r="O72" s="79"/>
      <c r="P72" s="79"/>
    </row>
    <row r="73" spans="1:22" ht="12.6" customHeight="1" x14ac:dyDescent="0.25">
      <c r="A73" s="8">
        <f t="shared" si="0"/>
        <v>55</v>
      </c>
      <c r="B73" s="9"/>
      <c r="C73" s="91" t="s">
        <v>122</v>
      </c>
      <c r="D73" s="17" t="s">
        <v>99</v>
      </c>
      <c r="E73" s="95">
        <v>1</v>
      </c>
      <c r="F73" s="79"/>
      <c r="G73" s="79"/>
      <c r="H73" s="79"/>
      <c r="I73" s="79"/>
      <c r="J73" s="79"/>
      <c r="K73" s="79"/>
      <c r="L73" s="79"/>
      <c r="M73" s="79"/>
      <c r="N73" s="79"/>
      <c r="O73" s="79"/>
      <c r="P73" s="79"/>
    </row>
    <row r="74" spans="1:22" ht="12.6" customHeight="1" x14ac:dyDescent="0.25">
      <c r="A74" s="8">
        <f t="shared" si="0"/>
        <v>56</v>
      </c>
      <c r="B74" s="9"/>
      <c r="C74" s="93" t="s">
        <v>130</v>
      </c>
      <c r="D74" s="17" t="s">
        <v>99</v>
      </c>
      <c r="E74" s="95">
        <v>1</v>
      </c>
      <c r="F74" s="79"/>
      <c r="G74" s="79"/>
      <c r="H74" s="79"/>
      <c r="I74" s="79"/>
      <c r="J74" s="79"/>
      <c r="K74" s="79"/>
      <c r="L74" s="79"/>
      <c r="M74" s="79"/>
      <c r="N74" s="79"/>
      <c r="O74" s="79"/>
      <c r="P74" s="79"/>
    </row>
    <row r="75" spans="1:22" ht="12.6" customHeight="1" x14ac:dyDescent="0.25">
      <c r="A75" s="8">
        <f t="shared" si="0"/>
        <v>57</v>
      </c>
      <c r="B75" s="9"/>
      <c r="C75" s="93" t="s">
        <v>127</v>
      </c>
      <c r="D75" s="17" t="s">
        <v>11</v>
      </c>
      <c r="E75" s="95">
        <v>1</v>
      </c>
      <c r="F75" s="79"/>
      <c r="G75" s="79"/>
      <c r="H75" s="79"/>
      <c r="I75" s="79"/>
      <c r="J75" s="79"/>
      <c r="K75" s="79"/>
      <c r="L75" s="79"/>
      <c r="M75" s="79"/>
      <c r="N75" s="79"/>
      <c r="O75" s="79"/>
      <c r="P75" s="79"/>
    </row>
    <row r="76" spans="1:22" ht="12.6" customHeight="1" x14ac:dyDescent="0.25">
      <c r="A76" s="8">
        <f t="shared" si="0"/>
        <v>58</v>
      </c>
      <c r="B76" s="9"/>
      <c r="C76" s="91" t="s">
        <v>123</v>
      </c>
      <c r="D76" s="17" t="s">
        <v>10</v>
      </c>
      <c r="E76" s="95">
        <v>41.65</v>
      </c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</row>
    <row r="77" spans="1:22" ht="12.6" customHeight="1" x14ac:dyDescent="0.25">
      <c r="A77" s="8">
        <f t="shared" si="0"/>
        <v>59</v>
      </c>
      <c r="B77" s="9"/>
      <c r="C77" s="93" t="s">
        <v>124</v>
      </c>
      <c r="D77" s="17" t="s">
        <v>10</v>
      </c>
      <c r="E77" s="95">
        <v>41.65</v>
      </c>
      <c r="F77" s="79"/>
      <c r="G77" s="79"/>
      <c r="H77" s="79"/>
      <c r="I77" s="79"/>
      <c r="J77" s="79"/>
      <c r="K77" s="79"/>
      <c r="L77" s="79"/>
      <c r="M77" s="79"/>
      <c r="N77" s="79"/>
      <c r="O77" s="79"/>
      <c r="P77" s="79"/>
    </row>
    <row r="78" spans="1:22" ht="12.6" customHeight="1" x14ac:dyDescent="0.25">
      <c r="A78" s="8">
        <f t="shared" si="0"/>
        <v>60</v>
      </c>
      <c r="B78" s="9"/>
      <c r="C78" s="93" t="s">
        <v>102</v>
      </c>
      <c r="D78" s="17" t="s">
        <v>11</v>
      </c>
      <c r="E78" s="95">
        <v>1</v>
      </c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</row>
    <row r="79" spans="1:22" ht="12.6" customHeight="1" x14ac:dyDescent="0.25">
      <c r="A79" s="8">
        <f t="shared" si="0"/>
        <v>61</v>
      </c>
      <c r="B79" s="9"/>
      <c r="C79" s="78" t="s">
        <v>93</v>
      </c>
      <c r="D79" s="15" t="s">
        <v>89</v>
      </c>
      <c r="E79" s="11">
        <v>1</v>
      </c>
      <c r="F79" s="80"/>
      <c r="G79" s="79"/>
      <c r="H79" s="79"/>
      <c r="I79" s="80"/>
      <c r="J79" s="80"/>
      <c r="K79" s="79"/>
      <c r="L79" s="79"/>
      <c r="M79" s="79"/>
      <c r="N79" s="79"/>
      <c r="O79" s="79"/>
      <c r="P79" s="79"/>
    </row>
    <row r="80" spans="1:22" x14ac:dyDescent="0.25">
      <c r="A80" s="147" t="s">
        <v>23</v>
      </c>
      <c r="B80" s="148"/>
      <c r="C80" s="148"/>
      <c r="D80" s="148"/>
      <c r="E80" s="148"/>
      <c r="F80" s="148"/>
      <c r="G80" s="148"/>
      <c r="H80" s="148"/>
      <c r="I80" s="148"/>
      <c r="J80" s="148"/>
      <c r="K80" s="149"/>
      <c r="L80" s="22">
        <f>SUM(L17:L79)</f>
        <v>0</v>
      </c>
      <c r="M80" s="50">
        <f>SUM(M17:M79)</f>
        <v>0</v>
      </c>
      <c r="N80" s="50">
        <f>SUM(N17:N79)</f>
        <v>0</v>
      </c>
      <c r="O80" s="50">
        <f>SUM(O17:O79)</f>
        <v>0</v>
      </c>
      <c r="P80" s="50">
        <f>SUM(P17:P79)</f>
        <v>0</v>
      </c>
      <c r="Q80" s="3"/>
      <c r="R80" s="3"/>
      <c r="S80" s="3"/>
      <c r="T80" s="3"/>
      <c r="U80" s="3"/>
      <c r="V80" s="3"/>
    </row>
    <row r="81" spans="1:22" x14ac:dyDescent="0.25"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x14ac:dyDescent="0.25"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13.8" thickBot="1" x14ac:dyDescent="0.3">
      <c r="A83" s="135" t="s">
        <v>38</v>
      </c>
      <c r="B83" s="135"/>
      <c r="C83" s="5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x14ac:dyDescent="0.25">
      <c r="A84" s="56"/>
      <c r="B84" s="110" t="s">
        <v>39</v>
      </c>
      <c r="C84" s="110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x14ac:dyDescent="0.25">
      <c r="A85" s="126"/>
      <c r="B85" s="126"/>
      <c r="C85" s="126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13.8" thickBot="1" x14ac:dyDescent="0.3">
      <c r="A86" s="135" t="s">
        <v>40</v>
      </c>
      <c r="B86" s="135"/>
      <c r="C86" s="54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x14ac:dyDescent="0.25">
      <c r="A87" s="56"/>
      <c r="B87" s="110" t="s">
        <v>39</v>
      </c>
      <c r="C87" s="110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13.8" thickBot="1" x14ac:dyDescent="0.3">
      <c r="A88" s="135" t="s">
        <v>41</v>
      </c>
      <c r="B88" s="135"/>
      <c r="C88" s="55" t="str">
        <f>'Būvniecības  koptāme '!B30</f>
        <v>4-01599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x14ac:dyDescent="0.25">
      <c r="C89" s="72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x14ac:dyDescent="0.25"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x14ac:dyDescent="0.25"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x14ac:dyDescent="0.25"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x14ac:dyDescent="0.25"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x14ac:dyDescent="0.25"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x14ac:dyDescent="0.25"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x14ac:dyDescent="0.25"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5:22" x14ac:dyDescent="0.25"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5:22" x14ac:dyDescent="0.25"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5:22" x14ac:dyDescent="0.25"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5:22" x14ac:dyDescent="0.25"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5:22" x14ac:dyDescent="0.25"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5:22" x14ac:dyDescent="0.25"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5:22" x14ac:dyDescent="0.25"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5:22" x14ac:dyDescent="0.25"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5:22" x14ac:dyDescent="0.25"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5:22" x14ac:dyDescent="0.25"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5:22" x14ac:dyDescent="0.25"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5:22" x14ac:dyDescent="0.25"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</row>
    <row r="109" spans="5:22" x14ac:dyDescent="0.25"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</row>
    <row r="110" spans="5:22" x14ac:dyDescent="0.25"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</row>
    <row r="111" spans="5:22" x14ac:dyDescent="0.25"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</row>
    <row r="112" spans="5:22" x14ac:dyDescent="0.25"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</row>
    <row r="113" spans="5:22" x14ac:dyDescent="0.25"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</row>
    <row r="114" spans="5:22" x14ac:dyDescent="0.25"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</row>
    <row r="115" spans="5:22" x14ac:dyDescent="0.25"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</row>
    <row r="116" spans="5:22" x14ac:dyDescent="0.25"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</row>
    <row r="117" spans="5:22" x14ac:dyDescent="0.25"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</row>
    <row r="118" spans="5:22" x14ac:dyDescent="0.25"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</row>
    <row r="119" spans="5:22" x14ac:dyDescent="0.25"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</row>
    <row r="120" spans="5:22" x14ac:dyDescent="0.25"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</row>
    <row r="121" spans="5:22" x14ac:dyDescent="0.25"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</row>
    <row r="122" spans="5:22" x14ac:dyDescent="0.25"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</row>
    <row r="123" spans="5:22" x14ac:dyDescent="0.25"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</row>
    <row r="124" spans="5:22" x14ac:dyDescent="0.25"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</row>
    <row r="125" spans="5:22" x14ac:dyDescent="0.25"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</row>
    <row r="126" spans="5:22" x14ac:dyDescent="0.25"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</row>
    <row r="127" spans="5:22" x14ac:dyDescent="0.25"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</row>
    <row r="128" spans="5:22" x14ac:dyDescent="0.25"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</row>
    <row r="129" spans="5:22" x14ac:dyDescent="0.25"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</row>
    <row r="130" spans="5:22" x14ac:dyDescent="0.25"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</row>
    <row r="131" spans="5:22" x14ac:dyDescent="0.25"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</row>
    <row r="132" spans="5:22" x14ac:dyDescent="0.25"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</row>
    <row r="133" spans="5:22" x14ac:dyDescent="0.25"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</row>
    <row r="134" spans="5:22" x14ac:dyDescent="0.25"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</row>
    <row r="135" spans="5:22" x14ac:dyDescent="0.25"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</row>
    <row r="136" spans="5:22" x14ac:dyDescent="0.25"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</row>
  </sheetData>
  <mergeCells count="23">
    <mergeCell ref="A1:J1"/>
    <mergeCell ref="B2:G2"/>
    <mergeCell ref="B3:G3"/>
    <mergeCell ref="A4:B4"/>
    <mergeCell ref="A5:B5"/>
    <mergeCell ref="A6:B6"/>
    <mergeCell ref="A7:B7"/>
    <mergeCell ref="A13:A14"/>
    <mergeCell ref="B13:B14"/>
    <mergeCell ref="C13:C14"/>
    <mergeCell ref="A9:F9"/>
    <mergeCell ref="A11:P11"/>
    <mergeCell ref="D13:D14"/>
    <mergeCell ref="E13:E14"/>
    <mergeCell ref="F13:K13"/>
    <mergeCell ref="L13:P13"/>
    <mergeCell ref="A80:K80"/>
    <mergeCell ref="A88:B88"/>
    <mergeCell ref="A83:B83"/>
    <mergeCell ref="B84:C84"/>
    <mergeCell ref="A85:C85"/>
    <mergeCell ref="A86:B86"/>
    <mergeCell ref="B87:C87"/>
  </mergeCells>
  <printOptions horizontalCentered="1"/>
  <pageMargins left="0.59055118110236227" right="0.59055118110236227" top="0.98425196850393704" bottom="0.59055118110236227" header="0.51181102362204722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Būvniecības  koptāme </vt:lpstr>
      <vt:lpstr>Kopsavilkums</vt:lpstr>
      <vt:lpstr>1</vt:lpstr>
      <vt:lpstr>2</vt:lpstr>
      <vt:lpstr>'2'!Print_Area</vt:lpstr>
      <vt:lpstr>'1'!Print_Titles</vt:lpstr>
      <vt:lpstr>'2'!Print_Titles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E&amp;M</dc:creator>
  <cp:lastModifiedBy>Egīls</cp:lastModifiedBy>
  <cp:lastPrinted>2023-11-07T14:06:33Z</cp:lastPrinted>
  <dcterms:created xsi:type="dcterms:W3CDTF">2018-07-04T19:41:50Z</dcterms:created>
  <dcterms:modified xsi:type="dcterms:W3CDTF">2024-03-12T13:40:03Z</dcterms:modified>
</cp:coreProperties>
</file>