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C:\Users\User\Desktop\VIAP_E-Konkursi\Partika\"/>
    </mc:Choice>
  </mc:AlternateContent>
  <xr:revisionPtr revIDLastSave="0" documentId="13_ncr:1_{007B6BDC-0EE3-4BA6-9666-6A337817749E}" xr6:coauthVersionLast="47" xr6:coauthVersionMax="47" xr10:uidLastSave="{00000000-0000-0000-0000-000000000000}"/>
  <bookViews>
    <workbookView xWindow="-120" yWindow="-120" windowWidth="29040" windowHeight="15840" tabRatio="664" xr2:uid="{00000000-000D-0000-FFFF-FFFF00000000}"/>
  </bookViews>
  <sheets>
    <sheet name="Tehniskā specfikācija_grafiks" sheetId="19" r:id="rId1"/>
    <sheet name="1.daļa Svaiga gaļa" sheetId="7" r:id="rId2"/>
    <sheet name="2. daļa Putnu gaļa" sheetId="20" r:id="rId3"/>
    <sheet name="3. daļa Gaļas produkti" sheetId="22" r:id="rId4"/>
    <sheet name="4. daļa Zivis" sheetId="21" r:id="rId5"/>
    <sheet name="5. daļa Āboli un bumbieri" sheetId="33" r:id="rId6"/>
    <sheet name="6. daļa Svaigi augļi" sheetId="9" r:id="rId7"/>
    <sheet name="7. daļa Dārzeņi" sheetId="37" r:id="rId8"/>
    <sheet name="8. daļa Dārzeņi-garšaugi" sheetId="28" r:id="rId9"/>
    <sheet name="9. daļa Konservētie dārzeņi" sheetId="10" r:id="rId10"/>
    <sheet name="10. daļa Piens un produkti" sheetId="11" r:id="rId11"/>
    <sheet name="11. daļa Sieriņi un siers" sheetId="27" r:id="rId12"/>
    <sheet name="12. daļa Graudaugi" sheetId="12" r:id="rId13"/>
    <sheet name="13. daļa Maize" sheetId="13" r:id="rId14"/>
    <sheet name="14. daļa Konditoreja" sheetId="29" r:id="rId15"/>
    <sheet name="15. daļa Dabīgās sulas,dzērieni" sheetId="14" r:id="rId16"/>
    <sheet name="16. daļa Nektāri" sheetId="32" r:id="rId17"/>
    <sheet name="17. daļa Dažādi" sheetId="16" r:id="rId18"/>
    <sheet name="18. daļa Saldēti produkti" sheetId="17" r:id="rId19"/>
    <sheet name="19.d Saldētas ogas un dārzēņi" sheetId="36" r:id="rId20"/>
    <sheet name="20. daļa Bezlaktoze" sheetId="39" r:id="rId21"/>
    <sheet name="21. daļa Kāposti" sheetId="38" r:id="rId22"/>
    <sheet name="22. daļa Kartupeļi " sheetId="40" r:id="rId23"/>
  </sheets>
  <definedNames>
    <definedName name="_xlnm.Print_Area" localSheetId="12">'12. daļa Graudaugi'!$A$1:$AM$92</definedName>
  </definedNames>
  <calcPr calcId="181029"/>
</workbook>
</file>

<file path=xl/calcChain.xml><?xml version="1.0" encoding="utf-8"?>
<calcChain xmlns="http://schemas.openxmlformats.org/spreadsheetml/2006/main">
  <c r="S10" i="38" l="1"/>
  <c r="T8" i="12"/>
  <c r="T9" i="12"/>
  <c r="T10" i="12"/>
  <c r="T19" i="37" l="1"/>
  <c r="AE16" i="38"/>
  <c r="T7" i="40" l="1"/>
  <c r="T8" i="40"/>
  <c r="T10" i="40"/>
  <c r="AB10" i="40"/>
  <c r="T11" i="40"/>
  <c r="T12" i="40"/>
  <c r="AE13" i="40"/>
  <c r="S11" i="38"/>
  <c r="S8" i="38"/>
  <c r="T23" i="37"/>
  <c r="T7" i="27"/>
  <c r="AC10" i="40" l="1"/>
  <c r="AE10" i="40" s="1"/>
  <c r="T28" i="9" l="1"/>
  <c r="T20" i="9"/>
  <c r="T16" i="9"/>
  <c r="T9" i="9"/>
  <c r="D37" i="39" l="1"/>
  <c r="T33" i="39"/>
  <c r="T32" i="39"/>
  <c r="AB31" i="39"/>
  <c r="T31" i="39"/>
  <c r="T30" i="39"/>
  <c r="T29" i="39"/>
  <c r="AB28" i="39"/>
  <c r="T28" i="39"/>
  <c r="T27" i="39"/>
  <c r="T26" i="39"/>
  <c r="AB25" i="39"/>
  <c r="T25" i="39"/>
  <c r="T24" i="39"/>
  <c r="T23" i="39"/>
  <c r="AB22" i="39"/>
  <c r="T22" i="39"/>
  <c r="T21" i="39"/>
  <c r="T20" i="39"/>
  <c r="AB19" i="39"/>
  <c r="T19" i="39"/>
  <c r="T18" i="39"/>
  <c r="T17" i="39"/>
  <c r="AB16" i="39"/>
  <c r="T16" i="39"/>
  <c r="T15" i="39"/>
  <c r="T14" i="39"/>
  <c r="AB13" i="39"/>
  <c r="T13" i="39"/>
  <c r="T12" i="39"/>
  <c r="T11" i="39"/>
  <c r="AB10" i="39"/>
  <c r="T10" i="39"/>
  <c r="T9" i="39"/>
  <c r="T8" i="39"/>
  <c r="AB7" i="39"/>
  <c r="T7" i="39"/>
  <c r="T157" i="16"/>
  <c r="T27" i="36"/>
  <c r="T26" i="36"/>
  <c r="AB25" i="36"/>
  <c r="T25" i="36"/>
  <c r="AC25" i="36" s="1"/>
  <c r="AE25" i="36" s="1"/>
  <c r="T24" i="36"/>
  <c r="T33" i="36"/>
  <c r="T32" i="36"/>
  <c r="AB31" i="36"/>
  <c r="T31" i="36"/>
  <c r="T9" i="36"/>
  <c r="T8" i="36"/>
  <c r="AB7" i="36"/>
  <c r="T7" i="36"/>
  <c r="T22" i="14"/>
  <c r="T16" i="14"/>
  <c r="T15" i="14"/>
  <c r="AB14" i="14"/>
  <c r="T14" i="14"/>
  <c r="T27" i="29"/>
  <c r="AC14" i="14" l="1"/>
  <c r="AE14" i="14" s="1"/>
  <c r="AC7" i="39"/>
  <c r="AE7" i="39" s="1"/>
  <c r="AC10" i="39"/>
  <c r="AE10" i="39" s="1"/>
  <c r="AC13" i="39"/>
  <c r="AE13" i="39" s="1"/>
  <c r="AC16" i="39"/>
  <c r="AE16" i="39" s="1"/>
  <c r="AC19" i="39"/>
  <c r="AE19" i="39" s="1"/>
  <c r="AC22" i="39"/>
  <c r="AE22" i="39" s="1"/>
  <c r="AC25" i="39"/>
  <c r="AE25" i="39" s="1"/>
  <c r="AC28" i="39"/>
  <c r="AE28" i="39" s="1"/>
  <c r="AC31" i="39"/>
  <c r="AE31" i="39" s="1"/>
  <c r="AC7" i="36"/>
  <c r="AE7" i="36" s="1"/>
  <c r="AC31" i="36"/>
  <c r="AE31" i="36" s="1"/>
  <c r="T30" i="12"/>
  <c r="T21" i="9"/>
  <c r="T17" i="9"/>
  <c r="T7" i="9"/>
  <c r="T13" i="9"/>
  <c r="T10" i="9"/>
  <c r="AE34" i="39" l="1"/>
  <c r="T18" i="21"/>
  <c r="T17" i="21"/>
  <c r="AB16" i="21"/>
  <c r="T16" i="21"/>
  <c r="S15" i="38"/>
  <c r="S14" i="38"/>
  <c r="AA13" i="38"/>
  <c r="S13" i="38"/>
  <c r="T24" i="13"/>
  <c r="T23" i="13"/>
  <c r="AB22" i="13"/>
  <c r="T22" i="13"/>
  <c r="T27" i="37"/>
  <c r="T26" i="37"/>
  <c r="AB24" i="37"/>
  <c r="T24" i="37"/>
  <c r="T17" i="37"/>
  <c r="T16" i="37"/>
  <c r="AB14" i="37"/>
  <c r="T14" i="37"/>
  <c r="T13" i="37"/>
  <c r="T12" i="37"/>
  <c r="AB11" i="37"/>
  <c r="T11" i="37"/>
  <c r="T10" i="37"/>
  <c r="T9" i="37"/>
  <c r="AB7" i="37"/>
  <c r="T7" i="37"/>
  <c r="AB13" i="38" l="1"/>
  <c r="AD13" i="38" s="1"/>
  <c r="AC16" i="21"/>
  <c r="AE16" i="21" s="1"/>
  <c r="AC22" i="13"/>
  <c r="AE22" i="13" s="1"/>
  <c r="AC7" i="37"/>
  <c r="AE7" i="37" s="1"/>
  <c r="AC11" i="37"/>
  <c r="AE11" i="37" s="1"/>
  <c r="AC14" i="37"/>
  <c r="AE14" i="37" s="1"/>
  <c r="AC24" i="37"/>
  <c r="AE24" i="37" s="1"/>
  <c r="AE28" i="37" l="1"/>
  <c r="D43" i="36"/>
  <c r="T39" i="36"/>
  <c r="T38" i="36"/>
  <c r="AB37" i="36"/>
  <c r="T37" i="36"/>
  <c r="T36" i="36"/>
  <c r="T35" i="36"/>
  <c r="AB34" i="36"/>
  <c r="T30" i="36"/>
  <c r="T29" i="36"/>
  <c r="AB28" i="36"/>
  <c r="T28" i="36"/>
  <c r="T23" i="36"/>
  <c r="AB22" i="36"/>
  <c r="T22" i="36"/>
  <c r="T21" i="36"/>
  <c r="T20" i="36"/>
  <c r="AB19" i="36"/>
  <c r="T19" i="36"/>
  <c r="T18" i="36"/>
  <c r="T17" i="36"/>
  <c r="AB16" i="36"/>
  <c r="T16" i="36"/>
  <c r="T15" i="36"/>
  <c r="T14" i="36"/>
  <c r="AB13" i="36"/>
  <c r="T13" i="36"/>
  <c r="T12" i="36"/>
  <c r="T11" i="36"/>
  <c r="AB10" i="36"/>
  <c r="T10" i="36"/>
  <c r="T20" i="33"/>
  <c r="T19" i="33"/>
  <c r="AB18" i="33"/>
  <c r="T18" i="33"/>
  <c r="T71" i="12"/>
  <c r="T70" i="12"/>
  <c r="AB69" i="12"/>
  <c r="T69" i="12"/>
  <c r="AC69" i="12" s="1"/>
  <c r="AE69" i="12" s="1"/>
  <c r="T68" i="12"/>
  <c r="T67" i="12"/>
  <c r="AB66" i="12"/>
  <c r="T66" i="12"/>
  <c r="T20" i="27"/>
  <c r="T19" i="27"/>
  <c r="AB18" i="27"/>
  <c r="T18" i="27"/>
  <c r="D26" i="27"/>
  <c r="T41" i="7"/>
  <c r="T40" i="7"/>
  <c r="T39" i="7"/>
  <c r="D46" i="7"/>
  <c r="AC66" i="12" l="1"/>
  <c r="AE66" i="12" s="1"/>
  <c r="AC18" i="27"/>
  <c r="AE18" i="27" s="1"/>
  <c r="AC39" i="7"/>
  <c r="AE39" i="7" s="1"/>
  <c r="AC37" i="36"/>
  <c r="AE37" i="36" s="1"/>
  <c r="AC19" i="36"/>
  <c r="AE19" i="36" s="1"/>
  <c r="AC13" i="36"/>
  <c r="AE13" i="36" s="1"/>
  <c r="AC28" i="36"/>
  <c r="AE28" i="36" s="1"/>
  <c r="AC10" i="36"/>
  <c r="AE10" i="36" s="1"/>
  <c r="AC16" i="36"/>
  <c r="AE16" i="36" s="1"/>
  <c r="AC22" i="36"/>
  <c r="AE22" i="36" s="1"/>
  <c r="AC34" i="36"/>
  <c r="AE34" i="36" s="1"/>
  <c r="AC18" i="33"/>
  <c r="AE18" i="33" s="1"/>
  <c r="AE40" i="36" l="1"/>
  <c r="D22" i="17"/>
  <c r="T18" i="17"/>
  <c r="T17" i="17"/>
  <c r="AB16" i="17"/>
  <c r="T16" i="17"/>
  <c r="T15" i="17"/>
  <c r="T14" i="17"/>
  <c r="AB13" i="17"/>
  <c r="T13" i="17"/>
  <c r="T12" i="17"/>
  <c r="T11" i="17"/>
  <c r="AB10" i="17"/>
  <c r="T10" i="17"/>
  <c r="T9" i="17"/>
  <c r="T8" i="17"/>
  <c r="AB7" i="17"/>
  <c r="T7" i="17"/>
  <c r="T165" i="16"/>
  <c r="T164" i="16"/>
  <c r="AB163" i="16"/>
  <c r="T163" i="16"/>
  <c r="T143" i="16"/>
  <c r="T142" i="16"/>
  <c r="AB141" i="16"/>
  <c r="T141" i="16"/>
  <c r="T140" i="16"/>
  <c r="T139" i="16"/>
  <c r="AB138" i="16"/>
  <c r="T138" i="16"/>
  <c r="T137" i="16"/>
  <c r="T136" i="16"/>
  <c r="AB135" i="16"/>
  <c r="T135" i="16"/>
  <c r="T134" i="16"/>
  <c r="T133" i="16"/>
  <c r="AB132" i="16"/>
  <c r="T132" i="16"/>
  <c r="T126" i="16"/>
  <c r="T125" i="16"/>
  <c r="AB122" i="16"/>
  <c r="T123" i="16"/>
  <c r="T121" i="16"/>
  <c r="T120" i="16"/>
  <c r="AB119" i="16"/>
  <c r="T119" i="16"/>
  <c r="T114" i="16"/>
  <c r="T113" i="16"/>
  <c r="AB111" i="16"/>
  <c r="T111" i="16"/>
  <c r="T110" i="16"/>
  <c r="T109" i="16"/>
  <c r="AB108" i="16"/>
  <c r="T108" i="16"/>
  <c r="T107" i="16"/>
  <c r="T106" i="16"/>
  <c r="AB104" i="16"/>
  <c r="T104" i="16"/>
  <c r="T103" i="16"/>
  <c r="T102" i="16"/>
  <c r="AB100" i="16"/>
  <c r="T100" i="16"/>
  <c r="T99" i="16"/>
  <c r="T98" i="16"/>
  <c r="AB96" i="16"/>
  <c r="T96" i="16"/>
  <c r="T95" i="16"/>
  <c r="AB93" i="16"/>
  <c r="T93" i="16"/>
  <c r="T92" i="16"/>
  <c r="T91" i="16"/>
  <c r="AB89" i="16"/>
  <c r="T89" i="16"/>
  <c r="T88" i="16"/>
  <c r="T87" i="16"/>
  <c r="AB85" i="16"/>
  <c r="T85" i="16"/>
  <c r="T84" i="16"/>
  <c r="T83" i="16"/>
  <c r="AB82" i="16"/>
  <c r="T82" i="16"/>
  <c r="T81" i="16"/>
  <c r="T80" i="16"/>
  <c r="AB79" i="16"/>
  <c r="T79" i="16"/>
  <c r="T78" i="16"/>
  <c r="T77" i="16"/>
  <c r="AB76" i="16"/>
  <c r="T75" i="16"/>
  <c r="T74" i="16"/>
  <c r="AB72" i="16"/>
  <c r="T72" i="16"/>
  <c r="T71" i="16"/>
  <c r="T70" i="16"/>
  <c r="AB68" i="16"/>
  <c r="T68" i="16"/>
  <c r="T67" i="16"/>
  <c r="T66" i="16"/>
  <c r="AB64" i="16"/>
  <c r="T64" i="16"/>
  <c r="T63" i="16"/>
  <c r="T62" i="16"/>
  <c r="AB61" i="16"/>
  <c r="T61" i="16"/>
  <c r="T60" i="16"/>
  <c r="T59" i="16"/>
  <c r="AB57" i="16"/>
  <c r="T57" i="16"/>
  <c r="T56" i="16"/>
  <c r="T55" i="16"/>
  <c r="AB53" i="16"/>
  <c r="T53" i="16"/>
  <c r="T52" i="16"/>
  <c r="T51" i="16"/>
  <c r="AB50" i="16"/>
  <c r="T50" i="16"/>
  <c r="T49" i="16"/>
  <c r="T48" i="16"/>
  <c r="AB45" i="16"/>
  <c r="T46" i="16"/>
  <c r="T44" i="16"/>
  <c r="T43" i="16"/>
  <c r="AB42" i="16"/>
  <c r="T42" i="16"/>
  <c r="T41" i="16"/>
  <c r="T40" i="16"/>
  <c r="AB38" i="16"/>
  <c r="T38" i="16"/>
  <c r="T37" i="16"/>
  <c r="T36" i="16"/>
  <c r="AB34" i="16"/>
  <c r="T34" i="16"/>
  <c r="T33" i="16"/>
  <c r="T32" i="16"/>
  <c r="AB30" i="16"/>
  <c r="T30" i="16"/>
  <c r="T29" i="16"/>
  <c r="T28" i="16"/>
  <c r="AB27" i="16"/>
  <c r="T27" i="16"/>
  <c r="T26" i="16"/>
  <c r="T25" i="16"/>
  <c r="AB24" i="16"/>
  <c r="T23" i="16"/>
  <c r="T22" i="16"/>
  <c r="AB21" i="16"/>
  <c r="T21" i="16"/>
  <c r="T20" i="16"/>
  <c r="AB18" i="16"/>
  <c r="T18" i="16"/>
  <c r="T17" i="16"/>
  <c r="T16" i="16"/>
  <c r="AB15" i="16"/>
  <c r="T15" i="16"/>
  <c r="T14" i="16"/>
  <c r="T13" i="16"/>
  <c r="AB11" i="16"/>
  <c r="T11" i="16"/>
  <c r="T10" i="16"/>
  <c r="T9" i="16"/>
  <c r="AB7" i="16"/>
  <c r="T7" i="16"/>
  <c r="D24" i="32"/>
  <c r="T20" i="32"/>
  <c r="T19" i="32"/>
  <c r="AB18" i="32"/>
  <c r="T18" i="32"/>
  <c r="T17" i="32"/>
  <c r="T16" i="32"/>
  <c r="AB15" i="32"/>
  <c r="T15" i="32"/>
  <c r="T14" i="32"/>
  <c r="T13" i="32"/>
  <c r="AB12" i="32"/>
  <c r="T12" i="32"/>
  <c r="T11" i="32"/>
  <c r="T10" i="32"/>
  <c r="AB9" i="32"/>
  <c r="T9" i="32"/>
  <c r="T8" i="32"/>
  <c r="T7" i="32"/>
  <c r="AB6" i="32"/>
  <c r="T6" i="32"/>
  <c r="D28" i="14"/>
  <c r="T24" i="14"/>
  <c r="T23" i="14"/>
  <c r="AB22" i="14"/>
  <c r="T13" i="14"/>
  <c r="T12" i="14"/>
  <c r="AB10" i="14"/>
  <c r="T10" i="14"/>
  <c r="T9" i="14"/>
  <c r="T8" i="14"/>
  <c r="AB6" i="14"/>
  <c r="T6" i="14"/>
  <c r="D43" i="29"/>
  <c r="T39" i="29"/>
  <c r="T38" i="29"/>
  <c r="AB37" i="29"/>
  <c r="T37" i="29"/>
  <c r="T30" i="29"/>
  <c r="T29" i="29"/>
  <c r="AB28" i="29"/>
  <c r="T28" i="29"/>
  <c r="T24" i="29"/>
  <c r="T23" i="29"/>
  <c r="AB22" i="29"/>
  <c r="T22" i="29"/>
  <c r="T21" i="29"/>
  <c r="T20" i="29"/>
  <c r="AB18" i="29"/>
  <c r="T18" i="29"/>
  <c r="T17" i="29"/>
  <c r="T16" i="29"/>
  <c r="AB15" i="29"/>
  <c r="T15" i="29"/>
  <c r="T14" i="29"/>
  <c r="T13" i="29"/>
  <c r="AB12" i="29"/>
  <c r="T12" i="29"/>
  <c r="T11" i="29"/>
  <c r="T10" i="29"/>
  <c r="AB8" i="29"/>
  <c r="T8" i="29"/>
  <c r="T7" i="29"/>
  <c r="T6" i="29"/>
  <c r="AB5" i="29"/>
  <c r="T5" i="29"/>
  <c r="D35" i="13"/>
  <c r="T31" i="13"/>
  <c r="T30" i="13"/>
  <c r="AB29" i="13"/>
  <c r="T29" i="13"/>
  <c r="T27" i="13"/>
  <c r="T26" i="13"/>
  <c r="AB25" i="13"/>
  <c r="T25" i="13"/>
  <c r="T21" i="13"/>
  <c r="T20" i="13"/>
  <c r="AB18" i="13"/>
  <c r="T18" i="13"/>
  <c r="T17" i="13"/>
  <c r="T16" i="13"/>
  <c r="AB14" i="13"/>
  <c r="T14" i="13"/>
  <c r="T13" i="13"/>
  <c r="T12" i="13"/>
  <c r="AB10" i="13"/>
  <c r="T10" i="13"/>
  <c r="T9" i="13"/>
  <c r="T8" i="13"/>
  <c r="AB6" i="13"/>
  <c r="T6" i="13"/>
  <c r="D76" i="12"/>
  <c r="T61" i="12"/>
  <c r="T60" i="12"/>
  <c r="AB59" i="12"/>
  <c r="T59" i="12"/>
  <c r="T58" i="12"/>
  <c r="T57" i="12"/>
  <c r="AB56" i="12"/>
  <c r="T56" i="12"/>
  <c r="T55" i="12"/>
  <c r="T54" i="12"/>
  <c r="AB53" i="12"/>
  <c r="T53" i="12"/>
  <c r="T52" i="12"/>
  <c r="T51" i="12"/>
  <c r="AB50" i="12"/>
  <c r="T50" i="12"/>
  <c r="T49" i="12"/>
  <c r="T48" i="12"/>
  <c r="AB47" i="12"/>
  <c r="T47" i="12"/>
  <c r="T46" i="12"/>
  <c r="T45" i="12"/>
  <c r="AB44" i="12"/>
  <c r="T44" i="12"/>
  <c r="T43" i="12"/>
  <c r="T42" i="12"/>
  <c r="AB41" i="12"/>
  <c r="T41" i="12"/>
  <c r="T40" i="12"/>
  <c r="T39" i="12"/>
  <c r="AB38" i="12"/>
  <c r="T38" i="12"/>
  <c r="T36" i="12"/>
  <c r="AB35" i="12"/>
  <c r="T35" i="12"/>
  <c r="T34" i="12"/>
  <c r="T33" i="12"/>
  <c r="AB31" i="12"/>
  <c r="T31" i="12"/>
  <c r="T29" i="12"/>
  <c r="AB28" i="12"/>
  <c r="T28" i="12"/>
  <c r="T27" i="12"/>
  <c r="T26" i="12"/>
  <c r="AB25" i="12"/>
  <c r="T25" i="12"/>
  <c r="T24" i="12"/>
  <c r="T23" i="12"/>
  <c r="AB22" i="12"/>
  <c r="T22" i="12"/>
  <c r="T21" i="12"/>
  <c r="T20" i="12"/>
  <c r="AB18" i="12"/>
  <c r="T18" i="12"/>
  <c r="T17" i="12"/>
  <c r="T16" i="12"/>
  <c r="AB14" i="12"/>
  <c r="T15" i="12"/>
  <c r="T13" i="12"/>
  <c r="T12" i="12"/>
  <c r="AB11" i="12"/>
  <c r="T11" i="12"/>
  <c r="AB7" i="12"/>
  <c r="T14" i="27"/>
  <c r="T13" i="27"/>
  <c r="AB12" i="27"/>
  <c r="T12" i="27"/>
  <c r="T11" i="27"/>
  <c r="T10" i="27"/>
  <c r="AB9" i="27"/>
  <c r="T9" i="27"/>
  <c r="T8" i="27"/>
  <c r="AB6" i="27"/>
  <c r="T6" i="27"/>
  <c r="D53" i="11"/>
  <c r="T49" i="11"/>
  <c r="T48" i="11"/>
  <c r="AB46" i="11"/>
  <c r="T46" i="11"/>
  <c r="T42" i="11"/>
  <c r="T41" i="11"/>
  <c r="AB40" i="11"/>
  <c r="T40" i="11"/>
  <c r="T39" i="11"/>
  <c r="T38" i="11"/>
  <c r="AB37" i="11"/>
  <c r="T37" i="11"/>
  <c r="T36" i="11"/>
  <c r="T35" i="11"/>
  <c r="AB33" i="11"/>
  <c r="T33" i="11"/>
  <c r="T32" i="11"/>
  <c r="T31" i="11"/>
  <c r="AB29" i="11"/>
  <c r="T29" i="11"/>
  <c r="T28" i="11"/>
  <c r="T27" i="11"/>
  <c r="AB25" i="11"/>
  <c r="T25" i="11"/>
  <c r="T24" i="11"/>
  <c r="T23" i="11"/>
  <c r="AB22" i="11"/>
  <c r="T22" i="11"/>
  <c r="T21" i="11"/>
  <c r="AB19" i="11"/>
  <c r="T19" i="11"/>
  <c r="T18" i="11"/>
  <c r="T17" i="11"/>
  <c r="AB16" i="11"/>
  <c r="T16" i="11"/>
  <c r="T15" i="11"/>
  <c r="AB13" i="11"/>
  <c r="T13" i="11"/>
  <c r="T12" i="11"/>
  <c r="T11" i="11"/>
  <c r="AB9" i="11"/>
  <c r="T9" i="11"/>
  <c r="T8" i="11"/>
  <c r="T7" i="11"/>
  <c r="AB6" i="11"/>
  <c r="T6" i="11"/>
  <c r="D36" i="10"/>
  <c r="T32" i="10"/>
  <c r="T31" i="10"/>
  <c r="AB30" i="10"/>
  <c r="T30" i="10"/>
  <c r="T24" i="10"/>
  <c r="AB23" i="10"/>
  <c r="T23" i="10"/>
  <c r="T22" i="10"/>
  <c r="T21" i="10"/>
  <c r="AB20" i="10"/>
  <c r="T20" i="10"/>
  <c r="T19" i="10"/>
  <c r="AB17" i="10"/>
  <c r="T17" i="10"/>
  <c r="T16" i="10"/>
  <c r="T15" i="10"/>
  <c r="AB13" i="10"/>
  <c r="T13" i="10"/>
  <c r="T12" i="10"/>
  <c r="AB10" i="10"/>
  <c r="T10" i="10"/>
  <c r="T9" i="10"/>
  <c r="T8" i="10"/>
  <c r="AB7" i="10"/>
  <c r="T7" i="10"/>
  <c r="D72" i="28"/>
  <c r="T68" i="28"/>
  <c r="T67" i="28"/>
  <c r="AB65" i="28"/>
  <c r="T65" i="28"/>
  <c r="T64" i="28"/>
  <c r="T63" i="28"/>
  <c r="AB62" i="28"/>
  <c r="T62" i="28"/>
  <c r="T60" i="28"/>
  <c r="AB58" i="28"/>
  <c r="T58" i="28"/>
  <c r="AC58" i="28" s="1"/>
  <c r="T57" i="28"/>
  <c r="T56" i="28"/>
  <c r="AB55" i="28"/>
  <c r="T55" i="28"/>
  <c r="T54" i="28"/>
  <c r="T53" i="28"/>
  <c r="AB52" i="28"/>
  <c r="T52" i="28"/>
  <c r="T51" i="28"/>
  <c r="AB49" i="28"/>
  <c r="T49" i="28"/>
  <c r="T48" i="28"/>
  <c r="T47" i="28"/>
  <c r="AB46" i="28"/>
  <c r="T46" i="28"/>
  <c r="T45" i="28"/>
  <c r="T44" i="28"/>
  <c r="AB43" i="28"/>
  <c r="T43" i="28"/>
  <c r="T42" i="28"/>
  <c r="AB40" i="28"/>
  <c r="T40" i="28"/>
  <c r="T39" i="28"/>
  <c r="T38" i="28"/>
  <c r="AB37" i="28"/>
  <c r="T37" i="28"/>
  <c r="T36" i="28"/>
  <c r="T35" i="28"/>
  <c r="AB33" i="28"/>
  <c r="T33" i="28"/>
  <c r="T32" i="28"/>
  <c r="T31" i="28"/>
  <c r="AB30" i="28"/>
  <c r="T30" i="28"/>
  <c r="T29" i="28"/>
  <c r="T28" i="28"/>
  <c r="AB26" i="28"/>
  <c r="T26" i="28"/>
  <c r="T25" i="28"/>
  <c r="T24" i="28"/>
  <c r="AB23" i="28"/>
  <c r="T23" i="28"/>
  <c r="T22" i="28"/>
  <c r="T21" i="28"/>
  <c r="AB20" i="28"/>
  <c r="T20" i="28"/>
  <c r="T19" i="28"/>
  <c r="T18" i="28"/>
  <c r="AB16" i="28"/>
  <c r="T16" i="28"/>
  <c r="T15" i="28"/>
  <c r="T14" i="28"/>
  <c r="AB13" i="28"/>
  <c r="T13" i="28"/>
  <c r="T12" i="28"/>
  <c r="T11" i="28"/>
  <c r="AB10" i="28"/>
  <c r="T10" i="28"/>
  <c r="A10" i="28"/>
  <c r="A13" i="28" s="1"/>
  <c r="A16" i="28" s="1"/>
  <c r="A20" i="28" s="1"/>
  <c r="A23" i="28" s="1"/>
  <c r="A26" i="28" s="1"/>
  <c r="A30" i="28" s="1"/>
  <c r="A33" i="28" s="1"/>
  <c r="A37" i="28" s="1"/>
  <c r="A40" i="28" s="1"/>
  <c r="A43" i="28" s="1"/>
  <c r="A46" i="28" s="1"/>
  <c r="A49" i="28" s="1"/>
  <c r="A52" i="28" s="1"/>
  <c r="A55" i="28" s="1"/>
  <c r="A58" i="28" s="1"/>
  <c r="T9" i="28"/>
  <c r="T8" i="28"/>
  <c r="AB6" i="28"/>
  <c r="T6" i="28"/>
  <c r="D33" i="9"/>
  <c r="T29" i="9"/>
  <c r="AB26" i="9"/>
  <c r="T26" i="9"/>
  <c r="AB18" i="9"/>
  <c r="T18" i="9"/>
  <c r="AB14" i="9"/>
  <c r="T14" i="9"/>
  <c r="AB11" i="9"/>
  <c r="T11" i="9"/>
  <c r="AB7" i="9"/>
  <c r="D24" i="33"/>
  <c r="T17" i="33"/>
  <c r="T16" i="33"/>
  <c r="AB14" i="33"/>
  <c r="T14" i="33"/>
  <c r="T13" i="33"/>
  <c r="T12" i="33"/>
  <c r="AB11" i="33"/>
  <c r="T11" i="33"/>
  <c r="T10" i="33"/>
  <c r="T9" i="33"/>
  <c r="AB7" i="33"/>
  <c r="T7" i="33"/>
  <c r="D28" i="21"/>
  <c r="T24" i="21"/>
  <c r="AB22" i="21"/>
  <c r="T22" i="21"/>
  <c r="T15" i="21"/>
  <c r="T14" i="21"/>
  <c r="AB13" i="21"/>
  <c r="T13" i="21"/>
  <c r="T12" i="21"/>
  <c r="T11" i="21"/>
  <c r="AB10" i="21"/>
  <c r="T10" i="21"/>
  <c r="T9" i="21"/>
  <c r="T8" i="21"/>
  <c r="AB7" i="21"/>
  <c r="T7" i="21"/>
  <c r="D38" i="22"/>
  <c r="T34" i="22"/>
  <c r="T33" i="22"/>
  <c r="T31" i="22"/>
  <c r="T21" i="22"/>
  <c r="T20" i="22"/>
  <c r="T19" i="22"/>
  <c r="T18" i="22"/>
  <c r="T17" i="22"/>
  <c r="T15" i="22"/>
  <c r="T14" i="22"/>
  <c r="T13" i="22"/>
  <c r="T11" i="22"/>
  <c r="T10" i="22"/>
  <c r="T9" i="22"/>
  <c r="T7" i="22"/>
  <c r="A7" i="22"/>
  <c r="A11" i="22" s="1"/>
  <c r="A15" i="22" s="1"/>
  <c r="A19" i="22" s="1"/>
  <c r="D19" i="20"/>
  <c r="T15" i="20"/>
  <c r="T14" i="20"/>
  <c r="T13" i="20"/>
  <c r="T12" i="20"/>
  <c r="T11" i="20"/>
  <c r="T10" i="20"/>
  <c r="T9" i="20"/>
  <c r="T8" i="20"/>
  <c r="T7" i="20"/>
  <c r="A7" i="20"/>
  <c r="A10" i="20" s="1"/>
  <c r="A13" i="20" s="1"/>
  <c r="T38" i="7"/>
  <c r="T37" i="7"/>
  <c r="T36" i="7"/>
  <c r="T20" i="7"/>
  <c r="T19" i="7"/>
  <c r="T18" i="7"/>
  <c r="T17" i="7"/>
  <c r="T16" i="7"/>
  <c r="T15" i="7"/>
  <c r="T14" i="7"/>
  <c r="T13" i="7"/>
  <c r="T12" i="7"/>
  <c r="T11" i="7"/>
  <c r="T10" i="7"/>
  <c r="T9" i="7"/>
  <c r="A9" i="7"/>
  <c r="A12" i="7" s="1"/>
  <c r="A15" i="7" s="1"/>
  <c r="A18" i="7" s="1"/>
  <c r="A39" i="7" s="1"/>
  <c r="T7" i="7"/>
  <c r="T6" i="7"/>
  <c r="A16" i="19"/>
  <c r="A17" i="19" s="1"/>
  <c r="A18" i="19" s="1"/>
  <c r="A19" i="19" s="1"/>
  <c r="A20" i="19" s="1"/>
  <c r="AC62" i="28" l="1"/>
  <c r="AC13" i="28"/>
  <c r="AE13" i="28" s="1"/>
  <c r="AC43" i="28"/>
  <c r="AC40" i="28"/>
  <c r="AE40" i="28" s="1"/>
  <c r="AC37" i="28"/>
  <c r="AE37" i="28" s="1"/>
  <c r="AE26" i="28"/>
  <c r="AC30" i="28"/>
  <c r="AE30" i="28" s="1"/>
  <c r="AC23" i="28"/>
  <c r="AE23" i="28" s="1"/>
  <c r="AC20" i="28"/>
  <c r="AE20" i="28" s="1"/>
  <c r="AE16" i="28"/>
  <c r="AC49" i="28"/>
  <c r="AE49" i="28" s="1"/>
  <c r="AC46" i="28"/>
  <c r="AE46" i="28" s="1"/>
  <c r="AC55" i="28"/>
  <c r="AE55" i="28" s="1"/>
  <c r="AC52" i="28"/>
  <c r="AE52" i="28" s="1"/>
  <c r="AC10" i="28"/>
  <c r="AE10" i="28" s="1"/>
  <c r="AC10" i="21"/>
  <c r="AE10" i="21" s="1"/>
  <c r="AE6" i="28"/>
  <c r="AC18" i="16"/>
  <c r="AE18" i="16" s="1"/>
  <c r="AE45" i="16"/>
  <c r="AC61" i="16"/>
  <c r="AE61" i="16" s="1"/>
  <c r="AC76" i="16"/>
  <c r="AE76" i="16" s="1"/>
  <c r="AC89" i="16"/>
  <c r="AE89" i="16" s="1"/>
  <c r="AC104" i="16"/>
  <c r="AE104" i="16" s="1"/>
  <c r="AC122" i="16"/>
  <c r="AE122" i="16" s="1"/>
  <c r="AC141" i="16"/>
  <c r="AE141" i="16" s="1"/>
  <c r="AC30" i="16"/>
  <c r="AE30" i="16" s="1"/>
  <c r="AC11" i="16"/>
  <c r="AE11" i="16" s="1"/>
  <c r="AC24" i="16"/>
  <c r="AE24" i="16" s="1"/>
  <c r="AC38" i="16"/>
  <c r="AE38" i="16" s="1"/>
  <c r="AC53" i="16"/>
  <c r="AE53" i="16" s="1"/>
  <c r="AC68" i="16"/>
  <c r="AE68" i="16" s="1"/>
  <c r="AC82" i="16"/>
  <c r="AE82" i="16" s="1"/>
  <c r="AC96" i="16"/>
  <c r="AE96" i="16" s="1"/>
  <c r="AC111" i="16"/>
  <c r="AE111" i="16" s="1"/>
  <c r="AC135" i="16"/>
  <c r="AE135" i="16" s="1"/>
  <c r="AC13" i="17"/>
  <c r="AE13" i="17" s="1"/>
  <c r="AC7" i="17"/>
  <c r="AE7" i="17" s="1"/>
  <c r="AC12" i="32"/>
  <c r="AE12" i="32" s="1"/>
  <c r="AC18" i="32"/>
  <c r="AE18" i="32" s="1"/>
  <c r="AC6" i="32"/>
  <c r="AE6" i="32" s="1"/>
  <c r="AC10" i="10"/>
  <c r="AE10" i="10" s="1"/>
  <c r="AC17" i="10"/>
  <c r="AE17" i="10" s="1"/>
  <c r="AC23" i="10"/>
  <c r="AE23" i="10" s="1"/>
  <c r="AC7" i="10"/>
  <c r="AE7" i="10" s="1"/>
  <c r="AC13" i="10"/>
  <c r="AE13" i="10" s="1"/>
  <c r="AC20" i="10"/>
  <c r="AE20" i="10" s="1"/>
  <c r="AC30" i="10"/>
  <c r="AE30" i="10" s="1"/>
  <c r="AE62" i="28"/>
  <c r="AE65" i="28"/>
  <c r="AE43" i="28"/>
  <c r="AE33" i="28"/>
  <c r="AE58" i="28"/>
  <c r="AC14" i="13"/>
  <c r="AE14" i="13" s="1"/>
  <c r="AC25" i="13"/>
  <c r="AE25" i="13" s="1"/>
  <c r="AC6" i="13"/>
  <c r="AE6" i="13" s="1"/>
  <c r="AC8" i="29"/>
  <c r="AE8" i="29" s="1"/>
  <c r="AC15" i="29"/>
  <c r="AE15" i="29" s="1"/>
  <c r="AC22" i="29"/>
  <c r="AE22" i="29" s="1"/>
  <c r="AC37" i="29"/>
  <c r="AE37" i="29" s="1"/>
  <c r="AC59" i="12"/>
  <c r="AE59" i="12" s="1"/>
  <c r="AC53" i="12"/>
  <c r="AE53" i="12" s="1"/>
  <c r="AC47" i="12"/>
  <c r="AE47" i="12" s="1"/>
  <c r="AC41" i="12"/>
  <c r="AE41" i="12" s="1"/>
  <c r="AC31" i="12"/>
  <c r="AE31" i="12" s="1"/>
  <c r="AC25" i="12"/>
  <c r="AE25" i="12" s="1"/>
  <c r="AC18" i="12"/>
  <c r="AE18" i="12" s="1"/>
  <c r="AC11" i="12"/>
  <c r="AE11" i="12" s="1"/>
  <c r="AC46" i="11"/>
  <c r="AE46" i="11" s="1"/>
  <c r="AC9" i="11"/>
  <c r="AE9" i="11" s="1"/>
  <c r="AC16" i="11"/>
  <c r="AE16" i="11" s="1"/>
  <c r="AC22" i="11"/>
  <c r="AE22" i="11" s="1"/>
  <c r="AC29" i="11"/>
  <c r="AE29" i="11" s="1"/>
  <c r="AC37" i="11"/>
  <c r="AE37" i="11" s="1"/>
  <c r="AC6" i="27"/>
  <c r="AE6" i="27" s="1"/>
  <c r="AC12" i="27"/>
  <c r="AE12" i="27" s="1"/>
  <c r="AC22" i="21"/>
  <c r="AE22" i="21" s="1"/>
  <c r="AC7" i="21"/>
  <c r="AE7" i="21" s="1"/>
  <c r="AC13" i="21"/>
  <c r="AE13" i="21" s="1"/>
  <c r="AC7" i="22"/>
  <c r="AE7" i="22" s="1"/>
  <c r="AC15" i="22"/>
  <c r="AC19" i="22"/>
  <c r="AE19" i="22" s="1"/>
  <c r="AC11" i="22"/>
  <c r="AE11" i="22" s="1"/>
  <c r="AC31" i="22"/>
  <c r="AE31" i="22" s="1"/>
  <c r="AC10" i="20"/>
  <c r="AE10" i="20" s="1"/>
  <c r="AC13" i="20"/>
  <c r="AE13" i="20" s="1"/>
  <c r="AC6" i="7"/>
  <c r="AE6" i="7" s="1"/>
  <c r="AC12" i="7"/>
  <c r="AC15" i="7"/>
  <c r="AE15" i="7" s="1"/>
  <c r="AC36" i="7"/>
  <c r="AE36" i="7" s="1"/>
  <c r="AC9" i="7"/>
  <c r="AE9" i="7" s="1"/>
  <c r="AC18" i="7"/>
  <c r="AE18" i="7" s="1"/>
  <c r="A21" i="19"/>
  <c r="A22" i="19" s="1"/>
  <c r="A23" i="19" s="1"/>
  <c r="A24" i="19" s="1"/>
  <c r="A25" i="19" s="1"/>
  <c r="A26" i="19" s="1"/>
  <c r="A27" i="19" s="1"/>
  <c r="A28" i="19" s="1"/>
  <c r="A29" i="19" s="1"/>
  <c r="A30" i="19" s="1"/>
  <c r="A31" i="19" s="1"/>
  <c r="AC6" i="11"/>
  <c r="AE6" i="11" s="1"/>
  <c r="AC13" i="11"/>
  <c r="AE13" i="11" s="1"/>
  <c r="AC19" i="11"/>
  <c r="AE19" i="11" s="1"/>
  <c r="AC25" i="11"/>
  <c r="AE25" i="11" s="1"/>
  <c r="AC33" i="11"/>
  <c r="AE33" i="11" s="1"/>
  <c r="AC40" i="11"/>
  <c r="AE40" i="11" s="1"/>
  <c r="AC10" i="13"/>
  <c r="AE10" i="13" s="1"/>
  <c r="AC18" i="13"/>
  <c r="AE18" i="13" s="1"/>
  <c r="AC29" i="13"/>
  <c r="AE29" i="13" s="1"/>
  <c r="AC5" i="29"/>
  <c r="AE5" i="29" s="1"/>
  <c r="AC12" i="29"/>
  <c r="AE12" i="29" s="1"/>
  <c r="AC18" i="29"/>
  <c r="AE18" i="29" s="1"/>
  <c r="AC28" i="29"/>
  <c r="AE28" i="29" s="1"/>
  <c r="AC9" i="32"/>
  <c r="AE9" i="32" s="1"/>
  <c r="AC15" i="32"/>
  <c r="AE15" i="32" s="1"/>
  <c r="AC10" i="17"/>
  <c r="AE10" i="17" s="1"/>
  <c r="AC16" i="17"/>
  <c r="AE16" i="17" s="1"/>
  <c r="AC6" i="14"/>
  <c r="AE6" i="14" s="1"/>
  <c r="AC22" i="14"/>
  <c r="AE22" i="14" s="1"/>
  <c r="AC9" i="27"/>
  <c r="AE9" i="27" s="1"/>
  <c r="AC7" i="33"/>
  <c r="AE7" i="33" s="1"/>
  <c r="AC14" i="33"/>
  <c r="AE14" i="33" s="1"/>
  <c r="AC11" i="33"/>
  <c r="AE11" i="33" s="1"/>
  <c r="AC7" i="16"/>
  <c r="AE7" i="16" s="1"/>
  <c r="AC15" i="16"/>
  <c r="AE15" i="16" s="1"/>
  <c r="AC21" i="16"/>
  <c r="AE21" i="16" s="1"/>
  <c r="AC27" i="16"/>
  <c r="AE27" i="16" s="1"/>
  <c r="AC34" i="16"/>
  <c r="AE34" i="16" s="1"/>
  <c r="AC42" i="16"/>
  <c r="AE42" i="16" s="1"/>
  <c r="AC50" i="16"/>
  <c r="AE50" i="16" s="1"/>
  <c r="AC57" i="16"/>
  <c r="AE57" i="16" s="1"/>
  <c r="AC64" i="16"/>
  <c r="AE64" i="16" s="1"/>
  <c r="AC72" i="16"/>
  <c r="AE72" i="16" s="1"/>
  <c r="AC79" i="16"/>
  <c r="AE79" i="16" s="1"/>
  <c r="AC85" i="16"/>
  <c r="AE85" i="16" s="1"/>
  <c r="D169" i="16" s="1"/>
  <c r="AC93" i="16"/>
  <c r="AE93" i="16" s="1"/>
  <c r="AC100" i="16"/>
  <c r="AE100" i="16" s="1"/>
  <c r="AC108" i="16"/>
  <c r="AE108" i="16" s="1"/>
  <c r="AC119" i="16"/>
  <c r="AE119" i="16" s="1"/>
  <c r="AC132" i="16"/>
  <c r="AE132" i="16" s="1"/>
  <c r="AC138" i="16"/>
  <c r="AE138" i="16" s="1"/>
  <c r="AC163" i="16"/>
  <c r="AE163" i="16" s="1"/>
  <c r="AC10" i="14"/>
  <c r="AE10" i="14" s="1"/>
  <c r="AE8" i="12"/>
  <c r="AE14" i="12"/>
  <c r="AC22" i="12"/>
  <c r="AE22" i="12" s="1"/>
  <c r="AC28" i="12"/>
  <c r="AE28" i="12" s="1"/>
  <c r="AC38" i="12"/>
  <c r="AE38" i="12" s="1"/>
  <c r="AC44" i="12"/>
  <c r="AE44" i="12" s="1"/>
  <c r="AC50" i="12"/>
  <c r="AE50" i="12" s="1"/>
  <c r="AC56" i="12"/>
  <c r="AE56" i="12" s="1"/>
  <c r="AC7" i="9"/>
  <c r="AE7" i="9" s="1"/>
  <c r="AC14" i="9"/>
  <c r="AE14" i="9" s="1"/>
  <c r="AC11" i="9"/>
  <c r="AE11" i="9" s="1"/>
  <c r="AC18" i="9"/>
  <c r="AE18" i="9" s="1"/>
  <c r="AC26" i="9"/>
  <c r="AE26" i="9" s="1"/>
  <c r="AC7" i="20"/>
  <c r="AE7" i="20" s="1"/>
  <c r="T37" i="12"/>
  <c r="AC35" i="12" s="1"/>
  <c r="AE35" i="12" s="1"/>
  <c r="AE43" i="7" l="1"/>
  <c r="AE21" i="32"/>
  <c r="AE19" i="17"/>
  <c r="AE33" i="10"/>
  <c r="AE69" i="28"/>
  <c r="AE25" i="14"/>
  <c r="AE166" i="16"/>
  <c r="AE32" i="13"/>
  <c r="AE40" i="29"/>
  <c r="AE23" i="27"/>
  <c r="AE25" i="21"/>
  <c r="AE35" i="22"/>
  <c r="AE16" i="20"/>
  <c r="AE50" i="11"/>
  <c r="AE21" i="33"/>
  <c r="AE73" i="12"/>
  <c r="AE30" i="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D9" authorId="0" shapeId="0" xr:uid="{00000000-0006-0000-0A00-000001000000}">
      <text>
        <r>
          <rPr>
            <b/>
            <sz val="9"/>
            <rFont val="Tahoma"/>
            <family val="2"/>
            <charset val="186"/>
          </rPr>
          <t>User:</t>
        </r>
        <r>
          <rPr>
            <sz val="9"/>
            <rFont val="Tahoma"/>
            <family val="2"/>
            <charset val="186"/>
          </rPr>
          <t xml:space="preserve">
Varbūt var papildināt fasēts iepakojumus 1l , var būt fasēts polpiakās, pudelēs, tetrapakās?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G12" authorId="0" shapeId="0" xr:uid="{00000000-0006-0000-0B00-000001000000}">
      <text>
        <r>
          <rPr>
            <b/>
            <sz val="9"/>
            <rFont val="Tahoma"/>
            <family val="2"/>
            <charset val="186"/>
          </rPr>
          <t>User:</t>
        </r>
        <r>
          <rPr>
            <sz val="9"/>
            <rFont val="Tahoma"/>
            <family val="2"/>
            <charset val="186"/>
          </rPr>
          <t xml:space="preserve">
piegāde</t>
        </r>
      </text>
    </comment>
    <comment ref="G18" authorId="0" shapeId="0" xr:uid="{00000000-0006-0000-0B00-000002000000}">
      <text>
        <r>
          <rPr>
            <b/>
            <sz val="9"/>
            <rFont val="Tahoma"/>
            <family val="2"/>
            <charset val="186"/>
          </rPr>
          <t>User:</t>
        </r>
        <r>
          <rPr>
            <sz val="9"/>
            <rFont val="Tahoma"/>
            <family val="2"/>
            <charset val="186"/>
          </rPr>
          <t xml:space="preserve">
piegāde</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D28" authorId="0" shapeId="0" xr:uid="{00000000-0006-0000-0C00-000001000000}">
      <text>
        <r>
          <rPr>
            <b/>
            <sz val="9"/>
            <rFont val="Tahoma"/>
            <family val="2"/>
            <charset val="186"/>
          </rPr>
          <t>User:</t>
        </r>
        <r>
          <rPr>
            <sz val="9"/>
            <rFont val="Tahoma"/>
            <family val="2"/>
            <charset val="186"/>
          </rPr>
          <t xml:space="preserve">
Piemēram Valdo pērļu grūbas ir 0,5 kg
</t>
        </r>
      </text>
    </comment>
    <comment ref="D35" authorId="0" shapeId="0" xr:uid="{00000000-0006-0000-0C00-000002000000}">
      <text>
        <r>
          <rPr>
            <b/>
            <sz val="9"/>
            <rFont val="Tahoma"/>
            <family val="2"/>
            <charset val="186"/>
          </rPr>
          <t>User:</t>
        </r>
        <r>
          <rPr>
            <sz val="9"/>
            <rFont val="Tahoma"/>
            <family val="2"/>
            <charset val="186"/>
          </rPr>
          <t xml:space="preserve">
Fasējums jorpojām neskarīt, tie ir tikai 5 kg vai tomēr pieļaujami ir fasējumi no 1-5 kg?</t>
        </r>
      </text>
    </comment>
    <comment ref="D50" authorId="0" shapeId="0" xr:uid="{00000000-0006-0000-0C00-000003000000}">
      <text>
        <r>
          <rPr>
            <b/>
            <sz val="9"/>
            <rFont val="Tahoma"/>
            <family val="2"/>
            <charset val="186"/>
          </rPr>
          <t>User:</t>
        </r>
        <r>
          <rPr>
            <sz val="9"/>
            <rFont val="Tahoma"/>
            <family val="2"/>
            <charset val="186"/>
          </rPr>
          <t xml:space="preserve">
Vai tiešām ved tikai 1 kg fasēujumā? 
Piemēram Herkuless ražo 500g fasējumos, arī Dobele</t>
        </r>
      </text>
    </comment>
  </commentList>
</comments>
</file>

<file path=xl/sharedStrings.xml><?xml version="1.0" encoding="utf-8"?>
<sst xmlns="http://schemas.openxmlformats.org/spreadsheetml/2006/main" count="3997" uniqueCount="816">
  <si>
    <t>2.pielikums</t>
  </si>
  <si>
    <t>Tehniskā specifikācija/Tehniskais piedāvājums</t>
  </si>
  <si>
    <r>
      <rPr>
        <b/>
        <sz val="12"/>
        <color indexed="8"/>
        <rFont val="Times New Roman"/>
        <family val="1"/>
        <charset val="186"/>
      </rPr>
      <t xml:space="preserve">2. Minimālās vizuālās kvalitātes prasības augļiem </t>
    </r>
    <r>
      <rPr>
        <sz val="12"/>
        <color indexed="8"/>
        <rFont val="Times New Roman"/>
        <family val="1"/>
        <charset val="186"/>
      </rPr>
      <t xml:space="preserve">
1) produktam ir jābūt nebojātam (nedrīkst trūkt produkta daļas (parasti augļa kātiņš), un tas nedrīkst būt mehāniski bojāts;
2) produktam ir jābūt labā stāvoklī  (veselam). Tas nedrīkst būt iepuvis vai tik stipri bojāts, ka vairs neder patēriņam. Produktam jābūt bez slimībām un fizioloģiskiem trūkumiem;
3) produktam ir jābūt tīram, praktiski bez svešas izcelsmes vielām (produktiem jābūt bez zemēm, netīrumiem un redzamām pesticīdu, minerālmēslu un apstrādes līdzekļu paliekām;
4) produktam ir jābūt svaigam (pēc izskata). Produkcijas sagatavošanas un nosūtīšanas laikā tam ir jābūt pilnīgi svaigam un produktam nav pieļaujamas ne vismazākās vīšanas pazīmes; produktam ir jābūt bez kaitēkļiem;
5) produktam ir jābūt bez kaitēkļu bojājumiem. Kaitēkļu bojājumi var ne tikai pasliktināt produkta kopskatu, bet arī ietekmēt tā uzglabāšanos un kvalitāti;
6) produktam ir jābūt bez lieka virsmas mitruma;
7) produktam ir jābūt bez svešas smaržas un/vai garšas;
8) produktam ir jābūt saudzīgi novāktam;
9) produktam ir jābūt pietiekami attīstītam. Ražas novākšanas brīdī produkcijai ir jābūt pietiekami attīstītai ar šķirnei raksturīgām pazīmēm, jo tas ietekmē produkcijas uzglabāšanos;
10) produktam ir jābūt pietiekami nobriedušam;
11) produkta attīstības stadijai un kondīcijai ir jābūt tādai, lai tas varētu: izturēt pārvadāšanu un pārkraušanos; nokļūt paredzētajā vietā atbilstošā kondīcijā. </t>
    </r>
  </si>
  <si>
    <t>Nr.p.k.</t>
  </si>
  <si>
    <t>Iestādes nosaukums</t>
  </si>
  <si>
    <t>Iestādes adrese</t>
  </si>
  <si>
    <t>Viļānu vidusskola</t>
  </si>
  <si>
    <t>Rēzeknes iela 1A, Viļāni, Rēzeknes novads, LV - 4650</t>
  </si>
  <si>
    <t>Viļānu pilsētas pirmsskolas izglītības iestāde</t>
  </si>
  <si>
    <t>Raiņa iela 35a, Viļāni, Rēzeknes nov., LV-4650</t>
  </si>
  <si>
    <t>Pirmsskolas izglītības iestāde "Bitīte"</t>
  </si>
  <si>
    <t>7) Piegādes laiks</t>
  </si>
  <si>
    <t>Iepirkuma daļa</t>
  </si>
  <si>
    <t>Iepirkuma daļas nosaukums</t>
  </si>
  <si>
    <t>7:00-14:00</t>
  </si>
  <si>
    <t>7.00-14.00</t>
  </si>
  <si>
    <t>7:00- 14:00</t>
  </si>
  <si>
    <t>Apstrādātas un ilglaicīgai glabāšanai sagatavotas zivis un zivju izstrādājumi</t>
  </si>
  <si>
    <t>7:00 - 14:00</t>
  </si>
  <si>
    <t xml:space="preserve">7:00 - 14:00 </t>
  </si>
  <si>
    <t>Svaigi augļi</t>
  </si>
  <si>
    <t>Dārzeņi un garšaugi</t>
  </si>
  <si>
    <t>Konservēti dārzeņi</t>
  </si>
  <si>
    <t>Piens un piena produkti</t>
  </si>
  <si>
    <t>Sieri un sieriņi</t>
  </si>
  <si>
    <t>Graudaugu produkti</t>
  </si>
  <si>
    <t>6.30-8.00</t>
  </si>
  <si>
    <t>Maize</t>
  </si>
  <si>
    <t>Konditoreja</t>
  </si>
  <si>
    <t>Nektāri</t>
  </si>
  <si>
    <t>Dažādi pārtikas produkti</t>
  </si>
  <si>
    <t>(Pretendenta, vai tā pilnvarotas personas vārds, uzvārds, amats, paraksts, tā atšifrējums, zīmogs)</t>
  </si>
  <si>
    <t>___________________/                              /</t>
  </si>
  <si>
    <t xml:space="preserve"> (Dokumenta aizpildīšanas vieta, datums)</t>
  </si>
  <si>
    <t>Tehniskā specifikācija / Tehniskais piedāvājums</t>
  </si>
  <si>
    <t xml:space="preserve"> „Pārtikas produktu piegāde Viļānu apvienības pārvaldes iestādēm”</t>
  </si>
  <si>
    <t>Produkta nosaukums/ pozīcija</t>
  </si>
  <si>
    <t>Produkta prasības</t>
  </si>
  <si>
    <t>Mērvienība</t>
  </si>
  <si>
    <t>Iestāde</t>
  </si>
  <si>
    <t>Piegādes regularitāte</t>
  </si>
  <si>
    <t>Daudzums</t>
  </si>
  <si>
    <t>Gadā kopā</t>
  </si>
  <si>
    <t>Produkta apraksts</t>
  </si>
  <si>
    <t>Mērvienība saskaņā ar kuru piedāvā cenu</t>
  </si>
  <si>
    <t xml:space="preserve">Plānotais maksimālais apjoms </t>
  </si>
  <si>
    <t>Piedāvātā cena par vienu vienību gadā EUR bez PVN</t>
  </si>
  <si>
    <t>Summa par plānoto apjomu EUR bez PVN</t>
  </si>
  <si>
    <r>
      <rPr>
        <b/>
        <sz val="11"/>
        <color theme="1"/>
        <rFont val="Times New Roman"/>
        <family val="1"/>
        <charset val="186"/>
      </rPr>
      <t xml:space="preserve">Attālums </t>
    </r>
    <r>
      <rPr>
        <b/>
        <sz val="11"/>
        <color rgb="FFFF0000"/>
        <rFont val="Times New Roman"/>
        <family val="1"/>
        <charset val="186"/>
      </rPr>
      <t xml:space="preserve">km </t>
    </r>
    <r>
      <rPr>
        <b/>
        <sz val="11"/>
        <color theme="1"/>
        <rFont val="Times New Roman"/>
        <family val="1"/>
        <charset val="186"/>
      </rPr>
      <t>no preces izcelsmes (</t>
    </r>
    <r>
      <rPr>
        <b/>
        <sz val="11"/>
        <rFont val="Times New Roman"/>
        <family val="1"/>
        <charset val="186"/>
      </rPr>
      <t>ražotnes, pārstrādes vai audzēšanas</t>
    </r>
    <r>
      <rPr>
        <b/>
        <sz val="11"/>
        <color theme="1"/>
        <rFont val="Times New Roman"/>
        <family val="1"/>
        <charset val="186"/>
      </rPr>
      <t>) vietas līdz pasūtītājam (Viļānu novada pašvaldība,  Kultūras laukums 1A, Viļāni).</t>
    </r>
    <r>
      <rPr>
        <b/>
        <sz val="12"/>
        <color rgb="FFFF0000"/>
        <rFont val="Times New Roman"/>
        <family val="1"/>
        <charset val="186"/>
      </rPr>
      <t xml:space="preserve">                                                          NB! Preces tirdzniecības vieta vai izplatītāja noliktava nav uzskatāma par preces izcelsmes vietu!</t>
    </r>
  </si>
  <si>
    <t xml:space="preserve"> Atzīmē, ja atbilst BLS prasībām </t>
  </si>
  <si>
    <t xml:space="preserve">Atzīmē, ja atbilst NPKS prasībām </t>
  </si>
  <si>
    <t xml:space="preserve">Atzīmē, ja atbilst LPIA prasībām </t>
  </si>
  <si>
    <t>Produkta apkraksts</t>
  </si>
  <si>
    <t>Produkta fasējums</t>
  </si>
  <si>
    <t>Janvāris</t>
  </si>
  <si>
    <t>Februāris</t>
  </si>
  <si>
    <t>Marts</t>
  </si>
  <si>
    <t>Aprīlis</t>
  </si>
  <si>
    <t>Maijs</t>
  </si>
  <si>
    <t>Jūnijs</t>
  </si>
  <si>
    <t>Jūlijs</t>
  </si>
  <si>
    <t>Augusts</t>
  </si>
  <si>
    <t>Septembris</t>
  </si>
  <si>
    <t>Oktobris</t>
  </si>
  <si>
    <t>Novembris</t>
  </si>
  <si>
    <t>Decembris</t>
  </si>
  <si>
    <t>Pretendenta piedāvātā produkta nosaukuma atšifrējums</t>
  </si>
  <si>
    <t xml:space="preserve"> Preces apraksts un sastāvs</t>
  </si>
  <si>
    <t>Preces sastāvs un kvalitāte</t>
  </si>
  <si>
    <t>Preces saiņojums un fasējums</t>
  </si>
  <si>
    <t xml:space="preserve"> Enerģētiskā vērtība</t>
  </si>
  <si>
    <t>Preces ražotājs</t>
  </si>
  <si>
    <t>Preces izcelsmes valsts</t>
  </si>
  <si>
    <t xml:space="preserve">Cūkgaļa malšanai </t>
  </si>
  <si>
    <t xml:space="preserve">Atbilstoši MK noteikumu Nr.172 prasībām; svara produkcija; 1.šķira;atdzesēta,  nesasaldēta; viendabīga; atkauloti, ne mehāniski atdalīti gaļas gabaliņi ar tauku saturu 10-15%; bez kauliem. cīpslām, ādas; nesatur ģenētiski modificētus organismus un nesastāv no tiem; teicama kvalitāte, </t>
  </si>
  <si>
    <t>kg</t>
  </si>
  <si>
    <t>3 x nedēļā</t>
  </si>
  <si>
    <t>1 x nedēļā</t>
  </si>
  <si>
    <t>Viļānu pagasta pirmsskolas izglītības iestāde "Bitīte""</t>
  </si>
  <si>
    <t>1x nedēlā</t>
  </si>
  <si>
    <t>1x nedēļā</t>
  </si>
  <si>
    <t xml:space="preserve"> Cūkgaļas šķiņķis bez ādas</t>
  </si>
  <si>
    <t xml:space="preserve">Atbilstoši MK noteikumu Nr.172 prasībām; atdzesēts, bez kaula, cīpslām un ādas; svara produkcija; treknums līdz 8%; nesatur ģenētiski modificētus organismus un nesastāv no tiem; teicama kvalitāte,                                      </t>
  </si>
  <si>
    <t>vakumā, svara</t>
  </si>
  <si>
    <t>Cūkgaļas gulašs</t>
  </si>
  <si>
    <t xml:space="preserve">Atbilstoši MK noteikumu Nr.172 prasībām; bez bojājumu pazīmēm; sagriezts vienāda lieluma gabaliņos; bez liekā šķidruma; nesatur ģenētiski modificētus organismus un nesastāv no tiem; teicama kvalitāte, iepakojumā, treknums līdz 12 %.       </t>
  </si>
  <si>
    <t>Kauli cūkgaļas, mazie</t>
  </si>
  <si>
    <t>Atbilstoši MK noteikumuNr.172 prasībām,izgriezti no cūku ribu daļas,svaigi,kaulu daudzums nepārsniedz 60% no kopējās masas,paredzēti zupai;nesatur ģenētiski modificētus organismus un nesastāv no tiem,teicama kvalitāte.</t>
  </si>
  <si>
    <t>Cūkgaļas karbonāde</t>
  </si>
  <si>
    <t xml:space="preserve">Atbilstoši MK noteikumu Nr.172 prasībām; svaiga; bez ādas, kauliem un cīpslām; treknums līdz 8%; nesatur ģenētiski modificētus organismus un nesastāv no tiem; teicama kvalitāte, iepakojumā         </t>
  </si>
  <si>
    <t>sverama, vakumā</t>
  </si>
  <si>
    <t>1 x mēnesī</t>
  </si>
  <si>
    <t>Cūkgaļas lāpstiņa bez ādas</t>
  </si>
  <si>
    <r>
      <rPr>
        <sz val="11"/>
        <color theme="1"/>
        <rFont val="Calibri"/>
        <family val="2"/>
        <charset val="186"/>
        <scheme val="minor"/>
      </rPr>
      <t>Atbilstoši MK noteikumu Nr.172 prasībām; svaiga,atdzesēts bez ādas; nesatur ģenētiski modificētus organismus un nesastāv no tiem; teicama kvalitāte, iepakojumā, ,liesās gaļas saturs ne mazāks ka</t>
    </r>
    <r>
      <rPr>
        <sz val="11"/>
        <rFont val="Calibri"/>
        <family val="2"/>
        <charset val="186"/>
        <scheme val="minor"/>
      </rPr>
      <t xml:space="preserve"> 75 %  </t>
    </r>
    <r>
      <rPr>
        <sz val="11"/>
        <color theme="1"/>
        <rFont val="Calibri"/>
        <family val="2"/>
        <charset val="186"/>
        <scheme val="minor"/>
      </rPr>
      <t xml:space="preserve">                                                                                    </t>
    </r>
  </si>
  <si>
    <t>svara, vakumā</t>
  </si>
  <si>
    <t>Kopā</t>
  </si>
  <si>
    <t xml:space="preserve">Vidējais attālums km no preču izcelsmes vietas: </t>
  </si>
  <si>
    <t>km</t>
  </si>
  <si>
    <t>(Pretendenta, vai tā pilnvarotas personas vārds, uzvārds, amats, paraksts, tā atšifrējums)</t>
  </si>
  <si>
    <t>Nr. p.k.</t>
  </si>
  <si>
    <t>Cāļu šķiņķīši</t>
  </si>
  <si>
    <t xml:space="preserve">Atbilstoša noteikumiem Nr 172. Cāļu šķiņķis, bez muguras daļas, ar vienu kauli, svaigs , atdzesēti vai saldēti, nesatur ĢMO,atdzesēti, vai saldēti, iepakojumā </t>
  </si>
  <si>
    <t>dažādu svaru iepakojumi.</t>
  </si>
  <si>
    <t>2 x nedēļā</t>
  </si>
  <si>
    <t>Cīsiņi bez E</t>
  </si>
  <si>
    <t>2 x mēnesī</t>
  </si>
  <si>
    <t>2x mēnesī</t>
  </si>
  <si>
    <t xml:space="preserve">Cāļa fileja, </t>
  </si>
  <si>
    <t xml:space="preserve">Atbilstoša noteikumiem Nr 172, cāļu fileja, svaiga, atdzesēti vai saldēti, nesatur ģenētiski modificētus organismus;   marķējums; teicama kvalitāte, iepakojumā                               </t>
  </si>
  <si>
    <t>dažādu svaru iepakojumi</t>
  </si>
  <si>
    <t xml:space="preserve">Vistas fileja, </t>
  </si>
  <si>
    <t>Cāļa stilbiņi</t>
  </si>
  <si>
    <t xml:space="preserve">Atbilstoša noteikumiem Nr 172, cāļu stilbi, svaigi, atdzesēta vai saldēti, nesatur ģenētiski modificētus organismus;   marķējums; teicama kvalitāte, iepakojumā  </t>
  </si>
  <si>
    <t>dažādu svaru iepakojums</t>
  </si>
  <si>
    <r>
      <rPr>
        <b/>
        <sz val="11"/>
        <color theme="1"/>
        <rFont val="Times New Roman"/>
        <family val="1"/>
        <charset val="186"/>
      </rPr>
      <t xml:space="preserve">Attālums </t>
    </r>
    <r>
      <rPr>
        <b/>
        <sz val="12"/>
        <color rgb="FFFF0000"/>
        <rFont val="Times New Roman"/>
        <family val="1"/>
        <charset val="186"/>
      </rPr>
      <t>km</t>
    </r>
    <r>
      <rPr>
        <b/>
        <sz val="11"/>
        <color rgb="FFFF0000"/>
        <rFont val="Times New Roman"/>
        <family val="1"/>
        <charset val="186"/>
      </rPr>
      <t xml:space="preserve"> </t>
    </r>
    <r>
      <rPr>
        <b/>
        <sz val="11"/>
        <color theme="1"/>
        <rFont val="Times New Roman"/>
        <family val="1"/>
        <charset val="186"/>
      </rPr>
      <t>no preces izcelsmes (</t>
    </r>
    <r>
      <rPr>
        <b/>
        <sz val="11"/>
        <rFont val="Times New Roman"/>
        <family val="1"/>
        <charset val="186"/>
      </rPr>
      <t>ražotnes, pārstrādes vai audzēšanas</t>
    </r>
    <r>
      <rPr>
        <b/>
        <sz val="11"/>
        <color theme="1"/>
        <rFont val="Times New Roman"/>
        <family val="1"/>
        <charset val="186"/>
      </rPr>
      <t>) vietas līdz pasūtītājam (Viļānu novada pašvaldība,  Kultūras laukums 1A, Viļāni).</t>
    </r>
    <r>
      <rPr>
        <b/>
        <sz val="12"/>
        <color rgb="FFFF0000"/>
        <rFont val="Times New Roman"/>
        <family val="1"/>
        <charset val="186"/>
      </rPr>
      <t xml:space="preserve">                                                          NB! Preces tirdzniecības vieta vai izplatītāja noliktava nav uzskatāma par preces izcelsmes vietu!</t>
    </r>
  </si>
  <si>
    <t xml:space="preserve">Vārīta doktora desa </t>
  </si>
  <si>
    <t xml:space="preserve">Atbilstoši MK noteikumu Nr.172 prasībām; Svaiga, cūkgaļa ne mazāk kā 70% no visa sastāva; bez E piedevām, sāls daudzums ne vairāk par 1,25g uz 100gr produkta;  viendabīga masa, patīkama garša; mitruma saturs gatavā produktā 50-60%; ;nesatur sojas pupas un to produktus dabīgā apvalkā; nesatur ģenētiski modificētus organismus, esatur mehāniski atdalītu gaļu un izejvielas, kas ražotas no ģenētiski modificētiem organismiem;                                                                                 </t>
  </si>
  <si>
    <t>Aizsargatmosfēras iepakojums,svara</t>
  </si>
  <si>
    <t xml:space="preserve">Sardeles </t>
  </si>
  <si>
    <t>Atbilstoši MK noteikumien nr.172., cūkgaļa 70 % no visa sastāva; sāls daudzums ne vairāk par 1,25g uz 100gr produkta; ražošanā neizmanto sintētiskās krāsvielas; nesatur ģenētiski modificētus organismus; dabīgā apvalkā; teicama kvalitāte, Nesatur Mag un GMO, .nav stingras konsistences.</t>
  </si>
  <si>
    <t>Aizsargatmosfēras iepakojumā,svara</t>
  </si>
  <si>
    <t>Atbilstoši MK noteikumien nr.172., cūkgaļa 70 % no visa sastāva; sāls daudzums ne vairāk par 1,25g uz 100gr produkta; ražošanā neizmanto sintētiskās krāsvielas; nesatur ģenētiski modificētus organismus; dabīgā apvalkā; teicama kvalitāte, Nesatur Mag un GMO, .nav stingras konsistences</t>
  </si>
  <si>
    <t>Žāvēta cūkgaļa</t>
  </si>
  <si>
    <t>aizsargatmosfēras iepakojumā, svara</t>
  </si>
  <si>
    <t>3x nedēļā</t>
  </si>
  <si>
    <t>Vārīta kūpināta desa</t>
  </si>
  <si>
    <t xml:space="preserve">Atbilstoši MK noteikumien nr.172. Svaiga, cūkgaļa ne mazāk kā 70% no visa sastāva; bez E piedevām, sāls daudzums ne vairāk par 1,25g uz 100gr produkta;  viendabīga masa, patīkama garša; mitruma saturs gatavā produktā 50-60%; bez sojas piedevas; dabīgā apvalkā; nesatur ģenētiski modificētus organismus vai MAG.                                                                                </t>
  </si>
  <si>
    <t>aizsargatmosfēras iepakojuma, svara</t>
  </si>
  <si>
    <t>Ziemeļu Klusā okeāna heks saldēts</t>
  </si>
  <si>
    <t>Atbilstoši MK noteikumu Nr.172 prasībām. Bez galvas,  nav ģenētiski modificēts, nesatur ģenētiski modificētus organismus un nesastāv no tiem, nesatur toksīnus; teicama kvalitāte, satur ne mazāk kā 60% zivs. Klāt pievienots marķējums ar izcelsmes valsti, derīguma termiņu, iepakots, saldēts</t>
  </si>
  <si>
    <t>dažāda svara iepakojumi</t>
  </si>
  <si>
    <t>Ziemeļu Klusā okeāna heka fileja saldēta</t>
  </si>
  <si>
    <t>Atbilstoši MK noteikumu Nr.172 prasībām. Bez asakām, bez ādas, bez lieka ūdens, teicama kvalitāte, satur ne mazāk kā 60% zivs. Klāt pievienots marķējums ar izcelsmes valsti, derīguma termiņu, iepakots</t>
  </si>
  <si>
    <t xml:space="preserve">Atbilstoši MK noteikumu Nr.172 prasībām. Svaiga, bez asakām, bez ādas, augstākā labuma. Zivs tīrsvars 100%; satur sāli mazāk par 1,5 g uz 100 g produkta, </t>
  </si>
  <si>
    <t>iepakojums pa 1-2kg plastmasas spainītī</t>
  </si>
  <si>
    <t>Siļķes fileja marinādē</t>
  </si>
  <si>
    <t xml:space="preserve">Siļķu fileja mazsālīta eļļā </t>
  </si>
  <si>
    <t>Dažāda svara iepakojums,plastmasas spainīšos</t>
  </si>
  <si>
    <t>Āboli (sezona)</t>
  </si>
  <si>
    <r>
      <rPr>
        <sz val="11"/>
        <color theme="1"/>
        <rFont val="Calibri"/>
        <family val="2"/>
        <charset val="186"/>
        <scheme val="minor"/>
      </rPr>
      <t xml:space="preserve">Vidēja izmēra, diametrā ne mazāki par  7cm, svaigi, sulīgi, nogatavojušies, saldskābi, </t>
    </r>
    <r>
      <rPr>
        <b/>
        <sz val="11"/>
        <color theme="1"/>
        <rFont val="Calibri"/>
        <family val="2"/>
        <charset val="186"/>
        <scheme val="minor"/>
      </rPr>
      <t>vēlams audzēti Latvijā</t>
    </r>
    <r>
      <rPr>
        <sz val="11"/>
        <color theme="1"/>
        <rFont val="Calibri"/>
        <family val="2"/>
        <charset val="186"/>
        <scheme val="minor"/>
      </rPr>
      <t>;  fasēti kastēs; teicama kvalitāte, bez bojājumiem tīri, sausi, nesasaluši. Atbilstoši MK noteikumu Nr.172 prasībām</t>
    </r>
  </si>
  <si>
    <t xml:space="preserve"> svara, kastēs</t>
  </si>
  <si>
    <t xml:space="preserve">Āboli </t>
  </si>
  <si>
    <t>1.x nedēļā</t>
  </si>
  <si>
    <t>Āboli (Nesezona- pieejami no noliktavām)</t>
  </si>
  <si>
    <t>Mandarīni</t>
  </si>
  <si>
    <t>Vidēja izmēra, marķējums; teicama kvalitāte, bez bojājuma, puvuma, vai pelējuma pazīmēm, atbilstošā oranžā krāsā, viegli notīrāmi, sausi , tīri. Atbilstoši MK noteikumu Nr.172 prasībām</t>
  </si>
  <si>
    <t>kastes, svara</t>
  </si>
  <si>
    <t>2 xnedēļā</t>
  </si>
  <si>
    <t>Citroni</t>
  </si>
  <si>
    <t>Atbilstoši MK noteikumu Nr.172 prasībām, nogatavojušies, bez bojājuma pazīmēm, dzeltena krāsā, stingri, nepuvuši, nepelējuši.</t>
  </si>
  <si>
    <t>Banāni</t>
  </si>
  <si>
    <t>Atbilstoši MK noteikumu Nr.172 prasībām, svara produkcija, teicama kvalitāte, bez bojājumu pazīmēm, stingri, nogatavojušies, dzeltenā krāsā</t>
  </si>
  <si>
    <t>Apelsīni</t>
  </si>
  <si>
    <t>Atbilstoši MK noteikumu Nr.172 prasībām, svaigi, gatavam auglim atbilstoša oranža krāsa, nogatavojušies bez bojājumiem, sausi, tīri, bez pelējuma</t>
  </si>
  <si>
    <t>Persiki</t>
  </si>
  <si>
    <t>Vīnogas</t>
  </si>
  <si>
    <t>Atbilstoši MK noteikumu Nr.172 prasībām, galda vīnogas, gatavas, nebojātas, svaigas, nepelējušas, sausas.</t>
  </si>
  <si>
    <t>Bumbieri (nesezona)</t>
  </si>
  <si>
    <t>Sīpoli (galviņas)</t>
  </si>
  <si>
    <t>maisi, svara</t>
  </si>
  <si>
    <t>Sīpoli (galviņas) (nesezona)</t>
  </si>
  <si>
    <t xml:space="preserve">Atbilstoši MK noteikumu Nr.172 prasībām, pārtikas, vidēji 2-4 cm diametrā un 15-20 cm garumā, svaigi, nesavītuši, bez bojājumu pazīmēm, bez atzarojumiem, nav ģenētiski modificēti, nesatur ģenētiski modificētus organismus un nesastāv no tiem, bez nitrātiem, </t>
  </si>
  <si>
    <t>maisos, svara</t>
  </si>
  <si>
    <t>Sīpoli sarkanie (nesezona)</t>
  </si>
  <si>
    <t>Atbilstoši MK noteikumu Nr.172 prasībām, galda, sarkanās, svaigas, nesapuvušas, diametrs 9- 11cm, tīra sakne, bez bojājuma pazīmēm,  nav ģenētiski modificētas, nesatur ģenētiski modificētus organismus un nesastāv no tiem</t>
  </si>
  <si>
    <t>Ķiploki (nesezona)</t>
  </si>
  <si>
    <t>Atbilstoši MK noteikumu Nr.172 prasībām, cietas galviņas, labi izžāvēti, bez asniem, bez zemes, bez bojājumiem un pelējuma nav ģenētiski modificēti, nesatur ģenētiski modificētus organismus un nesastāv no tiem; vēlams audzēti Latvijā</t>
  </si>
  <si>
    <t>svara</t>
  </si>
  <si>
    <t>Ķiplok(pieejami no nolktavām (pagrabiem)</t>
  </si>
  <si>
    <r>
      <rPr>
        <sz val="11"/>
        <color theme="1"/>
        <rFont val="Calibri"/>
        <family val="2"/>
        <charset val="186"/>
        <scheme val="minor"/>
      </rPr>
      <t xml:space="preserve">Atbilstoši MK noteikumu Nr.172 prasībām, cietas galviņas, labi izžāvēti, bez asniem, bez zemes, bez bojājumiem un pelējuma nav ģenētiski modificēti, nesatur ģenētiski modificētus organismus un nesastāv no tiem; </t>
    </r>
    <r>
      <rPr>
        <b/>
        <sz val="11"/>
        <color theme="1"/>
        <rFont val="Calibri"/>
        <family val="2"/>
        <charset val="186"/>
        <scheme val="minor"/>
      </rPr>
      <t>vēlams audzēti Latvijā</t>
    </r>
  </si>
  <si>
    <t>Ķiploki (sezonāli)</t>
  </si>
  <si>
    <r>
      <rPr>
        <sz val="11"/>
        <color theme="1"/>
        <rFont val="Calibri"/>
        <family val="2"/>
        <charset val="186"/>
        <scheme val="minor"/>
      </rPr>
      <t>Atbilstoši MK noteikumu Nr.172 prasībām, cietas galviņas, labi izžāvēti, bez asniem, bez zemes, bez bojājumiem un pelējuma nav ģenētiski modificēti, nesatur ģenētiski modificētus organismus un nesastāv no tiem</t>
    </r>
    <r>
      <rPr>
        <b/>
        <sz val="11"/>
        <color theme="1"/>
        <rFont val="Calibri"/>
        <family val="2"/>
        <charset val="186"/>
        <scheme val="minor"/>
      </rPr>
      <t>; vēlams audzēti Latvijā</t>
    </r>
  </si>
  <si>
    <t>Svaigi gurķi (nesezona)</t>
  </si>
  <si>
    <t>Atbilstoši MK noteikumu Nr.172 prasībām, svaigi, veseli, nesavītuši, nesasaluši, stingri, bez bojājumiem, nav ģenētiski modificēti, nesatur ģenētiski modificētus organismus un nesastāv no tiem,  vēlams audzēti Latvijā</t>
  </si>
  <si>
    <t>svara, kastēs</t>
  </si>
  <si>
    <t xml:space="preserve">Svaigi gurķi </t>
  </si>
  <si>
    <t>Svaigi gurķi (sezonāli)</t>
  </si>
  <si>
    <t>Svaigi tomāti</t>
  </si>
  <si>
    <t>Atbilstoši MK noteikumu Nr.172 prasībām, vidēja izmēra, stingri, svaigi, nesavītuši, nogatavojušies, bez bojājumiem un puvuma pazīmēm,  nav ģenētiski modificēti, nesatur ģenētiski modificētus organismus un nesastāv no tiem; vēlams audzēti  Latvijā</t>
  </si>
  <si>
    <t>Svaigi tomāti (sezonāli)</t>
  </si>
  <si>
    <t>Paprika, sarkana, dzeltena</t>
  </si>
  <si>
    <t>Atbilstoši MK noteikumu Nr.172 prasībām, svaiga, nebojāta, tīra, neapsalusi, ar sausu mizu, gatava, nesatur ģenētiski modificētus organismus un nesastāv no tiem, dažādu krāsu.</t>
  </si>
  <si>
    <t>svara, kastes</t>
  </si>
  <si>
    <t>Ķīnas kāposti (sezonāli)</t>
  </si>
  <si>
    <t>Atbilstoši MK noteikumu Nr.172 prasībām, svaigs, stingrām lapām, nesavītis, bez bojājumiem un puvuma pazīmēm, nesatur ģenētiski modificētus organismus un nesastāv no tiem</t>
  </si>
  <si>
    <t xml:space="preserve">Ķīnas kāposti </t>
  </si>
  <si>
    <t>Puravi (sezonāli)</t>
  </si>
  <si>
    <t>Atbilstoši MK noteikumu Nr.172 prasībām, kraukšķīgi, svaigi, nesavītuši, bez bojājumiem un puvuma pazīmēm, nesatur ģenētiski modificētus organismus un nesastāv no tiem, vēlams audzēti Latvijā</t>
  </si>
  <si>
    <t>1x mēnesī</t>
  </si>
  <si>
    <t>Puravi</t>
  </si>
  <si>
    <t>Sīpolu loki (sezonāli)</t>
  </si>
  <si>
    <t>Atbilstoši MK noteikumu Nr.172 prasībām, bez bojājumiem un puvuma pazīmēm, ar raksturīgu garšu un smaržu, svaigi, nav ģenētiski modificēti, nesatur ģenētiski modificētus organismus un nesastāv no tiem; vēlams audzēti Latvijā</t>
  </si>
  <si>
    <t>Sīpolu loki (nesezona)</t>
  </si>
  <si>
    <t>Atbilstoši MK noteikumu Nr.172 prasībām, bez bojājumiem un puvuma pazīmēm, ar raksturīgu garšu un smaržu, svaigas, tīras, nesavītušas, svaigas vai saldētas, nav ģenētiski modificētas, nesatur ģenētiski modificētus organismus un nesastāv no tiem; vēlams audzētas Latvijā</t>
  </si>
  <si>
    <t xml:space="preserve">svara </t>
  </si>
  <si>
    <t xml:space="preserve">1 x nedēļā </t>
  </si>
  <si>
    <t>Dilles</t>
  </si>
  <si>
    <t>Baltie redīsi</t>
  </si>
  <si>
    <t>Atbilstoši MK noteikumiem Nr.172.,bez bojājumiem un puvuma pazīmēt, nesavītuši, svaigi, tīri, nesatur ģenētiski modificētus organismus, vēlams audzēti Latvijā.</t>
  </si>
  <si>
    <t xml:space="preserve">Sarkanie redīsi </t>
  </si>
  <si>
    <t xml:space="preserve">Skābēti kāposti </t>
  </si>
  <si>
    <t>Fasēts 10 kg plastmasas spaiņos</t>
  </si>
  <si>
    <t>Marinēti gurķi</t>
  </si>
  <si>
    <r>
      <rPr>
        <sz val="11"/>
        <color theme="1"/>
        <rFont val="Calibri"/>
        <family val="2"/>
        <charset val="186"/>
        <scheme val="minor"/>
      </rPr>
      <t>Atbilstoši MK noteikumu Nr.172 prasībām, marināde dzidra, gurķi stingri, kraukšķīgi, bez bojājumiem, ar patīkamu smaržu un garšu,</t>
    </r>
    <r>
      <rPr>
        <sz val="11"/>
        <color rgb="FFFF0000"/>
        <rFont val="Calibri"/>
        <family val="2"/>
        <charset val="186"/>
        <scheme val="minor"/>
      </rPr>
      <t xml:space="preserve"> </t>
    </r>
    <r>
      <rPr>
        <sz val="11"/>
        <color theme="1"/>
        <rFont val="Calibri"/>
        <family val="2"/>
        <charset val="186"/>
        <scheme val="minor"/>
      </rPr>
      <t xml:space="preserve"> nesatur konservantus un garšas pastiprinātājus, nav ģenētiski modificēti, nesatur ģenētiski modificētus organismus un nesastāv no tiem, teicama kvalitāte. </t>
    </r>
  </si>
  <si>
    <t>3litra stikla burkas</t>
  </si>
  <si>
    <r>
      <rPr>
        <sz val="11"/>
        <color theme="1"/>
        <rFont val="Calibri"/>
        <family val="2"/>
        <charset val="186"/>
        <scheme val="minor"/>
      </rPr>
      <t>Atbilstoši MK noteikumu Nr.172 prasībām, marināde dzidra, gurķi stingri, kraukšķīgi, bez bojājumiem, ar patīkamu smaržu un garšu,</t>
    </r>
    <r>
      <rPr>
        <sz val="11"/>
        <color theme="1"/>
        <rFont val="Calibri"/>
        <family val="2"/>
        <charset val="186"/>
        <scheme val="minor"/>
      </rPr>
      <t xml:space="preserve"> nesatur konservantus un garšas pastiprinātājus, nav ģenētiski modificēti, nesatur ģenētiski modificētus organismus un nesastāv no tiem, teicama kvalitāte</t>
    </r>
  </si>
  <si>
    <t xml:space="preserve"> Fasēti stikla burkās 1-2 kg  ar metāla vāciņu</t>
  </si>
  <si>
    <t>Konservēti zaļie zirnīši</t>
  </si>
  <si>
    <t>Atbilstoši MK noteikumu Nr.172 prasībām, saturs skaidrs, bez duļķainības, bez skābuma, bez piemaisījumiem, zirņi nedīguši, nesatur konservantus un garšas pastiprinātājus, nav ģenētiski modificēti, nesatur ģenētiski modificētus organismus un nesastāv no tiem, teicama kvalitāte</t>
  </si>
  <si>
    <t>Fasēts 0.69-0.75kg stikla burkās</t>
  </si>
  <si>
    <t>Konservēta kukurūza</t>
  </si>
  <si>
    <t xml:space="preserve">Atbilstoši MK noteikumu Nr.172 prasībām, saturs skaidrs, bez duļķainības, bez skābuma, bez piemaisījumiem, kukurūza nedīgusi, nesatur konservantus un garšas pastiprinātājus, nav ģenētiski modificēta, nesatur ģenētiski modificētus organismus un nesastāv no tiem, teicama kvalitāte, </t>
  </si>
  <si>
    <t>Stikla vai metāla tarā,dažādā iepakojumā</t>
  </si>
  <si>
    <r>
      <rPr>
        <b/>
        <sz val="11"/>
        <color theme="1"/>
        <rFont val="Calibri"/>
        <family val="2"/>
        <charset val="186"/>
        <scheme val="minor"/>
      </rPr>
      <t>Konservēta kukurūza (</t>
    </r>
    <r>
      <rPr>
        <i/>
        <sz val="11"/>
        <color theme="1"/>
        <rFont val="Calibri"/>
        <family val="2"/>
        <charset val="186"/>
        <scheme val="minor"/>
      </rPr>
      <t>mazais iepakojums</t>
    </r>
    <r>
      <rPr>
        <b/>
        <sz val="11"/>
        <color theme="1"/>
        <rFont val="Calibri"/>
        <family val="2"/>
        <charset val="186"/>
        <scheme val="minor"/>
      </rPr>
      <t>)</t>
    </r>
  </si>
  <si>
    <t>0.34kg metāla bundžā</t>
  </si>
  <si>
    <t>Marinētas bietes</t>
  </si>
  <si>
    <t>Atbilstoši MK noteikumu Nr.172 prasībām, saturs skaidrs, bez duļķainības, bez skābuma, bez piemaisījumiem,  nesatur konservantus un garšas pastiprinātājus, nav ģenētiski modificētas, nesatur ģenētiski modificētus organismus un nesastāv no tiem, teicama kvalitāte,</t>
  </si>
  <si>
    <t>Stikla burkas , 0,46- 1 kg vēlams nodrošināt arī mazākos iepakojumus 0,46 kg -0,5 kg</t>
  </si>
  <si>
    <t>Konservētas skābenes</t>
  </si>
  <si>
    <t>Atbilstoši MK noteikumu Nr.172 prasībām, saturs skaidrs, bez duļķainības,bez piemaisījumiem, teicama kvalitāte.</t>
  </si>
  <si>
    <t>Stikla burkas 0,5kg</t>
  </si>
  <si>
    <t xml:space="preserve">Piens </t>
  </si>
  <si>
    <t>Atbilstoši MK noteikumu Nr.172 prasībām, šķidrs, tauku saturs 2- 2,5 %; nesatur ģenētiski modificētus organismus, krāsa balta vai viegli iedzeltena, konsistence viendabīga, bez tauku piciņām un olbaltumvielas pārslām, ar pienam raksturīgu garšu un smaržu, bez citām piegaršām un smaržām, bez jebkādiem piemaisījumiem, bez ūdens piejaukuma, pasterizēts, realizācijas termiņš ne mazāks par 3 dienām</t>
  </si>
  <si>
    <t>Fasēts plastm.spaiņos  dažādu tilpumu 5 - 25 l</t>
  </si>
  <si>
    <t>l</t>
  </si>
  <si>
    <t>Fasēts 1 l iepakojumos: polipakas, tetra pakas, elopakā,pudelēs.</t>
  </si>
  <si>
    <t xml:space="preserve">Kefīrs </t>
  </si>
  <si>
    <t>Atbilstoši MK noteikumu Nr.172 prasībām, tauku saturs nepārsniedz  2,5 %, garša un smarža raksturīga skābpiena produktam, nesatur ģenētiski modificētus organismus, produkts satur ne vairāk kā  5g pievienotā cukura uz 100 g produkta un ne vair ak ka 1 g sals uz 100g vai 100 ml produktam,  krāsa balta vai viegli iedzeltena, konsistence viendabīga, svaigs, bez tauku piciņām, bez piemaisījumiem</t>
  </si>
  <si>
    <t>Polipakās 0,9 k- 1 g vai svara plastmasas spaiņos, kg</t>
  </si>
  <si>
    <t>Polipakās, plastmasas pudeles, tetrapakas pa 0,9 - 1 kg</t>
  </si>
  <si>
    <t>Skābais krējums</t>
  </si>
  <si>
    <t>Atbilstoši MK noteikumu Nr.172 prasībām,  ar tauku saturu 20% , nesatur ģenētiski modificētus organismus, biezs ar patīkamu garšu; konsistence viendabīga, tīra pienskāba garša</t>
  </si>
  <si>
    <t>Plastmasas spaiņi, svara</t>
  </si>
  <si>
    <t>Atbilstoši MK noteikumu Nr.172 prasībām,  ar tauku saturu 20%, nesatur ģenētiski modificētus organismus, biezs ar patīkamu garšu; konsistence viendabīga, tīra pienskāba garša</t>
  </si>
  <si>
    <t>Polipakās  0,5 kg</t>
  </si>
  <si>
    <t xml:space="preserve">Saldais krējums </t>
  </si>
  <si>
    <t>Atbilstoši MK noteikumu Nr.172 prasībām, tauku saturs 35%, tīra garša, ar svaigam krējumam raksturīgu produkta smaržu, bez augu taukiem, realizācijas termiņš  ne mazāks par 3 dienām, nesatur ģenētiski modificētus organismus</t>
  </si>
  <si>
    <t>Plastm.spainis,svara,vaī var būt mazāks iepakojums</t>
  </si>
  <si>
    <t>Saldkrējuma sviests</t>
  </si>
  <si>
    <t>Atbilstoši MK noteikumu Nr.172 prasībām, piena tauku saturs vismaz 80%, ražošanā neizmanto sintētiskās krāsvielas, nesatur ģenētiski modificētus organismus, viegli dzeltenā krāsā, garša tīra, aromātiska, viendabīgas konsistences, viegli smērējams</t>
  </si>
  <si>
    <t>Paciņās pa 0.180- 0,2 kg</t>
  </si>
  <si>
    <t xml:space="preserve">Vājpiena biezpiens </t>
  </si>
  <si>
    <t xml:space="preserve">Atbilstoši MK noteikumu Nr.172 prasībām, tauku saturs  0,5%, svaigs, nesatur ģenētiski modificētus organismus, garša –neitrāla bez izteiktas skābuma  garšas, sauss, konsistence mīksta, viendabīga ar biezpiena graudiņiem </t>
  </si>
  <si>
    <t>svara,maisiņos</t>
  </si>
  <si>
    <t>2x nedēlā</t>
  </si>
  <si>
    <t>Biezpiens</t>
  </si>
  <si>
    <t>Atbilstoši MK noteikumu Nr.172 prasībām, svaigs, nesatur ģenētiski modificētus organismus, garša –neitrāla bez izteiktas skābuma  garšas, sauss, konsistence mīksta,  kopējais tauku saturs nepārsniedz 5 %, viendabīga ar biezpiena graudiņiem</t>
  </si>
  <si>
    <t>svara, plastmasas maisā</t>
  </si>
  <si>
    <t>jogurts persiku</t>
  </si>
  <si>
    <t>Atbilstoši MK noteikumu Nr.172 prasībām, tauku saturs nepārsniedz  2 ,5 %, no dabīgām izejvielām, ražošanā neizmanto sintētiskās krāsvielas, nesatur ģenētiski modificētus organismus, nesastāv no tiem un nav no tiem ražots, ar attiecīgu augļu vai ogu garšu, garša pienskāba, salda, var būt ar attiecīgo augļu vai ogu gabaliņiem, teicama kvalitāte.</t>
  </si>
  <si>
    <t>Jogurts dažādi veidi</t>
  </si>
  <si>
    <t>Svara,plastmasas spaiņos</t>
  </si>
  <si>
    <t xml:space="preserve">Jogurts </t>
  </si>
  <si>
    <t>Saldā biezpiena masa</t>
  </si>
  <si>
    <t>Atbilstoši MK noteikumu Nr.172 prasībām,  sastāvā ir biezpiens, ražošanā neizmanto sintētiskās krāsvielas, nesatur ģenētiski modificētus organismus, biezpiena masa viendabīga, mēreni blīva, saldena ar biezpiena masai raksturīgu tīru pienskābu garšu un aromātu</t>
  </si>
  <si>
    <t>Svara,plastmasas spainīšos pa 3 kg un paciņas pa 0.9kg</t>
  </si>
  <si>
    <t>Siers</t>
  </si>
  <si>
    <t>Atbilstoši MK noteikumu Nr.172 prasībām, tauku saturs sausna nepārsniedz 45 %, ražošanā neizmanto sintētiskās krāsvielas, nesatur ģenētiski modificētus organismus, nesastāv no tiem un nav no tiem ražoti, pusciets, nogatavināts, ar siera šķirnei raksturīgu garšu un aromātu, bez izteiktas sāls garšas, vēlams Čedars vai analogs</t>
  </si>
  <si>
    <t>Biezpiena sieriņš</t>
  </si>
  <si>
    <t>Atbilstoši MK noteikumu Nr.172 prasībām,, sastāvā ir biezpiens, ražošanā neizmanto sintētiskās krāsvielas, nesatur ģenētiski modificētus organismus, salds, šokolādes glazūrā,ar dabīgā aromatizētāju -vaniļu vai kakao garšu.</t>
  </si>
  <si>
    <t>gab</t>
  </si>
  <si>
    <t xml:space="preserve">Kviešu milti </t>
  </si>
  <si>
    <t>papīra iepakojums 2kg</t>
  </si>
  <si>
    <t>1  x nedēļā</t>
  </si>
  <si>
    <t>Griķi</t>
  </si>
  <si>
    <t>Apbilstoši MK noteikumu Nr.172 prasībām, pārtikas, augstākā labuma, tīri, vienāda lieluma, veseli, sijāti, smarža raksturīga attiecīgajam putraimu veidam bez sasmakuma, pelējuma un citām blakus smaržām, garša raksturīga attiecīgajam putraimu veidam, bez blakus piegaršas, nedrīkst būt rūgta, skāba, kaitēkļu invāzija nav pieļaujama, ražošanā neizmanto sintētiskās krāsvielas,  nav ģenētiski modificēti, nesatur ģenētiski modificētus organismus un nesastāv no tiem</t>
  </si>
  <si>
    <t>iepakojums 0,8-1 kg</t>
  </si>
  <si>
    <t xml:space="preserve">Manna </t>
  </si>
  <si>
    <r>
      <rPr>
        <sz val="11"/>
        <color theme="1"/>
        <rFont val="Calibri"/>
        <family val="2"/>
        <charset val="186"/>
        <scheme val="minor"/>
      </rPr>
      <t xml:space="preserve">Apbilstoši MK noteikumu Nr.172 prasībām, pārtikas, augstākā labuma, no kviešu graudiem, irdena, birstoša, sausa, smarža raksturīga attiecīgajam graudu pārstrādes produktam bez sasmakuma, pelējuma un citām blakus smaržām, garša raksturīga attiecīgajam graudu pārstrādes produktam bez blakus piegaršas, nedrīkst būt rūgta, skāba, kaitēkļu invāzija nav pieļaujama, </t>
    </r>
    <r>
      <rPr>
        <sz val="11"/>
        <color theme="1"/>
        <rFont val="Calibri"/>
        <family val="2"/>
        <charset val="186"/>
        <scheme val="minor"/>
      </rPr>
      <t xml:space="preserve"> ražošanā neizmanto sintētiskās krāsvielas,  nav ģenētiski modificēta, nesatur ģenētiski modificētus organismus un nesastāv no tiem, teicama kvalitāte</t>
    </r>
  </si>
  <si>
    <t>Iepakojums 1 kg</t>
  </si>
  <si>
    <t>Rīsi ,klasiskie</t>
  </si>
  <si>
    <t>Apbilstoši MK noteikumu Nr.172 prasībām, sausi, birstoši, veseli kodoliņi, smarža raksturīga attiecīgajam graudu pārstrādes produktam bez sasmakuma, pelējuma un citām blakus smaržām, garša raksturīga attiecīgajam graudu pārstrādes produktam bez blakus piegaršas, nedrīkst būt rūgta, skāba, kaitēkļu invāzija nav pieļaujama, nav ģenētiski modificēti, nesatur ģenētiski modificētus organismus un nesastāv no tiem, ražošanā neizmanto sintētiskās krāsvielas, teicama kvalitāte</t>
  </si>
  <si>
    <t>iepakojums 0,8 - 1kg</t>
  </si>
  <si>
    <t xml:space="preserve">Miežu putraimi </t>
  </si>
  <si>
    <t xml:space="preserve">Grūbas </t>
  </si>
  <si>
    <t>Apbilstoši MK noteikumu Nr.172 prasībām, no veseliem miežu graudiem, birstoši, vienāda lieluma, sausi,  smarža raksturīga attiecīgajam graudu pārstrādes produktam bez sasmakuma, pelējuma un citām blakus smaržām, garša raksturīga attiecīgajam graudu pārstrādes produktam bez blakus piegaršas, nedrīkst būt rūgta, skāba, kaitēkļu invāzija nav pieļaujama,  nav ģenētiski modificēti, nesatur ģenētiski modificētus organismus un nesastāv no tiem,  teicama kvalitāte</t>
  </si>
  <si>
    <t>iepakojums 0.8-1kg</t>
  </si>
  <si>
    <t>Pērļu grūbas</t>
  </si>
  <si>
    <t>Atbilstoši MK noteikumu Nr.172 prasībām, no veseliem miežu graudiem, birstoši, vienāda lieluma, sausi,  smarža raksturīga attiecīgajam graudu pārstrādes produktam bez sasmakuma, pelējuma un citām blakus smaržām, garša raksturīga attiecīgajam graudu pārstrādes produktam bez blakus piegaršas, nedrīkst būt rūgta, skāba, kaitēkļu invāzija nav pieļaujama,  nav ģenētiski modificēti, nesatur ģenētiski modificētus organismus un nesastāv no tiem,  teicama kvalitāte</t>
  </si>
  <si>
    <t>iepakojums 0,5-1kg</t>
  </si>
  <si>
    <t>Auzu pārslas</t>
  </si>
  <si>
    <t>Atbilstoši MK noteikumu Nr.172 prasībām, smarža raksturīga attiecīgajam graudu pārstrādes produktam bez sasmakuma, pelējuma un citām blakus smaržām, garša raksturīga attiecīgajam graudu pārstrādes produktam bez blakus piegaršas, nedrīkst būt rūgta, skāba, kaitēkļu invāzija nav pieļaujama, nav ģenētiski modificēti, nesatur ģenētiski modificētus organismus un nesastāv no tiem, teicama kvalitāte, augstākā labuma,</t>
  </si>
  <si>
    <t>Dažādu svaru iepakojums 0,5-1 kg</t>
  </si>
  <si>
    <t xml:space="preserve">Makaroni </t>
  </si>
  <si>
    <t>Atbilstoši MK noteikumu Nr.172 prasībām, augstākā labuma, no cieto kviešu šķirņu miltiem, bez piedevām, bez krāsvielām, nav ģenētiski modificēti, nesatur ģenētiski modificētus organismus un nesastāv no tiem, teicama kvalitāte, vārot nesalīp, bez piesārņojuma un gružiem, sausi, svaigi, bez bojājumiem un pelējuma, kaitēkļu invāzija nav pieļaujama</t>
  </si>
  <si>
    <t>Dažādu svaru iepakojumos no 1 -5 kg</t>
  </si>
  <si>
    <t xml:space="preserve">Kukurūzas putraimi </t>
  </si>
  <si>
    <t>Atbilstoši MK noteikumuNr.172 prasībām,augstākā labuma,sausi,bez gružu piemaisījuma,bez pelējuma un citām blakus smaržām,bez blakus piegaršām;kaitēkļu invāzija nav pieļaujama;nav ģenētiski modificēti,nesatur ģenētiski modificētus organismus,teicama kvalitāte.</t>
  </si>
  <si>
    <t>iepakojums 0,8-1kg</t>
  </si>
  <si>
    <t>1xmēnesī</t>
  </si>
  <si>
    <t xml:space="preserve">Prosa </t>
  </si>
  <si>
    <t>Atbilstoši MK noteikumu Nr.172 prasībām, augstākā labuma, sausa, bez gružu piemaisījuma, smarža raksturīga attiecīgajam graudu pārstrādes produktam bez sasmakuma, pelējuma un citām blakus smaržām, garša raksturīga attiecīgajam graudu pārstrādes produktam bez blakus piegaršas, nedrīkst būt rūgta, skāba, kaitēkļu invāzija nav pieļaujama, nav ģenētiski modificēta, nesatur ģenētiski modificētus organismus un nesastāv no tiem, teicama kvalitāte</t>
  </si>
  <si>
    <t>iepakojums 1 kg</t>
  </si>
  <si>
    <t>Pupiņas, baltas</t>
  </si>
  <si>
    <t>Atbilstoši MK noteikumu Nr.172 prasībām, baltās, kaltētas, veselas, sausas, vienāda lieluma, mazās, smarža raksturīga attiecīgajam pākšaugu veidam bez sasmakuma, pelējuma un citām blakus smaržām, garša raksturīga attiecīgajam pākšaugu veidam, bez blakus piegaršas, nedrīkst būt rūgta, skāba, augstākā labuma, kaitēkļu invāzija nav pieļaujama, nav ģenētiski modificētas, nesatur ģenētiski modificētus organismus un nesastāv no tiem, teicama kvalitāte, tīras</t>
  </si>
  <si>
    <t>Šķeltie zirņi</t>
  </si>
  <si>
    <t>Atbilstoši MK noteikumu Nr.172 prasībām, kaltēti, sausi,  zeltaini, smarža raksturīga attiecīgajam pākšaugu veidam bez sasmakuma, pelējuma un citām blakus smaržām, garša raksturīga attiecīgajam pākšaugu veidam, bez blakus piegaršas, nedrīkst būt rūgta, skāba, kaitēkļu invāzija nav pieļaujama, nav ģenētiski modificēti, nesatur ģenētiski modificētus organismus un nesastāv no tiem, teicama kvalitāte, bez piemaisījumiem</t>
  </si>
  <si>
    <t>iepakojums 0,5-1 kg</t>
  </si>
  <si>
    <t>4 graudu pārslu maisījums</t>
  </si>
  <si>
    <t>Atbilstoši MK noteikumu Nr.172 prasībām,smarža raksturīga attiecīgajam graudu pārstrādes produktam,bez pelējuma un citām blakus smaržām,nedrīkst būt piejauktas citas garšas,nepieļaujama kaitēkļu invāzija,nesaturģenētiski modificētus organismus,teicama kvalitāte.</t>
  </si>
  <si>
    <t>iepakojumi svarā 0, 5-  1 kg</t>
  </si>
  <si>
    <t>Kviešu putraimi</t>
  </si>
  <si>
    <t>Lēcas</t>
  </si>
  <si>
    <t>Apbilstoši MK noteikumu Nr.172 prasībām, sausi, birstoši, veseli kodoliņi, smarža raksturīga attiecīgajam graudu pārstrādes produktam bez sasmakuma, pelējuma un citām blakus smaržām, garša raksturīga attiecīgajam graudu pārstrādes produktam bez blakus piegaršas, nedrīkst būt rūgta, skāba, kaitēkļu invāzija nav pieļaujama, nav ģenētiski modificēti, nesatur ģenētiski modificētus organismus un nesastāv no tiem, ražošanā neizmanto sintētiskās krāsvielas, teicama kvalitāte,</t>
  </si>
  <si>
    <t>Rīsi ar tvaiku apstrādāti</t>
  </si>
  <si>
    <t>Apbilstoši MK noteikumu Nr.172 prasībām, ar tvaiku apstrādāti, sausi, birstoši, veseli kodoliņi, smarža raksturīga attiecīgajam graudu pārstrādes produktam bez sasmakuma, pelējuma un citām blakus smaržām, garša raksturīga attiecīgajam graudu pārstrādes produktam bez blakus piegaršas, nedrīkst būt rūgta, skāba, kaitēkļu invāzija nav pieļaujama, nav ģenētiski modificēti, nesatur ģenētiski modificētus organismus un nesastāv no tiem, ražošanā neizmanto sintētiskās krāsvielas, teicama kvalitāte</t>
  </si>
  <si>
    <t>iepakojums  1kg</t>
  </si>
  <si>
    <t xml:space="preserve">Baltmaize </t>
  </si>
  <si>
    <t>Atbilstoši MK noteikumu Nr.172 prasībām, svaiga –diennakts cepums, kas norādīts marķējumā, derīguma termiņš ne mazāk kā 3 dienas, kas norādīts marķējumā, mazporaina, sagriezta šķēlēs, ražošanā neizmanto sintētiskās krāsvielas, nesatur ģenētiski modificētus organismus, nesastāv no tiem un nav no tiem ražoti, nav pievienoti aromatizētāji (izņemot vanilīnu un dabīgos aromatizētājus) un pārtikas piedevām (izņemot etiķskābi (etiķi), sēra dioksīdu - sulfītus, citronskābi, pienskābi, askorbīnskābi, ābolskābi), nav pievienoti daļēji hidrogenēti augu tauki, nebirstoša, nesalipusi, no augstākā labuma miltiem</t>
  </si>
  <si>
    <t>var būt dažādu svaru iepakojums</t>
  </si>
  <si>
    <t>5 x nedēļā</t>
  </si>
  <si>
    <t>5x nedēļā</t>
  </si>
  <si>
    <t xml:space="preserve">Rupjmaize (ķieģelītis) </t>
  </si>
  <si>
    <t>Atbilstoši MK noteikumu Nr.172 prasībām, ražošanā neizmanto sintētiskās krāsvielas; nesatur ģenētiski modificētus organismus, nesastāv no tiem un nav no tiem ražoti, kam nav pievienoti aromatizētāji (izņemot vanilīnu un dabīgos aromatizētājus) un pārtikas piedevas (izņemot etiķskābi (etiķi), sēra dioksīdu - sulfītus, citronskābi, pienskābi, askorbīnskābi, ābolskābi), nav pievienoti daļēji hidrogenēti augu tauki, svaiga –diennakts cepums, kas norādīts marķējumā, derīguma termiņš ne mazāk kā 3 dienas, augstākā labuma, nav eļļaina garoza.</t>
  </si>
  <si>
    <t>5x nedēlā</t>
  </si>
  <si>
    <t xml:space="preserve">Saldskābā maize </t>
  </si>
  <si>
    <t>Atbilstoši MK noteikumu Nr.172 prasībām, ražošanā neizmanto sintētiskās krāsvielas; nesatur ģenētiski modificētus organismus, nesastāv no tiem un nav no tiem ražoti, kam nav pievienoti aromatizētāji (izņemot vanilīnu un dabīgos aromatizētājus) un pārtikas piedevas (izņemot etiķskābi (etiķi), sēra dioksīdu - sulfītus, citronskābi, pienskābi, askorbīnskābi, ābolskābi), nav pievienoti daļēji hidrogenēti augu tauki, svaiga –diennakts cepums, kas norādīts marķējumā, derīguma termiņš ne mazāk kā 3 dienas, augstākā labuma</t>
  </si>
  <si>
    <t>Rudzu maize</t>
  </si>
  <si>
    <t>Atbilstoši MK noteikumu Nr.172 prasībām,  ražošanā neizmanto sintētiskās krāsvielas; nesatur ģenētiski modificētus organismus, nesastāv no tiem un nav no tiem ražoti, kam nav pievienoti aromatizētāji (izņemot vanilīnu un dabīgos aromatizētājus) un pārtikas piedevas (izņemot etiķskābi (etiķi), sēra dioksīdu - sulfītus, citronskābi, pienskābi, askorbīnskābi, ābolskābi), nav pievienoti daļēji hidrogenēti augu tauki, svaiga –diennakts cepums, kas norādīts marķējumā, derīguma termiņš ne mazāk kā 3 dienas, augstākā labuma</t>
  </si>
  <si>
    <t>Graudu sēklu maize</t>
  </si>
  <si>
    <t>Atbilstoši MK noteikumu Nr.172 prasībām, ražošanā neizmanto sintētiskās krāsvielas; nesatur ģenētiski modificētus organismus, nesastāv no tiem un nav no tiem ražoti, kam nav pievienoti aromatizētāji (izņemot vanilīnu un dabīgos aromatizētājus) un pārtikas piedevas (izņemot etiķskābi (etiķi), sēra dioksīdu - sulfītus, citronskābi, pienskābi, askorbīnskābi, ābolskābi), nav pievienoti daļēji hidrogenēti augu tauki, svaiga –diennakts cepums, kas norādīts marķējumā, derīguma termiņš ne mazāk kā 3 dienas, augstākā labuma, sagriezta.</t>
  </si>
  <si>
    <t>Rīvmaize</t>
  </si>
  <si>
    <t>Atbilstoši MK noteikumu Nr.172 prasībām, birstoša, sausa, rīvēta baltmaize, bez pelējuma</t>
  </si>
  <si>
    <t>iepakojums dažādu svaru līdz 1kg</t>
  </si>
  <si>
    <t>1x nedēlā/labots</t>
  </si>
  <si>
    <t>Cepumi</t>
  </si>
  <si>
    <t>Atbilstoši MK noteikumu Nr.172 prasībām, bez konservantiem un krāsvielām, saldinātājiem nav pievienoti daļēji hidrogenēti augu tauki, nesatur ģenētiski modificētus organismus, dažādi veidi, Bizīte, Skolas vai  ekvivalents</t>
  </si>
  <si>
    <t>dažāda svara iepakojums,kartona kastēs</t>
  </si>
  <si>
    <t>Prjaņiki</t>
  </si>
  <si>
    <t>Atbilstoši MK noteikumu Nr.172 prasībām, bez konservantiem un krāsvielām, saldinātājiem nav pievienoti daļēji hidrogenēti augu tauki, nesatur ģenētiski modificētus organismus, dažāda asortimenta (tādi kā šokolādes, klasiskie, lauku vai ekvivalents)</t>
  </si>
  <si>
    <t>Dazāda svara iepakojumā</t>
  </si>
  <si>
    <t>2 x menesī</t>
  </si>
  <si>
    <t>Kliņģeris</t>
  </si>
  <si>
    <t>Atbilstoši MK noteikumu Nr.172 prasībām, bez konservantiem un krāsvielām, saldinātājiem nav pievienoti daļēji hidrogenēti augu tauki, nesatur ģenētiski modificētus organismus, svaigs, mīksts, ar rozīnēm vai augļu gabaliņiem</t>
  </si>
  <si>
    <t>Iepakots pārtikas plēvē,0.5 kg</t>
  </si>
  <si>
    <t>Smalkmaizītes</t>
  </si>
  <si>
    <t xml:space="preserve">Atbilstoši MK noteikumu Nr.172 prasībām, bez konservantiem un krāsvielām, saldinātājiem, nav pievienoti daļēji hidrogenēti augu tauki, nesatur ģenētiski modificētus organismus, svaigas, mīkstas. Mīklas masa no a/l kviešu miltiem, ar džemu, ar kanēli, ar kokosu, ar magonēm, ar cukuru utt. </t>
  </si>
  <si>
    <t>30- 70 g gab</t>
  </si>
  <si>
    <t>gab.</t>
  </si>
  <si>
    <t>Vafeles</t>
  </si>
  <si>
    <t>Atbilstoši MK noteikumu Nr.172 prasībām, bez konservantiem un krāsvielām, saldinātājiem, nesatur ģenētiski modificētus organismus, svaigs, nesabirzušas, ar dabīgo vaniļu vai kakao, balto vai brūno pildījumu</t>
  </si>
  <si>
    <t>kastes</t>
  </si>
  <si>
    <t>1 x menesī</t>
  </si>
  <si>
    <t>Smilšu mīklas cepumi</t>
  </si>
  <si>
    <t>Atbilstoši MK noteikumu Nr.172 prasībām, bez konservantiem un krāsvielām, saldinātājiem, nesatur ģenētiski modificētus organismus, bez daļēji hidrogenētiem augu taukiem, sausas, nesadrupinātas,  nebojāts iepakojums</t>
  </si>
  <si>
    <t>Galetes, dažādi veidi (rīsu, rudzu).</t>
  </si>
  <si>
    <t xml:space="preserve">Atbilstoši MK noteikumu Nr.172 prasībām, bez pievienotām krāsvielām, izņemot dabīgās, konservantiem izņemot dabīgos,  saldinātājiem, garšas pastiprinātājiem.
Iepakojums nav bojāts. Sausas. </t>
  </si>
  <si>
    <t>paciņas 100-120 g</t>
  </si>
  <si>
    <t>Cepumi auzu</t>
  </si>
  <si>
    <t>Atbilstoši MK noteikumu Nr.172 prasībām,bez konservantiem un sintetiskajām krāsvielām,svaigi,ar atbilstosu smaržu,nesabirzuši,veseli,bez garšas pastiprinātājiem.</t>
  </si>
  <si>
    <t>Dažāda svara iepakojumā</t>
  </si>
  <si>
    <t>Vilānu pilsētas pirmskolas izglītības iestāde</t>
  </si>
  <si>
    <r>
      <rPr>
        <b/>
        <sz val="11"/>
        <color theme="1"/>
        <rFont val="Times New Roman"/>
        <family val="1"/>
        <charset val="186"/>
      </rPr>
      <t xml:space="preserve">Attālums </t>
    </r>
    <r>
      <rPr>
        <b/>
        <sz val="11"/>
        <color rgb="FFFF0000"/>
        <rFont val="Times New Roman"/>
        <family val="1"/>
        <charset val="186"/>
      </rPr>
      <t xml:space="preserve">km </t>
    </r>
    <r>
      <rPr>
        <b/>
        <sz val="11"/>
        <color theme="1"/>
        <rFont val="Times New Roman"/>
        <family val="1"/>
        <charset val="186"/>
      </rPr>
      <t>no preces izcelsmes (</t>
    </r>
    <r>
      <rPr>
        <b/>
        <sz val="11"/>
        <rFont val="Times New Roman"/>
        <family val="1"/>
        <charset val="186"/>
      </rPr>
      <t>ražotnes, pārstrādes vai audzēšanas</t>
    </r>
    <r>
      <rPr>
        <b/>
        <sz val="11"/>
        <color theme="1"/>
        <rFont val="Times New Roman"/>
        <family val="1"/>
        <charset val="186"/>
      </rPr>
      <t>) vietas līdz pasūtītājam (Viļānu novada pašvaldība,  Kultūras laukums 1A, Viļāni).</t>
    </r>
    <r>
      <rPr>
        <b/>
        <sz val="12"/>
        <color rgb="FFFF0000"/>
        <rFont val="Times New Roman"/>
        <family val="1"/>
        <charset val="186"/>
      </rPr>
      <t xml:space="preserve">                                                                                   NB! Preces tirdzniecības vieta vai izplatītāja noliktava nav uzskatāma par preces izcelsmes vietu!</t>
    </r>
  </si>
  <si>
    <t xml:space="preserve">Apelsīnu sula </t>
  </si>
  <si>
    <t xml:space="preserve"> Apelsīnu sula, 100% ražota no dabīgiem koncentrātiem un/vai biezeņiem, bez pievienota cukura/ Produkta sastāvā nedrīkst būt: krāsvielas E102, E104, E110, E124, E120, E122, E127, E129, E131, E132, E133, E142, E151, E155 un saldinātāji: E950, E951, E952, E954 Nesatur: ģenētiski modificētus organismus un nav ražoti no ģenētiski modificētiem organismiem. Produkti atbilst Ministru kabineta noteikumiem Nr.172 "Noteikumi par uztura normām izglītības iestāžu izglītojamiem, sociālās aprūpes un sociālās rehabilitācijas institūciju klientiem un ārstniecības iestāžu pacientiem". Atbilstība MK noteikumiem Nr. 1113 "Prasības attiecībā uz augļu sulām un tām līdzīgiem produktiem".</t>
  </si>
  <si>
    <t>1 l tetrapaka, stikla pudele, plastmasas pudele</t>
  </si>
  <si>
    <t>Ābolu  sula</t>
  </si>
  <si>
    <t>Produkti atbilst Ministru kabineta noteikumiem Nr.172 "Noteikumi par uztura normām izglītības iestāžu izglītojamiem, sociālās aprūpes un sociālās rehabilitācijas institūciju klientiem un ārstniecības iestāžu pacientiem". Iegūta no svaigiem āboliem, saldskāba, nedzidrināta, termiski apstrādāta, bez pārtikas piedevām, ražošanā neizmanto sintētiskās krāsvielas, nesatur modificētus organismus un nesastāv no tiem, teicama kvalitāte. Atbilstība MK noteikumiem Nr. 1113 "Prasības attiecībā uz augļu sulām un tām līdzīgiem produktiem".</t>
  </si>
  <si>
    <t>Fasēta 3 l stikla burkās vai 5 l maisos ar krānu</t>
  </si>
  <si>
    <t>Ābolu sula</t>
  </si>
  <si>
    <t xml:space="preserve">Produkti atbilst Ministru kabineta noteikumiem Nr.172 "Noteikumi par uztura normām izglītības iestāžu izglītojamiem, sociālās aprūpes un sociālās rehabilitācijas institūciju klientiem un ārstniecības iestāžu pacientiem".  Iegūta no svaigiem āboliem, saldskāba, nedzidrināta, termiski apstrādāta; fasētas 1 l pakās,  bez pārtikas piedevām, ražošanā neizmanto sintētiskās krāsvielas; nesatur modificētus organismus un nesastāv no tiem; teicama kvalitāte. Atbilstība MK noteikumiem Nr. 1113 "Prasības attiecībā uz augļu sulām un tām līdzīgiem produktiem". </t>
  </si>
  <si>
    <t>1 l pakas</t>
  </si>
  <si>
    <t xml:space="preserve">Dažādu augļu nektārs </t>
  </si>
  <si>
    <t>Produkti atbilst Ministru kabineta noteikumiem Nr.172 "Noteikumi par uztura normām izglītības iestāžu izglītojamiem, sociālās aprūpes un sociālās rehabilitācijas institūciju klientiem un ārstniecības iestāžu pacientiem". Multiaugļu nektārs/ (kopējais ogļhidrātu daudzums nepārsniedz 15 g uz 100 ml produkta, bez glikozes sīrupa, glikozes–fruktozes un fruktozes–glikozes sīrupa), augļu saturs ne mazāk kā 30%, ražots no dabīgiem koncentrātiem un/vai biezeņiem/ Iepakojuma veids: tetrapaka, pievienots atsevišķi iepakots salmiņš/ Produkta sastāvā nedrīkst būt: krāsvielas E102, E104, E110, E124, E120, E122, E127, E129, E131, E132, E133, E142, E151, E155 un saldinātāji: E950, E951, E952, E954. Atbilstība MK noteikumiem Nr. 1113 "Prasības attiecībā uz augļu sulām un tām līdzīgiem produktiem".</t>
  </si>
  <si>
    <t>0.2-.0.25 l</t>
  </si>
  <si>
    <t>Ābolu-ķiršu nektārs</t>
  </si>
  <si>
    <t>Ābolu - ķiršu nektārs (kopējais ogļhidrātu daudzums nepārsniedz 15 g uz 100 ml produkta, bez glikozes sīrupa, glikozes–fruktozes un fruktozes–glikozes sīrupa), augļu saturs vismaz 50%, ražota no dabīgiem koncentrātiem. Produkta sastāvā nedrīkst būt: krāsvielas E102, E104, E110, E124, E120, E122, E127, E129, E131, E132, E133, E142, E151, E155 un saldinātāji: E950, E951, E952, E954. Produkti atbilst Ministru kabineta noteikumiem Nr.172 "Noteikumi par uztura normām izglītības iestāžu izglītojamiem, sociālās aprūpes un sociālās rehabilitācijas institūciju klientiem un ārstniecības iestāžu pacientiem". Atbilstība MK noteikumiem Nr. 1113 "Prasības attiecībā uz augļu sulām un tām līdzīgiem produktiem".</t>
  </si>
  <si>
    <t xml:space="preserve">Stikla burka, daudzums iepakojumā: 2.9-3 l </t>
  </si>
  <si>
    <t>Upeņu nektārs</t>
  </si>
  <si>
    <t>Ābolu- zemeņu nektārs</t>
  </si>
  <si>
    <t xml:space="preserve">Ābolu - zemeņu nektārs (kopējais ogļhidrātu daudzums nepārsniedz 15 g uz 100 ml produkta, bez glikozes sīrupa, glikozes–fruktozes un fruktozes–glikozes sīrupa), augļu saturs vismaz 50%, ražota no dabīgiem koncentrātiem un/vai biezeņiem. Produkta sastāvā nedrīkst būt: krāsvielas E102, E104, E110, E124, E120, E122, E127, E129, E131, E132, E133, E142, E151, E155 un saldinātāji: E950, E951, E952, E954. Produkti atbilst Ministru kabineta noteikumiem Nr.172 "Noteikumi par uztura normām izglītības iestāžu izglītojamiem, sociālās aprūpes un sociālās rehabilitācijas institūciju klientiem un ārstniecības iestāžu pacientiem". Atbilstība MK noteikumiem Nr. 1113 "Prasības attiecībā uz augļu sulām un tām līdzīgiem produktiem". </t>
  </si>
  <si>
    <t>Ābolu-aveņu nektārs</t>
  </si>
  <si>
    <t>Ābolu - aveņu nektārs (kopējais ogļhidrātu daudzums nepārsniedz 15 g uz 100 ml produkta, bez glikozes sīrupa, glikozes–fruktozes un fruktozes–glikozes sīrupa), augļu saturs ne mazāks kā 60%, nedzidrināts, termiski apstrādāts. Produkta sastāvā nedrīkst būt: krāsvielas E102, E104, E110, E124, E120, E122, E127, E129, E131, E132, E133, E142, E151, E155 un saldinātāji: E950, E951, E952, E954. Produkti atbilst Ministru kabineta noteikumiem Nr.172 "Noteikumi par uztura normām izglītības iestāžu izglītojamiem, sociālās aprūpes un sociālās rehabilitācijas institūciju klientiem un ārstniecības iestāžu pacientiem". Atbilstība MK noteikumiem Nr. 1113 "Prasības attiecībā uz augļu sulām un tām līdzīgiem produktiem".</t>
  </si>
  <si>
    <t xml:space="preserve">Vistu olas </t>
  </si>
  <si>
    <t xml:space="preserve"> Nav ģenētiski modificētas, nesatur ģenētiski modificētus organismus un nesastāv no tiem; izmērs L; A klase; vēlams Latvijas produkcija; marķējums; teicama kvalitāte                                                                                                                                        </t>
  </si>
  <si>
    <t>fasētas iepakojumā pa 10 gab.</t>
  </si>
  <si>
    <r>
      <rPr>
        <sz val="11"/>
        <color theme="1"/>
        <rFont val="Calibri"/>
        <family val="2"/>
        <charset val="186"/>
        <scheme val="minor"/>
      </rPr>
      <t>Atbilstoši MK noteikumu Nr.172 prasām, saulespuķu vai rapšu eļļa, rafinēta, krāsa dzintaru, smarža, garša raksturīga produktam, bez nevēlamām blakus smaržām un piegaršām, nesatur ģenētiski modificētus organismus,</t>
    </r>
    <r>
      <rPr>
        <sz val="11"/>
        <color theme="1"/>
        <rFont val="Calibri"/>
        <family val="2"/>
        <charset val="186"/>
        <scheme val="minor"/>
      </rPr>
      <t xml:space="preserve"> paredzēta cepšanai un salātiem, marķējums, teicama kvalitāte</t>
    </r>
  </si>
  <si>
    <t>1 l  pudele</t>
  </si>
  <si>
    <t>Majonēze</t>
  </si>
  <si>
    <t>Atbilstoši MK noteikumu Nr.172 prasībām, konsistence vienmērīga, nesatur ģenētiski modificētus organismus un nav ražoti no ģenētiski modificētiem organismiem,  pievienots ne vairāk kā 1g sāls uz 100 g produkta, teicama kvalitāte.</t>
  </si>
  <si>
    <t>dažādi fasējumi, dažādi fasējumi svarā līdz 1kg.</t>
  </si>
  <si>
    <t>Atbilstoši MK noteikumu Nr.172 prasībām, konsistence vienmērīga, nesatur ģenētiski modificētus organismus un nav ražoti no ģenētiski modificētiem organismiem,bez konservantiem, krāsvielām  pievienots ne vairāk kā 1g sāls uz 100 g produkta, teicama kvalitāte.</t>
  </si>
  <si>
    <t>paciņas 250 g</t>
  </si>
  <si>
    <t xml:space="preserve">Raugs </t>
  </si>
  <si>
    <r>
      <rPr>
        <sz val="11"/>
        <color theme="1"/>
        <rFont val="Calibri"/>
        <family val="2"/>
        <charset val="186"/>
        <scheme val="minor"/>
      </rPr>
      <t>Atbilstoši MK noteikumu Nr.172 prasībām, maizes raugs</t>
    </r>
    <r>
      <rPr>
        <sz val="11"/>
        <color theme="1"/>
        <rFont val="Calibri"/>
        <family val="2"/>
        <charset val="186"/>
        <scheme val="minor"/>
      </rPr>
      <t>, svaigs, teicama kvalitāte, bez pelējuma</t>
    </r>
  </si>
  <si>
    <t>Fasēs  paciņās, dažādu svaru 0,1-0,5 kg</t>
  </si>
  <si>
    <t xml:space="preserve">Sausais raugs </t>
  </si>
  <si>
    <t>Atbilstoši MK noteikumu Nr,172 prasībām,maizes raugs,sauss,birstošs,svaigs,ar attiecigu smaržu,bez mitruma un pelējuma</t>
  </si>
  <si>
    <t>Pacinas 0.011 kg</t>
  </si>
  <si>
    <t>Viļanu pilsētas pirmsskolas izglitības iestāde</t>
  </si>
  <si>
    <t xml:space="preserve">Kartupeļu ciete </t>
  </si>
  <si>
    <r>
      <rPr>
        <sz val="11"/>
        <color theme="1"/>
        <rFont val="Calibri"/>
        <family val="2"/>
        <charset val="186"/>
        <scheme val="minor"/>
      </rPr>
      <t xml:space="preserve">Atbilstoši MK noteikumu Nr.172 prasībām, saberžot ir cietei raksturīga gurkstoša skaņa, cietei raksturīgu smaržu, bez blakus smaržām, citu cietes veidu piemaisījumi nav atļauti,  </t>
    </r>
    <r>
      <rPr>
        <sz val="11"/>
        <color theme="1"/>
        <rFont val="Calibri"/>
        <family val="2"/>
        <charset val="186"/>
        <scheme val="minor"/>
      </rPr>
      <t xml:space="preserve"> nav ģenētiski modificēta, nesatur ģenētiski modificētus organismus un nesastāv no tiem, teicama kvalitāte</t>
    </r>
  </si>
  <si>
    <t>papīra paciņas 0,4 -0,5 kg</t>
  </si>
  <si>
    <t>Sāls</t>
  </si>
  <si>
    <t>Atbilstoši MK noteikumu Nr.172 prasībām, rupjā, bez joda, iepakojums sauss</t>
  </si>
  <si>
    <t>1 x nedēļa</t>
  </si>
  <si>
    <t xml:space="preserve">Cukurs </t>
  </si>
  <si>
    <t>Atbilstoši MK noteikumiem Nr.172 prasībām, balts, birstošs, sauss, 99.8% saharoze, ar saldu garšu, baltā krāsā</t>
  </si>
  <si>
    <t>Kanēlis</t>
  </si>
  <si>
    <t>Atbilstoši MK noteikumiem Nr.172. prasībām, pulveris birstošs, iepakojums sauss, ar raksturīgu smaržu un aromātu.</t>
  </si>
  <si>
    <t>dažādu svaru paciņas līdz 0.1kg</t>
  </si>
  <si>
    <t>Lauru lapas (veselas)</t>
  </si>
  <si>
    <r>
      <rPr>
        <sz val="11"/>
        <color theme="1"/>
        <rFont val="Calibri"/>
        <family val="2"/>
        <charset val="186"/>
        <scheme val="minor"/>
      </rPr>
      <t>Atbilstoši MK noteikumiem Nr.172  prasībām, sausas, kaltētas, veselas lapas;</t>
    </r>
    <r>
      <rPr>
        <sz val="11"/>
        <color theme="1"/>
        <rFont val="Calibri"/>
        <family val="2"/>
        <charset val="186"/>
        <scheme val="minor"/>
      </rPr>
      <t xml:space="preserve"> teicama kvalitāte</t>
    </r>
  </si>
  <si>
    <t>fasētas pa 0,010-0,500 kg hermētiskā iepakojum</t>
  </si>
  <si>
    <t>Atbilstoši MK noteikumien Nr. 172. prasībām,  smalki, vienmērīgi malti, sausi, birstoši, nesatur ģenētiski modificētus organismus un nav ražoti no ģenētiski modificētiem organismiem,  teicama kvalitāte</t>
  </si>
  <si>
    <t>Fasēts pa 0.1 kg</t>
  </si>
  <si>
    <t xml:space="preserve">Maltie melnie pipari </t>
  </si>
  <si>
    <t>fasēti 1kg iepakojumā</t>
  </si>
  <si>
    <t xml:space="preserve">Želatīns </t>
  </si>
  <si>
    <t xml:space="preserve">Atbilstoši MK noteikumiem Nr. 172.  prasībām, augstas kvalitātes, caurspīdīgs, vai daļēji caurspīdīgs, bez nepatīkamas piegaršas un smarža, ātri, labi uzbriest siltā ūdenī, izšķist vienmērīgi, nepaliek cieti, neizšķīduši želantīna graudi (gabaliņi),  nav ģenētiski modificēti, nesatur ģenētiski modificētus organismus un nesastāv no tiem; </t>
  </si>
  <si>
    <t>fasēts iepakojumā līdz 1 kg</t>
  </si>
  <si>
    <t>Soda dzeramā</t>
  </si>
  <si>
    <t>Atbilstoši MK noteikumu Nr.172  prasībām, balts, sauss, irstošs pulveris, ar izteikti sāļu- sāju garšu</t>
  </si>
  <si>
    <t>fasēts 0,5kg iepakojumā</t>
  </si>
  <si>
    <t>Atbilstoši MK noteikumu Nr.172 prasībām, kristāliska, balta, labi šķīst ūdenī, bez smaržas, ar skābu garšu,  nesatur ģenētiski modificētus organismus un nav ražoti no ģenētiski modificētiem organismiem</t>
  </si>
  <si>
    <t>Iepakojums  0.05-0.1 kg</t>
  </si>
  <si>
    <t xml:space="preserve">Citronskābe </t>
  </si>
  <si>
    <t>fasēti iepakojumā līdz 1kg</t>
  </si>
  <si>
    <t xml:space="preserve">Etiķis 9% (galda) </t>
  </si>
  <si>
    <r>
      <rPr>
        <sz val="11"/>
        <color theme="1"/>
        <rFont val="Calibri"/>
        <family val="2"/>
        <charset val="186"/>
        <scheme val="minor"/>
      </rPr>
      <t>Atbilstoši MK noteikumu Nr.172.  prasībām</t>
    </r>
    <r>
      <rPr>
        <sz val="11"/>
        <color rgb="FFFF0000"/>
        <rFont val="Calibri"/>
        <family val="2"/>
        <charset val="186"/>
        <scheme val="minor"/>
      </rPr>
      <t xml:space="preserve"> </t>
    </r>
    <r>
      <rPr>
        <sz val="11"/>
        <color theme="1"/>
        <rFont val="Calibri"/>
        <family val="2"/>
        <charset val="186"/>
        <scheme val="minor"/>
      </rPr>
      <t>nesatur ģenētiski modificētus organismus un nesastāv no tiem.</t>
    </r>
  </si>
  <si>
    <t>fasēts pa 1 l plastmasas pudelēs</t>
  </si>
  <si>
    <t>Universālais garšvielu maisījums bez sāls</t>
  </si>
  <si>
    <t>Atbilstoši MK noteikumu Nr.172 prasībām, sauss, birstošs, bez sintētiskām krāsvielām, bez sāls.</t>
  </si>
  <si>
    <t xml:space="preserve">Rozīnes </t>
  </si>
  <si>
    <t>Atbilstosi MK noteikumu  Nr.172 prasībām,sausas,nesalipušas,bez sintētiskam krasvielām,bez gružu piemaisijuma,tiras.</t>
  </si>
  <si>
    <t>Vilanu pilsētas pirmskolas izglitības iestade</t>
  </si>
  <si>
    <r>
      <rPr>
        <b/>
        <sz val="11"/>
        <color theme="1"/>
        <rFont val="Calibri"/>
        <family val="2"/>
        <charset val="186"/>
        <scheme val="minor"/>
      </rPr>
      <t xml:space="preserve">Tomātu pasta </t>
    </r>
    <r>
      <rPr>
        <i/>
        <sz val="11"/>
        <color theme="1"/>
        <rFont val="Calibri"/>
        <family val="2"/>
        <charset val="186"/>
        <scheme val="minor"/>
      </rPr>
      <t>(mazais iepakojums)</t>
    </r>
  </si>
  <si>
    <t>Atbilstoši MK noteikumu Nr.172 prasībām, tumši sarkana, ar patīkamu smaržu, saldu garšu, viendabīga konsistence, gatavots no tomātiem, bez garšas pastiprinātājiem, sintētiskajām krāsvielām, ar samazinātu sāls daudzumu- 1g, nesatur ģenētiski modificētus organismus</t>
  </si>
  <si>
    <t>Fasēts ieapkojumos ar svaru 0,450-0,510 kg</t>
  </si>
  <si>
    <t>Tomātu pasta</t>
  </si>
  <si>
    <r>
      <rPr>
        <sz val="11"/>
        <color theme="1"/>
        <rFont val="Calibri"/>
        <family val="2"/>
        <charset val="186"/>
        <scheme val="minor"/>
      </rPr>
      <t xml:space="preserve">Atbilstoši MK noteikumu Nr.172 prasībām, tumši sarkana, ar patīkamu smaržu, saldu garšu, viendabīga konsistence, gatavots no tomātiem, bez garšas pastiprinātājiem, sintētiskajām krāsvielām, ar samazinātu sāls daudzumu- 1g, nesatur ģenētiski modificētus organismus, </t>
    </r>
    <r>
      <rPr>
        <b/>
        <sz val="11"/>
        <color theme="1"/>
        <rFont val="Calibri"/>
        <family val="2"/>
        <charset val="186"/>
        <scheme val="minor"/>
      </rPr>
      <t>vēlams Latvijas produkcija.</t>
    </r>
  </si>
  <si>
    <t>Stikla burkās vai tetrapakās,dažāda svara</t>
  </si>
  <si>
    <t>Tomātu mērce</t>
  </si>
  <si>
    <r>
      <rPr>
        <sz val="11"/>
        <color theme="1"/>
        <rFont val="Calibri"/>
        <family val="2"/>
        <charset val="186"/>
        <scheme val="minor"/>
      </rPr>
      <t xml:space="preserve">Atbilstoši MK noteikumu 172. prasībām, klasiskā, bez piedevām, gatavota no tomātu pastas, vidēji bieza, nesatur ģenētiski modificētus organismus, sāls saturs mazāk nekā 1g uz 100g produkta, nesatur aromatizētājus un pārtikas piedevas, konservantus un saldinātājus,  </t>
    </r>
    <r>
      <rPr>
        <b/>
        <sz val="11"/>
        <color theme="1"/>
        <rFont val="Calibri"/>
        <family val="2"/>
        <charset val="186"/>
        <scheme val="minor"/>
      </rPr>
      <t>vēlams Latvijas produkcija.</t>
    </r>
  </si>
  <si>
    <t xml:space="preserve"> fasēts stikla burkās 0,450-0,510 kg iepakojumā</t>
  </si>
  <si>
    <t>Melnā tēja beramā</t>
  </si>
  <si>
    <t>Atbilstoši MK noteikumu Nr 172. prasībām, aplejamā, liellapu, melnā, sausa, kaltēta.</t>
  </si>
  <si>
    <t>Dažādi fasējumi svarā līdz 1 kg</t>
  </si>
  <si>
    <t>Fasēta pa 0.1 kg</t>
  </si>
  <si>
    <t>Atbilstoši MK noteikumu Nr.172 prasībām, izkaltētu, sasmalcinātu augļu vai ogu beramais maisījums, sauss, bez kaitēkļu invāzijas.</t>
  </si>
  <si>
    <t>Dāžādi iepakojumi svarā līdz 1 kg</t>
  </si>
  <si>
    <t>Piparmētru tēja beramā</t>
  </si>
  <si>
    <t xml:space="preserve">Atbilstoši MK noteikumu Nr. 172. prasībām, izkaltētu, sasmalcinātu piparmētru lapiņu maisījums, sauss, bez kaitēkļu invāzijas, </t>
  </si>
  <si>
    <t xml:space="preserve">Tēja maisiņos </t>
  </si>
  <si>
    <r>
      <rPr>
        <sz val="11"/>
        <color theme="1"/>
        <rFont val="Calibri"/>
        <family val="2"/>
        <charset val="186"/>
        <scheme val="minor"/>
      </rPr>
      <t xml:space="preserve">Atbilstoši MK noteikumu Nr 172. prasībām, </t>
    </r>
    <r>
      <rPr>
        <sz val="11"/>
        <color theme="1"/>
        <rFont val="Calibri"/>
        <family val="2"/>
        <charset val="186"/>
        <scheme val="minor"/>
      </rPr>
      <t xml:space="preserve"> dažādi veidi, piemēram, melnā, zaļā, augļu</t>
    </r>
  </si>
  <si>
    <t xml:space="preserve"> fasējums paciņas  30 g paciņā 20 tējas maisiņiem (iepakojums var būt dažāds)</t>
  </si>
  <si>
    <r>
      <rPr>
        <b/>
        <sz val="11"/>
        <color theme="1"/>
        <rFont val="Calibri"/>
        <family val="2"/>
        <charset val="186"/>
        <scheme val="minor"/>
      </rPr>
      <t>Kakao (</t>
    </r>
    <r>
      <rPr>
        <i/>
        <sz val="11"/>
        <color theme="1"/>
        <rFont val="Calibri"/>
        <family val="2"/>
        <charset val="186"/>
        <scheme val="minor"/>
      </rPr>
      <t>mazais iepakojums</t>
    </r>
    <r>
      <rPr>
        <sz val="11"/>
        <color theme="1"/>
        <rFont val="Calibri"/>
        <family val="2"/>
        <charset val="186"/>
        <scheme val="minor"/>
      </rPr>
      <t>)</t>
    </r>
  </si>
  <si>
    <t>Atbilstoši MK noteikumu Nr 172. prasībām, sauss, mīksts, brūns pulveris ar atbilstošu smaržu un garšu, ar zemu tauku saturu, kur kakao sviesta saturs sausnā ir mazāks par 20 %;</t>
  </si>
  <si>
    <t>Fasēts dazādos iepakojumos, fasējuma no 100g -250g.</t>
  </si>
  <si>
    <t>Kakao</t>
  </si>
  <si>
    <t xml:space="preserve"> fasēts dažādos iepakojumos līdz 1kg</t>
  </si>
  <si>
    <t>Cigoriņu vai miežu kafijas dzēriens</t>
  </si>
  <si>
    <t>Atbilstoši MK noteikumu Nr.172 prasībām, sauss, birstošs pulveris ar atbilstošu garšu un smaržu,</t>
  </si>
  <si>
    <t>Dāžādi fasējumi savarā līdz  0.3kg</t>
  </si>
  <si>
    <t>Iebiezinātais piens</t>
  </si>
  <si>
    <t>Atbilstoši MK noteikumu Nr.172 prasībām, svaigs, bez pārtikas piedevā, garšas pastiprinātājiem, konservantiem, saldinātājiem, palmu eļļas, nesatur ģenētiski modificētus organismus, svaigs, ne iebiezinātā piena izstrādājums, izgatavots no svaiga piena un cukura.</t>
  </si>
  <si>
    <t>fasēts pa 0,350-0,450kg bundža</t>
  </si>
  <si>
    <t xml:space="preserve">Ievārījums augļu-ogu (asorti) </t>
  </si>
  <si>
    <t>Atbilstoši MK noteikumu Nr. 172 prasībām, bez krāsvielām un konservantiem, ar atbilstošu garšu un smaržu.</t>
  </si>
  <si>
    <t>Fasēts 1kg plastm.spainīšos</t>
  </si>
  <si>
    <t>Persiku džems vai persiku marmelāde</t>
  </si>
  <si>
    <t>Atbilstoši  MK noteikumu Nr.172 prasībām, bez krāsvielām un konservantiem, ar atbilstošu garšu un smaržu.</t>
  </si>
  <si>
    <t>fasēts spainīšos  -1 kg</t>
  </si>
  <si>
    <t>Šokolāde</t>
  </si>
  <si>
    <t>dažādi iepakojumi</t>
  </si>
  <si>
    <t>Marmelādes konfektes asorti</t>
  </si>
  <si>
    <t>Atbilstoši MK noteikumu Nr.172 prasībām, bez mākslīgām krāsvielām un konservantiem, bez saldinātājiem, ar dabīgām krāsvielām, izsveramās marmelādes konfektes ar dažādām garšām.</t>
  </si>
  <si>
    <t xml:space="preserve">Brokastu pārslas </t>
  </si>
  <si>
    <t>Atbilstoši MK noteikumu Nr.172 prasībām, bez krāsvielām un konservantiem, nesaldinātas, nebojātas, sausas, birstošas, ar atbilstošu garšu un smaržu, iepakojums nav bojāts</t>
  </si>
  <si>
    <t>Dažādi iepakojumi ar svarā 0,5 -1 kg</t>
  </si>
  <si>
    <t xml:space="preserve">Svaigas saldētas upenes  </t>
  </si>
  <si>
    <t>Atbilstoši MK noteikumu Nr.172 prasībām, bez krāsvielām un konservantiem, ar atbilstošu garšu un smaržu, iepakojums nav mehāniski bojāts</t>
  </si>
  <si>
    <t>iepakojums 1-5  kg</t>
  </si>
  <si>
    <t>Saldēti ziedkāposti</t>
  </si>
  <si>
    <t>Atbilstoši MK noteikumu Nr.172 prasībām, ātri sasaldēti, bez krāsvielām un konservantiem, ar atbilstošu krāsu un garšu, iepakojums nav bojāts.</t>
  </si>
  <si>
    <t>iepakojums  1--2.5 kg</t>
  </si>
  <si>
    <t>Saldēti brokoļi</t>
  </si>
  <si>
    <r>
      <rPr>
        <sz val="11"/>
        <color theme="1"/>
        <rFont val="Calibri"/>
        <family val="2"/>
        <charset val="186"/>
        <scheme val="minor"/>
      </rPr>
      <t xml:space="preserve">Atbilstoši MK noteikumu Nr.172 prasībām, ātri sasaldēti, bez krāsvielām un konservantiem, ar atbilstošu krāsu un garšu, iepakojums nav bojāts. Iepakojums </t>
    </r>
    <r>
      <rPr>
        <sz val="11"/>
        <color theme="1"/>
        <rFont val="Calibri"/>
        <family val="2"/>
        <charset val="186"/>
        <scheme val="minor"/>
      </rPr>
      <t xml:space="preserve"> kg</t>
    </r>
  </si>
  <si>
    <t>iepakojums -1 kg līdz 5 kg</t>
  </si>
  <si>
    <t>Saldētas sviesta pupiņas vai saldētas sviesta pupiņas ar zaļajām pākšu pupiņām</t>
  </si>
  <si>
    <r>
      <rPr>
        <sz val="11"/>
        <color theme="1"/>
        <rFont val="Calibri"/>
        <family val="2"/>
        <charset val="186"/>
        <scheme val="minor"/>
      </rPr>
      <t>Atbilstoši MK noteikumu Nr.172 prasībām, ātri sasaldēti, bez krāsvielām un konservantiem, ar atbilstošu krāsu un garšu, iepakojums nav bojāts.</t>
    </r>
  </si>
  <si>
    <t>iepakojums -1 -2,5 kg</t>
  </si>
  <si>
    <t xml:space="preserve">Svaigu saldētu ogu maisījums </t>
  </si>
  <si>
    <t>iepakojums 1kg līdz 5 kg</t>
  </si>
  <si>
    <t>Iepakojums līdz 1 kg</t>
  </si>
  <si>
    <t>Saldētas zemenes</t>
  </si>
  <si>
    <t>Saldētas jāņogas</t>
  </si>
  <si>
    <t>Atbilstoši MK noteikumiem Nr.172.Bez krāsvielām un konservantiem, neatlaidušas, ar atbilstošu krāsu un smaržu, bez ģenētiski modificētiem organismiem un lai nesastāv no tiem. Iepakojums 1 kg.</t>
  </si>
  <si>
    <t xml:space="preserve">1x nedēļā </t>
  </si>
  <si>
    <t>1x nedeļā</t>
  </si>
  <si>
    <t>1x  pusgadā</t>
  </si>
  <si>
    <t xml:space="preserve">1x 3mēnešos </t>
  </si>
  <si>
    <t>2 x pusgadā</t>
  </si>
  <si>
    <t xml:space="preserve">1x mēnesī </t>
  </si>
  <si>
    <t>Bumbieri (sezona)</t>
  </si>
  <si>
    <t>1. Atbilst ES un Latvijas Republikas normatīvajiem aktiem, kas regulē pārtikas ražošanu un apriti.</t>
  </si>
  <si>
    <t>3. BEZ ĢENĒTISKI MODIFICĒTIEM ORGANISMIEM</t>
  </si>
  <si>
    <t xml:space="preserve">Pārtikas produkti nesatur ģenētiski modificētos organismus, nesastāv no tiem un nav ražoti no tiem; atbilst MK 172. not. no 13.03.2012 prasībām; </t>
  </si>
  <si>
    <t xml:space="preserve">4. VIDEI DRAUDZĪGA PIEGĀDE </t>
  </si>
  <si>
    <t>Vismaz 1 (vienam) transportlīdzeklim, ko paredzēts izmantot produktu piegādei no pārtikas produktu  (audzēšanas/ražošanas) vietas, jāatbilst vismaz EURO 5 vai V atgāzu emisijas standartiem saskaņā ar Eiropas</t>
  </si>
  <si>
    <t xml:space="preserve"> Parlamenta un Padomes 2007. gada 20. jūnija Regulas (EK) Nr. 715/2007 par tipa apstiprinājumu mehāniskiem transportlīdzekļiem attiecībā uz emisijām no vieglajiem pasažieru un komerciālajiem </t>
  </si>
  <si>
    <t xml:space="preserve"> transportlīdzekļiem (Euro 5 un Euro 6) un par piekļuvi transportlīdzekļa remonta un tehniskās apkopes informācijai I pielikuma 1. tabulā noteiktajām "Euro 5" emisijas robežvērtībām vai saskaņā ar </t>
  </si>
  <si>
    <t xml:space="preserve">Ministru kabineta 2009. gada 22. decembra noteikumiem noteikumu Nr.1494  "Mopēdu, mehānisko transportlīdzekļu, to piekabju un sastāvdaļu atbilstības novērtēšanas noteikumi" 11. pielikuma 41. iedaļā </t>
  </si>
  <si>
    <r>
      <t xml:space="preserve">ražošanu un bioloģisko produktu marķēšanu un par Regulas (EEK) Nr.2092/91 atcelšanu (turpmāk - BIO) </t>
    </r>
    <r>
      <rPr>
        <b/>
        <sz val="12"/>
        <rFont val="Times New Roman"/>
        <family val="1"/>
        <charset val="186"/>
      </rPr>
      <t>un/vai</t>
    </r>
  </si>
  <si>
    <r>
      <t xml:space="preserve">vismaz </t>
    </r>
    <r>
      <rPr>
        <b/>
        <sz val="12"/>
        <rFont val="Times New Roman"/>
        <family val="1"/>
        <charset val="186"/>
      </rPr>
      <t xml:space="preserve">45% </t>
    </r>
    <r>
      <rPr>
        <sz val="12"/>
        <rFont val="Times New Roman"/>
        <family val="1"/>
        <charset val="186"/>
      </rPr>
      <t xml:space="preserve"> no visiem produktiem jāatbilst nacionālās pārtikas kvalitātes shēmas vai tās produktu kvalitātes rādītāju prasībām (turpmāk - NPKS) </t>
    </r>
    <r>
      <rPr>
        <b/>
        <sz val="12"/>
        <rFont val="Times New Roman"/>
        <family val="1"/>
        <charset val="186"/>
      </rPr>
      <t>un/vai</t>
    </r>
  </si>
  <si>
    <r>
      <t xml:space="preserve">noteiktajām "EURO V" emisiju robežvērtībām </t>
    </r>
    <r>
      <rPr>
        <b/>
        <sz val="12"/>
        <color rgb="FF000000"/>
        <rFont val="Times New Roman"/>
        <family val="1"/>
        <charset val="186"/>
      </rPr>
      <t>un</t>
    </r>
  </si>
  <si>
    <r>
      <t xml:space="preserve">   NB! Vēršam uzmanību, ka informācija, kas ir norādīta prasību "pārtikas produktu kvalitāte" un "videi draudzīga piegāde" ietvaros, tiek vertēta vērtēšanas kritēriju ietvaros (nolikum</t>
    </r>
    <r>
      <rPr>
        <b/>
        <sz val="12"/>
        <rFont val="Times New Roman"/>
        <family val="1"/>
        <charset val="186"/>
      </rPr>
      <t>a 15.6.</t>
    </r>
    <r>
      <rPr>
        <b/>
        <sz val="12"/>
        <color rgb="FF000000"/>
        <rFont val="Times New Roman"/>
        <family val="1"/>
        <charset val="186"/>
      </rPr>
      <t xml:space="preserve"> punkts).</t>
    </r>
  </si>
  <si>
    <r>
      <t>Vispārīgās obligātas prasības 6.daļai "</t>
    </r>
    <r>
      <rPr>
        <b/>
        <i/>
        <sz val="12"/>
        <color rgb="FF000000"/>
        <rFont val="Times New Roman"/>
        <family val="1"/>
        <charset val="186"/>
      </rPr>
      <t>Svaigi augļi</t>
    </r>
    <r>
      <rPr>
        <b/>
        <sz val="12"/>
        <color rgb="FF000000"/>
        <rFont val="Times New Roman"/>
        <family val="1"/>
        <charset val="186"/>
      </rPr>
      <t>":</t>
    </r>
  </si>
  <si>
    <r>
      <t xml:space="preserve">Audzēšanas /ražošanas vietai jāatrodas  no pasūtītāja norādītās vietas ( Kultūras laukums 1A, Viļāni, Rēzeknes novads) </t>
    </r>
    <r>
      <rPr>
        <b/>
        <sz val="12"/>
        <color rgb="FF000000"/>
        <rFont val="Times New Roman"/>
        <family val="1"/>
        <charset val="186"/>
      </rPr>
      <t>250 km</t>
    </r>
    <r>
      <rPr>
        <sz val="12"/>
        <color rgb="FF000000"/>
        <rFont val="Times New Roman"/>
        <family val="1"/>
        <charset val="186"/>
      </rPr>
      <t xml:space="preserve"> ietvaros</t>
    </r>
  </si>
  <si>
    <r>
      <t>Vispārīgās obligātas prasības 1.daļai "</t>
    </r>
    <r>
      <rPr>
        <b/>
        <i/>
        <sz val="12"/>
        <color rgb="FF000000"/>
        <rFont val="Times New Roman"/>
        <family val="1"/>
        <charset val="186"/>
      </rPr>
      <t>Svaiga gaļa</t>
    </r>
    <r>
      <rPr>
        <b/>
        <sz val="12"/>
        <color rgb="FF000000"/>
        <rFont val="Times New Roman"/>
        <family val="1"/>
        <charset val="186"/>
      </rPr>
      <t>":</t>
    </r>
  </si>
  <si>
    <r>
      <t xml:space="preserve">vismaz </t>
    </r>
    <r>
      <rPr>
        <b/>
        <sz val="12"/>
        <rFont val="Times New Roman"/>
        <family val="1"/>
        <charset val="186"/>
      </rPr>
      <t xml:space="preserve">45% </t>
    </r>
    <r>
      <rPr>
        <sz val="12"/>
        <rFont val="Times New Roman"/>
        <family val="1"/>
        <charset val="186"/>
      </rPr>
      <t xml:space="preserve"> no visiem produktiem jāatbilst nacionālās pārtikas kvalitātes shēmas vai tās produktu kvalitātes rādītāju prasībām (turpmāk - NPKS) </t>
    </r>
  </si>
  <si>
    <r>
      <t>vismaz 50</t>
    </r>
    <r>
      <rPr>
        <b/>
        <sz val="12"/>
        <rFont val="Times New Roman"/>
        <family val="1"/>
        <charset val="186"/>
      </rPr>
      <t>%</t>
    </r>
    <r>
      <rPr>
        <sz val="12"/>
        <rFont val="Times New Roman"/>
        <family val="1"/>
        <charset val="186"/>
      </rPr>
      <t xml:space="preserve"> no produkta </t>
    </r>
    <r>
      <rPr>
        <b/>
        <sz val="12"/>
        <rFont val="Times New Roman"/>
        <family val="1"/>
        <charset val="186"/>
      </rPr>
      <t>"Piens", "Kefīŗs"</t>
    </r>
    <r>
      <rPr>
        <sz val="12"/>
        <rFont val="Times New Roman"/>
        <family val="1"/>
        <charset val="186"/>
      </rPr>
      <t xml:space="preserve"> jābūt ražotiem atbilstoši bioloģiskās lauksaimniecības metodēm saskaņā ar Padomes 2007. gada 28. jūnija Regulu (EK) Nr.834/2007 par bioloģisko</t>
    </r>
  </si>
  <si>
    <r>
      <t>vismaz 20</t>
    </r>
    <r>
      <rPr>
        <b/>
        <sz val="12"/>
        <rFont val="Times New Roman"/>
        <family val="1"/>
        <charset val="186"/>
      </rPr>
      <t>%</t>
    </r>
    <r>
      <rPr>
        <sz val="12"/>
        <rFont val="Times New Roman"/>
        <family val="1"/>
        <charset val="186"/>
      </rPr>
      <t xml:space="preserve"> no produkta "Kviešu milti", "Auzu pārslas", "Griķi" jābūt ražotiem atbilstoši bioloģiskās lauksaimniecības metodēm saskaņā ar Padomes 2007. gada 28. jūnija Regulu (EK) Nr.834/2007 par bioloģisko</t>
    </r>
  </si>
  <si>
    <t>Atbilstoši MK noteikumu Nr.172 prasībām, bez krāsvielām un konservantiem, ar atbilstošu garšu un smaržu,  kakao saturs ne mazāk kā 70%, iepakojums nav mehāniski bojāts</t>
  </si>
  <si>
    <r>
      <t>Vispārīgās obligātas prasības 3.daļai "</t>
    </r>
    <r>
      <rPr>
        <b/>
        <i/>
        <sz val="12"/>
        <color rgb="FF000000"/>
        <rFont val="Times New Roman"/>
        <family val="1"/>
        <charset val="186"/>
      </rPr>
      <t>Gaļas produkti</t>
    </r>
    <r>
      <rPr>
        <b/>
        <sz val="12"/>
        <color rgb="FF000000"/>
        <rFont val="Times New Roman"/>
        <family val="1"/>
        <charset val="186"/>
      </rPr>
      <t>":</t>
    </r>
  </si>
  <si>
    <t>Vispārīgās obligātas prasības 2.daļai "Putnu gaļa":</t>
  </si>
  <si>
    <r>
      <t xml:space="preserve">2. PĀRTIKAS PRODUKTU KVALITĀTE </t>
    </r>
    <r>
      <rPr>
        <b/>
        <sz val="12"/>
        <color rgb="FFFF0000"/>
        <rFont val="Times New Roman"/>
        <family val="1"/>
        <charset val="186"/>
      </rPr>
      <t/>
    </r>
  </si>
  <si>
    <t>2. BEZ ĢENĒTISKI MODIFICĒTIEM ORGANISMIEM</t>
  </si>
  <si>
    <t xml:space="preserve">Vispārīgās obligātas prasības 4.daļai "Apstrādātas un ilgalaicīgai glabāšanai sagatavotas zivis un zivju izstrādājumi." </t>
  </si>
  <si>
    <r>
      <t xml:space="preserve">2. PĀRTIKAS PRODUKTU KVALITĀTE </t>
    </r>
    <r>
      <rPr>
        <b/>
        <sz val="12"/>
        <color rgb="FFFF0000"/>
        <rFont val="Times New Roman"/>
        <family val="1"/>
        <charset val="186"/>
      </rPr>
      <t xml:space="preserve"> : </t>
    </r>
    <r>
      <rPr>
        <b/>
        <sz val="12"/>
        <rFont val="Times New Roman"/>
        <family val="1"/>
        <charset val="186"/>
      </rPr>
      <t xml:space="preserve">    </t>
    </r>
  </si>
  <si>
    <t xml:space="preserve">2. PĀRTIKAS PRODUKTU KVALITĀTE :     </t>
  </si>
  <si>
    <r>
      <t xml:space="preserve">2. PĀRTIKAS PRODUKTU KVALITĀTE </t>
    </r>
    <r>
      <rPr>
        <b/>
        <sz val="12"/>
        <rFont val="Times New Roman"/>
        <family val="1"/>
        <charset val="186"/>
      </rPr>
      <t xml:space="preserve">  </t>
    </r>
  </si>
  <si>
    <r>
      <t>2. PĀRTIKAS PRODUKTU KVALITĀTE</t>
    </r>
    <r>
      <rPr>
        <b/>
        <sz val="12"/>
        <color rgb="FFFF0000"/>
        <rFont val="Times New Roman"/>
        <family val="1"/>
        <charset val="186"/>
      </rPr>
      <t xml:space="preserve"> : </t>
    </r>
    <r>
      <rPr>
        <b/>
        <sz val="12"/>
        <rFont val="Times New Roman"/>
        <family val="1"/>
        <charset val="186"/>
      </rPr>
      <t xml:space="preserve">    </t>
    </r>
  </si>
  <si>
    <r>
      <t>2. PĀRTIKAS PRODUKTU KVALITĀTE</t>
    </r>
    <r>
      <rPr>
        <b/>
        <sz val="12"/>
        <rFont val="Times New Roman"/>
        <family val="1"/>
        <charset val="186"/>
      </rPr>
      <t xml:space="preserve">  </t>
    </r>
  </si>
  <si>
    <t>2. PĀRTIKAS PRODUKTU KVALITĀTE</t>
  </si>
  <si>
    <t xml:space="preserve">Piedāvātais apjoms, kas atbilst prasībai "pārtikas produktu kvalitāte" (BIO) (atbilstoši norādītajai mērvienībai) </t>
  </si>
  <si>
    <t xml:space="preserve">Piedāvātais apjoms, kas atbilst prasībai "pārtikas produktu kvalitāte" (NPKS) (atbilstoši norādītajai mērvienībai) </t>
  </si>
  <si>
    <t xml:space="preserve">Piedāvātais apjoms, kas atbilst prasībai "pārtikas produktu kvalitāte" (LPIA) (atbilstoši norādītajai mērvienībai) </t>
  </si>
  <si>
    <t>Gaļas produkti</t>
  </si>
  <si>
    <t xml:space="preserve">Putnu gaļa </t>
  </si>
  <si>
    <t xml:space="preserve">Svaiga gaļa </t>
  </si>
  <si>
    <t>Āboli, bumbieri</t>
  </si>
  <si>
    <t xml:space="preserve">Dārzeņi </t>
  </si>
  <si>
    <t>Saldēti produkti</t>
  </si>
  <si>
    <t>Saldētas ogas/dārzeņi</t>
  </si>
  <si>
    <t>Cūkgaļas aknas</t>
  </si>
  <si>
    <t>Atbilstoši MK noteikumu Nr.172 prasībām; svaiga,atdzesēts; nesatur ģenētiski modificētus organismus un nesastāv no tiem; teicama kvalitāte, iepakojumā,</t>
  </si>
  <si>
    <t>fasēts pa 0.040 -0.045 g iepakojumos</t>
  </si>
  <si>
    <t>Atbilstoši MK noteikumu Nr.172 prasībām, tauku saturs sausna nepārsniedz 24 %, ražošanā neizmanto sintētiskās krāsvielas, nesatur ģenētiski modificētus organismus, nesastāv no tiem un nav no tiem ražoti, pusciets, nogatavināts, ar siera šķirnei raksturīgu garšu un aromātu, bez izteiktas sāls garšas</t>
  </si>
  <si>
    <t>3xnedēļā</t>
  </si>
  <si>
    <t>2xnedēļā</t>
  </si>
  <si>
    <t>Pilngraudu makaroni</t>
  </si>
  <si>
    <t>Bulgurs</t>
  </si>
  <si>
    <r>
      <t>Vispārīgās obligātas prasības 5.daļai "Ā</t>
    </r>
    <r>
      <rPr>
        <b/>
        <i/>
        <sz val="12"/>
        <color rgb="FF000000"/>
        <rFont val="Times New Roman"/>
        <family val="1"/>
        <charset val="186"/>
      </rPr>
      <t>boli, bumbieri</t>
    </r>
    <r>
      <rPr>
        <b/>
        <sz val="12"/>
        <color rgb="FF000000"/>
        <rFont val="Times New Roman"/>
        <family val="1"/>
        <charset val="186"/>
      </rPr>
      <t>":</t>
    </r>
  </si>
  <si>
    <r>
      <t xml:space="preserve">2. PĀRTIKAS PRODUKTU KVALITĀTE </t>
    </r>
    <r>
      <rPr>
        <b/>
        <sz val="12"/>
        <rFont val="Times New Roman"/>
        <family val="1"/>
        <charset val="186"/>
      </rPr>
      <t xml:space="preserve">   </t>
    </r>
  </si>
  <si>
    <t xml:space="preserve">3. VIDEI DRAUDZĪGA PIEGĀDE </t>
  </si>
  <si>
    <t xml:space="preserve">Saldēti zivju pirkstiņi </t>
  </si>
  <si>
    <t>Vispārīgās obligātas prasības 18. daļai "Saldēti produkti"</t>
  </si>
  <si>
    <t>Vispārīgās obligātas prasības 19. daļai "Saldētas ogas un dārzeņi"</t>
  </si>
  <si>
    <t>3. Videi draudzīga piegāde</t>
  </si>
  <si>
    <t xml:space="preserve"> produktiem jābūt ražotiem atbilstoši bioloģiskās lauksaimniecības metodēm saskaņā ar Padomes 2007. gada 28. jūnija Regulu (EK) Nr.834/2007 par bioloģisko</t>
  </si>
  <si>
    <t xml:space="preserve"> produktiem jābūt ražotiem saskaņā ar integrētās ražošanas kritērijiem (turpmāk - Integrētie).</t>
  </si>
  <si>
    <t>produktiem jābūt ražotiem atbilstoši bioloģiskās lauksaimniecības metodēm saskaņā ar Padomes 2007. gada 28. jūnija Regulu (EK) Nr.834/2007 par bioloģisko</t>
  </si>
  <si>
    <t>Kartupeļi (pārtikas)</t>
  </si>
  <si>
    <t>Bietes (pārtikas)</t>
  </si>
  <si>
    <t xml:space="preserve">noteiktajām "EURO V" emisiju robežvērtībām </t>
  </si>
  <si>
    <t>Sezonalitāte</t>
  </si>
  <si>
    <r>
      <t xml:space="preserve">Attālums </t>
    </r>
    <r>
      <rPr>
        <b/>
        <sz val="11"/>
        <color rgb="FFFF0000"/>
        <rFont val="Times New Roman"/>
        <family val="1"/>
        <charset val="186"/>
      </rPr>
      <t xml:space="preserve">km </t>
    </r>
    <r>
      <rPr>
        <b/>
        <sz val="11"/>
        <color theme="1"/>
        <rFont val="Times New Roman"/>
        <family val="1"/>
        <charset val="186"/>
      </rPr>
      <t>no preces izcelsmes (</t>
    </r>
    <r>
      <rPr>
        <b/>
        <sz val="11"/>
        <rFont val="Times New Roman"/>
        <family val="1"/>
        <charset val="186"/>
      </rPr>
      <t>ražotnes, pārstrādes vai audzēšanas</t>
    </r>
    <r>
      <rPr>
        <b/>
        <sz val="11"/>
        <color theme="1"/>
        <rFont val="Times New Roman"/>
        <family val="1"/>
        <charset val="186"/>
      </rPr>
      <t>) vietas līdz pasūtītājam (Viļānu apvienības pārvalde, Kultūras laukums 1a, Viļāni).</t>
    </r>
    <r>
      <rPr>
        <b/>
        <sz val="12"/>
        <color rgb="FFFF0000"/>
        <rFont val="Times New Roman"/>
        <family val="1"/>
        <charset val="186"/>
      </rPr>
      <t xml:space="preserve">                                                          NB! Preces tirdzniecības vieta vai izplatītāja noliktava nav uzskatāma par preces izcelsmes vietu!</t>
    </r>
  </si>
  <si>
    <r>
      <t xml:space="preserve"> produktiem</t>
    </r>
    <r>
      <rPr>
        <sz val="12"/>
        <rFont val="Times New Roman"/>
        <family val="1"/>
        <charset val="186"/>
      </rPr>
      <t xml:space="preserve"> jābūt ražotiem atbilstoši bioloģiskās lauksaimniecības metodēm saskaņā ar Padomes 2007. gada 28. jūnija Regulu (EK) Nr.834/2007 par bioloģisko</t>
    </r>
  </si>
  <si>
    <t>produktiem jābūt ražotiem saskaņā ar integrētās ražošanas kritērijiem (turpmāk - Integrētie).</t>
  </si>
  <si>
    <r>
      <t>Vispārīgās obligātas prasības 7.daļai "</t>
    </r>
    <r>
      <rPr>
        <b/>
        <i/>
        <sz val="12"/>
        <color rgb="FF000000"/>
        <rFont val="Times New Roman"/>
        <family val="1"/>
        <charset val="186"/>
      </rPr>
      <t>Dārzeņi</t>
    </r>
    <r>
      <rPr>
        <b/>
        <sz val="12"/>
        <color rgb="FF000000"/>
        <rFont val="Times New Roman"/>
        <family val="1"/>
        <charset val="186"/>
      </rPr>
      <t>":</t>
    </r>
  </si>
  <si>
    <r>
      <t xml:space="preserve">Burkāni (pārtikas) </t>
    </r>
    <r>
      <rPr>
        <i/>
        <sz val="11"/>
        <color theme="1"/>
        <rFont val="Calibri"/>
        <family val="2"/>
        <charset val="186"/>
        <scheme val="minor"/>
      </rPr>
      <t xml:space="preserve">  </t>
    </r>
  </si>
  <si>
    <t xml:space="preserve">Bietes (pārtikas)  </t>
  </si>
  <si>
    <r>
      <t xml:space="preserve">2. PĀRTIKAS PRODUKTU KVALITĀTE </t>
    </r>
    <r>
      <rPr>
        <b/>
        <sz val="12"/>
        <rFont val="Times New Roman"/>
        <family val="1"/>
        <charset val="186"/>
      </rPr>
      <t xml:space="preserve"> </t>
    </r>
  </si>
  <si>
    <r>
      <t>Vispārīgās obligātas prasības 8.daļai "</t>
    </r>
    <r>
      <rPr>
        <b/>
        <i/>
        <sz val="12"/>
        <color rgb="FF000000"/>
        <rFont val="Times New Roman"/>
        <family val="1"/>
        <charset val="186"/>
      </rPr>
      <t>Dārzeņi-garšaugi</t>
    </r>
    <r>
      <rPr>
        <b/>
        <sz val="12"/>
        <color rgb="FF000000"/>
        <rFont val="Times New Roman"/>
        <family val="1"/>
        <charset val="186"/>
      </rPr>
      <t>":</t>
    </r>
  </si>
  <si>
    <r>
      <t>produktiem</t>
    </r>
    <r>
      <rPr>
        <sz val="12"/>
        <rFont val="Times New Roman"/>
        <family val="1"/>
        <charset val="186"/>
      </rPr>
      <t xml:space="preserve"> jābūt ražotiem atbilstoši bioloģiskās lauksaimniecības metodēm saskaņā ar Padomes 2007. gada 28. jūnija Regulu (EK) Nr.834/2007 par bioloģisko</t>
    </r>
  </si>
  <si>
    <r>
      <t>Vispārīgās obligātas prasības 9.daļai "</t>
    </r>
    <r>
      <rPr>
        <b/>
        <i/>
        <sz val="12"/>
        <color rgb="FF000000"/>
        <rFont val="Times New Roman"/>
        <family val="1"/>
        <charset val="186"/>
      </rPr>
      <t>Konservēti dārzeņi</t>
    </r>
    <r>
      <rPr>
        <b/>
        <sz val="12"/>
        <color rgb="FF000000"/>
        <rFont val="Times New Roman"/>
        <family val="1"/>
        <charset val="186"/>
      </rPr>
      <t>":</t>
    </r>
  </si>
  <si>
    <r>
      <t>Vispārīgās obligātas prasības 10.daļai "</t>
    </r>
    <r>
      <rPr>
        <b/>
        <i/>
        <sz val="12"/>
        <color rgb="FF000000"/>
        <rFont val="Times New Roman"/>
        <family val="1"/>
        <charset val="186"/>
      </rPr>
      <t>Piens un produkti</t>
    </r>
    <r>
      <rPr>
        <b/>
        <sz val="12"/>
        <color rgb="FF000000"/>
        <rFont val="Times New Roman"/>
        <family val="1"/>
        <charset val="186"/>
      </rPr>
      <t>":</t>
    </r>
  </si>
  <si>
    <r>
      <t>Vispārīgās obligātas prasības 12.daļai "</t>
    </r>
    <r>
      <rPr>
        <b/>
        <i/>
        <sz val="12"/>
        <color rgb="FF000000"/>
        <rFont val="Times New Roman"/>
        <family val="1"/>
        <charset val="186"/>
      </rPr>
      <t>Graudaugi</t>
    </r>
    <r>
      <rPr>
        <b/>
        <sz val="12"/>
        <color rgb="FF000000"/>
        <rFont val="Times New Roman"/>
        <family val="1"/>
        <charset val="186"/>
      </rPr>
      <t>":</t>
    </r>
  </si>
  <si>
    <t>Kliju maize</t>
  </si>
  <si>
    <r>
      <t>Vispārīgās obligātas prasības 13.daļai "</t>
    </r>
    <r>
      <rPr>
        <b/>
        <i/>
        <sz val="12"/>
        <color rgb="FF000000"/>
        <rFont val="Times New Roman"/>
        <family val="1"/>
        <charset val="186"/>
      </rPr>
      <t>Maize</t>
    </r>
    <r>
      <rPr>
        <b/>
        <sz val="12"/>
        <color rgb="FF000000"/>
        <rFont val="Times New Roman"/>
        <family val="1"/>
        <charset val="186"/>
      </rPr>
      <t>":</t>
    </r>
  </si>
  <si>
    <r>
      <t>Vispārīgās obligātas prasības 14.daļai "</t>
    </r>
    <r>
      <rPr>
        <b/>
        <i/>
        <sz val="12"/>
        <color rgb="FF000000"/>
        <rFont val="Times New Roman"/>
        <family val="1"/>
        <charset val="186"/>
      </rPr>
      <t>Konditoreja</t>
    </r>
    <r>
      <rPr>
        <b/>
        <sz val="12"/>
        <color rgb="FF000000"/>
        <rFont val="Times New Roman"/>
        <family val="1"/>
        <charset val="186"/>
      </rPr>
      <t>":</t>
    </r>
  </si>
  <si>
    <r>
      <t>Vispārīgās obligātas prasības 15.daļai "</t>
    </r>
    <r>
      <rPr>
        <b/>
        <i/>
        <sz val="12"/>
        <color rgb="FF000000"/>
        <rFont val="Times New Roman"/>
        <family val="1"/>
        <charset val="186"/>
      </rPr>
      <t>Dabīgās sulas</t>
    </r>
    <r>
      <rPr>
        <b/>
        <sz val="12"/>
        <color rgb="FF000000"/>
        <rFont val="Times New Roman"/>
        <family val="1"/>
        <charset val="186"/>
      </rPr>
      <t>":</t>
    </r>
  </si>
  <si>
    <t xml:space="preserve"> produktiem jābūt ražotiem atbilstoši bioloģiskās lauksaimniecības metodēm saskaņā ar Padomes 2007. gada 28. jūnija Regulu (EK) Nr.834/2007 par bioloģisko un</t>
  </si>
  <si>
    <r>
      <t>Vispārīgās obligātas prasības 16.daļai "</t>
    </r>
    <r>
      <rPr>
        <b/>
        <i/>
        <sz val="12"/>
        <color rgb="FF000000"/>
        <rFont val="Times New Roman"/>
        <family val="1"/>
        <charset val="186"/>
      </rPr>
      <t>Nektāri</t>
    </r>
    <r>
      <rPr>
        <b/>
        <sz val="12"/>
        <color rgb="FF000000"/>
        <rFont val="Times New Roman"/>
        <family val="1"/>
        <charset val="186"/>
      </rPr>
      <t>":</t>
    </r>
  </si>
  <si>
    <r>
      <t>Vispārīgās obligātas prasības 17.daļai "</t>
    </r>
    <r>
      <rPr>
        <b/>
        <i/>
        <sz val="12"/>
        <color rgb="FF000000"/>
        <rFont val="Times New Roman"/>
        <family val="1"/>
        <charset val="186"/>
      </rPr>
      <t>Dažādi produkti</t>
    </r>
    <r>
      <rPr>
        <b/>
        <sz val="12"/>
        <color rgb="FF000000"/>
        <rFont val="Times New Roman"/>
        <family val="1"/>
        <charset val="186"/>
      </rPr>
      <t>":</t>
    </r>
  </si>
  <si>
    <t xml:space="preserve">iepakojums -1 kg </t>
  </si>
  <si>
    <r>
      <t>Vispārīgās obligātas prasības 11.daļai "</t>
    </r>
    <r>
      <rPr>
        <b/>
        <i/>
        <sz val="12"/>
        <color rgb="FF000000"/>
        <rFont val="Times New Roman"/>
        <family val="1"/>
        <charset val="186"/>
      </rPr>
      <t>Sieriņiun siers</t>
    </r>
    <r>
      <rPr>
        <b/>
        <sz val="12"/>
        <color rgb="FF000000"/>
        <rFont val="Times New Roman"/>
        <family val="1"/>
        <charset val="186"/>
      </rPr>
      <t>":</t>
    </r>
  </si>
  <si>
    <t>1xnedeļā</t>
  </si>
  <si>
    <r>
      <t xml:space="preserve">vismaz </t>
    </r>
    <r>
      <rPr>
        <b/>
        <sz val="12"/>
        <rFont val="Times New Roman"/>
        <family val="1"/>
        <charset val="186"/>
      </rPr>
      <t xml:space="preserve">45% </t>
    </r>
    <r>
      <rPr>
        <sz val="12"/>
        <rFont val="Times New Roman"/>
        <family val="1"/>
        <charset val="186"/>
      </rPr>
      <t xml:space="preserve"> no visiem produktiem jāatbilst nacionālās pārtikas kvalitātes shēmas vai tās produktu kvalitātes rādītāju prasībām (turpmāk - NPKS) un/vai</t>
    </r>
  </si>
  <si>
    <r>
      <t xml:space="preserve">vismaz </t>
    </r>
    <r>
      <rPr>
        <b/>
        <sz val="12"/>
        <rFont val="Times New Roman"/>
        <family val="1"/>
        <charset val="186"/>
      </rPr>
      <t xml:space="preserve">45% </t>
    </r>
    <r>
      <rPr>
        <sz val="12"/>
        <rFont val="Times New Roman"/>
        <family val="1"/>
        <charset val="186"/>
      </rPr>
      <t xml:space="preserve"> no visiem produktiem jāatbilst nacionālās pārtikas kvalitātes shēmas vai tās produktu kvalitātes rādītāju prasībām (turpmāk - NPKS) UN/VAI</t>
    </r>
  </si>
  <si>
    <t>Atklātā konkursa Nr. RNPIVAP 2024/5
 „Pārtikas produktu iegāde Viļānu apvienības pārvaldes iestādēm”</t>
  </si>
  <si>
    <r>
      <rPr>
        <b/>
        <sz val="12"/>
        <color indexed="8"/>
        <rFont val="Times New Roman"/>
        <family val="1"/>
        <charset val="186"/>
      </rPr>
      <t>1. Vispārējās prasības produktiem</t>
    </r>
    <r>
      <rPr>
        <sz val="12"/>
        <color indexed="8"/>
        <rFont val="Times New Roman"/>
        <family val="1"/>
        <charset val="186"/>
      </rPr>
      <t xml:space="preserve">
1) Produkcijas kvalitātei ir jāatbilst Latvijas Republikas Pārtikas un veterinārā dienesta un Latvijas Republikā spēkā esošo normatīvo aktu prasībām.
2) Piedāvātai produkcijai un tarai jāatbilst Latvijas Republikā spēkā esošo normatīvo aktu prasībām.
3) Jāpiegādā pārtikas produktus, kuri ir sertificēti atbilstoši nacionālās pārtikas kvalitātes shēmas prasībām un tiks iesniegtas sertifikātu kopijas attiecīgiem pārtikas produktiem.
4) Pārtikas produktu derīguma termiņš uz piegādes brīdi ir </t>
    </r>
    <r>
      <rPr>
        <b/>
        <sz val="12"/>
        <color indexed="8"/>
        <rFont val="Times New Roman"/>
        <family val="1"/>
        <charset val="186"/>
      </rPr>
      <t>n</t>
    </r>
    <r>
      <rPr>
        <b/>
        <sz val="12"/>
        <rFont val="Times New Roman"/>
        <family val="1"/>
        <charset val="186"/>
      </rPr>
      <t>e mazāks kā 65 % no ražotāja noteiktā kopējā derīguma termiņa.</t>
    </r>
    <r>
      <rPr>
        <sz val="12"/>
        <color indexed="8"/>
        <rFont val="Times New Roman"/>
        <family val="1"/>
        <charset val="186"/>
      </rPr>
      <t xml:space="preserve">
5) Derīguma termiņam produktiem, kas ātri bojājas, ir jābūt </t>
    </r>
    <r>
      <rPr>
        <b/>
        <sz val="12"/>
        <rFont val="Times New Roman"/>
        <family val="1"/>
        <charset val="186"/>
      </rPr>
      <t>vismaz 3 (trīs) dienas,</t>
    </r>
    <r>
      <rPr>
        <sz val="12"/>
        <color indexed="8"/>
        <rFont val="Times New Roman"/>
        <family val="1"/>
        <charset val="186"/>
      </rPr>
      <t xml:space="preserve"> skaitot no piegādes dienas.
6) Visiem pārtikas produktiem jābūt marķētiem atbilstoši Latvijas Republikā spēkā esošo normatīvo aktu prasībām.
7) Piegādājot preces, jābūt norādītam pārtikas produktu uzglabāšanas režīmam, realizācijas termiņiem, veselības marķējumam.
8) Pārtikas produktu piegāde jāveic tikai ar atbilstoši Latvijas Republikas spēkā esošo normatīvo aktu prasībām aprīkotiem transportlīdzekļiem.
9) Pārtikas produkti jāpiegādā atbilstoši tehnisko specifikāciju prasībām, atbilstošā kvalitātē, sortimentā un daudzumā.                        10) Jāņem vērā, ka pasūtītājs ir tiesīgs:
• samazināt pārtikas apjomu (jo tehniskajās specifikācijās norādīts pārtikas produktu maksimālais apjoms);
• veikt pārtikas produktu maiņu pret līdzvērtīgu kvalitātē par to pašu cenu.                                                                                     11) vismaz 50% no visas piena un kefīra masas jābūt ražotiem atbilstoši bioloģiskās lauksaimniecības metodēm saskaņā ar Padomes 2007.gada 28.jūnija Regulu (EK) Nr.834/2007 par bioloģisko ražošanu un bioloģisko produktu marķēšanu un par Regulas (EEK) Nr.2092/91 atcelšanu.                                                                                                                                                                      12) vismaz 20% no graudaugu pārstrādes produktu masas jābūt ražotiem atbilstoši biloģiskās lauksaimniecības metodēm saskaņā ar Padomes 2007.gada 28.jūnija Regulu (EK) Nr.834/2007 par bioloģisko ražošanu un bioloģisko produktu marķēšanu un par Regulas (EEK) Nr.2092/91 atcelšanu.                                                                  </t>
    </r>
  </si>
  <si>
    <r>
      <rPr>
        <b/>
        <sz val="12"/>
        <color indexed="8"/>
        <rFont val="Times New Roman"/>
        <family val="1"/>
        <charset val="186"/>
      </rPr>
      <t xml:space="preserve">3. Piegādes prasības </t>
    </r>
    <r>
      <rPr>
        <sz val="12"/>
        <color indexed="8"/>
        <rFont val="Times New Roman"/>
        <family val="1"/>
        <charset val="186"/>
      </rPr>
      <t xml:space="preserve">
1) Kopējais preču apjoms var mainīties līguma darbības laikā, ņemot vērā Pasūtītāja budžeta izmaksas. Pasūtītājs ir tiesīgs nepasūtīt visu tehniskajā specifikācijā norādīto paredzamo preču apjomu.
2)  Preču piegādes pieteikšanas iespējas pa tālruni</t>
    </r>
    <r>
      <rPr>
        <b/>
        <sz val="14"/>
        <color rgb="FFFF0000"/>
        <rFont val="Times New Roman"/>
        <family val="1"/>
        <charset val="186"/>
      </rPr>
      <t xml:space="preserve"> _________________</t>
    </r>
    <r>
      <rPr>
        <b/>
        <sz val="14"/>
        <color indexed="8"/>
        <rFont val="Times New Roman"/>
        <family val="1"/>
        <charset val="186"/>
      </rPr>
      <t xml:space="preserve"> </t>
    </r>
    <r>
      <rPr>
        <sz val="12"/>
        <color indexed="8"/>
        <rFont val="Times New Roman"/>
        <family val="1"/>
        <charset val="186"/>
      </rPr>
      <t>vienu dienu iepriekš, līdz plkst.</t>
    </r>
    <r>
      <rPr>
        <sz val="12"/>
        <color rgb="FFFF0000"/>
        <rFont val="Times New Roman"/>
        <family val="1"/>
        <charset val="186"/>
      </rPr>
      <t>_____</t>
    </r>
    <r>
      <rPr>
        <sz val="12"/>
        <color indexed="8"/>
        <rFont val="Times New Roman"/>
        <family val="1"/>
        <charset val="186"/>
      </rPr>
      <t xml:space="preserve">
3) Preču piegādes biežums norādīts katrai precei Tehniskās specifikācijas prasībās. Atkarībā no situācijas iestādē, pasūtītājam ir tiesības mainīt piegādes dienas un laiku, par to piegādātāju brīdinot 10 darba dienas iepriekš.                                                             4) Preces piegāde tiek veikta ar Latvijas Republikas normatīvo aktu prasībām atbilstošu transporta līdzekli, nodrošinot vispārējo higiēnas un nemainīgu pārtikas produktu kvalitāti piegādes laikā, un personālu. Piegādes laikā, strādājot Pasūtītāja telpās, Piegādātājs ievēro Latvijas Republikā spēkā esošo darba drošības, sanitāros un ugunsdrošības noteikumu prasības.                                             5) Prece tiek piegādāta pa daļām saskaņā ar Pasūtītāja iestādes atsevišķu pasūtījumu, Pasūtītāja iestādei nosakot Preces partijas sortimentu, daudzumu un piegādes datumu.                                                                                                                                       6) Piegādes vietas </t>
    </r>
  </si>
  <si>
    <t xml:space="preserve">Kopā </t>
  </si>
  <si>
    <t>Cūkgaļas kakla karbonāde</t>
  </si>
  <si>
    <t xml:space="preserve">Atbilstoši MK noteikumu Nr.172 prasībām; svaiga; bez ādas, kauliem un cīpslām; treknums līdz 8%; nesatur ģenētiski modificētus organismus un nesastāv no tiem; teicama kvalitāte, iepakojumā    </t>
  </si>
  <si>
    <t xml:space="preserve">svara, vakuma iepakojumā </t>
  </si>
  <si>
    <t>Svara,vakuma iepakojumā</t>
  </si>
  <si>
    <t>Liellopa lāpstiņas daļa</t>
  </si>
  <si>
    <t xml:space="preserve">Sadales liellopa gaļa malšanai </t>
  </si>
  <si>
    <t xml:space="preserve">Cūkgaļas stilbi </t>
  </si>
  <si>
    <t>Cūkgaļas krūtiņa bez kaula ar ādu</t>
  </si>
  <si>
    <t>Svaigais siers ar zaļumiem</t>
  </si>
  <si>
    <t>Atbilstoši MK noteikumu Nr.172 prasībām, sastāvā ir biezpiens, ražošanā neizmanto sintētiskās krāsvielas, nesatur ģenētiski modificētus organismu.</t>
  </si>
  <si>
    <t>Dažādu svaru fasējumi, fasēti politilēnā plēvē un mazie svara fasējumi fasēti 0,3-0,5 kg gabaliņos</t>
  </si>
  <si>
    <t>fasēts  iepakojumos</t>
  </si>
  <si>
    <t>2x nedēļā</t>
  </si>
  <si>
    <t>Izsverams dažāda svara un fasēts  glāzītes pa 0.15- 0,2 kg</t>
  </si>
  <si>
    <t>Viļānu pagasta pirmsskolas izglītības iestāde "Bitīte"</t>
  </si>
  <si>
    <r>
      <t>Siļķu fileja mazsālīta eļļā (</t>
    </r>
    <r>
      <rPr>
        <sz val="11"/>
        <color theme="1"/>
        <rFont val="Calibri"/>
        <family val="2"/>
        <charset val="186"/>
        <scheme val="minor"/>
      </rPr>
      <t>mazais iepakojums</t>
    </r>
    <r>
      <rPr>
        <b/>
        <sz val="11"/>
        <color theme="1"/>
        <rFont val="Calibri"/>
        <family val="2"/>
        <charset val="186"/>
        <scheme val="minor"/>
      </rPr>
      <t>)</t>
    </r>
  </si>
  <si>
    <t>Pelmeņi</t>
  </si>
  <si>
    <t>Kartupeļu pankūkas</t>
  </si>
  <si>
    <t>Pankūkas ar gaļu</t>
  </si>
  <si>
    <t>Pankūkas ar biezpienu</t>
  </si>
  <si>
    <t>Atbilstoši MK noteikumien nr.172., cūkgaļa 70 % no visa sastāva; sāls daudzums ne vairāk par 1,25g uz 100gr produkta; ražošanā neizmanto sintētiskās krāsvielas;  garšas pastiprinātājus, konservantus.</t>
  </si>
  <si>
    <t>Atbilstoši MK noteikumu Nr.172 prasībām, kraukšķīgi, ar vienmērīgu skābumu, smalki ēvelēti ar nelielu sāls daudzumu, bez konservantiem;  nav ģenētiski modificēti, nesatur ģenētiski modificētus organismus un nesastāv no tiem, teicama kvalitāte, bez bojājumiem, pelējuma vai puvuma pazīmēm</t>
  </si>
  <si>
    <t>Vidējais attālums km no preču izcelsmes vietas:                                                                                  0,00 km</t>
  </si>
  <si>
    <t>Sagatavots: 21.03.2024.</t>
  </si>
  <si>
    <t>Karsti kūpinātas cūkgaļas ribas</t>
  </si>
  <si>
    <t>Atbilstoši MK noteikumien nr.172., nesatur ģenētiski modificētus organismus, nesatur krāsvielas, garšas pastiprinātājus, konservantus.</t>
  </si>
  <si>
    <t>Atbilstoši MK noteikumien nr.172. Svaiga, cauraudzīte, sāls daudzums ne vairāk par 1,25g uz 100gr produkta; nesatur ģenētiski modificētus organismus, svaiga, bez kaula, nesatur izejvielas, kas ražotas no ĢMO, nesatur krāsvielas, garšas pastiprinātājus, konservantus.</t>
  </si>
  <si>
    <t>dažāda svara iepakojums</t>
  </si>
  <si>
    <t>Atbilstoši MK noteikumu Nr.172 prasībām, bez krāsvielām un konservantiem, ar atbilstošu garšu un smaržu, panējumā, zivs fileja 65%, dziļi sasaldēts produkts, iepakojums nav mehāniski bojāts</t>
  </si>
  <si>
    <t>Atbilstoši MK noteikumu Nr.172 prasībām, pārtikas, vidēji 2-4 cm diametrā un 15-20 cm garumā, svaigi, nesavītuši, bez bojājumu pazīmēm, bez atzarojumiem, nav ģenētiski modificēti, nesatur ģenētiski modificētus organismus un nesastāv no tiem, bez nitrātiem</t>
  </si>
  <si>
    <t xml:space="preserve">Ķirbis </t>
  </si>
  <si>
    <t>Atbilst MK noteikumu Nr.172 prasībām; vidēja izmēra; vēlams audzēti Latvijā; nesatur ģenētiski modificētus organismus un nesastāv no tiem, bez nitrātiem, teicama kvalitāte, bez bojājumiem, bez puvuma pazīmēm</t>
  </si>
  <si>
    <t>Ķīnas kāposti (nesezona)</t>
  </si>
  <si>
    <t>2 x ceturksnī</t>
  </si>
  <si>
    <t xml:space="preserve">Sausbaranciņas </t>
  </si>
  <si>
    <t>Atbilstoši MK noteikumu Nr.172 prasībām, bez konservantiem un krāsvielām, saldinātājiem, nav pievienoti daļēji hidrogenēti augu tauki, nesatur ģenētiski modificētus organismus, dažādi veidi</t>
  </si>
  <si>
    <t>Upeņu sula</t>
  </si>
  <si>
    <t xml:space="preserve">Produkti atbilst Ministru kabineta noteikumiem Nr.172 "Noteikumi par uztura normām izglītības iestāžu izglītojamiem, sociālās aprūpes un sociālās rehabilitācijas institūciju klientiem un ārstniecības iestāžu pacientiem".  Iegūta no svaigām ogām, termiski apstrādāta; fasētas 1-3 l pakās,  bez pārtikas piedevām, ražošanā neizmanto sintētiskās krāsvielas; nesatur modificētus organismus un nesastāv no tiem; teicama kvalitāte. Atbilstība MK noteikumiem Nr. 1113 "Prasības attiecībā uz augļu sulām un tām līdzīgiem produktiem". </t>
  </si>
  <si>
    <t>1-3 l pakas</t>
  </si>
  <si>
    <t xml:space="preserve"> </t>
  </si>
  <si>
    <t>Atbilstoši MK noteikumiem Nr.172,kopējais ogļhidrātu daudzums nepārsniedz 15g uz 100 ml produkta,bez glikozes sirupa,glikozes-fruktozes un fruktozes-glikozes sirupa,augļu saturs vismaz 50%,razots no dabīgiem koncentrātiem.Produkta sastāvā nedrīkst būt krāsvielas E102,E104, E110,E124,E120, E122,E127,E129, E131,E132,E133, E142,E151,E155 un saldinatāji:E950,E951,E952,E954. Atbilstība MK noteikumiem Nr. 1113 "Prasības attiecībā uz augļu sulām un tām līdzīgiem produktiem".</t>
  </si>
  <si>
    <t xml:space="preserve">1 x ceturksnī </t>
  </si>
  <si>
    <t>Saldētie ķirši</t>
  </si>
  <si>
    <t>Atbilstoši MK noteikumiem Nr.172.Bez krāsvielām un konservantiem, neatlaidušas, ar atbilstošu krāsu un smaržu, bez ģenētiski modificētiem organismiem un lai nesastāv no tiem.</t>
  </si>
  <si>
    <t>iepakojums 1-2,5  kg</t>
  </si>
  <si>
    <t>Saldētas dzērvenes</t>
  </si>
  <si>
    <t>Atbilstoši MK noteikumu Nr.172 prasībām, atsevišķi sasaldēti, nesalipuši, nav pazīmes, ka produkts būtu bijis atkausēts un atkārtoti sasaldēts, nesatur ledus gabalus vai smalkas šķembas, bez jebkādām piedevām, konservantiem. Uz iepakojuma norāde "dziļi sasaldēti"</t>
  </si>
  <si>
    <t xml:space="preserve">1x ceturksnī </t>
  </si>
  <si>
    <t>Saldēti zirnīši</t>
  </si>
  <si>
    <t>Atbilstoši MK noteikumu Nr.172 prasībām, nesalipuši, bez jebkādām piedevām, konservantiem. Sasaldēti sezonas laikā tūlīt pēc novākšanas nebojātā iepakojmā. Ir atbilstība MK noteikumiem Nr.254.</t>
  </si>
  <si>
    <t xml:space="preserve">dažāda svara iepakojums </t>
  </si>
  <si>
    <t>Atbilstoši MK noteikumiem Nr.172.Bez krāsvielām un konservantiem, neatlaidušies, ar atbilstošu krāsu un smaržu, bez ģenētiski modificētiem organismiem un lai nesastāv no tiem.</t>
  </si>
  <si>
    <t>Augu eļļa/rapšu eļļa</t>
  </si>
  <si>
    <t>iepakojums, 1 - 3 kg</t>
  </si>
  <si>
    <t xml:space="preserve">1x pusgadā </t>
  </si>
  <si>
    <t>Atbilstosi MK noteikumu  Nr.172 prasībām, lobītas, sausas,nesalipušas,bez gružu piemaisijuma,tīras</t>
  </si>
  <si>
    <t>Augļu/augu tēja beramā</t>
  </si>
  <si>
    <t>Sojas piens (bezglutēna)</t>
  </si>
  <si>
    <t>Bezlaktozes piens</t>
  </si>
  <si>
    <t>Bezlaktozes jogurts</t>
  </si>
  <si>
    <t>Bezlaktozes siers</t>
  </si>
  <si>
    <t>Auzu piena dzēriens</t>
  </si>
  <si>
    <t>Bezglutēna rupjmaize</t>
  </si>
  <si>
    <t>Bezglutēna baltmaize</t>
  </si>
  <si>
    <t>Makaroni bezglutēna</t>
  </si>
  <si>
    <t>Miltu maisījums bezglutēna</t>
  </si>
  <si>
    <t xml:space="preserve">Uz produkta ražotāja orģināliepakojuma jābūt norādei "Bez glutēna". Visiem produktiem jābūt safasētiem atbilstoši drošības un higiēnas prasībām, nebojātā ražotāja orģināliepakojumā (produkti nedrīkst būt pārpakoti), izņemot sveramajiem produktiem. Nesatur ģenētiski modificētus organismus un nav ražoti no ģenētiski modificētiem organismiem    </t>
  </si>
  <si>
    <t>Nesatur laktozi. Svaigs. Var būt augļu, ogu piedevas. Iepakojums nav bojāts. </t>
  </si>
  <si>
    <t>Svaigais siers bez laktozes. Nesatur laktozi , svaigs, ar produktam raksturīgu garšu un smaržu.</t>
  </si>
  <si>
    <t>Svaigs, nav izmantoti modificēti organismi un nesastāv no tiem. Iepakojums nav mehāniski bojāts.</t>
  </si>
  <si>
    <t>Klasiskā, sagriezta šķēlītēs, Bezglutēna. Marķēti ar speciālo zīmi (lauztā vārpiņa), kas norāda, ka produkts nesatur glutēnu/ Fasējums: Visiem produktiem jābūt safasētiem atbilstoši drošības un higiēnas prasībām, nebojātā ražotāja orģināliepakojumā (produkti nedrīkst būt pārpakoti), izņemot sveramajiem produktiem/ Nesatur: ģenētiski modificētus organismus un nav ražoti no ģenētiski modificētiem organismiem</t>
  </si>
  <si>
    <t>Baltmaize, klasiskā, sagriezta šķēlītēs, Bezglutēna. Marķēti ar speciālo zīmi (lauztā vārpiņa), kas norāda, ka produkts nesatur glutēnu. Visiem produktiem jābūt safasētiem atbilstoši drošības un higiēnas prasībām, nebojātā ražotāja orģināliepakojumā (produkti nedrīkst būt pārpakoti), izņemot sveramajiem produktiem. Nesatur ģenētiski modificētus organismus un nav ražoti no ģenētiski modificētiem organismiem</t>
  </si>
  <si>
    <t>Miltu maisījums mērču un pankūku pagatavošanai, bezglutēna. Marķēti ar speciālo zīmi (lauztā vārpiņa), kas norāda, ka produkts nesatur glutēnu. Visiem produktiem jābūt safasētiem atbilstoši drošības un higiēnas prasībām, nebojātā ražotāja orģināliepakojumā (produkti nedrīkst būt pārpakoti), izņemot sveramajiem produktiem. Nesatur ģenētiski modificētus organismus un nav ražoti no ģenētiski modificētiem organismiem</t>
  </si>
  <si>
    <t>Nesatur laktozi. Svaigs. Iepakojums nav bojāts. Piens bezlaktozes (augu piens - auzu vai rīsu vai sojas vai minēto veidu kombinācija), bez saldinātāja, tauku saturs 1.5-2 %, 1 l iepakojumā, augstā temperatūrā apstrādāts piens daudz slānu iepakojumā . Visiem produktiem jābūt safasētiem atbilstoši drošības un higiēnas prasībām, nebojātā ražotāja orģināliepakojumā (produkti nedrīkst būt pārpakoti),  Nesatur ģenētiski modificētus organismus un nav ražoti no ģenētiski modificētiem organismiem</t>
  </si>
  <si>
    <t>Bezglutēna, trubiņas vai spirāles. Marķēti: ar speciālo zīmi (lauztā vārpiņa), kas norāda, ka produkts nesatur glutēnu. Visiem produktiem jābūt safasētiem atbilstoši drošības un higiēnas prasībām, nebojātā ražotāja orģināliepakojumā (produkti nedrīkst būt pārpakoti), izņemot sveramajiem produktiem. Nesatur ģenētiski modificētus organismus un nav ražoti no ģenētiski modificētiem organismiem</t>
  </si>
  <si>
    <t>1 litra iepakojums</t>
  </si>
  <si>
    <t>dažādu svaru iepakojums pa 0,1 - 0,2 kg</t>
  </si>
  <si>
    <t>dažāda svara iepakojumi, paredzot arī mazāka svara iepakojumus</t>
  </si>
  <si>
    <t xml:space="preserve">iepakojums 1-2 kg </t>
  </si>
  <si>
    <t>1 x 2 mēnešos</t>
  </si>
  <si>
    <t>1 x 3 mēnešos</t>
  </si>
  <si>
    <t xml:space="preserve">1 x 2 mēnešos </t>
  </si>
  <si>
    <t xml:space="preserve">21 x 2 mēnešos </t>
  </si>
  <si>
    <t>1 x 2mēnešos</t>
  </si>
  <si>
    <t>12 x mēnesī</t>
  </si>
  <si>
    <t>1 x2menešos</t>
  </si>
  <si>
    <t>1 x 3mēnešos</t>
  </si>
  <si>
    <t>1 x 3menešos</t>
  </si>
  <si>
    <t>Konfektes</t>
  </si>
  <si>
    <t>1  x 4 mēnešos</t>
  </si>
  <si>
    <t xml:space="preserve">1 x 3mēnešos </t>
  </si>
  <si>
    <t xml:space="preserve">Aknu pastēte Bērniem </t>
  </si>
  <si>
    <t>Galviņkāposti (sezonāli)</t>
  </si>
  <si>
    <t>Sīpoli (galviņas) (sezona)</t>
  </si>
  <si>
    <t>Galviņkāposti (nesezona)</t>
  </si>
  <si>
    <t>Atbilst MK noteikumu Nr.172 prasībām, 1.šķira, ; vidēja izmēra no 6 līdz 10 cm diametrā; vēlams audzēti Latvijā; kvalitāti apliecinošs sertifikāts; svara produkcija;  nav ģenētiski modificēti, nesatur ģenētiski modificētus organismus un nesastāv no tiem, bez nitrātiem, teicama kvalitāte, vārot nezaudē savu formu, nepaliek melni, vienas šķirnes, sausi, cieti, tīri, neplaisājuši, bez bojājumiem, bez puvuma pazīmēm, nav apsaluši</t>
  </si>
  <si>
    <t xml:space="preserve">Atbilst MK noteikumu Nr.172 prasībām, 1.šķira, ; vidēja izmēra no 6 līdz 10 cm diametrā; vēlams audzēti Latvijā; kvalitāti apliecinošs sertifikāts; svara produkcija;  nav ģenētiski modificēti </t>
  </si>
  <si>
    <t xml:space="preserve">Atbilst MK noteikumu Nr.172 prasībām, 1.šķira, ; vidēja izmēra no 6 līdz 10 cm diametrā;  vēlams audzēti Latvijā; kvalitāti apliecinošs sertifikāts; svara produkcija;  nav ģenētiski modificēti </t>
  </si>
  <si>
    <t>Kartupeļi (pārtikas) (Nesezona)</t>
  </si>
  <si>
    <t>1.</t>
  </si>
  <si>
    <t>2.</t>
  </si>
  <si>
    <t>Kartupeļi (pārtikas) (Sezona)</t>
  </si>
  <si>
    <r>
      <t>Svaigu saldētu ogu maisījums</t>
    </r>
    <r>
      <rPr>
        <i/>
        <sz val="11"/>
        <rFont val="Calibri"/>
        <family val="2"/>
        <charset val="186"/>
        <scheme val="minor"/>
      </rPr>
      <t xml:space="preserve"> (mazais iepakojums)</t>
    </r>
  </si>
  <si>
    <t>Lobītas saulespuķu sēklas</t>
  </si>
  <si>
    <r>
      <t xml:space="preserve">Citronskābe </t>
    </r>
    <r>
      <rPr>
        <i/>
        <sz val="11"/>
        <rFont val="Calibri"/>
        <family val="2"/>
        <charset val="186"/>
        <scheme val="minor"/>
      </rPr>
      <t>(mazais iepakojums)</t>
    </r>
  </si>
  <si>
    <t>Atbilstoši MK noteikumu nr.172 prasībām,bez krāsvielām un konservantiem,svaigas,bez  piegaršām,izsveramas ar dažādām garšām.</t>
  </si>
  <si>
    <t xml:space="preserve">Apbilstoši MK noteikumu Nr.172 prasībām, augstākā labuma, fasēts pa 1,0 vai 2,0 kg papīra iepakojumā, ražošanā neizmanto sintētiskās krāsvielas,  nav ģenētiski modificēti, nesatur ģenētiski modificētus organismus un nesastāv no tiem, teicama kvalitāte, sausi, bez pelējuma, bez piesārņojum,krāsa balta ar dzeltenīgu vai zilganu toni;
smarža raksturīga svaigiem miltiem bez citas smaržas;
lipekļa saturs nemazāk par 25%;
bez fizikālajiem piemaisījumiem;
kaitēkļu invāzija nav pieļaujama! </t>
  </si>
  <si>
    <t>VSAC "Viļāni"</t>
  </si>
  <si>
    <t>Atbilstošs Pārtikas un veterinārā dienesta prasībām. Labas kvalitātes- a/l, ar marķējumu latviešu valodā, bez piesārņojuma, lai nebūtu nesasmalcinātu graudu. Preces piegādi nodrošināt ne retāk kā 1 reizi nedēļā. Fasējums 1,0kg.</t>
  </si>
  <si>
    <t>Rīsi gargraudu Valdo vai analogs</t>
  </si>
  <si>
    <t>1 x 6mēnešos</t>
  </si>
  <si>
    <t xml:space="preserve">VSAC "Viļāni" </t>
  </si>
  <si>
    <t>1 x 2menešos</t>
  </si>
  <si>
    <r>
      <rPr>
        <b/>
        <sz val="11"/>
        <rFont val="Calibri"/>
        <family val="2"/>
        <charset val="186"/>
        <scheme val="minor"/>
      </rPr>
      <t xml:space="preserve">Melnā tēja beramā </t>
    </r>
    <r>
      <rPr>
        <i/>
        <sz val="11"/>
        <rFont val="Calibri"/>
        <family val="2"/>
        <charset val="186"/>
        <scheme val="minor"/>
      </rPr>
      <t>(mazais iepakojums)</t>
    </r>
  </si>
  <si>
    <t>1 x 6menešos</t>
  </si>
  <si>
    <t>Kafijas dzēriens, "Inka" vai analogs</t>
  </si>
  <si>
    <t>Sastāvdaļas: graudaugi 93% (mieži, rudzi) cigoriņi, cukurbietes - grauzdētas.</t>
  </si>
  <si>
    <t>Fasējums 0,1 - 0,15 kg</t>
  </si>
  <si>
    <t xml:space="preserve"> Dabīgā kafija maltā vai šķīstošā: „Lavazza” vai ekvivalents</t>
  </si>
  <si>
    <t>Fasējums 0,250-1,00 kg</t>
  </si>
  <si>
    <t>Dabīga malta kafija (norādīt konkrēti); atbilstoša kafijas garša un smarža, bez blakus smaržām; birstoša, bez piemaisījumiem, sausa</t>
  </si>
  <si>
    <t>šķīstošā „Jacobs Kronung” vai ekvivalents</t>
  </si>
  <si>
    <t>„Jacobs Kronung” vai ekvivalents</t>
  </si>
  <si>
    <t>Vārīts, karamelizēts, iebiezināts piens ar cukuru</t>
  </si>
  <si>
    <t>Piens 50-60%, cukurs 40-50%,  masa vienmērīgi iebiezināta, nesacukurojusies, gaiši brūnā krāsā,  smērējamas konsistences,  bez svešām smaržām  un/vai garšām, bez mehāniskiem vai citiem piemaisījumiem, nesatur augu taukus, nesatur ģenētiski modificētus organismus,nesatur mākslīgos aromatizētājus (izņemot vanilīnu) un pārtikas piedevas - garšas pastiprinātājus, konservantus un saldinātājus, krāsvielas, izņemot ES Regulas nr. 1333/2008 II pielikuma C daļā II grupā minētās</t>
  </si>
  <si>
    <t>Vaniļas cukurs</t>
  </si>
  <si>
    <t>fasēts 0,015 - 0,030 kg</t>
  </si>
  <si>
    <t>Atbilstošas smaržas, sauss, birstošs produkts baltā krāsā; bez piemaisījumiem un blakus smaržām;</t>
  </si>
  <si>
    <r>
      <t xml:space="preserve">Maltie melnie pipari </t>
    </r>
    <r>
      <rPr>
        <i/>
        <sz val="11"/>
        <color theme="1"/>
        <rFont val="Calibri"/>
        <family val="2"/>
        <charset val="186"/>
        <scheme val="minor"/>
      </rPr>
      <t>(mazais iepakojums)</t>
    </r>
  </si>
  <si>
    <t>Graudu melnie pipari</t>
  </si>
  <si>
    <t>fasēti iepakojumā pa 0,025 līdz 1kg</t>
  </si>
  <si>
    <t>izcelsmes valsts (vēlams Latvijas ražojums);
fasēts pa 0,500 kg - 1,500kg;
ar raksturīgu smaržu un garšu, viendabīgas konsisten;                                                       nesatur garšas pastiprinātājus; sastāvs atbilst MK  not. nr.172 no 13.03.2012</t>
  </si>
  <si>
    <t>fasēts pa 0,500 kg - 1,500kg;</t>
  </si>
  <si>
    <t>Ievārījums zemeņu</t>
  </si>
  <si>
    <t>upeņu</t>
  </si>
  <si>
    <t>ķiršu</t>
  </si>
  <si>
    <t>aveņu</t>
  </si>
  <si>
    <t>persiku, aprikožu</t>
  </si>
  <si>
    <t>Magones</t>
  </si>
  <si>
    <t>Ne mazāk kā 0,1 kg iepakojumā vai ekvivalents</t>
  </si>
  <si>
    <t>Atbilstošas smaržas, sauss, birstošs produkts; bez piemaisījumiem un blakus smaržām;</t>
  </si>
  <si>
    <t>Valrieksti</t>
  </si>
  <si>
    <t>safasēti 0,2-0,5 kg iepakojumā vai ekvivalents</t>
  </si>
  <si>
    <t>Atbilstosi MK noteikumu  Nr.172 prasībām, sausas,nesalipušas,tīras</t>
  </si>
  <si>
    <t>Šokolādes konfektes: "Rīts", "Vētrasputns", "Rudzupuķe" vai ekvivalents</t>
  </si>
  <si>
    <t>Šokolādes konfektes: "Vēsma", "Karūna", "Rokenrols", "Migle" vai ekvivalents</t>
  </si>
  <si>
    <t>ekvivalents svara produkcija; ( dažādas)</t>
  </si>
  <si>
    <t>Konfekte karamele:  "Arabika", "Bārbele", "Zemeņu karamelear salda krējuma pildījumu", "Vēzīši" vai ekvivalents</t>
  </si>
  <si>
    <t>Konfekte karamele:  "Augļu", piparmētru, dažādas ar pildījumu  vai ekvivalents</t>
  </si>
  <si>
    <t>Šokolādes konfektes asorti</t>
  </si>
  <si>
    <t>Atbilstoši MK noteikumu Nr.172 prasībām, bez mākslīgām krāsvielām un konservantiem, bez saldinātājiem, ar dabīgām krāsvielām, nesatur daļēji hidrogenētus augu taukus izsveramās konfektes.</t>
  </si>
  <si>
    <t xml:space="preserve">svara produkcija; ( dažādas)
  </t>
  </si>
  <si>
    <t xml:space="preserve">fasētas pa 0,400- 0,500 kg kārbās;
</t>
  </si>
  <si>
    <t>Ziemassvētku dāvanas</t>
  </si>
  <si>
    <t>dāvanām jābūt iesaiņotām iepakojuma maisiņos ar Ziemassvētku simboliku; visu Ziemassvētku dāvanu saturam jābūt vienādam;    Ziemassvētku dāvanas saturs: *Rono vai ekvivalents 0,065 g- 1 paciņa; *šokolādedāvanām jābūt iesaiņotām iepakojuma maisiņos ar Ziemassvētku simboliku;visu Ziemassvētku dāvanu saturam jābūt vienādam; Ziemassvētku dāvanas saturs: *Rono vai ekvivalents 0,065 g- 1 paciņa; *šokolāde</t>
  </si>
  <si>
    <t>0,065 g- 1 paciņa;</t>
  </si>
  <si>
    <t>augstākā labuma kviešu milti, kulinārijas tauki [saulespuķu eļļa, palmu eļļa, antioksidanti (E 321, E 320), putu dzēsēji - viela(E 900), emulgators (E471)], sāls, irdinātājs: nātrija bikarbonāts (E 500)</t>
  </si>
  <si>
    <t>Vafeļu plāksnes tortēm</t>
  </si>
  <si>
    <t>PVN LV90009112679</t>
  </si>
  <si>
    <t>juridiskā adrese - Atbrīvošanas aleja 95A, Rēzekne</t>
  </si>
  <si>
    <t>Norēķinu rekvizīt A/S  SEB banka, kods UNLALV2X, LV36UNLA0055004098380</t>
  </si>
  <si>
    <t>Saņemšanas vieta- Rīgas iela 57A, Viļāni, Rēzeknes novads, LV-4650, Veselības un sociālās aprūpes centrs "Viļāni".</t>
  </si>
  <si>
    <t>Pilngraudu maize</t>
  </si>
  <si>
    <t>produkcija atbilst Nacionālās pārtikas kvalitātes shēmas prasībām ( marķējums- zaļā karotīte); svars pa  0,250- 0,500 kg; sastāvā sāls ne vairāk kā  1,25g uz 100 g produkta,;</t>
  </si>
  <si>
    <t>Piparkūku mīkla</t>
  </si>
  <si>
    <t>nesatur daļēji hidrogenētus augu taukus;</t>
  </si>
  <si>
    <t>Cepumi: smilšu mīklas</t>
  </si>
  <si>
    <t>piparkūkas</t>
  </si>
  <si>
    <t>diabētiķu cepumi</t>
  </si>
  <si>
    <t>Pīradziņi (ar speķi, sieru, āboliem, kāpstiem vai šķiņķi)</t>
  </si>
  <si>
    <t>svars ne mazāk kā 0,025 kg; atbilst MK 2014.gada 12.augusta notekumu Nr.461 "Prasības pārtikas kvalitātes shēmām, to ieviešanas, darbības, uzraudzības un kontroles kārtība";  aprakstīt vienības saturu un vērtības enerģētisko sastāvu uz 100 g; nesatur daļēji hidroģenētus augu taukus; ražošanā neizmanto sintētiskās krāsvielas; obligāti sastāvā raugs</t>
  </si>
  <si>
    <t xml:space="preserve">Cepumi  Selga vai ekvivalents </t>
  </si>
  <si>
    <t>Sastāvdaļas: kviešu milti,cukurs,sviests, piens,augu tauki, iebiezināts piens ar cukuru,olu pulveris, irdinātāji,sāls,emulgatori.</t>
  </si>
  <si>
    <t>Cepumi ASORTI vai ekvivalents</t>
  </si>
  <si>
    <t>Sverami, dažādu formu cepumi</t>
  </si>
  <si>
    <t>Griļdesiņas</t>
  </si>
  <si>
    <t>cūkgaļa, gaļa ne mazāk kā 90 % no visa sastāva (cūkgaļa-liellopa gaļa un garšvielu maisījums); fasēts dabīgā apvalkā; aprakstīt vienības saturu % un enerģētisko vērtību uz 0,100kg; sveramā produkcija; 
nesatur pārtikas piedevas – garšas pastiprinātājus, krāsvielas, izņemot regulas Nr.1333/2008 par pārtikas piedevām; nesatur sojas pupas un to prodiuktus;  satur sāli ne vairāk kā 1,25g uz 100g gaļas produkta</t>
  </si>
  <si>
    <t>Kūpināts cūkgaļas šķiņķis</t>
  </si>
  <si>
    <t>Bez treknuma, iepakojumā 2,0 – 3,0 kg, marķēta,satur vismaz 70 %gaļas, sāli mazāk par 1,25 g uz 100 g gaļas produkta. Uz iepakojuma etiķete ar realizācijas datumu, kas ir ne mazāks par 7 dienām no saņemšanas brīža, glabāšanas un transportēšanas tC</t>
  </si>
  <si>
    <t>Žāvēta cūkgaļas kakla karbonāde</t>
  </si>
  <si>
    <t>Iepakojumā 2,0 – 3,0 kg, marķēta, satur vismaz 70 %gaļas, sāli mazāk par 1,25 g uz 100 g gaļas produkta. Uz iepakojuma etiķete ar realizācijas datumu, kas ir ne mazāks par 7 dienām no saņemšanas brīža, glabāšanas un transportēšanas t C</t>
  </si>
  <si>
    <t>1x 4mēnešos</t>
  </si>
  <si>
    <t>Kivi</t>
  </si>
  <si>
    <t>svaigi, pārtikas, diametrā 5-6 cm;
svara produkcija; 
marķējums;
augstākā kvalitāte -  bez puvumiem un mehāniskiem bojājumiem</t>
  </si>
  <si>
    <t>svara produkcija; 
marķējums; augstākā kvalitāte -  bez puvumiem un mehāniskiem bojājumiem</t>
  </si>
  <si>
    <t>Nektarīni</t>
  </si>
  <si>
    <t>Melone dzeltenā</t>
  </si>
  <si>
    <t>svara produkcija; 
marķējums; 
augstākā kvalitāte -  bez puvumiem un mehāniskiem bojājumiem</t>
  </si>
  <si>
    <t>Arbūzs</t>
  </si>
  <si>
    <t>Ziedkāposti</t>
  </si>
  <si>
    <t>tīras, cietas galviņas, vidēja izmēra; puķkāposta galviņas diametrā no 10 līdz 15 cm; svara produkcija; bez puvumiem un mehāniskiem bojājumiem</t>
  </si>
  <si>
    <t>Siers "Holandes"</t>
  </si>
  <si>
    <t>Siers (ķimeņu)</t>
  </si>
  <si>
    <t>Kausētais siers, "Čedariņš" vai analogs</t>
  </si>
  <si>
    <t>Puscietais, saldpiena, nogatavināts (nogatavināšanas laiks ne mazāk kā 40 dienas). Tauku saturs siera sausnā 45-50%, ar siera šķirnei raksturīgu acojumu- saplacinātas, apaļas, ovālas acis, nav drupans, ķēpīgs. Fasējums: 0,2- 4-5 kg.**</t>
  </si>
  <si>
    <t>Konservēti ananāsi</t>
  </si>
  <si>
    <t>fasēti bundžās pa 0,500- 0,850 kg;</t>
  </si>
  <si>
    <t>Konservēti persiki</t>
  </si>
  <si>
    <t>Marinēti šampinjoni</t>
  </si>
  <si>
    <t>Konservētas pupiņas</t>
  </si>
  <si>
    <t>Atbilstoši MK noteikumu Nr.172 prasībām, saturs skaidrs, bez duļķainības, bez skābuma, bez piemaisījumiem, kukurūza nedīgusi, nesatur konservantus un garšas pastiprinātājus, nav ģenētiski modificēta, nesatur ģenētiski modificētus organismus</t>
  </si>
  <si>
    <t>Krābju nūjiņas</t>
  </si>
  <si>
    <t xml:space="preserve">Satur SURIMI 41% </t>
  </si>
  <si>
    <t>iepakojums</t>
  </si>
  <si>
    <t xml:space="preserve">Zivju konservi: tuncis savā sulā </t>
  </si>
  <si>
    <t xml:space="preserve">jābūt fasētiem metāla bundžās pa 0,180kg;          satur zivis ne mazāk kā 70% no neto svara; nesatur pārtikas piedevas – garšas pastiprinātājus, izņemot no  regulas 1333/2008 par pārtikas produktu piedevām, nesatur konservantus, izņemot etiķskābi, citronskābi, pienskābii, askorbīnskābi, ābolskābi un saldinātājus un aromatizētājus, izņemot dabīgos; nesatur daļēji hidrogenētus augu taukus; satur ne vairāk kā 5 g cukura uz 100 g produkta;               ražoti atbilstoši starptautiskajam standartam CAC/RCP 23-1979 "Starptautiskais higiēnas prakses kodekss zema skābes satura un paskābinātiem pārtikas konserviem"         </t>
  </si>
  <si>
    <t>metāla bundžās pa 0,180kg</t>
  </si>
  <si>
    <t xml:space="preserve">kg </t>
  </si>
  <si>
    <t>šprotes eļļā</t>
  </si>
  <si>
    <r>
      <t xml:space="preserve">Iesniedzot Tehnisko un Finanšu piedāvājumu atklātam konkursam </t>
    </r>
    <r>
      <rPr>
        <b/>
        <sz val="12"/>
        <color theme="1"/>
        <rFont val="Times New Roman"/>
        <family val="1"/>
        <charset val="186"/>
      </rPr>
      <t>“Pārtikas produktu iegāde Viļānu apvienības pārvaldes iestādēm” , identifikācijas  Nr.  RNPIVAP  2024/5</t>
    </r>
    <r>
      <rPr>
        <sz val="12"/>
        <color theme="1"/>
        <rFont val="Times New Roman"/>
        <family val="1"/>
        <charset val="186"/>
      </rPr>
      <t>,____</t>
    </r>
    <r>
      <rPr>
        <i/>
        <u/>
        <sz val="12"/>
        <color rgb="FFFF0000"/>
        <rFont val="Times New Roman"/>
        <family val="1"/>
        <charset val="186"/>
      </rPr>
      <t>(Pretendents)</t>
    </r>
    <r>
      <rPr>
        <sz val="12"/>
        <color theme="1"/>
        <rFont val="Times New Roman"/>
        <family val="1"/>
        <charset val="186"/>
      </rPr>
      <t xml:space="preserve">_____________ apliecina, ka preces tiks piegādātas pamatojoties uz šādiem nosacījumiem:                                                                                                                                              • Katrs pārtikas produktu iepakojums būs marķēts atbilstoši normatīvo aktu prasībām;
• Produkcijas  piegāde  noritēs  saskaņā ar Tehnisko specifikāciju/Tehnisko piedāvājumu un līguma noteikumiem.
• Piedāvātie produkti nesatur ģenētiski modificētos organismus, nesastāv no tiem un nav ražoti no tiem.
• Piedāvātā  produkcija  atbilst  šādam  Latvijas  un  Eiropas  Savienības  normatīvajam regulējumam, kas attiecas uz pārtikas produktiem, to ražošanu, kvalitāti un piegādi, to skaitā MK noteikumiem Nr.172 "Noteikumi par uztura normām izglītības iestāžu izglītojamiem, sociālās  aprūpes un sociālās  rehabilitācijas institūciju klientiem  un ārstniecības iestāžu pacientiem".
</t>
    </r>
  </si>
  <si>
    <t>Jaunatnes iela 2, Radopole, Viļānu pag., Rēzeknes nov., LV-4650</t>
  </si>
  <si>
    <t xml:space="preserve"> Rīgas iela 57A, Viļāni, Rēzeknes novads, LV-4650</t>
  </si>
  <si>
    <t> Veselības un sociālās aprūpes centrs "Viļāni"</t>
  </si>
  <si>
    <t>Bezlaktozes produkti</t>
  </si>
  <si>
    <t>Skābēti kāposti</t>
  </si>
  <si>
    <t>Kartupeļi</t>
  </si>
  <si>
    <t>Norēķinu rekvizīti VSAC "Viļāni"</t>
  </si>
  <si>
    <r>
      <rPr>
        <b/>
        <sz val="11"/>
        <color theme="1"/>
        <rFont val="Calibri"/>
        <family val="2"/>
        <charset val="186"/>
        <scheme val="minor"/>
      </rPr>
      <t>Maksātājs</t>
    </r>
    <r>
      <rPr>
        <sz val="11"/>
        <color theme="1"/>
        <rFont val="Calibri"/>
        <charset val="186"/>
        <scheme val="minor"/>
      </rPr>
      <t>- Rēzeknes novada pašvaldība</t>
    </r>
  </si>
  <si>
    <t>Klasiskā limonāde</t>
  </si>
  <si>
    <t xml:space="preserve">jābūt fasētam pa 1,5 L plastmasas pudelēs; nesatur kofeīnu, aminoskābes un pārtikas piedevas, kā arī saldinātājus, krāsvielas, mākslīgos aromatizētājus un konservantus         </t>
  </si>
  <si>
    <t>Bezalkoholisks atspirdzinošs, dzēriens ražots no iesala, tā ekstrakta vai tā koncentrāta, vai maizes. Ar nelielu daudzumu ogļskābās gāžes izdalīšanos no dzēriena pēc ieliešanas glāzē.</t>
  </si>
  <si>
    <t>Kvass</t>
  </si>
  <si>
    <t>dzeramais ūdens, avota ūdens un dabīgais minerālūdens, kurā minerālsāļu saturs sausajā atlikumā nepārsniedz 1500 mg/l; aprakstīt vienas vienības saturu un sastāvu uz 0,100 l; fasēts pa 1,5 L- 2,00 L plastmasas pudelēs</t>
  </si>
  <si>
    <t>1 l plastmasas pudele</t>
  </si>
  <si>
    <t>Dzeramais ūdens negāzēts</t>
  </si>
  <si>
    <t>Dzeramais ūdens gāzēts ar vid.mineralizācijas pakāpi</t>
  </si>
  <si>
    <t>Bezalkoholiskais alus</t>
  </si>
  <si>
    <t>0,5 vai 0,33 pudelēs</t>
  </si>
  <si>
    <t xml:space="preserve">Produkti atbilst Ministru kabineta noteikumiem Nr.172 "Noteikumi par uztura normām izglītības iestāžu izglītojamiem, sociālās aprūpes un sociālās rehabilitācijas institūciju klientiem un ārstniecības iestāžu pacientiem". </t>
  </si>
  <si>
    <t>Dabīgās sulas, dzērieni</t>
  </si>
  <si>
    <t>Veselības un sociālās aprūpes centrs "Viļāni"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</si>
</sst>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75" x14ac:knownFonts="1">
    <font>
      <sz val="11"/>
      <color theme="1"/>
      <name val="Calibri"/>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4"/>
      <color theme="1"/>
      <name val="Times New Roman"/>
      <family val="1"/>
      <charset val="186"/>
    </font>
    <font>
      <b/>
      <sz val="14"/>
      <color theme="1"/>
      <name val="Times New Roman"/>
      <family val="1"/>
      <charset val="186"/>
    </font>
    <font>
      <b/>
      <sz val="12"/>
      <color theme="1"/>
      <name val="Times New Roman"/>
      <family val="1"/>
      <charset val="186"/>
    </font>
    <font>
      <b/>
      <sz val="11"/>
      <color theme="1"/>
      <name val="Calibri"/>
      <family val="2"/>
      <charset val="186"/>
      <scheme val="minor"/>
    </font>
    <font>
      <b/>
      <sz val="12"/>
      <color theme="1"/>
      <name val="Calibri"/>
      <family val="2"/>
      <charset val="186"/>
      <scheme val="minor"/>
    </font>
    <font>
      <b/>
      <sz val="14"/>
      <color theme="1"/>
      <name val="Calibri"/>
      <family val="2"/>
      <charset val="186"/>
      <scheme val="minor"/>
    </font>
    <font>
      <b/>
      <sz val="12"/>
      <name val="Times New Roman"/>
      <family val="1"/>
      <charset val="186"/>
    </font>
    <font>
      <b/>
      <sz val="16"/>
      <color theme="1"/>
      <name val="Times New Roman"/>
      <family val="1"/>
      <charset val="186"/>
    </font>
    <font>
      <sz val="12"/>
      <color theme="1"/>
      <name val="Times New Roman"/>
      <family val="1"/>
      <charset val="186"/>
    </font>
    <font>
      <sz val="14"/>
      <name val="Times New Roman"/>
      <family val="1"/>
      <charset val="186"/>
    </font>
    <font>
      <sz val="11"/>
      <color rgb="FFFF0000"/>
      <name val="Calibri"/>
      <family val="2"/>
      <charset val="186"/>
      <scheme val="minor"/>
    </font>
    <font>
      <b/>
      <sz val="10"/>
      <color theme="1"/>
      <name val="Times New Roman"/>
      <family val="1"/>
      <charset val="186"/>
    </font>
    <font>
      <b/>
      <sz val="11"/>
      <color theme="1"/>
      <name val="Times New Roman"/>
      <family val="1"/>
      <charset val="186"/>
    </font>
    <font>
      <sz val="14"/>
      <color theme="1"/>
      <name val="Calibri"/>
      <family val="2"/>
      <charset val="186"/>
      <scheme val="minor"/>
    </font>
    <font>
      <b/>
      <sz val="16"/>
      <name val="Times New Roman"/>
      <family val="1"/>
      <charset val="186"/>
    </font>
    <font>
      <b/>
      <sz val="12"/>
      <color rgb="FFFF0000"/>
      <name val="Calibri"/>
      <family val="2"/>
      <charset val="186"/>
      <scheme val="minor"/>
    </font>
    <font>
      <sz val="11"/>
      <name val="Calibri"/>
      <family val="2"/>
      <charset val="186"/>
      <scheme val="minor"/>
    </font>
    <font>
      <b/>
      <sz val="11"/>
      <color rgb="FFFF0000"/>
      <name val="Calibri"/>
      <family val="2"/>
      <charset val="186"/>
      <scheme val="minor"/>
    </font>
    <font>
      <b/>
      <sz val="12"/>
      <name val="Calibri"/>
      <family val="2"/>
      <charset val="186"/>
      <scheme val="minor"/>
    </font>
    <font>
      <b/>
      <sz val="12"/>
      <color theme="5" tint="-0.249977111117893"/>
      <name val="Calibri"/>
      <family val="2"/>
      <charset val="186"/>
      <scheme val="minor"/>
    </font>
    <font>
      <sz val="11"/>
      <color theme="5" tint="-0.249977111117893"/>
      <name val="Calibri"/>
      <family val="2"/>
      <charset val="186"/>
      <scheme val="minor"/>
    </font>
    <font>
      <b/>
      <sz val="11"/>
      <name val="Calibri"/>
      <family val="2"/>
      <charset val="186"/>
      <scheme val="minor"/>
    </font>
    <font>
      <sz val="12"/>
      <color theme="1"/>
      <name val="Calibri"/>
      <family val="2"/>
      <charset val="186"/>
      <scheme val="minor"/>
    </font>
    <font>
      <sz val="12"/>
      <name val="Times New Roman"/>
      <family val="1"/>
      <charset val="186"/>
    </font>
    <font>
      <sz val="12"/>
      <color indexed="8"/>
      <name val="Times New Roman"/>
      <family val="1"/>
      <charset val="186"/>
    </font>
    <font>
      <b/>
      <sz val="12"/>
      <color rgb="FF000000"/>
      <name val="Times New Roman"/>
      <family val="1"/>
      <charset val="186"/>
    </font>
    <font>
      <b/>
      <sz val="12"/>
      <color rgb="FF333333"/>
      <name val="Times New Roman"/>
      <family val="1"/>
      <charset val="186"/>
    </font>
    <font>
      <sz val="12"/>
      <color rgb="FF000000"/>
      <name val="Times New Roman"/>
      <family val="1"/>
      <charset val="186"/>
    </font>
    <font>
      <sz val="12"/>
      <color rgb="FF333333"/>
      <name val="Times New Roman"/>
      <family val="1"/>
      <charset val="186"/>
    </font>
    <font>
      <b/>
      <sz val="12"/>
      <color rgb="FFFF0000"/>
      <name val="Times New Roman"/>
      <family val="1"/>
      <charset val="186"/>
    </font>
    <font>
      <sz val="11"/>
      <color theme="7"/>
      <name val="Calibri"/>
      <family val="2"/>
      <charset val="186"/>
      <scheme val="minor"/>
    </font>
    <font>
      <sz val="11"/>
      <color rgb="FF000000"/>
      <name val="Calibri"/>
      <family val="2"/>
      <charset val="186"/>
    </font>
    <font>
      <b/>
      <sz val="11"/>
      <color rgb="FFFF0000"/>
      <name val="Times New Roman"/>
      <family val="1"/>
      <charset val="186"/>
    </font>
    <font>
      <b/>
      <sz val="11"/>
      <name val="Times New Roman"/>
      <family val="1"/>
      <charset val="186"/>
    </font>
    <font>
      <i/>
      <sz val="11"/>
      <color theme="1"/>
      <name val="Calibri"/>
      <family val="2"/>
      <charset val="186"/>
      <scheme val="minor"/>
    </font>
    <font>
      <i/>
      <u/>
      <sz val="12"/>
      <color rgb="FFFF0000"/>
      <name val="Times New Roman"/>
      <family val="1"/>
      <charset val="186"/>
    </font>
    <font>
      <b/>
      <sz val="12"/>
      <color indexed="8"/>
      <name val="Times New Roman"/>
      <family val="1"/>
      <charset val="186"/>
    </font>
    <font>
      <b/>
      <sz val="14"/>
      <color rgb="FFFF0000"/>
      <name val="Times New Roman"/>
      <family val="1"/>
      <charset val="186"/>
    </font>
    <font>
      <b/>
      <sz val="14"/>
      <color indexed="8"/>
      <name val="Times New Roman"/>
      <family val="1"/>
      <charset val="186"/>
    </font>
    <font>
      <sz val="9"/>
      <name val="Tahoma"/>
      <family val="2"/>
      <charset val="186"/>
    </font>
    <font>
      <b/>
      <sz val="9"/>
      <name val="Tahoma"/>
      <family val="2"/>
      <charset val="186"/>
    </font>
    <font>
      <sz val="11"/>
      <color theme="1"/>
      <name val="Calibri"/>
      <family val="2"/>
      <charset val="186"/>
      <scheme val="minor"/>
    </font>
    <font>
      <b/>
      <sz val="12"/>
      <name val="Calibri"/>
      <family val="2"/>
      <charset val="186"/>
      <scheme val="minor"/>
    </font>
    <font>
      <sz val="11"/>
      <name val="Calibri"/>
      <family val="2"/>
      <charset val="186"/>
      <scheme val="minor"/>
    </font>
    <font>
      <b/>
      <sz val="11"/>
      <name val="Calibri"/>
      <family val="2"/>
      <charset val="186"/>
      <scheme val="minor"/>
    </font>
    <font>
      <b/>
      <sz val="12"/>
      <color theme="1"/>
      <name val="Calibri"/>
      <family val="2"/>
      <charset val="186"/>
      <scheme val="minor"/>
    </font>
    <font>
      <sz val="12"/>
      <name val="Times New Roman"/>
      <family val="1"/>
      <charset val="186"/>
    </font>
    <font>
      <sz val="12"/>
      <color rgb="FFFF0000"/>
      <name val="Times New Roman"/>
      <family val="1"/>
      <charset val="186"/>
    </font>
    <font>
      <sz val="11"/>
      <color theme="1"/>
      <name val="Calibri"/>
      <family val="2"/>
      <scheme val="minor"/>
    </font>
    <font>
      <sz val="11"/>
      <color theme="1"/>
      <name val="Calibri"/>
      <family val="2"/>
    </font>
    <font>
      <b/>
      <i/>
      <sz val="12"/>
      <color rgb="FF000000"/>
      <name val="Times New Roman"/>
      <family val="1"/>
      <charset val="186"/>
    </font>
    <font>
      <sz val="16"/>
      <color theme="1"/>
      <name val="Times New Roman"/>
      <family val="1"/>
      <charset val="186"/>
    </font>
    <font>
      <sz val="11"/>
      <color theme="1"/>
      <name val="Times New Roman"/>
      <family val="1"/>
      <charset val="186"/>
    </font>
    <font>
      <b/>
      <sz val="12"/>
      <color theme="1"/>
      <name val="Calibri"/>
      <family val="2"/>
      <charset val="186"/>
    </font>
    <font>
      <sz val="11"/>
      <color rgb="FFC00000"/>
      <name val="Calibri"/>
      <family val="2"/>
      <charset val="186"/>
      <scheme val="minor"/>
    </font>
    <font>
      <i/>
      <sz val="11"/>
      <name val="Calibri"/>
      <family val="2"/>
      <charset val="186"/>
      <scheme val="minor"/>
    </font>
    <font>
      <sz val="11"/>
      <color indexed="8"/>
      <name val="Calibri"/>
      <family val="2"/>
      <charset val="186"/>
    </font>
    <font>
      <b/>
      <sz val="11"/>
      <color rgb="FFC00000"/>
      <name val="Calibri"/>
      <family val="2"/>
      <charset val="186"/>
      <scheme val="minor"/>
    </font>
  </fonts>
  <fills count="21">
    <fill>
      <patternFill patternType="none"/>
    </fill>
    <fill>
      <patternFill patternType="gray125"/>
    </fill>
    <fill>
      <patternFill patternType="solid">
        <fgColor theme="0" tint="-0.14996795556505021"/>
        <bgColor indexed="64"/>
      </patternFill>
    </fill>
    <fill>
      <patternFill patternType="solid">
        <fgColor theme="8" tint="0.79995117038483843"/>
        <bgColor indexed="64"/>
      </patternFill>
    </fill>
    <fill>
      <patternFill patternType="solid">
        <fgColor theme="5" tint="0.79995117038483843"/>
        <bgColor indexed="64"/>
      </patternFill>
    </fill>
    <fill>
      <patternFill patternType="solid">
        <fgColor theme="9" tint="0.79995117038483843"/>
        <bgColor indexed="64"/>
      </patternFill>
    </fill>
    <fill>
      <patternFill patternType="solid">
        <fgColor theme="9" tint="0.79992065187536243"/>
        <bgColor indexed="64"/>
      </patternFill>
    </fill>
    <fill>
      <patternFill patternType="solid">
        <fgColor theme="0" tint="-0.34998626667073579"/>
        <bgColor indexed="64"/>
      </patternFill>
    </fill>
    <fill>
      <patternFill patternType="solid">
        <fgColor theme="5" tint="0.39994506668294322"/>
        <bgColor indexed="64"/>
      </patternFill>
    </fill>
    <fill>
      <patternFill patternType="solid">
        <fgColor rgb="FF92D050"/>
        <bgColor indexed="64"/>
      </patternFill>
    </fill>
    <fill>
      <patternFill patternType="solid">
        <fgColor rgb="FFFFC000"/>
        <bgColor indexed="64"/>
      </patternFill>
    </fill>
    <fill>
      <patternFill patternType="solid">
        <fgColor theme="0"/>
        <bgColor indexed="64"/>
      </patternFill>
    </fill>
    <fill>
      <patternFill patternType="solid">
        <fgColor theme="7" tint="0.59999389629810485"/>
        <bgColor indexed="64"/>
      </patternFill>
    </fill>
    <fill>
      <patternFill patternType="solid">
        <fgColor theme="5" tint="-0.249977111117893"/>
        <bgColor indexed="64"/>
      </patternFill>
    </fill>
    <fill>
      <patternFill patternType="solid">
        <fgColor theme="9" tint="0.59999389629810485"/>
        <bgColor indexed="64"/>
      </patternFill>
    </fill>
    <fill>
      <patternFill patternType="solid">
        <fgColor theme="0"/>
        <bgColor rgb="FF000000"/>
      </patternFill>
    </fill>
    <fill>
      <patternFill patternType="solid">
        <fgColor theme="8"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0" tint="-0.14999847407452621"/>
        <bgColor indexed="64"/>
      </patternFill>
    </fill>
  </fills>
  <borders count="69">
    <border>
      <left/>
      <right/>
      <top/>
      <bottom/>
      <diagonal/>
    </border>
    <border>
      <left style="medium">
        <color auto="1"/>
      </left>
      <right style="thin">
        <color auto="1"/>
      </right>
      <top style="medium">
        <color auto="1"/>
      </top>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right/>
      <top style="medium">
        <color auto="1"/>
      </top>
      <bottom/>
      <diagonal/>
    </border>
    <border>
      <left style="medium">
        <color auto="1"/>
      </left>
      <right style="thin">
        <color auto="1"/>
      </right>
      <top style="medium">
        <color auto="1"/>
      </top>
      <bottom style="thin">
        <color auto="1"/>
      </bottom>
      <diagonal/>
    </border>
    <border>
      <left style="medium">
        <color auto="1"/>
      </left>
      <right style="thin">
        <color auto="1"/>
      </right>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top/>
      <bottom style="medium">
        <color auto="1"/>
      </bottom>
      <diagonal/>
    </border>
    <border>
      <left style="medium">
        <color auto="1"/>
      </left>
      <right style="thin">
        <color auto="1"/>
      </right>
      <top style="thin">
        <color auto="1"/>
      </top>
      <bottom style="medium">
        <color auto="1"/>
      </bottom>
      <diagonal/>
    </border>
    <border>
      <left style="medium">
        <color auto="1"/>
      </left>
      <right style="thin">
        <color auto="1"/>
      </right>
      <top/>
      <bottom/>
      <diagonal/>
    </border>
    <border>
      <left style="thin">
        <color auto="1"/>
      </left>
      <right style="thin">
        <color auto="1"/>
      </right>
      <top/>
      <bottom/>
      <diagonal/>
    </border>
    <border>
      <left style="thin">
        <color auto="1"/>
      </left>
      <right style="medium">
        <color auto="1"/>
      </right>
      <top/>
      <bottom style="thin">
        <color auto="1"/>
      </bottom>
      <diagonal/>
    </border>
    <border>
      <left style="medium">
        <color auto="1"/>
      </left>
      <right style="medium">
        <color auto="1"/>
      </right>
      <top/>
      <bottom style="thin">
        <color auto="1"/>
      </bottom>
      <diagonal/>
    </border>
    <border>
      <left/>
      <right style="thin">
        <color auto="1"/>
      </right>
      <top/>
      <bottom style="thin">
        <color auto="1"/>
      </bottom>
      <diagonal/>
    </border>
    <border>
      <left style="thin">
        <color auto="1"/>
      </left>
      <right style="medium">
        <color auto="1"/>
      </right>
      <top style="thin">
        <color auto="1"/>
      </top>
      <bottom style="thin">
        <color auto="1"/>
      </bottom>
      <diagonal/>
    </border>
    <border>
      <left style="medium">
        <color auto="1"/>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medium">
        <color auto="1"/>
      </bottom>
      <diagonal/>
    </border>
    <border>
      <left style="medium">
        <color auto="1"/>
      </left>
      <right style="medium">
        <color auto="1"/>
      </right>
      <top style="thin">
        <color auto="1"/>
      </top>
      <bottom style="medium">
        <color auto="1"/>
      </bottom>
      <diagonal/>
    </border>
    <border>
      <left/>
      <right style="thin">
        <color auto="1"/>
      </right>
      <top style="thin">
        <color auto="1"/>
      </top>
      <bottom style="medium">
        <color auto="1"/>
      </bottom>
      <diagonal/>
    </border>
    <border>
      <left style="thin">
        <color auto="1"/>
      </left>
      <right style="thin">
        <color auto="1"/>
      </right>
      <top style="thin">
        <color auto="1"/>
      </top>
      <bottom/>
      <diagonal/>
    </border>
    <border>
      <left style="thin">
        <color auto="1"/>
      </left>
      <right style="thin">
        <color auto="1"/>
      </right>
      <top style="medium">
        <color auto="1"/>
      </top>
      <bottom/>
      <diagonal/>
    </border>
    <border>
      <left style="medium">
        <color auto="1"/>
      </left>
      <right/>
      <top style="medium">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bottom style="thin">
        <color auto="1"/>
      </bottom>
      <diagonal/>
    </border>
    <border>
      <left style="medium">
        <color auto="1"/>
      </left>
      <right style="thin">
        <color auto="1"/>
      </right>
      <top style="thin">
        <color auto="1"/>
      </top>
      <bottom style="thin">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right style="thin">
        <color auto="1"/>
      </right>
      <top/>
      <bottom/>
      <diagonal/>
    </border>
    <border>
      <left/>
      <right style="thin">
        <color auto="1"/>
      </right>
      <top/>
      <bottom style="medium">
        <color auto="1"/>
      </bottom>
      <diagonal/>
    </border>
    <border>
      <left/>
      <right/>
      <top/>
      <bottom style="thin">
        <color auto="1"/>
      </bottom>
      <diagonal/>
    </border>
    <border>
      <left style="medium">
        <color auto="1"/>
      </left>
      <right style="medium">
        <color auto="1"/>
      </right>
      <top/>
      <bottom/>
      <diagonal/>
    </border>
    <border>
      <left style="thin">
        <color auto="1"/>
      </left>
      <right style="medium">
        <color auto="1"/>
      </right>
      <top style="thin">
        <color auto="1"/>
      </top>
      <bottom/>
      <diagonal/>
    </border>
    <border>
      <left style="medium">
        <color auto="1"/>
      </left>
      <right style="thin">
        <color auto="1"/>
      </right>
      <top style="thin">
        <color auto="1"/>
      </top>
      <bottom/>
      <diagonal/>
    </border>
    <border>
      <left style="thin">
        <color auto="1"/>
      </left>
      <right/>
      <top/>
      <bottom/>
      <diagonal/>
    </border>
    <border>
      <left style="medium">
        <color auto="1"/>
      </left>
      <right style="medium">
        <color auto="1"/>
      </right>
      <top style="medium">
        <color auto="1"/>
      </top>
      <bottom style="thin">
        <color auto="1"/>
      </bottom>
      <diagonal/>
    </border>
    <border>
      <left/>
      <right style="thin">
        <color auto="1"/>
      </right>
      <top style="medium">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top/>
      <bottom style="thin">
        <color auto="1"/>
      </bottom>
      <diagonal/>
    </border>
    <border>
      <left/>
      <right style="thin">
        <color auto="1"/>
      </right>
      <top style="thin">
        <color auto="1"/>
      </top>
      <bottom/>
      <diagonal/>
    </border>
    <border>
      <left style="medium">
        <color auto="1"/>
      </left>
      <right style="medium">
        <color auto="1"/>
      </right>
      <top style="thin">
        <color auto="1"/>
      </top>
      <bottom/>
      <diagonal/>
    </border>
    <border>
      <left/>
      <right style="medium">
        <color auto="1"/>
      </right>
      <top/>
      <bottom style="thin">
        <color auto="1"/>
      </bottom>
      <diagonal/>
    </border>
    <border>
      <left style="thin">
        <color auto="1"/>
      </left>
      <right/>
      <top style="medium">
        <color auto="1"/>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auto="1"/>
      </bottom>
      <diagonal/>
    </border>
    <border>
      <left/>
      <right style="thin">
        <color auto="1"/>
      </right>
      <top style="medium">
        <color auto="1"/>
      </top>
      <bottom/>
      <diagonal/>
    </border>
    <border>
      <left/>
      <right/>
      <top style="thin">
        <color auto="1"/>
      </top>
      <bottom style="thin">
        <color auto="1"/>
      </bottom>
      <diagonal/>
    </border>
    <border>
      <left/>
      <right/>
      <top style="thin">
        <color auto="1"/>
      </top>
      <bottom style="medium">
        <color auto="1"/>
      </bottom>
      <diagonal/>
    </border>
    <border>
      <left style="thin">
        <color auto="1"/>
      </left>
      <right/>
      <top/>
      <bottom style="thin">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right style="medium">
        <color auto="1"/>
      </right>
      <top style="medium">
        <color auto="1"/>
      </top>
      <bottom/>
      <diagonal/>
    </border>
    <border>
      <left style="medium">
        <color auto="1"/>
      </left>
      <right/>
      <top/>
      <bottom/>
      <diagonal/>
    </border>
    <border>
      <left style="thin">
        <color auto="1"/>
      </left>
      <right style="medium">
        <color auto="1"/>
      </right>
      <top/>
      <bottom/>
      <diagonal/>
    </border>
    <border>
      <left style="thin">
        <color auto="1"/>
      </left>
      <right style="medium">
        <color indexed="64"/>
      </right>
      <top style="medium">
        <color indexed="64"/>
      </top>
      <bottom/>
      <diagonal/>
    </border>
    <border>
      <left style="thin">
        <color auto="1"/>
      </left>
      <right style="medium">
        <color indexed="64"/>
      </right>
      <top/>
      <bottom style="medium">
        <color indexed="64"/>
      </bottom>
      <diagonal/>
    </border>
    <border>
      <left/>
      <right/>
      <top style="thin">
        <color auto="1"/>
      </top>
      <bottom/>
      <diagonal/>
    </border>
    <border>
      <left/>
      <right style="medium">
        <color indexed="64"/>
      </right>
      <top/>
      <bottom/>
      <diagonal/>
    </border>
    <border>
      <left style="medium">
        <color auto="1"/>
      </left>
      <right/>
      <top style="thin">
        <color auto="1"/>
      </top>
      <bottom/>
      <diagonal/>
    </border>
    <border>
      <left/>
      <right style="medium">
        <color auto="1"/>
      </right>
      <top style="thin">
        <color auto="1"/>
      </top>
      <bottom style="thin">
        <color auto="1"/>
      </bottom>
      <diagonal/>
    </border>
    <border>
      <left style="thin">
        <color auto="1"/>
      </left>
      <right/>
      <top style="thin">
        <color auto="1"/>
      </top>
      <bottom/>
      <diagonal/>
    </border>
    <border>
      <left style="medium">
        <color auto="1"/>
      </left>
      <right/>
      <top style="thin">
        <color indexed="64"/>
      </top>
      <bottom style="thin">
        <color indexed="64"/>
      </bottom>
      <diagonal/>
    </border>
  </borders>
  <cellStyleXfs count="76">
    <xf numFmtId="0" fontId="0" fillId="0" borderId="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0" fontId="58" fillId="0" borderId="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0" fontId="58" fillId="0" borderId="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0" fontId="58" fillId="0" borderId="0"/>
    <xf numFmtId="0" fontId="58" fillId="0" borderId="0"/>
    <xf numFmtId="0" fontId="58" fillId="0" borderId="0"/>
    <xf numFmtId="0" fontId="58" fillId="0" borderId="0"/>
    <xf numFmtId="0" fontId="58" fillId="0" borderId="0"/>
    <xf numFmtId="0" fontId="48" fillId="0" borderId="0"/>
    <xf numFmtId="0" fontId="48" fillId="0" borderId="0"/>
    <xf numFmtId="0" fontId="48" fillId="0" borderId="0"/>
    <xf numFmtId="0" fontId="48" fillId="0" borderId="0"/>
    <xf numFmtId="0" fontId="48" fillId="0" borderId="0"/>
    <xf numFmtId="0" fontId="65" fillId="0" borderId="0"/>
    <xf numFmtId="0" fontId="73" fillId="0" borderId="0"/>
  </cellStyleXfs>
  <cellXfs count="1181">
    <xf numFmtId="0" fontId="0" fillId="0" borderId="0" xfId="0"/>
    <xf numFmtId="0" fontId="0" fillId="0" borderId="0" xfId="0" applyAlignment="1">
      <alignment vertical="center"/>
    </xf>
    <xf numFmtId="0" fontId="17" fillId="0" borderId="0" xfId="0" applyFont="1"/>
    <xf numFmtId="0" fontId="0" fillId="0" borderId="0" xfId="0" applyAlignment="1">
      <alignment vertical="center" wrapText="1"/>
    </xf>
    <xf numFmtId="0" fontId="20" fillId="0" borderId="7" xfId="0" applyFont="1" applyBorder="1" applyAlignment="1">
      <alignment vertical="center"/>
    </xf>
    <xf numFmtId="2" fontId="23" fillId="0" borderId="7" xfId="0" applyNumberFormat="1" applyFont="1" applyBorder="1" applyAlignment="1">
      <alignment horizontal="center" vertical="center" wrapText="1"/>
    </xf>
    <xf numFmtId="0" fontId="20" fillId="2" borderId="10" xfId="0" applyFont="1" applyFill="1" applyBorder="1" applyAlignment="1">
      <alignment vertical="center"/>
    </xf>
    <xf numFmtId="0" fontId="21" fillId="3" borderId="13" xfId="0" applyFont="1" applyFill="1" applyBorder="1" applyAlignment="1">
      <alignment vertical="center" wrapText="1"/>
    </xf>
    <xf numFmtId="0" fontId="21" fillId="3" borderId="14" xfId="0" applyFont="1" applyFill="1" applyBorder="1" applyAlignment="1">
      <alignment vertical="center" wrapText="1"/>
    </xf>
    <xf numFmtId="0" fontId="21" fillId="4" borderId="16" xfId="0" applyFont="1" applyFill="1" applyBorder="1" applyAlignment="1">
      <alignment vertical="center" wrapText="1"/>
    </xf>
    <xf numFmtId="0" fontId="21" fillId="4" borderId="17" xfId="0" applyFont="1" applyFill="1" applyBorder="1" applyAlignment="1">
      <alignment vertical="center" wrapText="1"/>
    </xf>
    <xf numFmtId="0" fontId="21" fillId="5" borderId="16" xfId="0" applyFont="1" applyFill="1" applyBorder="1" applyAlignment="1">
      <alignment vertical="center" wrapText="1"/>
    </xf>
    <xf numFmtId="0" fontId="21" fillId="5" borderId="17" xfId="0" applyFont="1" applyFill="1" applyBorder="1" applyAlignment="1">
      <alignment vertical="center" wrapText="1"/>
    </xf>
    <xf numFmtId="0" fontId="21" fillId="3" borderId="16" xfId="0" applyFont="1" applyFill="1" applyBorder="1" applyAlignment="1">
      <alignment vertical="center" wrapText="1"/>
    </xf>
    <xf numFmtId="0" fontId="21" fillId="3" borderId="17" xfId="0" applyFont="1" applyFill="1" applyBorder="1" applyAlignment="1">
      <alignment vertical="center" wrapText="1"/>
    </xf>
    <xf numFmtId="0" fontId="21" fillId="6" borderId="17" xfId="0" applyFont="1" applyFill="1" applyBorder="1" applyAlignment="1">
      <alignment vertical="center" wrapText="1"/>
    </xf>
    <xf numFmtId="0" fontId="25" fillId="0" borderId="0" xfId="0" applyFont="1"/>
    <xf numFmtId="0" fontId="26" fillId="0" borderId="0" xfId="0" applyFont="1" applyAlignment="1">
      <alignment vertical="center"/>
    </xf>
    <xf numFmtId="0" fontId="18" fillId="2" borderId="0" xfId="0" applyFont="1" applyFill="1"/>
    <xf numFmtId="0" fontId="25" fillId="2" borderId="0" xfId="0" applyFont="1" applyFill="1"/>
    <xf numFmtId="2" fontId="25" fillId="2" borderId="0" xfId="0" applyNumberFormat="1" applyFont="1" applyFill="1"/>
    <xf numFmtId="0" fontId="25" fillId="0" borderId="0" xfId="0" applyFont="1" applyAlignment="1">
      <alignment horizontal="left" vertical="top" wrapText="1"/>
    </xf>
    <xf numFmtId="0" fontId="25" fillId="0" borderId="0" xfId="0" applyFont="1" applyAlignment="1">
      <alignment horizontal="left" vertical="center" wrapText="1"/>
    </xf>
    <xf numFmtId="0" fontId="20" fillId="2" borderId="7" xfId="0" applyFont="1" applyFill="1" applyBorder="1" applyAlignment="1">
      <alignment vertical="center"/>
    </xf>
    <xf numFmtId="0" fontId="23" fillId="0" borderId="0" xfId="0" applyFont="1" applyAlignment="1">
      <alignment horizontal="center" vertical="center"/>
    </xf>
    <xf numFmtId="2" fontId="23" fillId="0" borderId="0" xfId="0" applyNumberFormat="1" applyFont="1" applyAlignment="1">
      <alignment horizontal="center" vertical="center"/>
    </xf>
    <xf numFmtId="3" fontId="0" fillId="0" borderId="0" xfId="0" applyNumberFormat="1" applyAlignment="1">
      <alignment horizontal="left" vertical="top" wrapText="1"/>
    </xf>
    <xf numFmtId="2" fontId="0" fillId="0" borderId="0" xfId="0" applyNumberFormat="1" applyAlignment="1">
      <alignment horizontal="left" vertical="top" wrapText="1"/>
    </xf>
    <xf numFmtId="0" fontId="0" fillId="0" borderId="0" xfId="0" applyAlignment="1">
      <alignment horizontal="center" vertical="center" wrapText="1"/>
    </xf>
    <xf numFmtId="0" fontId="0" fillId="0" borderId="0" xfId="0" applyAlignment="1">
      <alignment horizontal="left" vertical="center" wrapText="1"/>
    </xf>
    <xf numFmtId="0" fontId="20" fillId="2" borderId="8" xfId="0" applyFont="1" applyFill="1" applyBorder="1" applyAlignment="1">
      <alignment vertical="center"/>
    </xf>
    <xf numFmtId="2" fontId="23" fillId="0" borderId="10" xfId="0" applyNumberFormat="1" applyFont="1" applyBorder="1" applyAlignment="1">
      <alignment horizontal="center" vertical="center" wrapText="1"/>
    </xf>
    <xf numFmtId="2" fontId="27" fillId="2" borderId="0" xfId="0" applyNumberFormat="1" applyFont="1" applyFill="1"/>
    <xf numFmtId="2" fontId="27" fillId="2" borderId="29" xfId="0" applyNumberFormat="1" applyFont="1" applyFill="1" applyBorder="1"/>
    <xf numFmtId="0" fontId="0" fillId="0" borderId="0" xfId="0" applyAlignment="1">
      <alignment horizontal="center"/>
    </xf>
    <xf numFmtId="2" fontId="31" fillId="10" borderId="0" xfId="0" applyNumberFormat="1" applyFont="1" applyFill="1"/>
    <xf numFmtId="0" fontId="19" fillId="0" borderId="26" xfId="0" applyFont="1" applyBorder="1" applyAlignment="1">
      <alignment horizontal="center" vertical="center" wrapText="1"/>
    </xf>
    <xf numFmtId="0" fontId="20" fillId="0" borderId="26" xfId="0" applyFont="1" applyBorder="1" applyAlignment="1">
      <alignment vertical="center"/>
    </xf>
    <xf numFmtId="2" fontId="23" fillId="0" borderId="26" xfId="0" applyNumberFormat="1" applyFont="1" applyBorder="1" applyAlignment="1">
      <alignment horizontal="center" vertical="center" wrapText="1"/>
    </xf>
    <xf numFmtId="0" fontId="20" fillId="2" borderId="28" xfId="0" applyFont="1" applyFill="1" applyBorder="1" applyAlignment="1">
      <alignment vertical="center"/>
    </xf>
    <xf numFmtId="0" fontId="32" fillId="5" borderId="17" xfId="0" applyFont="1" applyFill="1" applyBorder="1" applyAlignment="1">
      <alignment vertical="center" wrapText="1"/>
    </xf>
    <xf numFmtId="0" fontId="20" fillId="2" borderId="26" xfId="0" applyFont="1" applyFill="1" applyBorder="1" applyAlignment="1">
      <alignment vertical="center"/>
    </xf>
    <xf numFmtId="0" fontId="20" fillId="2" borderId="16" xfId="0" applyFont="1" applyFill="1" applyBorder="1" applyAlignment="1">
      <alignment vertical="center"/>
    </xf>
    <xf numFmtId="2" fontId="0" fillId="0" borderId="0" xfId="0" applyNumberFormat="1"/>
    <xf numFmtId="0" fontId="0" fillId="0" borderId="0" xfId="0" applyAlignment="1">
      <alignment wrapText="1"/>
    </xf>
    <xf numFmtId="0" fontId="32" fillId="6" borderId="17" xfId="0" applyFont="1" applyFill="1" applyBorder="1" applyAlignment="1">
      <alignment horizontal="center" vertical="center" wrapText="1"/>
    </xf>
    <xf numFmtId="0" fontId="21" fillId="6" borderId="16" xfId="0" applyFont="1" applyFill="1" applyBorder="1" applyAlignment="1">
      <alignment vertical="center" wrapText="1"/>
    </xf>
    <xf numFmtId="0" fontId="35" fillId="4" borderId="17" xfId="0" applyFont="1" applyFill="1" applyBorder="1" applyAlignment="1">
      <alignment vertical="center" wrapText="1"/>
    </xf>
    <xf numFmtId="0" fontId="36" fillId="4" borderId="17" xfId="0" applyFont="1" applyFill="1" applyBorder="1" applyAlignment="1">
      <alignment vertical="center" wrapText="1"/>
    </xf>
    <xf numFmtId="0" fontId="17" fillId="0" borderId="0" xfId="0" applyFont="1" applyAlignment="1">
      <alignment vertical="center"/>
    </xf>
    <xf numFmtId="0" fontId="33" fillId="0" borderId="0" xfId="0" applyFont="1" applyAlignment="1">
      <alignment horizontal="center" vertical="center"/>
    </xf>
    <xf numFmtId="0" fontId="38" fillId="0" borderId="7" xfId="0" applyFont="1" applyBorder="1" applyAlignment="1">
      <alignment horizontal="center" vertical="center"/>
    </xf>
    <xf numFmtId="2" fontId="23" fillId="0" borderId="22" xfId="0" applyNumberFormat="1" applyFont="1" applyBorder="1" applyAlignment="1">
      <alignment horizontal="center" vertical="center" wrapText="1"/>
    </xf>
    <xf numFmtId="0" fontId="20" fillId="2" borderId="36" xfId="0" applyFont="1" applyFill="1" applyBorder="1" applyAlignment="1">
      <alignment vertical="center"/>
    </xf>
    <xf numFmtId="0" fontId="21" fillId="3" borderId="3" xfId="0" applyFont="1" applyFill="1" applyBorder="1" applyAlignment="1">
      <alignment vertical="center" wrapText="1"/>
    </xf>
    <xf numFmtId="0" fontId="21" fillId="3" borderId="38" xfId="0" applyFont="1" applyFill="1" applyBorder="1" applyAlignment="1">
      <alignment vertical="center" wrapText="1"/>
    </xf>
    <xf numFmtId="0" fontId="33" fillId="0" borderId="0" xfId="0" applyFont="1"/>
    <xf numFmtId="0" fontId="20" fillId="2" borderId="22" xfId="0" applyFont="1" applyFill="1" applyBorder="1" applyAlignment="1">
      <alignment vertical="center"/>
    </xf>
    <xf numFmtId="0" fontId="20" fillId="2" borderId="35" xfId="0" applyFont="1" applyFill="1" applyBorder="1" applyAlignment="1">
      <alignment vertical="center"/>
    </xf>
    <xf numFmtId="0" fontId="38" fillId="0" borderId="26" xfId="0" applyFont="1" applyBorder="1" applyAlignment="1">
      <alignment horizontal="center" vertical="center"/>
    </xf>
    <xf numFmtId="2" fontId="27" fillId="2" borderId="34" xfId="0" applyNumberFormat="1" applyFont="1" applyFill="1" applyBorder="1"/>
    <xf numFmtId="0" fontId="0" fillId="0" borderId="0" xfId="0" applyAlignment="1">
      <alignment horizontal="center" vertical="center"/>
    </xf>
    <xf numFmtId="0" fontId="21" fillId="3" borderId="13" xfId="0" applyFont="1" applyFill="1" applyBorder="1" applyAlignment="1">
      <alignment wrapText="1"/>
    </xf>
    <xf numFmtId="0" fontId="21" fillId="3" borderId="14" xfId="0" applyFont="1" applyFill="1" applyBorder="1" applyAlignment="1">
      <alignment wrapText="1"/>
    </xf>
    <xf numFmtId="0" fontId="21" fillId="4" borderId="16" xfId="0" applyFont="1" applyFill="1" applyBorder="1" applyAlignment="1">
      <alignment wrapText="1"/>
    </xf>
    <xf numFmtId="0" fontId="21" fillId="4" borderId="17" xfId="0" applyFont="1" applyFill="1" applyBorder="1" applyAlignment="1">
      <alignment wrapText="1"/>
    </xf>
    <xf numFmtId="0" fontId="21" fillId="5" borderId="16" xfId="0" applyFont="1" applyFill="1" applyBorder="1" applyAlignment="1">
      <alignment wrapText="1"/>
    </xf>
    <xf numFmtId="0" fontId="21" fillId="5" borderId="17" xfId="0" applyFont="1" applyFill="1" applyBorder="1" applyAlignment="1">
      <alignment wrapText="1"/>
    </xf>
    <xf numFmtId="0" fontId="21" fillId="3" borderId="16" xfId="0" applyFont="1" applyFill="1" applyBorder="1" applyAlignment="1">
      <alignment wrapText="1"/>
    </xf>
    <xf numFmtId="0" fontId="21" fillId="3" borderId="17" xfId="0" applyFont="1" applyFill="1" applyBorder="1" applyAlignment="1">
      <alignment wrapText="1"/>
    </xf>
    <xf numFmtId="0" fontId="21" fillId="6" borderId="17" xfId="0" applyFont="1" applyFill="1" applyBorder="1" applyAlignment="1">
      <alignment wrapText="1"/>
    </xf>
    <xf numFmtId="0" fontId="33" fillId="0" borderId="0" xfId="0" applyFont="1" applyAlignment="1">
      <alignment wrapText="1"/>
    </xf>
    <xf numFmtId="2" fontId="24" fillId="10" borderId="0" xfId="0" applyNumberFormat="1" applyFont="1" applyFill="1"/>
    <xf numFmtId="0" fontId="20" fillId="0" borderId="7" xfId="0" applyFont="1" applyBorder="1" applyAlignment="1">
      <alignment horizontal="center" vertical="center"/>
    </xf>
    <xf numFmtId="0" fontId="0" fillId="3" borderId="15" xfId="0" applyFill="1" applyBorder="1" applyAlignment="1">
      <alignment vertical="center"/>
    </xf>
    <xf numFmtId="0" fontId="0" fillId="4" borderId="18" xfId="0" applyFill="1" applyBorder="1" applyAlignment="1">
      <alignment vertical="center"/>
    </xf>
    <xf numFmtId="0" fontId="0" fillId="6" borderId="18" xfId="0" applyFill="1" applyBorder="1" applyAlignment="1">
      <alignment vertical="center"/>
    </xf>
    <xf numFmtId="0" fontId="25" fillId="0" borderId="0" xfId="0" applyFont="1" applyAlignment="1">
      <alignment vertical="center"/>
    </xf>
    <xf numFmtId="0" fontId="0" fillId="3" borderId="25" xfId="0" applyFill="1" applyBorder="1" applyAlignment="1">
      <alignment vertical="center"/>
    </xf>
    <xf numFmtId="0" fontId="0" fillId="4" borderId="26" xfId="0" applyFill="1" applyBorder="1" applyAlignment="1">
      <alignment vertical="center"/>
    </xf>
    <xf numFmtId="0" fontId="0" fillId="6" borderId="26" xfId="0" applyFill="1" applyBorder="1" applyAlignment="1">
      <alignment vertical="center"/>
    </xf>
    <xf numFmtId="3" fontId="0" fillId="0" borderId="0" xfId="0" applyNumberFormat="1" applyAlignment="1">
      <alignment horizontal="left" vertical="center" wrapText="1"/>
    </xf>
    <xf numFmtId="2" fontId="0" fillId="0" borderId="0" xfId="0" applyNumberFormat="1" applyAlignment="1">
      <alignment horizontal="left" vertical="center" wrapText="1"/>
    </xf>
    <xf numFmtId="0" fontId="0" fillId="3" borderId="13" xfId="0" applyFill="1" applyBorder="1" applyAlignment="1">
      <alignment vertical="center"/>
    </xf>
    <xf numFmtId="0" fontId="0" fillId="4" borderId="16" xfId="0" applyFill="1" applyBorder="1" applyAlignment="1">
      <alignment vertical="center"/>
    </xf>
    <xf numFmtId="0" fontId="0" fillId="6" borderId="16" xfId="0" applyFill="1" applyBorder="1" applyAlignment="1">
      <alignment vertical="center"/>
    </xf>
    <xf numFmtId="0" fontId="27" fillId="0" borderId="0" xfId="0" applyFont="1"/>
    <xf numFmtId="0" fontId="35" fillId="3" borderId="13" xfId="0" applyFont="1" applyFill="1" applyBorder="1" applyAlignment="1">
      <alignment vertical="center" wrapText="1"/>
    </xf>
    <xf numFmtId="0" fontId="35" fillId="3" borderId="14" xfId="0" applyFont="1" applyFill="1" applyBorder="1" applyAlignment="1">
      <alignment vertical="center" wrapText="1"/>
    </xf>
    <xf numFmtId="0" fontId="35" fillId="4" borderId="16" xfId="0" applyFont="1" applyFill="1" applyBorder="1" applyAlignment="1">
      <alignment vertical="center" wrapText="1"/>
    </xf>
    <xf numFmtId="0" fontId="35" fillId="5" borderId="16" xfId="0" applyFont="1" applyFill="1" applyBorder="1" applyAlignment="1">
      <alignment vertical="center" wrapText="1"/>
    </xf>
    <xf numFmtId="0" fontId="35" fillId="6" borderId="17" xfId="0" applyFont="1" applyFill="1" applyBorder="1" applyAlignment="1">
      <alignment vertical="center" wrapText="1"/>
    </xf>
    <xf numFmtId="2" fontId="27" fillId="2" borderId="0" xfId="0" applyNumberFormat="1" applyFont="1" applyFill="1" applyAlignment="1">
      <alignment horizontal="center"/>
    </xf>
    <xf numFmtId="2" fontId="27" fillId="2" borderId="29" xfId="0" applyNumberFormat="1" applyFont="1" applyFill="1" applyBorder="1" applyAlignment="1">
      <alignment horizontal="center"/>
    </xf>
    <xf numFmtId="2" fontId="24" fillId="10" borderId="43" xfId="0" applyNumberFormat="1" applyFont="1" applyFill="1" applyBorder="1"/>
    <xf numFmtId="0" fontId="33" fillId="0" borderId="0" xfId="0" applyFont="1" applyAlignment="1">
      <alignment vertical="center"/>
    </xf>
    <xf numFmtId="0" fontId="0" fillId="11" borderId="0" xfId="0" applyFill="1" applyAlignment="1">
      <alignment vertical="center"/>
    </xf>
    <xf numFmtId="0" fontId="0" fillId="0" borderId="9" xfId="0" applyBorder="1" applyAlignment="1">
      <alignment vertical="center"/>
    </xf>
    <xf numFmtId="0" fontId="0" fillId="11" borderId="9" xfId="0" applyFill="1" applyBorder="1" applyAlignment="1">
      <alignment vertical="center"/>
    </xf>
    <xf numFmtId="0" fontId="20" fillId="0" borderId="22" xfId="0" applyFont="1" applyBorder="1" applyAlignment="1">
      <alignment vertical="center"/>
    </xf>
    <xf numFmtId="0" fontId="20" fillId="2" borderId="45" xfId="0" applyFont="1" applyFill="1" applyBorder="1" applyAlignment="1">
      <alignment horizontal="center" vertical="center"/>
    </xf>
    <xf numFmtId="0" fontId="0" fillId="3" borderId="39" xfId="0" applyFill="1" applyBorder="1" applyAlignment="1">
      <alignment vertical="center"/>
    </xf>
    <xf numFmtId="0" fontId="35" fillId="3" borderId="3" xfId="0" applyFont="1" applyFill="1" applyBorder="1" applyAlignment="1">
      <alignment vertical="center" wrapText="1"/>
    </xf>
    <xf numFmtId="0" fontId="35" fillId="3" borderId="38" xfId="0" applyFont="1" applyFill="1" applyBorder="1" applyAlignment="1">
      <alignment vertical="center" wrapText="1"/>
    </xf>
    <xf numFmtId="0" fontId="33" fillId="3" borderId="39" xfId="0" applyFont="1" applyFill="1" applyBorder="1" applyAlignment="1">
      <alignment vertical="center"/>
    </xf>
    <xf numFmtId="0" fontId="33" fillId="4" borderId="18" xfId="0" applyFont="1" applyFill="1" applyBorder="1" applyAlignment="1">
      <alignment vertical="center"/>
    </xf>
    <xf numFmtId="0" fontId="33" fillId="6" borderId="18" xfId="0" applyFont="1" applyFill="1" applyBorder="1" applyAlignment="1">
      <alignment vertical="center"/>
    </xf>
    <xf numFmtId="0" fontId="0" fillId="5" borderId="18" xfId="0" applyFill="1" applyBorder="1" applyAlignment="1">
      <alignment vertical="center"/>
    </xf>
    <xf numFmtId="0" fontId="20" fillId="2" borderId="22" xfId="0" applyFont="1" applyFill="1" applyBorder="1" applyAlignment="1">
      <alignment horizontal="center" vertical="center"/>
    </xf>
    <xf numFmtId="0" fontId="0" fillId="3" borderId="2" xfId="0" applyFill="1" applyBorder="1" applyAlignment="1">
      <alignment vertical="center"/>
    </xf>
    <xf numFmtId="0" fontId="33" fillId="3" borderId="2" xfId="0" applyFont="1" applyFill="1" applyBorder="1" applyAlignment="1">
      <alignment vertical="center"/>
    </xf>
    <xf numFmtId="0" fontId="33" fillId="4" borderId="26" xfId="0" applyFont="1" applyFill="1" applyBorder="1" applyAlignment="1">
      <alignment vertical="center"/>
    </xf>
    <xf numFmtId="0" fontId="33" fillId="6" borderId="26" xfId="0" applyFont="1" applyFill="1" applyBorder="1" applyAlignment="1">
      <alignment vertical="center"/>
    </xf>
    <xf numFmtId="0" fontId="0" fillId="5" borderId="26" xfId="0" applyFill="1" applyBorder="1" applyAlignment="1">
      <alignment vertical="center"/>
    </xf>
    <xf numFmtId="0" fontId="20" fillId="2" borderId="35" xfId="0" applyFont="1" applyFill="1" applyBorder="1" applyAlignment="1">
      <alignment horizontal="center" vertical="center"/>
    </xf>
    <xf numFmtId="0" fontId="0" fillId="3" borderId="3" xfId="0" applyFill="1" applyBorder="1" applyAlignment="1">
      <alignment vertical="center"/>
    </xf>
    <xf numFmtId="2" fontId="27" fillId="2" borderId="0" xfId="0" applyNumberFormat="1" applyFont="1" applyFill="1" applyAlignment="1">
      <alignment vertical="center"/>
    </xf>
    <xf numFmtId="2" fontId="27" fillId="2" borderId="29" xfId="0" applyNumberFormat="1" applyFont="1" applyFill="1" applyBorder="1" applyAlignment="1">
      <alignment vertical="center"/>
    </xf>
    <xf numFmtId="0" fontId="33" fillId="3" borderId="3" xfId="0" applyFont="1" applyFill="1" applyBorder="1" applyAlignment="1">
      <alignment vertical="center"/>
    </xf>
    <xf numFmtId="2" fontId="33" fillId="2" borderId="29" xfId="0" applyNumberFormat="1" applyFont="1" applyFill="1" applyBorder="1" applyAlignment="1">
      <alignment vertical="center"/>
    </xf>
    <xf numFmtId="0" fontId="33" fillId="4" borderId="16" xfId="0" applyFont="1" applyFill="1" applyBorder="1" applyAlignment="1">
      <alignment vertical="center"/>
    </xf>
    <xf numFmtId="0" fontId="33" fillId="6" borderId="16" xfId="0" applyFont="1" applyFill="1" applyBorder="1" applyAlignment="1">
      <alignment vertical="center"/>
    </xf>
    <xf numFmtId="0" fontId="0" fillId="5" borderId="16" xfId="0" applyFill="1" applyBorder="1" applyAlignment="1">
      <alignment vertical="center"/>
    </xf>
    <xf numFmtId="2" fontId="23" fillId="0" borderId="8" xfId="0" applyNumberFormat="1" applyFont="1" applyBorder="1" applyAlignment="1">
      <alignment horizontal="center" vertical="center" wrapText="1"/>
    </xf>
    <xf numFmtId="0" fontId="0" fillId="0" borderId="4" xfId="0" applyBorder="1"/>
    <xf numFmtId="0" fontId="0" fillId="11" borderId="0" xfId="0" applyFill="1"/>
    <xf numFmtId="2" fontId="18" fillId="10" borderId="0" xfId="0" applyNumberFormat="1" applyFont="1" applyFill="1" applyAlignment="1">
      <alignment horizontal="center"/>
    </xf>
    <xf numFmtId="0" fontId="0" fillId="0" borderId="24" xfId="0" applyBorder="1"/>
    <xf numFmtId="0" fontId="20" fillId="2" borderId="21" xfId="0" applyFont="1" applyFill="1" applyBorder="1" applyAlignment="1">
      <alignment horizontal="center" vertical="center"/>
    </xf>
    <xf numFmtId="0" fontId="20" fillId="2" borderId="7" xfId="0" applyFont="1" applyFill="1" applyBorder="1" applyAlignment="1">
      <alignment horizontal="center" vertical="center"/>
    </xf>
    <xf numFmtId="0" fontId="20" fillId="2" borderId="8" xfId="0" applyFont="1" applyFill="1" applyBorder="1" applyAlignment="1">
      <alignment horizontal="center" vertical="center"/>
    </xf>
    <xf numFmtId="2" fontId="27" fillId="2" borderId="34" xfId="0" applyNumberFormat="1" applyFont="1" applyFill="1" applyBorder="1" applyAlignment="1">
      <alignment horizontal="center"/>
    </xf>
    <xf numFmtId="0" fontId="0" fillId="0" borderId="42" xfId="0" applyBorder="1"/>
    <xf numFmtId="0" fontId="0" fillId="0" borderId="9" xfId="0" applyBorder="1"/>
    <xf numFmtId="2" fontId="23" fillId="0" borderId="45" xfId="0" applyNumberFormat="1" applyFont="1" applyBorder="1" applyAlignment="1">
      <alignment horizontal="center" vertical="center" wrapText="1"/>
    </xf>
    <xf numFmtId="2" fontId="27" fillId="2" borderId="46" xfId="0" applyNumberFormat="1" applyFont="1" applyFill="1" applyBorder="1"/>
    <xf numFmtId="0" fontId="0" fillId="0" borderId="4" xfId="0" applyBorder="1" applyAlignment="1">
      <alignment vertical="center"/>
    </xf>
    <xf numFmtId="0" fontId="25" fillId="0" borderId="4" xfId="0" applyFont="1" applyBorder="1"/>
    <xf numFmtId="0" fontId="35" fillId="3" borderId="14" xfId="0" applyFont="1" applyFill="1" applyBorder="1" applyAlignment="1">
      <alignment horizontal="center" vertical="center" wrapText="1"/>
    </xf>
    <xf numFmtId="0" fontId="35" fillId="4" borderId="17" xfId="0" applyFont="1" applyFill="1" applyBorder="1" applyAlignment="1">
      <alignment horizontal="center" vertical="center" wrapText="1"/>
    </xf>
    <xf numFmtId="0" fontId="35" fillId="6" borderId="17" xfId="0" applyFont="1" applyFill="1" applyBorder="1" applyAlignment="1">
      <alignment horizontal="center" vertical="center" wrapText="1"/>
    </xf>
    <xf numFmtId="0" fontId="21" fillId="3" borderId="14" xfId="0" applyFont="1" applyFill="1" applyBorder="1" applyAlignment="1">
      <alignment horizontal="center" vertical="center" wrapText="1"/>
    </xf>
    <xf numFmtId="0" fontId="21" fillId="4" borderId="17" xfId="0" applyFont="1" applyFill="1" applyBorder="1" applyAlignment="1">
      <alignment horizontal="center" vertical="center" wrapText="1"/>
    </xf>
    <xf numFmtId="0" fontId="21" fillId="6" borderId="17" xfId="0" applyFont="1" applyFill="1" applyBorder="1" applyAlignment="1">
      <alignment horizontal="center" vertical="center" wrapText="1"/>
    </xf>
    <xf numFmtId="0" fontId="35" fillId="5" borderId="17" xfId="0" applyFont="1" applyFill="1" applyBorder="1" applyAlignment="1">
      <alignment horizontal="center" vertical="center" wrapText="1"/>
    </xf>
    <xf numFmtId="0" fontId="32" fillId="5" borderId="17" xfId="0" applyFont="1" applyFill="1" applyBorder="1" applyAlignment="1">
      <alignment horizontal="center" vertical="center" wrapText="1"/>
    </xf>
    <xf numFmtId="0" fontId="0" fillId="0" borderId="58" xfId="0" applyBorder="1"/>
    <xf numFmtId="0" fontId="38" fillId="0" borderId="7" xfId="0" applyFont="1" applyBorder="1" applyAlignment="1">
      <alignment vertical="center"/>
    </xf>
    <xf numFmtId="0" fontId="20" fillId="2" borderId="10" xfId="0" applyFont="1" applyFill="1" applyBorder="1"/>
    <xf numFmtId="0" fontId="40" fillId="2" borderId="0" xfId="0" applyFont="1" applyFill="1"/>
    <xf numFmtId="0" fontId="40" fillId="0" borderId="0" xfId="0" applyFont="1" applyAlignment="1">
      <alignment horizontal="left" vertical="top" wrapText="1"/>
    </xf>
    <xf numFmtId="0" fontId="20" fillId="2" borderId="7" xfId="0" applyFont="1" applyFill="1" applyBorder="1"/>
    <xf numFmtId="0" fontId="20" fillId="2" borderId="8" xfId="0" applyFont="1" applyFill="1" applyBorder="1"/>
    <xf numFmtId="2" fontId="18" fillId="10" borderId="0" xfId="0" applyNumberFormat="1" applyFont="1" applyFill="1" applyAlignment="1">
      <alignment horizontal="center" vertical="center"/>
    </xf>
    <xf numFmtId="2" fontId="25" fillId="2" borderId="0" xfId="0" applyNumberFormat="1" applyFont="1" applyFill="1" applyAlignment="1">
      <alignment vertical="center"/>
    </xf>
    <xf numFmtId="2" fontId="18" fillId="10" borderId="0" xfId="0" applyNumberFormat="1" applyFont="1" applyFill="1"/>
    <xf numFmtId="0" fontId="20" fillId="0" borderId="0" xfId="0" applyFont="1" applyAlignment="1">
      <alignment horizontal="center" vertical="center"/>
    </xf>
    <xf numFmtId="0" fontId="0" fillId="0" borderId="0" xfId="0" applyAlignment="1">
      <alignment horizontal="center" wrapText="1"/>
    </xf>
    <xf numFmtId="0" fontId="33" fillId="0" borderId="0" xfId="0" applyFont="1" applyAlignment="1">
      <alignment horizontal="center"/>
    </xf>
    <xf numFmtId="0" fontId="35" fillId="6" borderId="17" xfId="64" applyFont="1" applyFill="1" applyBorder="1" applyAlignment="1">
      <alignment horizontal="center" vertical="center" wrapText="1"/>
    </xf>
    <xf numFmtId="0" fontId="40" fillId="0" borderId="0" xfId="0" applyFont="1" applyAlignment="1">
      <alignment horizontal="center"/>
    </xf>
    <xf numFmtId="0" fontId="26" fillId="0" borderId="0" xfId="0" applyFont="1" applyAlignment="1">
      <alignment horizontal="center"/>
    </xf>
    <xf numFmtId="0" fontId="40" fillId="0" borderId="0" xfId="0" applyFont="1" applyAlignment="1">
      <alignment horizontal="center" vertical="center" wrapText="1"/>
    </xf>
    <xf numFmtId="0" fontId="42" fillId="0" borderId="26" xfId="0" applyFont="1" applyBorder="1" applyAlignment="1">
      <alignment horizontal="center" vertical="center" wrapText="1"/>
    </xf>
    <xf numFmtId="0" fontId="25" fillId="0" borderId="0" xfId="0" applyFont="1" applyAlignment="1">
      <alignment horizontal="left" wrapText="1"/>
    </xf>
    <xf numFmtId="0" fontId="44" fillId="0" borderId="28" xfId="0" applyFont="1" applyBorder="1" applyAlignment="1">
      <alignment horizontal="center" vertical="center" wrapText="1"/>
    </xf>
    <xf numFmtId="0" fontId="44" fillId="0" borderId="18" xfId="0" applyFont="1" applyBorder="1" applyAlignment="1">
      <alignment vertical="center" wrapText="1"/>
    </xf>
    <xf numFmtId="0" fontId="44" fillId="0" borderId="59" xfId="0" applyFont="1" applyBorder="1" applyAlignment="1">
      <alignment horizontal="center" vertical="center" wrapText="1"/>
    </xf>
    <xf numFmtId="0" fontId="45" fillId="0" borderId="12" xfId="0" applyFont="1" applyBorder="1" applyAlignment="1">
      <alignment vertical="center" wrapText="1"/>
    </xf>
    <xf numFmtId="0" fontId="19" fillId="0" borderId="26" xfId="0" applyFont="1" applyBorder="1" applyAlignment="1">
      <alignment horizontal="left" vertical="center" wrapText="1"/>
    </xf>
    <xf numFmtId="0" fontId="23" fillId="0" borderId="26" xfId="0" applyFont="1" applyBorder="1" applyAlignment="1">
      <alignment horizontal="left" vertical="center" wrapText="1"/>
    </xf>
    <xf numFmtId="0" fontId="25" fillId="0" borderId="26" xfId="0" applyFont="1" applyBorder="1" applyAlignment="1">
      <alignment horizontal="center" vertical="center" wrapText="1"/>
    </xf>
    <xf numFmtId="0" fontId="25" fillId="0" borderId="26" xfId="0" applyFont="1" applyBorder="1" applyAlignment="1">
      <alignment vertical="center" wrapText="1"/>
    </xf>
    <xf numFmtId="0" fontId="40" fillId="0" borderId="26" xfId="0" applyFont="1" applyBorder="1" applyAlignment="1">
      <alignment horizontal="left" wrapText="1"/>
    </xf>
    <xf numFmtId="0" fontId="40" fillId="11" borderId="26" xfId="0" applyFont="1" applyFill="1" applyBorder="1" applyAlignment="1">
      <alignment horizontal="left" wrapText="1"/>
    </xf>
    <xf numFmtId="0" fontId="25" fillId="0" borderId="0" xfId="0" applyFont="1" applyAlignment="1">
      <alignment wrapText="1"/>
    </xf>
    <xf numFmtId="0" fontId="40" fillId="11" borderId="26" xfId="0" applyFont="1" applyFill="1" applyBorder="1"/>
    <xf numFmtId="0" fontId="25" fillId="0" borderId="0" xfId="0" applyFont="1" applyAlignment="1">
      <alignment horizontal="center" vertical="center" wrapText="1"/>
    </xf>
    <xf numFmtId="0" fontId="47" fillId="0" borderId="0" xfId="0" applyFont="1"/>
    <xf numFmtId="0" fontId="59" fillId="6" borderId="17" xfId="0" applyFont="1" applyFill="1" applyBorder="1" applyAlignment="1">
      <alignment vertical="center" wrapText="1"/>
    </xf>
    <xf numFmtId="0" fontId="62" fillId="6" borderId="17" xfId="0" applyFont="1" applyFill="1" applyBorder="1" applyAlignment="1">
      <alignment vertical="center" wrapText="1"/>
    </xf>
    <xf numFmtId="0" fontId="63" fillId="11" borderId="26" xfId="0" applyFont="1" applyFill="1" applyBorder="1" applyAlignment="1">
      <alignment horizontal="left" wrapText="1"/>
    </xf>
    <xf numFmtId="0" fontId="62" fillId="4" borderId="17" xfId="0" applyFont="1" applyFill="1" applyBorder="1" applyAlignment="1">
      <alignment vertical="center" wrapText="1"/>
    </xf>
    <xf numFmtId="0" fontId="59" fillId="5" borderId="17" xfId="0" applyFont="1" applyFill="1" applyBorder="1" applyAlignment="1">
      <alignment vertical="center" wrapText="1"/>
    </xf>
    <xf numFmtId="0" fontId="17" fillId="0" borderId="0" xfId="0" applyFont="1" applyAlignment="1">
      <alignment horizontal="left" vertical="center" wrapText="1"/>
    </xf>
    <xf numFmtId="2" fontId="27" fillId="2" borderId="14" xfId="0" applyNumberFormat="1" applyFont="1" applyFill="1" applyBorder="1"/>
    <xf numFmtId="0" fontId="66" fillId="0" borderId="0" xfId="0" applyFont="1"/>
    <xf numFmtId="4" fontId="40" fillId="0" borderId="0" xfId="74" applyNumberFormat="1" applyFont="1" applyAlignment="1">
      <alignment vertical="center"/>
    </xf>
    <xf numFmtId="4" fontId="40" fillId="0" borderId="0" xfId="74" applyNumberFormat="1" applyFont="1" applyAlignment="1">
      <alignment horizontal="left" vertical="center"/>
    </xf>
    <xf numFmtId="0" fontId="68" fillId="0" borderId="0" xfId="0" applyFont="1" applyAlignment="1">
      <alignment horizontal="left" vertical="top"/>
    </xf>
    <xf numFmtId="0" fontId="0" fillId="0" borderId="29" xfId="0" applyBorder="1"/>
    <xf numFmtId="0" fontId="0" fillId="0" borderId="34" xfId="0" applyBorder="1"/>
    <xf numFmtId="0" fontId="20" fillId="0" borderId="0" xfId="0" applyFont="1" applyAlignment="1">
      <alignment horizontal="center" vertical="center" wrapText="1"/>
    </xf>
    <xf numFmtId="0" fontId="21" fillId="5" borderId="0" xfId="0" applyFont="1" applyFill="1" applyAlignment="1">
      <alignment vertical="center" wrapText="1"/>
    </xf>
    <xf numFmtId="0" fontId="35" fillId="5" borderId="0" xfId="0" applyFont="1" applyFill="1" applyAlignment="1">
      <alignment horizontal="center" vertical="center" wrapText="1"/>
    </xf>
    <xf numFmtId="0" fontId="33" fillId="5" borderId="0" xfId="0" applyFont="1" applyFill="1"/>
    <xf numFmtId="2" fontId="0" fillId="8" borderId="0" xfId="0" applyNumberFormat="1" applyFill="1" applyAlignment="1">
      <alignment horizontal="center" vertical="center"/>
    </xf>
    <xf numFmtId="2" fontId="30" fillId="9" borderId="0" xfId="3" applyNumberFormat="1" applyFont="1" applyFill="1" applyBorder="1" applyAlignment="1">
      <alignment horizontal="center" vertical="center"/>
    </xf>
    <xf numFmtId="0" fontId="38" fillId="0" borderId="0" xfId="0" applyFont="1" applyAlignment="1">
      <alignment horizontal="center" vertical="center" wrapText="1"/>
    </xf>
    <xf numFmtId="0" fontId="33" fillId="0" borderId="0" xfId="0" applyFont="1" applyAlignment="1">
      <alignment horizontal="center" vertical="center" wrapText="1"/>
    </xf>
    <xf numFmtId="0" fontId="21" fillId="6" borderId="0" xfId="0" applyFont="1" applyFill="1" applyAlignment="1">
      <alignment vertical="center" wrapText="1"/>
    </xf>
    <xf numFmtId="0" fontId="0" fillId="6" borderId="0" xfId="0" applyFill="1"/>
    <xf numFmtId="0" fontId="20" fillId="11" borderId="0" xfId="0" applyFont="1" applyFill="1" applyAlignment="1">
      <alignment horizontal="center" vertical="center" wrapText="1"/>
    </xf>
    <xf numFmtId="0" fontId="0" fillId="11" borderId="0" xfId="0" applyFill="1" applyAlignment="1">
      <alignment horizontal="center" vertical="center" wrapText="1"/>
    </xf>
    <xf numFmtId="0" fontId="33" fillId="11" borderId="0" xfId="0" applyFont="1" applyFill="1" applyAlignment="1">
      <alignment horizontal="center" vertical="center"/>
    </xf>
    <xf numFmtId="0" fontId="0" fillId="5" borderId="0" xfId="0" applyFill="1"/>
    <xf numFmtId="0" fontId="35" fillId="6" borderId="17" xfId="0" applyFont="1" applyFill="1" applyBorder="1" applyAlignment="1">
      <alignment horizontal="left" vertical="center" wrapText="1"/>
    </xf>
    <xf numFmtId="0" fontId="44" fillId="0" borderId="0" xfId="0" applyFont="1" applyAlignment="1">
      <alignment horizontal="left"/>
    </xf>
    <xf numFmtId="4" fontId="42" fillId="0" borderId="0" xfId="0" applyNumberFormat="1" applyFont="1" applyAlignment="1">
      <alignment horizontal="left" vertical="center"/>
    </xf>
    <xf numFmtId="4" fontId="44" fillId="0" borderId="0" xfId="0" applyNumberFormat="1" applyFont="1" applyAlignment="1">
      <alignment horizontal="left" vertical="center"/>
    </xf>
    <xf numFmtId="0" fontId="42" fillId="0" borderId="0" xfId="74" applyFont="1" applyAlignment="1">
      <alignment horizontal="left"/>
    </xf>
    <xf numFmtId="4" fontId="42" fillId="0" borderId="0" xfId="74" applyNumberFormat="1" applyFont="1" applyAlignment="1">
      <alignment vertical="center"/>
    </xf>
    <xf numFmtId="4" fontId="23" fillId="0" borderId="0" xfId="0" applyNumberFormat="1" applyFont="1" applyAlignment="1">
      <alignment horizontal="left" vertical="center"/>
    </xf>
    <xf numFmtId="4" fontId="42" fillId="0" borderId="0" xfId="74" applyNumberFormat="1" applyFont="1" applyAlignment="1">
      <alignment horizontal="left" vertical="center"/>
    </xf>
    <xf numFmtId="0" fontId="21" fillId="5" borderId="8" xfId="0" applyFont="1" applyFill="1" applyBorder="1" applyAlignment="1">
      <alignment vertical="center" wrapText="1"/>
    </xf>
    <xf numFmtId="0" fontId="21" fillId="6" borderId="20" xfId="0" applyFont="1" applyFill="1" applyBorder="1" applyAlignment="1">
      <alignment vertical="center" wrapText="1"/>
    </xf>
    <xf numFmtId="0" fontId="59" fillId="6" borderId="20" xfId="0" applyFont="1" applyFill="1" applyBorder="1" applyAlignment="1">
      <alignment vertical="center" wrapText="1"/>
    </xf>
    <xf numFmtId="0" fontId="21" fillId="5" borderId="35" xfId="0" applyFont="1" applyFill="1" applyBorder="1" applyAlignment="1">
      <alignment vertical="center" wrapText="1"/>
    </xf>
    <xf numFmtId="0" fontId="21" fillId="6" borderId="46" xfId="0" applyFont="1" applyFill="1" applyBorder="1" applyAlignment="1">
      <alignment vertical="center" wrapText="1"/>
    </xf>
    <xf numFmtId="0" fontId="21" fillId="5" borderId="20" xfId="0" applyFont="1" applyFill="1" applyBorder="1" applyAlignment="1">
      <alignment vertical="center" wrapText="1"/>
    </xf>
    <xf numFmtId="0" fontId="0" fillId="0" borderId="43" xfId="0" applyBorder="1"/>
    <xf numFmtId="2" fontId="18" fillId="10" borderId="43" xfId="0" applyNumberFormat="1" applyFont="1" applyFill="1" applyBorder="1" applyAlignment="1">
      <alignment horizontal="center"/>
    </xf>
    <xf numFmtId="4" fontId="40" fillId="11" borderId="0" xfId="74" applyNumberFormat="1" applyFont="1" applyFill="1" applyAlignment="1">
      <alignment vertical="center"/>
    </xf>
    <xf numFmtId="0" fontId="66" fillId="11" borderId="0" xfId="0" applyFont="1" applyFill="1"/>
    <xf numFmtId="0" fontId="20" fillId="2" borderId="26" xfId="0" applyFont="1" applyFill="1" applyBorder="1" applyAlignment="1">
      <alignment horizontal="center" vertical="center"/>
    </xf>
    <xf numFmtId="2" fontId="23" fillId="0" borderId="21" xfId="0" applyNumberFormat="1" applyFont="1" applyBorder="1" applyAlignment="1">
      <alignment horizontal="center" vertical="center" wrapText="1"/>
    </xf>
    <xf numFmtId="2" fontId="27" fillId="2" borderId="64" xfId="0" applyNumberFormat="1" applyFont="1" applyFill="1" applyBorder="1"/>
    <xf numFmtId="0" fontId="0" fillId="0" borderId="1" xfId="0" applyBorder="1" applyAlignment="1">
      <alignment vertical="center"/>
    </xf>
    <xf numFmtId="0" fontId="0" fillId="0" borderId="11" xfId="0" applyBorder="1" applyAlignment="1">
      <alignment vertical="center"/>
    </xf>
    <xf numFmtId="0" fontId="0" fillId="0" borderId="6" xfId="0" applyBorder="1" applyAlignment="1">
      <alignment vertical="center"/>
    </xf>
    <xf numFmtId="2" fontId="30" fillId="9" borderId="12" xfId="3" applyNumberFormat="1" applyFont="1" applyFill="1" applyBorder="1" applyAlignment="1">
      <alignment horizontal="center" vertical="center"/>
    </xf>
    <xf numFmtId="2" fontId="30" fillId="9" borderId="25" xfId="3" applyNumberFormat="1" applyFont="1" applyFill="1" applyBorder="1" applyAlignment="1">
      <alignment horizontal="center" vertical="center"/>
    </xf>
    <xf numFmtId="2" fontId="0" fillId="8" borderId="25" xfId="0" applyNumberFormat="1" applyFill="1" applyBorder="1" applyAlignment="1">
      <alignment horizontal="center" vertical="center"/>
    </xf>
    <xf numFmtId="2" fontId="0" fillId="8" borderId="12" xfId="0" applyNumberFormat="1" applyFill="1" applyBorder="1" applyAlignment="1">
      <alignment horizontal="center" vertical="center"/>
    </xf>
    <xf numFmtId="0" fontId="0" fillId="0" borderId="34" xfId="0" applyBorder="1" applyAlignment="1">
      <alignment horizontal="center"/>
    </xf>
    <xf numFmtId="0" fontId="0" fillId="0" borderId="27" xfId="0" applyBorder="1" applyAlignment="1">
      <alignment horizontal="center"/>
    </xf>
    <xf numFmtId="0" fontId="0" fillId="0" borderId="25" xfId="0" applyBorder="1" applyAlignment="1">
      <alignment horizontal="center"/>
    </xf>
    <xf numFmtId="0" fontId="0" fillId="0" borderId="13" xfId="0" applyBorder="1" applyAlignment="1">
      <alignment horizontal="center"/>
    </xf>
    <xf numFmtId="0" fontId="0" fillId="0" borderId="25" xfId="0" applyBorder="1" applyAlignment="1">
      <alignment horizontal="center" vertical="center"/>
    </xf>
    <xf numFmtId="0" fontId="21" fillId="5" borderId="13" xfId="0" applyFont="1" applyFill="1" applyBorder="1" applyAlignment="1">
      <alignment vertical="center" wrapText="1"/>
    </xf>
    <xf numFmtId="0" fontId="35" fillId="5" borderId="14" xfId="0" applyFont="1" applyFill="1" applyBorder="1" applyAlignment="1">
      <alignment horizontal="center" vertical="center" wrapText="1"/>
    </xf>
    <xf numFmtId="0" fontId="21" fillId="16" borderId="13" xfId="0" applyFont="1" applyFill="1" applyBorder="1" applyAlignment="1">
      <alignment vertical="center" wrapText="1"/>
    </xf>
    <xf numFmtId="0" fontId="35" fillId="16" borderId="14" xfId="0" applyFont="1" applyFill="1" applyBorder="1" applyAlignment="1">
      <alignment horizontal="center" vertical="center" wrapText="1"/>
    </xf>
    <xf numFmtId="0" fontId="21" fillId="17" borderId="13" xfId="0" applyFont="1" applyFill="1" applyBorder="1" applyAlignment="1">
      <alignment vertical="center" wrapText="1"/>
    </xf>
    <xf numFmtId="0" fontId="35" fillId="17" borderId="14" xfId="0" applyFont="1" applyFill="1" applyBorder="1" applyAlignment="1">
      <alignment horizontal="center" vertical="center" wrapText="1"/>
    </xf>
    <xf numFmtId="2" fontId="0" fillId="8" borderId="22" xfId="0" applyNumberFormat="1" applyFill="1" applyBorder="1" applyAlignment="1">
      <alignment horizontal="center" vertical="center"/>
    </xf>
    <xf numFmtId="0" fontId="21" fillId="6" borderId="14" xfId="0" applyFont="1" applyFill="1" applyBorder="1" applyAlignment="1">
      <alignment vertical="center" wrapText="1"/>
    </xf>
    <xf numFmtId="0" fontId="21" fillId="16" borderId="14" xfId="0" applyFont="1" applyFill="1" applyBorder="1" applyAlignment="1">
      <alignment vertical="center" wrapText="1"/>
    </xf>
    <xf numFmtId="0" fontId="21" fillId="17" borderId="14" xfId="0" applyFont="1" applyFill="1" applyBorder="1" applyAlignment="1">
      <alignment vertical="center" wrapText="1"/>
    </xf>
    <xf numFmtId="2" fontId="27" fillId="2" borderId="0" xfId="0" applyNumberFormat="1" applyFont="1" applyFill="1" applyAlignment="1">
      <alignment horizontal="center" vertical="center"/>
    </xf>
    <xf numFmtId="2" fontId="27" fillId="2" borderId="29" xfId="0" applyNumberFormat="1" applyFont="1" applyFill="1" applyBorder="1" applyAlignment="1">
      <alignment horizontal="center" vertical="center"/>
    </xf>
    <xf numFmtId="2" fontId="27" fillId="2" borderId="34" xfId="0" applyNumberFormat="1" applyFont="1" applyFill="1" applyBorder="1" applyAlignment="1">
      <alignment horizontal="center" vertical="center"/>
    </xf>
    <xf numFmtId="2" fontId="27" fillId="2" borderId="14" xfId="0" applyNumberFormat="1" applyFont="1" applyFill="1" applyBorder="1" applyAlignment="1">
      <alignment horizontal="center" vertical="center"/>
    </xf>
    <xf numFmtId="0" fontId="60" fillId="6" borderId="18" xfId="0" applyFont="1" applyFill="1" applyBorder="1" applyAlignment="1">
      <alignment vertical="center"/>
    </xf>
    <xf numFmtId="0" fontId="60" fillId="6" borderId="26" xfId="0" applyFont="1" applyFill="1" applyBorder="1" applyAlignment="1">
      <alignment vertical="center"/>
    </xf>
    <xf numFmtId="0" fontId="60" fillId="6" borderId="16" xfId="0" applyFont="1" applyFill="1" applyBorder="1" applyAlignment="1">
      <alignment vertical="center"/>
    </xf>
    <xf numFmtId="0" fontId="33" fillId="3" borderId="15" xfId="0" applyFont="1" applyFill="1" applyBorder="1" applyAlignment="1">
      <alignment vertical="center"/>
    </xf>
    <xf numFmtId="0" fontId="33" fillId="3" borderId="25" xfId="0" applyFont="1" applyFill="1" applyBorder="1" applyAlignment="1">
      <alignment vertical="center"/>
    </xf>
    <xf numFmtId="0" fontId="33" fillId="3" borderId="13" xfId="0" applyFont="1" applyFill="1" applyBorder="1" applyAlignment="1">
      <alignment vertical="center"/>
    </xf>
    <xf numFmtId="0" fontId="0" fillId="16" borderId="15" xfId="0" applyFill="1" applyBorder="1" applyAlignment="1">
      <alignment vertical="center"/>
    </xf>
    <xf numFmtId="0" fontId="0" fillId="16" borderId="25" xfId="0" applyFill="1" applyBorder="1" applyAlignment="1">
      <alignment vertical="center"/>
    </xf>
    <xf numFmtId="0" fontId="0" fillId="16" borderId="13" xfId="0" applyFill="1" applyBorder="1" applyAlignment="1">
      <alignment vertical="center"/>
    </xf>
    <xf numFmtId="0" fontId="0" fillId="17" borderId="15" xfId="0" applyFill="1" applyBorder="1" applyAlignment="1">
      <alignment vertical="center"/>
    </xf>
    <xf numFmtId="0" fontId="0" fillId="17" borderId="25" xfId="0" applyFill="1" applyBorder="1" applyAlignment="1">
      <alignment vertical="center"/>
    </xf>
    <xf numFmtId="0" fontId="0" fillId="17" borderId="13" xfId="0" applyFill="1" applyBorder="1" applyAlignment="1">
      <alignment vertical="center"/>
    </xf>
    <xf numFmtId="0" fontId="0" fillId="6" borderId="15" xfId="0" applyFill="1" applyBorder="1" applyAlignment="1">
      <alignment vertical="center"/>
    </xf>
    <xf numFmtId="0" fontId="0" fillId="6" borderId="25" xfId="0" applyFill="1" applyBorder="1" applyAlignment="1">
      <alignment vertical="center"/>
    </xf>
    <xf numFmtId="0" fontId="0" fillId="6" borderId="13" xfId="0" applyFill="1" applyBorder="1" applyAlignment="1">
      <alignment vertical="center"/>
    </xf>
    <xf numFmtId="0" fontId="21" fillId="5" borderId="14" xfId="0" applyFont="1" applyFill="1" applyBorder="1" applyAlignment="1">
      <alignment vertical="center" wrapText="1"/>
    </xf>
    <xf numFmtId="0" fontId="20" fillId="2" borderId="29" xfId="0" applyFont="1" applyFill="1" applyBorder="1" applyAlignment="1">
      <alignment horizontal="center" vertical="center"/>
    </xf>
    <xf numFmtId="0" fontId="0" fillId="3" borderId="39" xfId="0" applyFill="1" applyBorder="1" applyAlignment="1">
      <alignment horizontal="center"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4" borderId="18" xfId="0" applyFill="1" applyBorder="1" applyAlignment="1">
      <alignment horizontal="center" vertical="center"/>
    </xf>
    <xf numFmtId="0" fontId="0" fillId="4" borderId="26" xfId="0" applyFill="1" applyBorder="1" applyAlignment="1">
      <alignment horizontal="center" vertical="center"/>
    </xf>
    <xf numFmtId="0" fontId="0" fillId="4" borderId="16" xfId="0" applyFill="1" applyBorder="1" applyAlignment="1">
      <alignment horizontal="center" vertical="center"/>
    </xf>
    <xf numFmtId="0" fontId="0" fillId="6" borderId="21" xfId="0" applyFill="1" applyBorder="1" applyAlignment="1">
      <alignment horizontal="center" vertical="center"/>
    </xf>
    <xf numFmtId="0" fontId="0" fillId="6" borderId="7" xfId="0" applyFill="1" applyBorder="1" applyAlignment="1">
      <alignment horizontal="center" vertical="center"/>
    </xf>
    <xf numFmtId="0" fontId="0" fillId="6" borderId="8" xfId="0" applyFill="1" applyBorder="1" applyAlignment="1">
      <alignment horizontal="center" vertical="center"/>
    </xf>
    <xf numFmtId="0" fontId="0" fillId="5" borderId="21" xfId="0" applyFill="1" applyBorder="1" applyAlignment="1">
      <alignment horizontal="center" vertical="center"/>
    </xf>
    <xf numFmtId="0" fontId="0" fillId="5" borderId="7" xfId="0" applyFill="1" applyBorder="1" applyAlignment="1">
      <alignment horizontal="center" vertical="center"/>
    </xf>
    <xf numFmtId="0" fontId="0" fillId="5" borderId="8" xfId="0" applyFill="1" applyBorder="1" applyAlignment="1">
      <alignment horizontal="center" vertical="center"/>
    </xf>
    <xf numFmtId="0" fontId="0" fillId="3" borderId="15" xfId="0" applyFill="1" applyBorder="1" applyAlignment="1">
      <alignment horizontal="center" vertical="center"/>
    </xf>
    <xf numFmtId="0" fontId="0" fillId="3" borderId="25" xfId="0" applyFill="1" applyBorder="1" applyAlignment="1">
      <alignment horizontal="center" vertical="center"/>
    </xf>
    <xf numFmtId="0" fontId="0" fillId="3" borderId="13" xfId="0" applyFill="1" applyBorder="1" applyAlignment="1">
      <alignment horizontal="center" vertical="center"/>
    </xf>
    <xf numFmtId="0" fontId="0" fillId="6" borderId="45" xfId="0" applyFill="1" applyBorder="1" applyAlignment="1">
      <alignment horizontal="center" vertical="center"/>
    </xf>
    <xf numFmtId="0" fontId="0" fillId="6" borderId="22" xfId="0" applyFill="1" applyBorder="1" applyAlignment="1">
      <alignment horizontal="center" vertical="center"/>
    </xf>
    <xf numFmtId="0" fontId="0" fillId="6" borderId="35" xfId="0" applyFill="1" applyBorder="1" applyAlignment="1">
      <alignment horizontal="center" vertical="center"/>
    </xf>
    <xf numFmtId="0" fontId="0" fillId="5" borderId="18" xfId="0" applyFill="1" applyBorder="1" applyAlignment="1">
      <alignment horizontal="center" vertical="center"/>
    </xf>
    <xf numFmtId="0" fontId="0" fillId="5" borderId="26" xfId="0" applyFill="1" applyBorder="1" applyAlignment="1">
      <alignment horizontal="center" vertical="center"/>
    </xf>
    <xf numFmtId="0" fontId="0" fillId="5" borderId="16" xfId="0" applyFill="1" applyBorder="1" applyAlignment="1">
      <alignment horizontal="center" vertical="center"/>
    </xf>
    <xf numFmtId="0" fontId="20" fillId="2" borderId="10" xfId="0" applyFont="1" applyFill="1" applyBorder="1" applyAlignment="1">
      <alignment horizontal="center" vertical="center"/>
    </xf>
    <xf numFmtId="0" fontId="33" fillId="3" borderId="15" xfId="0" applyFont="1" applyFill="1" applyBorder="1" applyAlignment="1">
      <alignment horizontal="center" vertical="center"/>
    </xf>
    <xf numFmtId="0" fontId="33" fillId="3" borderId="25" xfId="0" applyFont="1" applyFill="1" applyBorder="1" applyAlignment="1">
      <alignment horizontal="center" vertical="center"/>
    </xf>
    <xf numFmtId="0" fontId="33" fillId="3" borderId="13" xfId="0" applyFont="1" applyFill="1" applyBorder="1" applyAlignment="1">
      <alignment horizontal="center" vertical="center"/>
    </xf>
    <xf numFmtId="0" fontId="33" fillId="4" borderId="18" xfId="0" applyFont="1" applyFill="1" applyBorder="1" applyAlignment="1">
      <alignment horizontal="center" vertical="center"/>
    </xf>
    <xf numFmtId="0" fontId="33" fillId="4" borderId="26" xfId="0" applyFont="1" applyFill="1" applyBorder="1" applyAlignment="1">
      <alignment horizontal="center" vertical="center"/>
    </xf>
    <xf numFmtId="0" fontId="33" fillId="4" borderId="16" xfId="0" applyFont="1" applyFill="1" applyBorder="1" applyAlignment="1">
      <alignment horizontal="center" vertical="center"/>
    </xf>
    <xf numFmtId="0" fontId="33" fillId="6" borderId="18" xfId="0" applyFont="1" applyFill="1" applyBorder="1" applyAlignment="1">
      <alignment horizontal="center" vertical="center"/>
    </xf>
    <xf numFmtId="0" fontId="33" fillId="6" borderId="26" xfId="0" applyFont="1" applyFill="1" applyBorder="1" applyAlignment="1">
      <alignment horizontal="center" vertical="center"/>
    </xf>
    <xf numFmtId="0" fontId="33" fillId="6" borderId="16" xfId="0" applyFont="1" applyFill="1" applyBorder="1" applyAlignment="1">
      <alignment horizontal="center" vertical="center"/>
    </xf>
    <xf numFmtId="0" fontId="0" fillId="6" borderId="18" xfId="0" applyFill="1" applyBorder="1" applyAlignment="1">
      <alignment horizontal="center" vertical="center"/>
    </xf>
    <xf numFmtId="0" fontId="0" fillId="6" borderId="26" xfId="0" applyFill="1" applyBorder="1" applyAlignment="1">
      <alignment horizontal="center" vertical="center"/>
    </xf>
    <xf numFmtId="0" fontId="0" fillId="6" borderId="16" xfId="0" applyFill="1" applyBorder="1" applyAlignment="1">
      <alignment horizontal="center" vertical="center"/>
    </xf>
    <xf numFmtId="0" fontId="0" fillId="16" borderId="15" xfId="0" applyFill="1" applyBorder="1" applyAlignment="1">
      <alignment horizontal="center" vertical="center"/>
    </xf>
    <xf numFmtId="0" fontId="0" fillId="16" borderId="25" xfId="0" applyFill="1" applyBorder="1" applyAlignment="1">
      <alignment horizontal="center" vertical="center"/>
    </xf>
    <xf numFmtId="0" fontId="0" fillId="16" borderId="13" xfId="0" applyFill="1" applyBorder="1" applyAlignment="1">
      <alignment horizontal="center" vertical="center"/>
    </xf>
    <xf numFmtId="0" fontId="21" fillId="3" borderId="17" xfId="0" applyFont="1" applyFill="1" applyBorder="1" applyAlignment="1">
      <alignment horizontal="center" vertical="center" wrapText="1"/>
    </xf>
    <xf numFmtId="0" fontId="0" fillId="3" borderId="18" xfId="0" applyFill="1" applyBorder="1" applyAlignment="1">
      <alignment horizontal="center" vertical="center"/>
    </xf>
    <xf numFmtId="0" fontId="0" fillId="3" borderId="26" xfId="0" applyFill="1" applyBorder="1" applyAlignment="1">
      <alignment horizontal="center" vertical="center"/>
    </xf>
    <xf numFmtId="0" fontId="0" fillId="3" borderId="16" xfId="0" applyFill="1" applyBorder="1" applyAlignment="1">
      <alignment horizontal="center" vertical="center"/>
    </xf>
    <xf numFmtId="0" fontId="60" fillId="5" borderId="18" xfId="0" applyFont="1" applyFill="1" applyBorder="1" applyAlignment="1">
      <alignment horizontal="center" vertical="center"/>
    </xf>
    <xf numFmtId="0" fontId="60" fillId="5" borderId="26" xfId="0" applyFont="1" applyFill="1" applyBorder="1" applyAlignment="1">
      <alignment horizontal="center" vertical="center"/>
    </xf>
    <xf numFmtId="0" fontId="60" fillId="5" borderId="16" xfId="0" applyFont="1" applyFill="1" applyBorder="1" applyAlignment="1">
      <alignment horizontal="center" vertical="center"/>
    </xf>
    <xf numFmtId="2" fontId="27" fillId="2" borderId="34" xfId="0" applyNumberFormat="1" applyFont="1" applyFill="1" applyBorder="1" applyAlignment="1">
      <alignment vertical="center"/>
    </xf>
    <xf numFmtId="2" fontId="27" fillId="2" borderId="14" xfId="0" applyNumberFormat="1" applyFont="1" applyFill="1" applyBorder="1" applyAlignment="1">
      <alignment vertical="center"/>
    </xf>
    <xf numFmtId="0" fontId="0" fillId="3" borderId="54" xfId="0" applyFill="1" applyBorder="1" applyAlignment="1">
      <alignment horizontal="center" vertical="center"/>
    </xf>
    <xf numFmtId="0" fontId="0" fillId="5" borderId="15" xfId="0" applyFill="1" applyBorder="1" applyAlignment="1">
      <alignment horizontal="center" vertical="center"/>
    </xf>
    <xf numFmtId="0" fontId="0" fillId="5" borderId="25" xfId="0" applyFill="1" applyBorder="1" applyAlignment="1">
      <alignment horizontal="center" vertical="center"/>
    </xf>
    <xf numFmtId="0" fontId="0" fillId="5" borderId="13" xfId="0" applyFill="1" applyBorder="1" applyAlignment="1">
      <alignment horizontal="center" vertical="center"/>
    </xf>
    <xf numFmtId="0" fontId="33" fillId="6" borderId="18" xfId="64" applyFont="1" applyFill="1" applyBorder="1" applyAlignment="1">
      <alignment horizontal="center" vertical="center"/>
    </xf>
    <xf numFmtId="0" fontId="33" fillId="6" borderId="26" xfId="64" applyFont="1" applyFill="1" applyBorder="1" applyAlignment="1">
      <alignment horizontal="center" vertical="center"/>
    </xf>
    <xf numFmtId="0" fontId="33" fillId="6" borderId="16" xfId="64" applyFont="1" applyFill="1" applyBorder="1" applyAlignment="1">
      <alignment horizontal="center" vertical="center"/>
    </xf>
    <xf numFmtId="0" fontId="33" fillId="5" borderId="18" xfId="0" applyFont="1" applyFill="1" applyBorder="1" applyAlignment="1">
      <alignment horizontal="center" vertical="center"/>
    </xf>
    <xf numFmtId="0" fontId="33" fillId="5" borderId="26" xfId="0" applyFont="1" applyFill="1" applyBorder="1" applyAlignment="1">
      <alignment horizontal="center" vertical="center"/>
    </xf>
    <xf numFmtId="0" fontId="33" fillId="5" borderId="16" xfId="0" applyFont="1" applyFill="1" applyBorder="1" applyAlignment="1">
      <alignment horizontal="center" vertical="center"/>
    </xf>
    <xf numFmtId="2" fontId="27" fillId="2" borderId="46" xfId="0" applyNumberFormat="1" applyFont="1" applyFill="1" applyBorder="1" applyAlignment="1">
      <alignment horizontal="center" vertical="center"/>
    </xf>
    <xf numFmtId="0" fontId="33" fillId="16" borderId="15" xfId="0" applyFont="1" applyFill="1" applyBorder="1" applyAlignment="1">
      <alignment horizontal="center" vertical="center"/>
    </xf>
    <xf numFmtId="0" fontId="33" fillId="16" borderId="25" xfId="0" applyFont="1" applyFill="1" applyBorder="1" applyAlignment="1">
      <alignment horizontal="center" vertical="center"/>
    </xf>
    <xf numFmtId="0" fontId="33" fillId="16" borderId="13" xfId="0" applyFont="1" applyFill="1" applyBorder="1" applyAlignment="1">
      <alignment horizontal="center" vertical="center"/>
    </xf>
    <xf numFmtId="0" fontId="33" fillId="17" borderId="15" xfId="0" applyFont="1" applyFill="1" applyBorder="1" applyAlignment="1">
      <alignment horizontal="center" vertical="center"/>
    </xf>
    <xf numFmtId="0" fontId="33" fillId="17" borderId="25" xfId="0" applyFont="1" applyFill="1" applyBorder="1" applyAlignment="1">
      <alignment horizontal="center" vertical="center"/>
    </xf>
    <xf numFmtId="0" fontId="33" fillId="17" borderId="13" xfId="0" applyFont="1" applyFill="1" applyBorder="1" applyAlignment="1">
      <alignment horizontal="center" vertical="center"/>
    </xf>
    <xf numFmtId="0" fontId="33" fillId="5" borderId="15" xfId="0" applyFont="1" applyFill="1" applyBorder="1" applyAlignment="1">
      <alignment horizontal="center" vertical="center"/>
    </xf>
    <xf numFmtId="0" fontId="33" fillId="5" borderId="25" xfId="0" applyFont="1" applyFill="1" applyBorder="1" applyAlignment="1">
      <alignment horizontal="center" vertical="center"/>
    </xf>
    <xf numFmtId="0" fontId="33" fillId="5" borderId="13" xfId="0" applyFont="1" applyFill="1" applyBorder="1" applyAlignment="1">
      <alignment horizontal="center" vertical="center"/>
    </xf>
    <xf numFmtId="2" fontId="27" fillId="2" borderId="30" xfId="0" applyNumberFormat="1" applyFont="1" applyFill="1" applyBorder="1" applyAlignment="1">
      <alignment horizontal="center" vertical="center"/>
    </xf>
    <xf numFmtId="0" fontId="39" fillId="3" borderId="52" xfId="0" applyFont="1" applyFill="1" applyBorder="1" applyAlignment="1">
      <alignment horizontal="center" vertical="center" wrapText="1"/>
    </xf>
    <xf numFmtId="0" fontId="39" fillId="3" borderId="26" xfId="0" applyFont="1" applyFill="1" applyBorder="1" applyAlignment="1">
      <alignment horizontal="center" vertical="center" wrapText="1"/>
    </xf>
    <xf numFmtId="0" fontId="39" fillId="4" borderId="52" xfId="0" applyFont="1" applyFill="1" applyBorder="1" applyAlignment="1">
      <alignment horizontal="center" vertical="center" wrapText="1"/>
    </xf>
    <xf numFmtId="0" fontId="39" fillId="4" borderId="26" xfId="0" applyFont="1" applyFill="1" applyBorder="1" applyAlignment="1">
      <alignment horizontal="center" vertical="center" wrapText="1"/>
    </xf>
    <xf numFmtId="0" fontId="39" fillId="6" borderId="52" xfId="0" applyFont="1" applyFill="1" applyBorder="1" applyAlignment="1">
      <alignment horizontal="center" vertical="center" wrapText="1"/>
    </xf>
    <xf numFmtId="0" fontId="39" fillId="6" borderId="26" xfId="0" applyFont="1" applyFill="1" applyBorder="1" applyAlignment="1">
      <alignment horizontal="center" vertical="center" wrapText="1"/>
    </xf>
    <xf numFmtId="0" fontId="61" fillId="6" borderId="7" xfId="0" applyFont="1" applyFill="1" applyBorder="1" applyAlignment="1">
      <alignment horizontal="center" vertical="center"/>
    </xf>
    <xf numFmtId="0" fontId="60" fillId="6" borderId="21" xfId="0" applyFont="1" applyFill="1" applyBorder="1" applyAlignment="1">
      <alignment horizontal="center" vertical="center"/>
    </xf>
    <xf numFmtId="0" fontId="60" fillId="6" borderId="7" xfId="0" applyFont="1" applyFill="1" applyBorder="1" applyAlignment="1">
      <alignment horizontal="center" vertical="center"/>
    </xf>
    <xf numFmtId="0" fontId="60" fillId="6" borderId="8" xfId="0" applyFont="1" applyFill="1" applyBorder="1" applyAlignment="1">
      <alignment horizontal="center" vertical="center"/>
    </xf>
    <xf numFmtId="2" fontId="27" fillId="2" borderId="4" xfId="0" applyNumberFormat="1" applyFont="1" applyFill="1" applyBorder="1" applyAlignment="1">
      <alignment horizontal="center" vertical="center"/>
    </xf>
    <xf numFmtId="2" fontId="27" fillId="2" borderId="38" xfId="0" applyNumberFormat="1" applyFont="1" applyFill="1" applyBorder="1" applyAlignment="1">
      <alignment horizontal="center" vertical="center"/>
    </xf>
    <xf numFmtId="2" fontId="27" fillId="2" borderId="17" xfId="0" applyNumberFormat="1" applyFont="1" applyFill="1" applyBorder="1" applyAlignment="1">
      <alignment horizontal="center" vertical="center"/>
    </xf>
    <xf numFmtId="0" fontId="0" fillId="3" borderId="39" xfId="0" applyFill="1" applyBorder="1" applyAlignment="1">
      <alignment horizontal="center"/>
    </xf>
    <xf numFmtId="0" fontId="0" fillId="3" borderId="2" xfId="0" applyFill="1" applyBorder="1" applyAlignment="1">
      <alignment horizontal="center"/>
    </xf>
    <xf numFmtId="0" fontId="0" fillId="4" borderId="18" xfId="0" applyFill="1" applyBorder="1" applyAlignment="1">
      <alignment horizontal="center"/>
    </xf>
    <xf numFmtId="0" fontId="0" fillId="4" borderId="26" xfId="0" applyFill="1" applyBorder="1" applyAlignment="1">
      <alignment horizontal="center"/>
    </xf>
    <xf numFmtId="0" fontId="0" fillId="4" borderId="16" xfId="0" applyFill="1" applyBorder="1" applyAlignment="1">
      <alignment horizontal="center"/>
    </xf>
    <xf numFmtId="0" fontId="0" fillId="6" borderId="21" xfId="0" applyFill="1" applyBorder="1" applyAlignment="1">
      <alignment horizontal="center"/>
    </xf>
    <xf numFmtId="0" fontId="0" fillId="6" borderId="7" xfId="0" applyFill="1" applyBorder="1" applyAlignment="1">
      <alignment horizontal="center"/>
    </xf>
    <xf numFmtId="0" fontId="0" fillId="6" borderId="8" xfId="0" applyFill="1" applyBorder="1" applyAlignment="1">
      <alignment horizontal="center"/>
    </xf>
    <xf numFmtId="0" fontId="0" fillId="3" borderId="15" xfId="0" applyFill="1" applyBorder="1" applyAlignment="1">
      <alignment horizontal="center"/>
    </xf>
    <xf numFmtId="0" fontId="0" fillId="3" borderId="25" xfId="0" applyFill="1" applyBorder="1" applyAlignment="1">
      <alignment horizontal="center"/>
    </xf>
    <xf numFmtId="0" fontId="0" fillId="3" borderId="13" xfId="0" applyFill="1" applyBorder="1" applyAlignment="1">
      <alignment horizontal="center"/>
    </xf>
    <xf numFmtId="0" fontId="0" fillId="6" borderId="22" xfId="0" applyFill="1" applyBorder="1" applyAlignment="1">
      <alignment horizontal="center"/>
    </xf>
    <xf numFmtId="0" fontId="0" fillId="6" borderId="35" xfId="0" applyFill="1" applyBorder="1" applyAlignment="1">
      <alignment horizontal="center"/>
    </xf>
    <xf numFmtId="0" fontId="0" fillId="3" borderId="3" xfId="0" applyFill="1" applyBorder="1" applyAlignment="1">
      <alignment horizontal="center"/>
    </xf>
    <xf numFmtId="0" fontId="61" fillId="6" borderId="18" xfId="0" applyFont="1" applyFill="1" applyBorder="1" applyAlignment="1">
      <alignment horizontal="center" vertical="center"/>
    </xf>
    <xf numFmtId="0" fontId="61" fillId="6" borderId="26" xfId="0" applyFont="1" applyFill="1" applyBorder="1" applyAlignment="1">
      <alignment horizontal="center" vertical="center"/>
    </xf>
    <xf numFmtId="0" fontId="61" fillId="6" borderId="16" xfId="0" applyFont="1" applyFill="1" applyBorder="1" applyAlignment="1">
      <alignment horizontal="center" vertical="center"/>
    </xf>
    <xf numFmtId="0" fontId="38" fillId="6" borderId="18" xfId="0" applyFont="1" applyFill="1" applyBorder="1" applyAlignment="1">
      <alignment horizontal="center" vertical="center"/>
    </xf>
    <xf numFmtId="0" fontId="38" fillId="6" borderId="26" xfId="0" applyFont="1" applyFill="1" applyBorder="1" applyAlignment="1">
      <alignment horizontal="center" vertical="center"/>
    </xf>
    <xf numFmtId="0" fontId="38" fillId="6" borderId="16" xfId="0" applyFont="1" applyFill="1" applyBorder="1" applyAlignment="1">
      <alignment horizontal="center" vertical="center"/>
    </xf>
    <xf numFmtId="2" fontId="27" fillId="2" borderId="64" xfId="0" applyNumberFormat="1" applyFont="1" applyFill="1" applyBorder="1" applyAlignment="1">
      <alignment horizontal="center" vertical="center"/>
    </xf>
    <xf numFmtId="2" fontId="27" fillId="2" borderId="47" xfId="0" applyNumberFormat="1" applyFont="1" applyFill="1" applyBorder="1" applyAlignment="1">
      <alignment horizontal="center" vertical="center"/>
    </xf>
    <xf numFmtId="0" fontId="61" fillId="5" borderId="18" xfId="0" applyFont="1" applyFill="1" applyBorder="1" applyAlignment="1">
      <alignment horizontal="center" vertical="center"/>
    </xf>
    <xf numFmtId="0" fontId="61" fillId="5" borderId="26" xfId="0" applyFont="1" applyFill="1" applyBorder="1" applyAlignment="1">
      <alignment horizontal="center" vertical="center"/>
    </xf>
    <xf numFmtId="0" fontId="61" fillId="5" borderId="16" xfId="0" applyFont="1" applyFill="1" applyBorder="1" applyAlignment="1">
      <alignment horizontal="center" vertical="center"/>
    </xf>
    <xf numFmtId="0" fontId="34" fillId="6" borderId="26" xfId="0" applyFont="1" applyFill="1" applyBorder="1" applyAlignment="1">
      <alignment horizontal="center" vertical="center"/>
    </xf>
    <xf numFmtId="0" fontId="37" fillId="4" borderId="18" xfId="0" applyFont="1" applyFill="1" applyBorder="1" applyAlignment="1">
      <alignment horizontal="center" vertical="center"/>
    </xf>
    <xf numFmtId="0" fontId="37" fillId="4" borderId="26" xfId="0" applyFont="1" applyFill="1" applyBorder="1" applyAlignment="1">
      <alignment horizontal="center" vertical="center"/>
    </xf>
    <xf numFmtId="0" fontId="37" fillId="4" borderId="16" xfId="0" applyFont="1" applyFill="1" applyBorder="1" applyAlignment="1">
      <alignment horizontal="center" vertical="center"/>
    </xf>
    <xf numFmtId="1" fontId="0" fillId="4" borderId="18" xfId="0" applyNumberFormat="1" applyFill="1" applyBorder="1" applyAlignment="1">
      <alignment horizontal="center" vertical="center"/>
    </xf>
    <xf numFmtId="1" fontId="0" fillId="4" borderId="26" xfId="0" applyNumberFormat="1" applyFill="1" applyBorder="1" applyAlignment="1">
      <alignment horizontal="center" vertical="center"/>
    </xf>
    <xf numFmtId="1" fontId="0" fillId="4" borderId="16" xfId="0" applyNumberFormat="1" applyFill="1" applyBorder="1" applyAlignment="1">
      <alignment horizontal="center" vertical="center"/>
    </xf>
    <xf numFmtId="0" fontId="27" fillId="5" borderId="18" xfId="0" applyFont="1" applyFill="1" applyBorder="1" applyAlignment="1">
      <alignment horizontal="center" vertical="center"/>
    </xf>
    <xf numFmtId="0" fontId="27" fillId="5" borderId="26" xfId="0" applyFont="1" applyFill="1" applyBorder="1" applyAlignment="1">
      <alignment horizontal="center" vertical="center"/>
    </xf>
    <xf numFmtId="0" fontId="27" fillId="5" borderId="16" xfId="0" applyFont="1" applyFill="1" applyBorder="1" applyAlignment="1">
      <alignment horizontal="center" vertical="center"/>
    </xf>
    <xf numFmtId="0" fontId="0" fillId="0" borderId="15" xfId="0" applyBorder="1" applyAlignment="1">
      <alignment horizontal="center"/>
    </xf>
    <xf numFmtId="0" fontId="33" fillId="6" borderId="7" xfId="0" applyFont="1" applyFill="1" applyBorder="1" applyAlignment="1">
      <alignment horizontal="center" vertical="center"/>
    </xf>
    <xf numFmtId="0" fontId="33" fillId="6" borderId="8" xfId="0" applyFont="1" applyFill="1" applyBorder="1" applyAlignment="1">
      <alignment horizontal="center" vertical="center"/>
    </xf>
    <xf numFmtId="0" fontId="33" fillId="6" borderId="21" xfId="0" applyFont="1" applyFill="1" applyBorder="1" applyAlignment="1">
      <alignment horizontal="center" vertical="center"/>
    </xf>
    <xf numFmtId="2" fontId="27" fillId="2" borderId="14" xfId="0" applyNumberFormat="1" applyFont="1" applyFill="1" applyBorder="1" applyAlignment="1">
      <alignment horizontal="center"/>
    </xf>
    <xf numFmtId="2" fontId="27" fillId="2" borderId="17" xfId="0" applyNumberFormat="1" applyFont="1" applyFill="1" applyBorder="1" applyAlignment="1">
      <alignment horizontal="center"/>
    </xf>
    <xf numFmtId="2" fontId="27" fillId="2" borderId="38" xfId="0" applyNumberFormat="1" applyFont="1" applyFill="1" applyBorder="1" applyAlignment="1">
      <alignment horizontal="center"/>
    </xf>
    <xf numFmtId="0" fontId="39" fillId="3" borderId="52" xfId="0" applyFont="1" applyFill="1" applyBorder="1" applyAlignment="1">
      <alignment horizontal="center" wrapText="1"/>
    </xf>
    <xf numFmtId="0" fontId="39" fillId="3" borderId="26" xfId="0" applyFont="1" applyFill="1" applyBorder="1" applyAlignment="1">
      <alignment horizontal="center" wrapText="1"/>
    </xf>
    <xf numFmtId="0" fontId="39" fillId="4" borderId="52" xfId="0" applyFont="1" applyFill="1" applyBorder="1" applyAlignment="1">
      <alignment horizontal="center" wrapText="1"/>
    </xf>
    <xf numFmtId="0" fontId="39" fillId="4" borderId="26" xfId="0" applyFont="1" applyFill="1" applyBorder="1" applyAlignment="1">
      <alignment horizontal="center" wrapText="1"/>
    </xf>
    <xf numFmtId="0" fontId="39" fillId="6" borderId="63" xfId="0" applyFont="1" applyFill="1" applyBorder="1" applyAlignment="1">
      <alignment horizontal="center" wrapText="1"/>
    </xf>
    <xf numFmtId="0" fontId="39" fillId="6" borderId="22" xfId="0" applyFont="1" applyFill="1" applyBorder="1" applyAlignment="1">
      <alignment horizontal="center" wrapText="1"/>
    </xf>
    <xf numFmtId="0" fontId="39" fillId="3" borderId="56" xfId="0" applyFont="1" applyFill="1" applyBorder="1" applyAlignment="1">
      <alignment horizontal="center" wrapText="1"/>
    </xf>
    <xf numFmtId="0" fontId="39" fillId="3" borderId="2" xfId="0" applyFont="1" applyFill="1" applyBorder="1" applyAlignment="1">
      <alignment horizontal="center" wrapText="1"/>
    </xf>
    <xf numFmtId="0" fontId="39" fillId="6" borderId="53" xfId="0" applyFont="1" applyFill="1" applyBorder="1" applyAlignment="1">
      <alignment horizontal="center" wrapText="1"/>
    </xf>
    <xf numFmtId="0" fontId="39" fillId="6" borderId="7" xfId="0" applyFont="1" applyFill="1" applyBorder="1" applyAlignment="1">
      <alignment horizontal="center" wrapText="1"/>
    </xf>
    <xf numFmtId="0" fontId="0" fillId="3" borderId="54" xfId="0" applyFill="1" applyBorder="1" applyAlignment="1">
      <alignment horizontal="center"/>
    </xf>
    <xf numFmtId="0" fontId="0" fillId="4" borderId="49" xfId="0" applyFill="1" applyBorder="1" applyAlignment="1">
      <alignment horizontal="center"/>
    </xf>
    <xf numFmtId="0" fontId="0" fillId="6" borderId="18" xfId="0" applyFill="1" applyBorder="1" applyAlignment="1">
      <alignment horizontal="center"/>
    </xf>
    <xf numFmtId="0" fontId="0" fillId="6" borderId="26" xfId="0" applyFill="1" applyBorder="1" applyAlignment="1">
      <alignment horizontal="center"/>
    </xf>
    <xf numFmtId="0" fontId="0" fillId="6" borderId="49" xfId="0" applyFill="1" applyBorder="1" applyAlignment="1">
      <alignment horizontal="center"/>
    </xf>
    <xf numFmtId="0" fontId="21" fillId="6" borderId="30" xfId="0" applyFont="1" applyFill="1" applyBorder="1" applyAlignment="1">
      <alignment vertical="center" wrapText="1"/>
    </xf>
    <xf numFmtId="0" fontId="39" fillId="6" borderId="9" xfId="0" applyFont="1" applyFill="1" applyBorder="1" applyAlignment="1">
      <alignment horizontal="center" wrapText="1"/>
    </xf>
    <xf numFmtId="0" fontId="39" fillId="6" borderId="19" xfId="0" applyFont="1" applyFill="1" applyBorder="1" applyAlignment="1">
      <alignment horizontal="center" wrapText="1"/>
    </xf>
    <xf numFmtId="0" fontId="0" fillId="6" borderId="19" xfId="0" applyFill="1" applyBorder="1" applyAlignment="1">
      <alignment horizontal="center"/>
    </xf>
    <xf numFmtId="0" fontId="0" fillId="6" borderId="62" xfId="0" applyFill="1" applyBorder="1" applyAlignment="1">
      <alignment horizontal="center"/>
    </xf>
    <xf numFmtId="0" fontId="21" fillId="16" borderId="3" xfId="0" applyFont="1" applyFill="1" applyBorder="1" applyAlignment="1">
      <alignment vertical="center" wrapText="1"/>
    </xf>
    <xf numFmtId="0" fontId="21" fillId="16" borderId="38" xfId="0" applyFont="1" applyFill="1" applyBorder="1" applyAlignment="1">
      <alignment vertical="center" wrapText="1"/>
    </xf>
    <xf numFmtId="0" fontId="39" fillId="16" borderId="56" xfId="0" applyFont="1" applyFill="1" applyBorder="1" applyAlignment="1">
      <alignment horizontal="center" wrapText="1"/>
    </xf>
    <xf numFmtId="0" fontId="39" fillId="16" borderId="2" xfId="0" applyFont="1" applyFill="1" applyBorder="1" applyAlignment="1">
      <alignment horizontal="center" wrapText="1"/>
    </xf>
    <xf numFmtId="0" fontId="0" fillId="16" borderId="2" xfId="0" applyFill="1" applyBorder="1" applyAlignment="1">
      <alignment horizontal="center"/>
    </xf>
    <xf numFmtId="0" fontId="0" fillId="16" borderId="3" xfId="0" applyFill="1" applyBorder="1" applyAlignment="1">
      <alignment horizontal="center"/>
    </xf>
    <xf numFmtId="0" fontId="21" fillId="17" borderId="16" xfId="0" applyFont="1" applyFill="1" applyBorder="1" applyAlignment="1">
      <alignment vertical="center" wrapText="1"/>
    </xf>
    <xf numFmtId="0" fontId="21" fillId="17" borderId="17" xfId="0" applyFont="1" applyFill="1" applyBorder="1" applyAlignment="1">
      <alignment vertical="center" wrapText="1"/>
    </xf>
    <xf numFmtId="0" fontId="39" fillId="17" borderId="52" xfId="0" applyFont="1" applyFill="1" applyBorder="1" applyAlignment="1">
      <alignment horizontal="center" wrapText="1"/>
    </xf>
    <xf numFmtId="0" fontId="39" fillId="17" borderId="26" xfId="0" applyFont="1" applyFill="1" applyBorder="1" applyAlignment="1">
      <alignment horizontal="center" wrapText="1"/>
    </xf>
    <xf numFmtId="0" fontId="0" fillId="17" borderId="26" xfId="0" applyFill="1" applyBorder="1" applyAlignment="1">
      <alignment horizontal="center"/>
    </xf>
    <xf numFmtId="0" fontId="0" fillId="17" borderId="16" xfId="0" applyFill="1" applyBorder="1" applyAlignment="1">
      <alignment horizontal="center"/>
    </xf>
    <xf numFmtId="2" fontId="30" fillId="9" borderId="25" xfId="3" applyNumberFormat="1" applyFont="1" applyFill="1" applyBorder="1" applyAlignment="1">
      <alignment horizontal="center"/>
    </xf>
    <xf numFmtId="0" fontId="35" fillId="6" borderId="17" xfId="0" applyFont="1" applyFill="1" applyBorder="1" applyAlignment="1">
      <alignment wrapText="1"/>
    </xf>
    <xf numFmtId="0" fontId="21" fillId="16" borderId="16" xfId="0" applyFont="1" applyFill="1" applyBorder="1" applyAlignment="1">
      <alignment wrapText="1"/>
    </xf>
    <xf numFmtId="0" fontId="21" fillId="16" borderId="17" xfId="0" applyFont="1" applyFill="1" applyBorder="1" applyAlignment="1">
      <alignment wrapText="1"/>
    </xf>
    <xf numFmtId="0" fontId="0" fillId="16" borderId="18" xfId="0" applyFill="1" applyBorder="1" applyAlignment="1">
      <alignment horizontal="center" vertical="center"/>
    </xf>
    <xf numFmtId="0" fontId="0" fillId="16" borderId="26" xfId="0" applyFill="1" applyBorder="1" applyAlignment="1">
      <alignment horizontal="center" vertical="center"/>
    </xf>
    <xf numFmtId="0" fontId="0" fillId="16" borderId="16" xfId="0" applyFill="1" applyBorder="1" applyAlignment="1">
      <alignment horizontal="center" vertical="center"/>
    </xf>
    <xf numFmtId="0" fontId="0" fillId="17" borderId="18" xfId="0" applyFill="1" applyBorder="1" applyAlignment="1">
      <alignment horizontal="center" vertical="center"/>
    </xf>
    <xf numFmtId="0" fontId="0" fillId="17" borderId="26" xfId="0" applyFill="1" applyBorder="1" applyAlignment="1">
      <alignment horizontal="center" vertical="center"/>
    </xf>
    <xf numFmtId="0" fontId="0" fillId="17" borderId="16" xfId="0" applyFill="1" applyBorder="1" applyAlignment="1">
      <alignment horizontal="center" vertical="center"/>
    </xf>
    <xf numFmtId="0" fontId="35" fillId="5" borderId="17" xfId="0" applyFont="1" applyFill="1" applyBorder="1" applyAlignment="1">
      <alignment vertical="center" wrapText="1"/>
    </xf>
    <xf numFmtId="0" fontId="28" fillId="9" borderId="29" xfId="0" applyFont="1" applyFill="1" applyBorder="1" applyAlignment="1">
      <alignment horizontal="center" vertical="center" wrapText="1"/>
    </xf>
    <xf numFmtId="0" fontId="28" fillId="0" borderId="13" xfId="0" applyFont="1" applyBorder="1" applyAlignment="1">
      <alignment horizontal="center" vertical="center" wrapText="1"/>
    </xf>
    <xf numFmtId="0" fontId="28" fillId="0" borderId="25" xfId="0" applyFont="1" applyBorder="1" applyAlignment="1">
      <alignment horizontal="center" vertical="center" wrapText="1"/>
    </xf>
    <xf numFmtId="0" fontId="19" fillId="9" borderId="25" xfId="0" applyFont="1" applyFill="1" applyBorder="1" applyAlignment="1">
      <alignment horizontal="center" vertical="center" wrapText="1"/>
    </xf>
    <xf numFmtId="0" fontId="29" fillId="0" borderId="25" xfId="0" applyFont="1" applyBorder="1" applyAlignment="1">
      <alignment horizontal="center" vertical="center" wrapText="1"/>
    </xf>
    <xf numFmtId="0" fontId="19" fillId="0" borderId="25" xfId="0" applyFont="1" applyBorder="1" applyAlignment="1">
      <alignment horizontal="center" vertical="center" wrapText="1"/>
    </xf>
    <xf numFmtId="0" fontId="28" fillId="9" borderId="30" xfId="0" applyFont="1" applyFill="1" applyBorder="1" applyAlignment="1">
      <alignment horizontal="center" vertical="center" wrapText="1"/>
    </xf>
    <xf numFmtId="0" fontId="28" fillId="0" borderId="23" xfId="0" applyFont="1" applyBorder="1" applyAlignment="1">
      <alignment horizontal="center" vertical="center" wrapText="1"/>
    </xf>
    <xf numFmtId="0" fontId="29" fillId="0" borderId="23" xfId="0" applyFont="1" applyBorder="1" applyAlignment="1">
      <alignment horizontal="center" vertical="center" wrapText="1"/>
    </xf>
    <xf numFmtId="0" fontId="19" fillId="9" borderId="23" xfId="0" applyFont="1" applyFill="1" applyBorder="1" applyAlignment="1">
      <alignment horizontal="center" vertical="center" wrapText="1"/>
    </xf>
    <xf numFmtId="0" fontId="19" fillId="9" borderId="19" xfId="0" applyFont="1" applyFill="1" applyBorder="1" applyAlignment="1">
      <alignment horizontal="center" vertical="center" wrapText="1"/>
    </xf>
    <xf numFmtId="0" fontId="19" fillId="0" borderId="23" xfId="0" applyFont="1" applyBorder="1" applyAlignment="1">
      <alignment horizontal="center" vertical="center" wrapText="1"/>
    </xf>
    <xf numFmtId="0" fontId="28" fillId="0" borderId="61" xfId="0" applyFont="1" applyBorder="1" applyAlignment="1">
      <alignment horizontal="center" vertical="center" wrapText="1"/>
    </xf>
    <xf numFmtId="0" fontId="7" fillId="4" borderId="16" xfId="0" applyFont="1" applyFill="1" applyBorder="1" applyAlignment="1">
      <alignment vertical="center"/>
    </xf>
    <xf numFmtId="0" fontId="33" fillId="11" borderId="12" xfId="0" applyFont="1" applyFill="1" applyBorder="1" applyAlignment="1">
      <alignment horizontal="center" vertical="center"/>
    </xf>
    <xf numFmtId="2" fontId="27" fillId="2" borderId="47" xfId="0" applyNumberFormat="1" applyFont="1" applyFill="1" applyBorder="1" applyAlignment="1">
      <alignment horizontal="center"/>
    </xf>
    <xf numFmtId="2" fontId="27" fillId="2" borderId="30" xfId="0" applyNumberFormat="1" applyFont="1" applyFill="1" applyBorder="1" applyAlignment="1">
      <alignment horizontal="center"/>
    </xf>
    <xf numFmtId="2" fontId="27" fillId="2" borderId="20" xfId="0" applyNumberFormat="1" applyFont="1" applyFill="1" applyBorder="1" applyAlignment="1">
      <alignment horizontal="center"/>
    </xf>
    <xf numFmtId="2" fontId="23" fillId="0" borderId="12" xfId="0" applyNumberFormat="1" applyFont="1" applyBorder="1" applyAlignment="1">
      <alignment horizontal="center" vertical="center" wrapText="1"/>
    </xf>
    <xf numFmtId="0" fontId="19" fillId="0" borderId="12" xfId="0" applyFont="1" applyBorder="1" applyAlignment="1">
      <alignment horizontal="center" vertical="center" wrapText="1"/>
    </xf>
    <xf numFmtId="0" fontId="28" fillId="0" borderId="12" xfId="0" applyFont="1" applyBorder="1" applyAlignment="1">
      <alignment horizontal="center" vertical="center" wrapText="1"/>
    </xf>
    <xf numFmtId="0" fontId="19" fillId="8" borderId="12" xfId="0" applyFont="1" applyFill="1" applyBorder="1" applyAlignment="1">
      <alignment horizontal="center" vertical="center" wrapText="1"/>
    </xf>
    <xf numFmtId="0" fontId="19" fillId="9" borderId="12" xfId="0" applyFont="1" applyFill="1" applyBorder="1" applyAlignment="1">
      <alignment horizontal="center" vertical="center" wrapText="1"/>
    </xf>
    <xf numFmtId="0" fontId="29" fillId="0" borderId="12" xfId="0" applyFont="1" applyBorder="1" applyAlignment="1">
      <alignment horizontal="center" vertical="center" wrapText="1"/>
    </xf>
    <xf numFmtId="0" fontId="28" fillId="0" borderId="60" xfId="0" applyFont="1" applyBorder="1" applyAlignment="1">
      <alignment horizontal="center" vertical="center" wrapText="1"/>
    </xf>
    <xf numFmtId="0" fontId="28" fillId="9" borderId="34" xfId="0" applyFont="1" applyFill="1" applyBorder="1" applyAlignment="1">
      <alignment horizontal="center" vertical="center" wrapText="1"/>
    </xf>
    <xf numFmtId="0" fontId="20" fillId="2" borderId="61" xfId="0" applyFont="1" applyFill="1" applyBorder="1" applyAlignment="1">
      <alignment horizontal="center" vertical="center"/>
    </xf>
    <xf numFmtId="2" fontId="23" fillId="0" borderId="23" xfId="0" applyNumberFormat="1" applyFont="1" applyBorder="1" applyAlignment="1">
      <alignment horizontal="center" vertical="center" wrapText="1"/>
    </xf>
    <xf numFmtId="0" fontId="6" fillId="3" borderId="39" xfId="0" applyFont="1" applyFill="1" applyBorder="1" applyAlignment="1">
      <alignment horizontal="center" vertical="center"/>
    </xf>
    <xf numFmtId="0" fontId="6" fillId="3" borderId="2" xfId="0" applyFont="1" applyFill="1" applyBorder="1" applyAlignment="1">
      <alignment horizontal="center" vertical="center"/>
    </xf>
    <xf numFmtId="0" fontId="6" fillId="3" borderId="3" xfId="0" applyFont="1" applyFill="1" applyBorder="1" applyAlignment="1">
      <alignment horizontal="center" vertical="center"/>
    </xf>
    <xf numFmtId="0" fontId="6" fillId="4" borderId="18" xfId="0" applyFont="1" applyFill="1" applyBorder="1" applyAlignment="1">
      <alignment horizontal="center" vertical="center"/>
    </xf>
    <xf numFmtId="0" fontId="6" fillId="4" borderId="26" xfId="0" applyFont="1" applyFill="1" applyBorder="1" applyAlignment="1">
      <alignment horizontal="center" vertical="center"/>
    </xf>
    <xf numFmtId="0" fontId="6" fillId="4" borderId="16" xfId="0" applyFont="1" applyFill="1" applyBorder="1" applyAlignment="1">
      <alignment horizontal="center" vertical="center"/>
    </xf>
    <xf numFmtId="0" fontId="6" fillId="6" borderId="21" xfId="0" applyFont="1" applyFill="1" applyBorder="1" applyAlignment="1">
      <alignment horizontal="center" vertical="center"/>
    </xf>
    <xf numFmtId="0" fontId="6" fillId="6" borderId="7" xfId="0" applyFont="1" applyFill="1" applyBorder="1" applyAlignment="1">
      <alignment horizontal="center" vertical="center"/>
    </xf>
    <xf numFmtId="0" fontId="6" fillId="6" borderId="8" xfId="0" applyFont="1" applyFill="1" applyBorder="1" applyAlignment="1">
      <alignment horizontal="center" vertical="center"/>
    </xf>
    <xf numFmtId="0" fontId="0" fillId="16" borderId="5" xfId="0" applyFill="1" applyBorder="1"/>
    <xf numFmtId="0" fontId="6" fillId="16" borderId="2" xfId="0" applyFont="1" applyFill="1" applyBorder="1" applyAlignment="1">
      <alignment horizontal="center" vertical="center"/>
    </xf>
    <xf numFmtId="0" fontId="6" fillId="16" borderId="3" xfId="0" applyFont="1" applyFill="1" applyBorder="1" applyAlignment="1">
      <alignment horizontal="center" vertical="center"/>
    </xf>
    <xf numFmtId="0" fontId="6" fillId="16" borderId="39" xfId="0" applyFont="1" applyFill="1" applyBorder="1" applyAlignment="1">
      <alignment horizontal="center" vertical="center"/>
    </xf>
    <xf numFmtId="0" fontId="20" fillId="17" borderId="28" xfId="0" applyFont="1" applyFill="1" applyBorder="1" applyAlignment="1">
      <alignment horizontal="left" vertical="center"/>
    </xf>
    <xf numFmtId="0" fontId="6" fillId="17" borderId="26" xfId="0" applyFont="1" applyFill="1" applyBorder="1" applyAlignment="1">
      <alignment horizontal="center" vertical="center"/>
    </xf>
    <xf numFmtId="0" fontId="6" fillId="17" borderId="16" xfId="0" applyFont="1" applyFill="1" applyBorder="1" applyAlignment="1">
      <alignment horizontal="center" vertical="center"/>
    </xf>
    <xf numFmtId="0" fontId="6" fillId="17" borderId="18" xfId="0" applyFont="1" applyFill="1" applyBorder="1" applyAlignment="1">
      <alignment horizontal="center" vertical="center"/>
    </xf>
    <xf numFmtId="0" fontId="21" fillId="18" borderId="8" xfId="0" applyFont="1" applyFill="1" applyBorder="1" applyAlignment="1">
      <alignment vertical="center" wrapText="1"/>
    </xf>
    <xf numFmtId="0" fontId="20" fillId="18" borderId="6" xfId="0" applyFont="1" applyFill="1" applyBorder="1" applyAlignment="1">
      <alignment horizontal="center" vertical="center"/>
    </xf>
    <xf numFmtId="0" fontId="6" fillId="18" borderId="19" xfId="0" applyFont="1" applyFill="1" applyBorder="1" applyAlignment="1">
      <alignment horizontal="center" vertical="center"/>
    </xf>
    <xf numFmtId="0" fontId="6" fillId="18" borderId="62" xfId="0" applyFont="1" applyFill="1" applyBorder="1" applyAlignment="1">
      <alignment horizontal="center" vertical="center"/>
    </xf>
    <xf numFmtId="0" fontId="0" fillId="0" borderId="25" xfId="0" applyBorder="1"/>
    <xf numFmtId="0" fontId="0" fillId="0" borderId="26" xfId="0" applyBorder="1"/>
    <xf numFmtId="0" fontId="0" fillId="0" borderId="13" xfId="0" applyBorder="1"/>
    <xf numFmtId="0" fontId="0" fillId="0" borderId="16" xfId="0" applyBorder="1"/>
    <xf numFmtId="0" fontId="0" fillId="0" borderId="27" xfId="0" applyBorder="1"/>
    <xf numFmtId="0" fontId="0" fillId="0" borderId="28" xfId="0" applyBorder="1"/>
    <xf numFmtId="0" fontId="0" fillId="0" borderId="14" xfId="0" applyBorder="1"/>
    <xf numFmtId="0" fontId="20" fillId="2" borderId="67" xfId="0" applyFont="1" applyFill="1" applyBorder="1" applyAlignment="1">
      <alignment horizontal="center" vertical="center"/>
    </xf>
    <xf numFmtId="0" fontId="39" fillId="3" borderId="33" xfId="0" applyFont="1" applyFill="1" applyBorder="1" applyAlignment="1">
      <alignment horizontal="center" wrapText="1"/>
    </xf>
    <xf numFmtId="0" fontId="39" fillId="3" borderId="25" xfId="0" applyFont="1" applyFill="1" applyBorder="1" applyAlignment="1">
      <alignment horizontal="center" wrapText="1"/>
    </xf>
    <xf numFmtId="0" fontId="39" fillId="3" borderId="14" xfId="0" applyFont="1" applyFill="1" applyBorder="1" applyAlignment="1">
      <alignment vertical="center" wrapText="1"/>
    </xf>
    <xf numFmtId="0" fontId="6" fillId="16" borderId="68" xfId="0" applyFont="1" applyFill="1" applyBorder="1" applyAlignment="1">
      <alignment horizontal="center" vertical="center"/>
    </xf>
    <xf numFmtId="0" fontId="6" fillId="16" borderId="26" xfId="0" applyFont="1" applyFill="1" applyBorder="1" applyAlignment="1">
      <alignment horizontal="center" vertical="center"/>
    </xf>
    <xf numFmtId="0" fontId="6" fillId="16" borderId="52" xfId="0" applyFont="1" applyFill="1" applyBorder="1" applyAlignment="1">
      <alignment horizontal="center" vertical="center"/>
    </xf>
    <xf numFmtId="0" fontId="6" fillId="16" borderId="49" xfId="0" applyFont="1" applyFill="1" applyBorder="1" applyAlignment="1">
      <alignment horizontal="center" vertical="center"/>
    </xf>
    <xf numFmtId="0" fontId="39" fillId="17" borderId="17" xfId="0" applyFont="1" applyFill="1" applyBorder="1" applyAlignment="1">
      <alignment vertical="center" wrapText="1"/>
    </xf>
    <xf numFmtId="0" fontId="6" fillId="17" borderId="68" xfId="0" applyFont="1" applyFill="1" applyBorder="1" applyAlignment="1">
      <alignment horizontal="center" vertical="center"/>
    </xf>
    <xf numFmtId="0" fontId="6" fillId="17" borderId="52" xfId="0" applyFont="1" applyFill="1" applyBorder="1" applyAlignment="1">
      <alignment horizontal="center" vertical="center"/>
    </xf>
    <xf numFmtId="0" fontId="6" fillId="17" borderId="49" xfId="0" applyFont="1" applyFill="1" applyBorder="1" applyAlignment="1">
      <alignment horizontal="center" vertical="center"/>
    </xf>
    <xf numFmtId="0" fontId="39" fillId="6" borderId="17" xfId="0" applyFont="1" applyFill="1" applyBorder="1" applyAlignment="1">
      <alignment vertical="center" wrapText="1"/>
    </xf>
    <xf numFmtId="0" fontId="6" fillId="18" borderId="33" xfId="0" applyFont="1" applyFill="1" applyBorder="1" applyAlignment="1">
      <alignment horizontal="center" vertical="center"/>
    </xf>
    <xf numFmtId="0" fontId="6" fillId="18" borderId="25" xfId="0" applyFont="1" applyFill="1" applyBorder="1" applyAlignment="1">
      <alignment horizontal="center" vertical="center"/>
    </xf>
    <xf numFmtId="0" fontId="6" fillId="18" borderId="54" xfId="0" applyFont="1" applyFill="1" applyBorder="1" applyAlignment="1">
      <alignment horizontal="center" vertical="center"/>
    </xf>
    <xf numFmtId="0" fontId="6" fillId="3" borderId="25" xfId="0" applyFont="1" applyFill="1" applyBorder="1" applyAlignment="1">
      <alignment horizontal="center"/>
    </xf>
    <xf numFmtId="0" fontId="6" fillId="3" borderId="54" xfId="0" applyFont="1" applyFill="1" applyBorder="1" applyAlignment="1">
      <alignment horizontal="center"/>
    </xf>
    <xf numFmtId="0" fontId="39" fillId="4" borderId="17" xfId="0" applyFont="1" applyFill="1" applyBorder="1" applyAlignment="1">
      <alignment vertical="center" wrapText="1"/>
    </xf>
    <xf numFmtId="0" fontId="6" fillId="4" borderId="26" xfId="0" applyFont="1" applyFill="1" applyBorder="1" applyAlignment="1">
      <alignment horizontal="center"/>
    </xf>
    <xf numFmtId="0" fontId="6" fillId="4" borderId="49" xfId="0" applyFont="1" applyFill="1" applyBorder="1" applyAlignment="1">
      <alignment horizontal="center"/>
    </xf>
    <xf numFmtId="0" fontId="39" fillId="6" borderId="46" xfId="0" applyFont="1" applyFill="1" applyBorder="1" applyAlignment="1">
      <alignment vertical="center" wrapText="1"/>
    </xf>
    <xf numFmtId="0" fontId="6" fillId="6" borderId="22" xfId="0" applyFont="1" applyFill="1" applyBorder="1" applyAlignment="1">
      <alignment horizontal="center"/>
    </xf>
    <xf numFmtId="0" fontId="6" fillId="6" borderId="67" xfId="0" applyFont="1" applyFill="1" applyBorder="1" applyAlignment="1">
      <alignment horizontal="center"/>
    </xf>
    <xf numFmtId="2" fontId="23" fillId="0" borderId="25" xfId="0" applyNumberFormat="1" applyFont="1" applyBorder="1" applyAlignment="1">
      <alignment horizontal="center" vertical="center" wrapText="1"/>
    </xf>
    <xf numFmtId="0" fontId="71" fillId="2" borderId="22" xfId="0" applyFont="1" applyFill="1" applyBorder="1" applyAlignment="1">
      <alignment horizontal="center" vertical="center"/>
    </xf>
    <xf numFmtId="0" fontId="71" fillId="2" borderId="26" xfId="0" applyFont="1" applyFill="1" applyBorder="1" applyAlignment="1">
      <alignment horizontal="center" vertical="center"/>
    </xf>
    <xf numFmtId="0" fontId="71" fillId="2" borderId="25" xfId="0" applyFont="1" applyFill="1" applyBorder="1" applyAlignment="1">
      <alignment horizontal="center" vertical="center"/>
    </xf>
    <xf numFmtId="2" fontId="71" fillId="2" borderId="60" xfId="0" applyNumberFormat="1" applyFont="1" applyFill="1" applyBorder="1" applyAlignment="1">
      <alignment horizontal="center"/>
    </xf>
    <xf numFmtId="2" fontId="71" fillId="2" borderId="62" xfId="0" applyNumberFormat="1" applyFont="1" applyFill="1" applyBorder="1" applyAlignment="1">
      <alignment horizontal="center"/>
    </xf>
    <xf numFmtId="0" fontId="21" fillId="16" borderId="16" xfId="0" applyFont="1" applyFill="1" applyBorder="1" applyAlignment="1">
      <alignment vertical="center" wrapText="1"/>
    </xf>
    <xf numFmtId="0" fontId="21" fillId="16" borderId="17" xfId="0" applyFont="1" applyFill="1" applyBorder="1" applyAlignment="1">
      <alignment vertical="center" wrapText="1"/>
    </xf>
    <xf numFmtId="0" fontId="39" fillId="16" borderId="33" xfId="0" applyFont="1" applyFill="1" applyBorder="1" applyAlignment="1">
      <alignment horizontal="center" wrapText="1"/>
    </xf>
    <xf numFmtId="0" fontId="39" fillId="16" borderId="25" xfId="0" applyFont="1" applyFill="1" applyBorder="1" applyAlignment="1">
      <alignment horizontal="center" wrapText="1"/>
    </xf>
    <xf numFmtId="0" fontId="0" fillId="16" borderId="25" xfId="0" applyFill="1" applyBorder="1" applyAlignment="1">
      <alignment horizontal="center"/>
    </xf>
    <xf numFmtId="0" fontId="21" fillId="19" borderId="3" xfId="0" applyFont="1" applyFill="1" applyBorder="1" applyAlignment="1">
      <alignment horizontal="left" vertical="center"/>
    </xf>
    <xf numFmtId="0" fontId="20" fillId="19" borderId="39" xfId="0" applyFont="1" applyFill="1" applyBorder="1" applyAlignment="1">
      <alignment vertical="center"/>
    </xf>
    <xf numFmtId="0" fontId="20" fillId="19" borderId="2" xfId="0" applyFont="1" applyFill="1" applyBorder="1" applyAlignment="1">
      <alignment vertical="center"/>
    </xf>
    <xf numFmtId="0" fontId="20" fillId="19" borderId="3" xfId="0" applyFont="1" applyFill="1" applyBorder="1" applyAlignment="1">
      <alignment vertical="center"/>
    </xf>
    <xf numFmtId="0" fontId="20" fillId="19" borderId="5" xfId="0" applyFont="1" applyFill="1" applyBorder="1" applyAlignment="1">
      <alignment horizontal="left" vertical="center"/>
    </xf>
    <xf numFmtId="0" fontId="0" fillId="6" borderId="15" xfId="0" applyFill="1" applyBorder="1" applyAlignment="1">
      <alignment horizontal="center" vertical="center"/>
    </xf>
    <xf numFmtId="0" fontId="0" fillId="6" borderId="25" xfId="0" applyFill="1" applyBorder="1" applyAlignment="1">
      <alignment horizontal="center" vertical="center"/>
    </xf>
    <xf numFmtId="0" fontId="0" fillId="6" borderId="13" xfId="0" applyFill="1" applyBorder="1" applyAlignment="1">
      <alignment horizontal="center" vertical="center"/>
    </xf>
    <xf numFmtId="0" fontId="21" fillId="19" borderId="13" xfId="0" applyFont="1" applyFill="1" applyBorder="1" applyAlignment="1">
      <alignment vertical="center" wrapText="1"/>
    </xf>
    <xf numFmtId="0" fontId="21" fillId="19" borderId="14" xfId="0" applyFont="1" applyFill="1" applyBorder="1" applyAlignment="1">
      <alignment vertical="center" wrapText="1"/>
    </xf>
    <xf numFmtId="0" fontId="0" fillId="19" borderId="15" xfId="0" applyFill="1" applyBorder="1" applyAlignment="1">
      <alignment horizontal="center" vertical="center"/>
    </xf>
    <xf numFmtId="0" fontId="0" fillId="19" borderId="25" xfId="0" applyFill="1" applyBorder="1" applyAlignment="1">
      <alignment horizontal="center" vertical="center"/>
    </xf>
    <xf numFmtId="0" fontId="0" fillId="19" borderId="13" xfId="0" applyFill="1" applyBorder="1" applyAlignment="1">
      <alignment horizontal="center" vertical="center"/>
    </xf>
    <xf numFmtId="0" fontId="0" fillId="0" borderId="26" xfId="0" applyBorder="1" applyAlignment="1">
      <alignment horizontal="center" vertical="center" wrapText="1"/>
    </xf>
    <xf numFmtId="0" fontId="20" fillId="0" borderId="12" xfId="0" applyFont="1" applyBorder="1" applyAlignment="1">
      <alignment horizontal="center" vertical="center" wrapText="1"/>
    </xf>
    <xf numFmtId="0" fontId="33" fillId="0" borderId="25" xfId="0" applyFont="1" applyBorder="1" applyAlignment="1">
      <alignment horizontal="center" vertical="center" wrapText="1"/>
    </xf>
    <xf numFmtId="0" fontId="20" fillId="11" borderId="12" xfId="0" applyFont="1" applyFill="1" applyBorder="1" applyAlignment="1">
      <alignment horizontal="center" vertical="center" wrapText="1"/>
    </xf>
    <xf numFmtId="0" fontId="20" fillId="11" borderId="25" xfId="0" applyFont="1" applyFill="1" applyBorder="1" applyAlignment="1">
      <alignment horizontal="center" vertical="center" wrapText="1"/>
    </xf>
    <xf numFmtId="0" fontId="20" fillId="11" borderId="26" xfId="0" applyFont="1" applyFill="1" applyBorder="1" applyAlignment="1">
      <alignment horizontal="center" vertical="center" wrapText="1"/>
    </xf>
    <xf numFmtId="0" fontId="21" fillId="19" borderId="16" xfId="0" applyFont="1" applyFill="1" applyBorder="1" applyAlignment="1">
      <alignment vertical="center" wrapText="1"/>
    </xf>
    <xf numFmtId="0" fontId="21" fillId="19" borderId="17" xfId="0" applyFont="1" applyFill="1" applyBorder="1" applyAlignment="1">
      <alignment vertical="center" wrapText="1"/>
    </xf>
    <xf numFmtId="0" fontId="0" fillId="19" borderId="18" xfId="0" applyFill="1" applyBorder="1" applyAlignment="1">
      <alignment horizontal="center" vertical="center"/>
    </xf>
    <xf numFmtId="0" fontId="0" fillId="19" borderId="26" xfId="0" applyFill="1" applyBorder="1" applyAlignment="1">
      <alignment horizontal="center" vertical="center"/>
    </xf>
    <xf numFmtId="0" fontId="0" fillId="19" borderId="16" xfId="0" applyFill="1" applyBorder="1" applyAlignment="1">
      <alignment horizontal="center" vertical="center"/>
    </xf>
    <xf numFmtId="0" fontId="0" fillId="0" borderId="12" xfId="0" applyBorder="1" applyAlignment="1">
      <alignment horizontal="center" vertical="center"/>
    </xf>
    <xf numFmtId="0" fontId="0" fillId="0" borderId="12" xfId="0" applyBorder="1" applyAlignment="1">
      <alignment horizontal="center" vertical="center" wrapText="1"/>
    </xf>
    <xf numFmtId="0" fontId="0" fillId="0" borderId="25" xfId="0" applyBorder="1" applyAlignment="1">
      <alignment horizontal="center" vertical="center" wrapText="1"/>
    </xf>
    <xf numFmtId="0" fontId="38" fillId="0" borderId="22" xfId="0" applyFont="1" applyBorder="1" applyAlignment="1">
      <alignment horizontal="center" vertical="center" wrapText="1"/>
    </xf>
    <xf numFmtId="0" fontId="38" fillId="0" borderId="12" xfId="0" applyFont="1" applyBorder="1" applyAlignment="1">
      <alignment horizontal="center" vertical="center" wrapText="1"/>
    </xf>
    <xf numFmtId="0" fontId="38" fillId="0" borderId="25" xfId="0" applyFont="1" applyBorder="1" applyAlignment="1">
      <alignment horizontal="center" vertical="center" wrapText="1"/>
    </xf>
    <xf numFmtId="0" fontId="0" fillId="0" borderId="28" xfId="0" applyBorder="1" applyAlignment="1">
      <alignment horizontal="center"/>
    </xf>
    <xf numFmtId="0" fontId="0" fillId="0" borderId="16" xfId="0" applyBorder="1" applyAlignment="1">
      <alignment horizontal="center"/>
    </xf>
    <xf numFmtId="0" fontId="0" fillId="0" borderId="26" xfId="0" applyBorder="1" applyAlignment="1">
      <alignment horizontal="center" vertical="center"/>
    </xf>
    <xf numFmtId="0" fontId="20" fillId="0" borderId="26" xfId="0" applyFont="1" applyBorder="1" applyAlignment="1">
      <alignment horizontal="center" vertical="center"/>
    </xf>
    <xf numFmtId="0" fontId="20" fillId="0" borderId="26"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25" xfId="0" applyFont="1" applyBorder="1" applyAlignment="1">
      <alignment horizontal="center" vertical="center" wrapText="1"/>
    </xf>
    <xf numFmtId="0" fontId="33" fillId="0" borderId="12" xfId="0" applyFont="1" applyBorder="1" applyAlignment="1">
      <alignment horizontal="center" vertical="center" wrapText="1"/>
    </xf>
    <xf numFmtId="0" fontId="0" fillId="0" borderId="15" xfId="0" applyBorder="1" applyAlignment="1">
      <alignment horizontal="center" vertical="center"/>
    </xf>
    <xf numFmtId="0" fontId="0" fillId="0" borderId="27" xfId="0" applyBorder="1" applyAlignment="1">
      <alignment horizontal="center" vertical="center"/>
    </xf>
    <xf numFmtId="0" fontId="0" fillId="0" borderId="28" xfId="0" applyBorder="1" applyAlignment="1">
      <alignment horizontal="center" vertical="center"/>
    </xf>
    <xf numFmtId="0" fontId="0" fillId="0" borderId="11" xfId="0" applyBorder="1" applyAlignment="1">
      <alignment horizontal="center" vertical="center"/>
    </xf>
    <xf numFmtId="0" fontId="0" fillId="0" borderId="44" xfId="0" applyBorder="1" applyAlignment="1">
      <alignment horizontal="center" vertical="center"/>
    </xf>
    <xf numFmtId="0" fontId="0" fillId="0" borderId="34" xfId="0" applyBorder="1" applyAlignment="1">
      <alignment horizontal="center" vertical="center"/>
    </xf>
    <xf numFmtId="0" fontId="0" fillId="0" borderId="18" xfId="0" applyBorder="1" applyAlignment="1">
      <alignment horizontal="center" vertical="center"/>
    </xf>
    <xf numFmtId="0" fontId="33" fillId="11" borderId="25" xfId="0" applyFont="1" applyFill="1" applyBorder="1" applyAlignment="1">
      <alignment horizontal="center" vertical="center"/>
    </xf>
    <xf numFmtId="0" fontId="0" fillId="11" borderId="25" xfId="0" applyFill="1" applyBorder="1" applyAlignment="1">
      <alignment horizontal="center" vertical="center" wrapText="1"/>
    </xf>
    <xf numFmtId="0" fontId="0" fillId="0" borderId="12" xfId="0" applyBorder="1" applyAlignment="1">
      <alignment horizontal="center" wrapText="1"/>
    </xf>
    <xf numFmtId="0" fontId="0" fillId="0" borderId="25" xfId="0" applyBorder="1" applyAlignment="1">
      <alignment horizontal="center" wrapText="1"/>
    </xf>
    <xf numFmtId="0" fontId="33" fillId="0" borderId="11" xfId="0" applyFont="1" applyBorder="1" applyAlignment="1">
      <alignment horizontal="center" vertical="center"/>
    </xf>
    <xf numFmtId="0" fontId="33" fillId="0" borderId="1" xfId="0" applyFont="1" applyBorder="1" applyAlignment="1">
      <alignment horizontal="center" vertical="center"/>
    </xf>
    <xf numFmtId="0" fontId="33" fillId="0" borderId="27" xfId="0" applyFont="1" applyBorder="1" applyAlignment="1">
      <alignment horizontal="center" vertical="center"/>
    </xf>
    <xf numFmtId="2" fontId="27" fillId="20" borderId="34" xfId="0" applyNumberFormat="1" applyFont="1" applyFill="1" applyBorder="1" applyAlignment="1">
      <alignment horizontal="center" vertical="center"/>
    </xf>
    <xf numFmtId="0" fontId="33" fillId="11" borderId="25" xfId="0" applyFont="1" applyFill="1" applyBorder="1" applyAlignment="1">
      <alignment horizontal="center" vertical="center" wrapText="1"/>
    </xf>
    <xf numFmtId="2" fontId="27" fillId="2" borderId="33" xfId="0" applyNumberFormat="1" applyFont="1" applyFill="1" applyBorder="1" applyAlignment="1">
      <alignment horizontal="center" vertical="center"/>
    </xf>
    <xf numFmtId="0" fontId="0" fillId="0" borderId="33" xfId="0" applyBorder="1"/>
    <xf numFmtId="0" fontId="4" fillId="0" borderId="22" xfId="0" applyFont="1" applyBorder="1" applyAlignment="1">
      <alignment horizontal="center" vertical="center"/>
    </xf>
    <xf numFmtId="0" fontId="4" fillId="19" borderId="26" xfId="0" applyFont="1" applyFill="1" applyBorder="1" applyAlignment="1">
      <alignment horizontal="center" vertical="center"/>
    </xf>
    <xf numFmtId="0" fontId="61" fillId="6" borderId="21" xfId="0" applyFont="1" applyFill="1" applyBorder="1" applyAlignment="1">
      <alignment horizontal="center" vertical="center"/>
    </xf>
    <xf numFmtId="0" fontId="34" fillId="6" borderId="7" xfId="0" applyFont="1" applyFill="1" applyBorder="1" applyAlignment="1">
      <alignment horizontal="center" vertical="center"/>
    </xf>
    <xf numFmtId="0" fontId="38" fillId="6" borderId="7" xfId="0" applyFont="1" applyFill="1" applyBorder="1" applyAlignment="1">
      <alignment horizontal="center" vertical="center"/>
    </xf>
    <xf numFmtId="0" fontId="38" fillId="6" borderId="8" xfId="0" applyFont="1" applyFill="1" applyBorder="1" applyAlignment="1">
      <alignment horizontal="center" vertical="center"/>
    </xf>
    <xf numFmtId="0" fontId="61" fillId="19" borderId="15" xfId="0" applyFont="1" applyFill="1" applyBorder="1" applyAlignment="1">
      <alignment horizontal="center" vertical="center"/>
    </xf>
    <xf numFmtId="0" fontId="61" fillId="19" borderId="25" xfId="0" applyFont="1" applyFill="1" applyBorder="1" applyAlignment="1">
      <alignment horizontal="center" vertical="center"/>
    </xf>
    <xf numFmtId="0" fontId="34" fillId="19" borderId="25" xfId="0" applyFont="1" applyFill="1" applyBorder="1" applyAlignment="1">
      <alignment horizontal="center" vertical="center"/>
    </xf>
    <xf numFmtId="0" fontId="38" fillId="19" borderId="25" xfId="0" applyFont="1" applyFill="1" applyBorder="1" applyAlignment="1">
      <alignment horizontal="center" vertical="center"/>
    </xf>
    <xf numFmtId="0" fontId="4" fillId="0" borderId="23" xfId="0" applyFont="1" applyBorder="1" applyAlignment="1">
      <alignment horizontal="center" vertical="center" wrapText="1"/>
    </xf>
    <xf numFmtId="0" fontId="4" fillId="0" borderId="22" xfId="0" applyFont="1" applyBorder="1" applyAlignment="1">
      <alignment horizontal="center" vertical="center" wrapText="1"/>
    </xf>
    <xf numFmtId="2" fontId="27" fillId="20" borderId="0" xfId="0" applyNumberFormat="1" applyFont="1" applyFill="1" applyAlignment="1">
      <alignment horizontal="center" vertical="center"/>
    </xf>
    <xf numFmtId="0" fontId="21" fillId="19" borderId="17" xfId="0" applyFont="1" applyFill="1" applyBorder="1" applyAlignment="1">
      <alignment horizontal="left" vertical="center" wrapText="1"/>
    </xf>
    <xf numFmtId="0" fontId="0" fillId="0" borderId="46" xfId="0" applyBorder="1" applyAlignment="1">
      <alignment horizontal="center"/>
    </xf>
    <xf numFmtId="0" fontId="0" fillId="0" borderId="30" xfId="0" applyBorder="1" applyAlignment="1">
      <alignment horizontal="center"/>
    </xf>
    <xf numFmtId="0" fontId="20" fillId="8" borderId="23" xfId="0" applyFont="1" applyFill="1" applyBorder="1" applyAlignment="1">
      <alignment horizontal="center" vertical="center" wrapText="1"/>
    </xf>
    <xf numFmtId="0" fontId="0" fillId="0" borderId="10" xfId="0" applyBorder="1" applyAlignment="1">
      <alignment horizontal="center"/>
    </xf>
    <xf numFmtId="0" fontId="35" fillId="19" borderId="14" xfId="0" applyFont="1" applyFill="1" applyBorder="1" applyAlignment="1">
      <alignment vertical="center" wrapText="1"/>
    </xf>
    <xf numFmtId="0" fontId="3" fillId="0" borderId="22" xfId="0" applyFont="1" applyBorder="1" applyAlignment="1">
      <alignment horizontal="center" vertical="center" wrapText="1"/>
    </xf>
    <xf numFmtId="0" fontId="33" fillId="0" borderId="28" xfId="0" applyFont="1" applyBorder="1" applyAlignment="1">
      <alignment horizontal="center" vertical="center"/>
    </xf>
    <xf numFmtId="0" fontId="38" fillId="0" borderId="26" xfId="0" applyFont="1" applyBorder="1" applyAlignment="1">
      <alignment horizontal="center" vertical="center" wrapText="1"/>
    </xf>
    <xf numFmtId="0" fontId="33" fillId="0" borderId="26" xfId="0" applyFont="1" applyBorder="1" applyAlignment="1">
      <alignment horizontal="center" vertical="center" wrapText="1"/>
    </xf>
    <xf numFmtId="0" fontId="33" fillId="11" borderId="22" xfId="0" applyFont="1" applyFill="1" applyBorder="1" applyAlignment="1">
      <alignment horizontal="center" vertical="center"/>
    </xf>
    <xf numFmtId="0" fontId="33" fillId="11" borderId="26" xfId="0" applyFont="1" applyFill="1" applyBorder="1" applyAlignment="1">
      <alignment horizontal="center" vertical="center"/>
    </xf>
    <xf numFmtId="0" fontId="0" fillId="0" borderId="5" xfId="0" applyBorder="1" applyAlignment="1">
      <alignment horizontal="center" vertical="center"/>
    </xf>
    <xf numFmtId="0" fontId="21" fillId="19" borderId="17" xfId="0" applyFont="1" applyFill="1" applyBorder="1" applyAlignment="1">
      <alignment wrapText="1"/>
    </xf>
    <xf numFmtId="0" fontId="0" fillId="0" borderId="26" xfId="0" applyBorder="1" applyAlignment="1">
      <alignment horizontal="center" wrapText="1"/>
    </xf>
    <xf numFmtId="0" fontId="0" fillId="19" borderId="52" xfId="0" applyFill="1" applyBorder="1" applyAlignment="1">
      <alignment horizontal="center" vertical="center"/>
    </xf>
    <xf numFmtId="0" fontId="0" fillId="19" borderId="28" xfId="0" applyFill="1" applyBorder="1" applyAlignment="1">
      <alignment horizontal="center" vertical="center"/>
    </xf>
    <xf numFmtId="2" fontId="27" fillId="2" borderId="16" xfId="0" applyNumberFormat="1" applyFont="1" applyFill="1" applyBorder="1" applyAlignment="1">
      <alignment horizontal="center" vertical="center"/>
    </xf>
    <xf numFmtId="2" fontId="27" fillId="2" borderId="26" xfId="0" applyNumberFormat="1" applyFont="1" applyFill="1" applyBorder="1" applyAlignment="1">
      <alignment horizontal="center" vertical="center"/>
    </xf>
    <xf numFmtId="2" fontId="27" fillId="2" borderId="25" xfId="0" applyNumberFormat="1" applyFont="1" applyFill="1" applyBorder="1" applyAlignment="1">
      <alignment horizontal="center" vertical="center"/>
    </xf>
    <xf numFmtId="0" fontId="0" fillId="19" borderId="33" xfId="0" applyFill="1" applyBorder="1" applyAlignment="1">
      <alignment horizontal="center" vertical="center"/>
    </xf>
    <xf numFmtId="0" fontId="0" fillId="19" borderId="10" xfId="0" applyFill="1" applyBorder="1" applyAlignment="1">
      <alignment horizontal="center" vertical="center"/>
    </xf>
    <xf numFmtId="0" fontId="0" fillId="19" borderId="21" xfId="0" applyFill="1" applyBorder="1" applyAlignment="1">
      <alignment horizontal="center" vertical="center"/>
    </xf>
    <xf numFmtId="2" fontId="27" fillId="2" borderId="8" xfId="0" applyNumberFormat="1" applyFont="1" applyFill="1" applyBorder="1" applyAlignment="1">
      <alignment horizontal="center" vertical="center"/>
    </xf>
    <xf numFmtId="0" fontId="27" fillId="16" borderId="17" xfId="0" applyFont="1" applyFill="1" applyBorder="1" applyAlignment="1">
      <alignment horizontal="center" vertical="center"/>
    </xf>
    <xf numFmtId="0" fontId="27" fillId="20" borderId="17" xfId="0" applyFont="1" applyFill="1" applyBorder="1" applyAlignment="1">
      <alignment horizontal="center" vertical="center"/>
    </xf>
    <xf numFmtId="0" fontId="0" fillId="0" borderId="39" xfId="0" applyBorder="1" applyAlignment="1">
      <alignment horizontal="center" vertical="center"/>
    </xf>
    <xf numFmtId="0" fontId="3" fillId="0" borderId="2"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25" xfId="0" applyFont="1" applyBorder="1" applyAlignment="1">
      <alignment horizontal="center" vertical="center"/>
    </xf>
    <xf numFmtId="0" fontId="39" fillId="19" borderId="33" xfId="0" applyFont="1" applyFill="1" applyBorder="1" applyAlignment="1">
      <alignment horizontal="center" wrapText="1"/>
    </xf>
    <xf numFmtId="0" fontId="39" fillId="19" borderId="25" xfId="0" applyFont="1" applyFill="1" applyBorder="1" applyAlignment="1">
      <alignment horizontal="center" wrapText="1"/>
    </xf>
    <xf numFmtId="0" fontId="0" fillId="19" borderId="25" xfId="0" applyFill="1" applyBorder="1" applyAlignment="1">
      <alignment horizontal="center"/>
    </xf>
    <xf numFmtId="0" fontId="0" fillId="19" borderId="13" xfId="0" applyFill="1" applyBorder="1" applyAlignment="1">
      <alignment horizontal="center"/>
    </xf>
    <xf numFmtId="0" fontId="21" fillId="19" borderId="8" xfId="0" applyFont="1" applyFill="1" applyBorder="1" applyAlignment="1">
      <alignment vertical="center" wrapText="1"/>
    </xf>
    <xf numFmtId="0" fontId="6" fillId="19" borderId="31" xfId="0" applyFont="1" applyFill="1" applyBorder="1" applyAlignment="1">
      <alignment horizontal="center" vertical="center"/>
    </xf>
    <xf numFmtId="0" fontId="6" fillId="19" borderId="12" xfId="0" applyFont="1" applyFill="1" applyBorder="1" applyAlignment="1">
      <alignment horizontal="center" vertical="center"/>
    </xf>
    <xf numFmtId="0" fontId="6" fillId="19" borderId="60" xfId="0" applyFont="1" applyFill="1" applyBorder="1" applyAlignment="1">
      <alignment horizontal="center" vertical="center"/>
    </xf>
    <xf numFmtId="0" fontId="27" fillId="20" borderId="57" xfId="0" applyFont="1" applyFill="1" applyBorder="1" applyAlignment="1">
      <alignment horizontal="center" vertical="center"/>
    </xf>
    <xf numFmtId="0" fontId="27" fillId="20" borderId="66" xfId="0" applyFont="1" applyFill="1" applyBorder="1" applyAlignment="1">
      <alignment horizontal="center" vertical="center"/>
    </xf>
    <xf numFmtId="0" fontId="27" fillId="20" borderId="9" xfId="0" applyFont="1" applyFill="1" applyBorder="1" applyAlignment="1">
      <alignment horizontal="center" vertical="center"/>
    </xf>
    <xf numFmtId="0" fontId="27" fillId="20" borderId="0" xfId="0" applyFont="1" applyFill="1" applyAlignment="1">
      <alignment horizontal="center" vertical="center"/>
    </xf>
    <xf numFmtId="0" fontId="20" fillId="16" borderId="5" xfId="0" applyFont="1" applyFill="1" applyBorder="1" applyAlignment="1">
      <alignment horizontal="left" vertical="center"/>
    </xf>
    <xf numFmtId="0" fontId="20" fillId="19" borderId="6" xfId="0" applyFont="1" applyFill="1" applyBorder="1" applyAlignment="1">
      <alignment horizontal="left" vertical="center"/>
    </xf>
    <xf numFmtId="0" fontId="21" fillId="3" borderId="38" xfId="0" applyFont="1" applyFill="1" applyBorder="1" applyAlignment="1">
      <alignment horizontal="left" vertical="center" wrapText="1"/>
    </xf>
    <xf numFmtId="0" fontId="21" fillId="4" borderId="17" xfId="0" applyFont="1" applyFill="1" applyBorder="1" applyAlignment="1">
      <alignment horizontal="left" vertical="center" wrapText="1"/>
    </xf>
    <xf numFmtId="0" fontId="0" fillId="19" borderId="15" xfId="0" applyFill="1" applyBorder="1" applyAlignment="1">
      <alignment horizontal="center"/>
    </xf>
    <xf numFmtId="0" fontId="0" fillId="19" borderId="54" xfId="0" applyFill="1" applyBorder="1" applyAlignment="1">
      <alignment horizontal="center"/>
    </xf>
    <xf numFmtId="0" fontId="39" fillId="19" borderId="52" xfId="0" applyFont="1" applyFill="1" applyBorder="1" applyAlignment="1">
      <alignment horizontal="center" wrapText="1"/>
    </xf>
    <xf numFmtId="0" fontId="39" fillId="19" borderId="26" xfId="0" applyFont="1" applyFill="1" applyBorder="1" applyAlignment="1">
      <alignment horizontal="center" wrapText="1"/>
    </xf>
    <xf numFmtId="0" fontId="0" fillId="19" borderId="15" xfId="0" applyFill="1" applyBorder="1" applyAlignment="1">
      <alignment vertical="center"/>
    </xf>
    <xf numFmtId="0" fontId="0" fillId="19" borderId="25" xfId="0" applyFill="1" applyBorder="1" applyAlignment="1">
      <alignment vertical="center"/>
    </xf>
    <xf numFmtId="0" fontId="0" fillId="19" borderId="13" xfId="0" applyFill="1" applyBorder="1" applyAlignment="1">
      <alignment vertical="center"/>
    </xf>
    <xf numFmtId="0" fontId="0" fillId="19" borderId="18" xfId="0" applyFill="1" applyBorder="1" applyAlignment="1">
      <alignment vertical="center"/>
    </xf>
    <xf numFmtId="0" fontId="0" fillId="19" borderId="26" xfId="0" applyFill="1" applyBorder="1" applyAlignment="1">
      <alignment vertical="center"/>
    </xf>
    <xf numFmtId="0" fontId="0" fillId="19" borderId="16" xfId="0" applyFill="1" applyBorder="1" applyAlignment="1">
      <alignment vertical="center"/>
    </xf>
    <xf numFmtId="0" fontId="39" fillId="19" borderId="52" xfId="0" applyFont="1" applyFill="1" applyBorder="1" applyAlignment="1">
      <alignment horizontal="center" vertical="center" wrapText="1"/>
    </xf>
    <xf numFmtId="0" fontId="39" fillId="19" borderId="26" xfId="0" applyFont="1" applyFill="1" applyBorder="1" applyAlignment="1">
      <alignment horizontal="center" vertical="center" wrapText="1"/>
    </xf>
    <xf numFmtId="0" fontId="3" fillId="0" borderId="25" xfId="0" applyFont="1" applyBorder="1" applyAlignment="1">
      <alignment horizontal="center" vertical="center" wrapText="1"/>
    </xf>
    <xf numFmtId="0" fontId="60" fillId="19" borderId="15" xfId="0" applyFont="1" applyFill="1" applyBorder="1" applyAlignment="1">
      <alignment horizontal="center" vertical="center"/>
    </xf>
    <xf numFmtId="0" fontId="60" fillId="19" borderId="25" xfId="0" applyFont="1" applyFill="1" applyBorder="1" applyAlignment="1">
      <alignment horizontal="center" vertical="center"/>
    </xf>
    <xf numFmtId="0" fontId="60" fillId="19" borderId="13" xfId="0" applyFont="1" applyFill="1" applyBorder="1" applyAlignment="1">
      <alignment horizontal="center" vertical="center"/>
    </xf>
    <xf numFmtId="0" fontId="60" fillId="19" borderId="18" xfId="0" applyFont="1" applyFill="1" applyBorder="1" applyAlignment="1">
      <alignment horizontal="center" vertical="center"/>
    </xf>
    <xf numFmtId="0" fontId="60" fillId="19" borderId="26" xfId="0" applyFont="1" applyFill="1" applyBorder="1" applyAlignment="1">
      <alignment horizontal="center" vertical="center"/>
    </xf>
    <xf numFmtId="0" fontId="60" fillId="19" borderId="16" xfId="0" applyFont="1" applyFill="1" applyBorder="1" applyAlignment="1">
      <alignment horizontal="center" vertical="center"/>
    </xf>
    <xf numFmtId="0" fontId="3" fillId="0" borderId="26" xfId="0" applyFont="1" applyBorder="1" applyAlignment="1">
      <alignment horizontal="center" vertical="center"/>
    </xf>
    <xf numFmtId="0" fontId="33" fillId="19" borderId="15" xfId="0" applyFont="1" applyFill="1" applyBorder="1" applyAlignment="1">
      <alignment vertical="center"/>
    </xf>
    <xf numFmtId="0" fontId="33" fillId="19" borderId="25" xfId="0" applyFont="1" applyFill="1" applyBorder="1" applyAlignment="1">
      <alignment vertical="center"/>
    </xf>
    <xf numFmtId="0" fontId="33" fillId="19" borderId="13" xfId="0" applyFont="1" applyFill="1" applyBorder="1" applyAlignment="1">
      <alignment vertical="center"/>
    </xf>
    <xf numFmtId="0" fontId="0" fillId="0" borderId="54" xfId="0" applyBorder="1" applyAlignment="1">
      <alignment horizontal="center"/>
    </xf>
    <xf numFmtId="2" fontId="27" fillId="2" borderId="46" xfId="0" applyNumberFormat="1" applyFont="1" applyFill="1" applyBorder="1" applyAlignment="1">
      <alignment vertical="center"/>
    </xf>
    <xf numFmtId="2" fontId="27" fillId="2" borderId="47" xfId="0" applyNumberFormat="1" applyFont="1" applyFill="1" applyBorder="1"/>
    <xf numFmtId="0" fontId="0" fillId="0" borderId="68" xfId="0" applyBorder="1" applyAlignment="1">
      <alignment horizontal="center" vertical="center"/>
    </xf>
    <xf numFmtId="2" fontId="27" fillId="2" borderId="66" xfId="0" applyNumberFormat="1" applyFont="1" applyFill="1" applyBorder="1"/>
    <xf numFmtId="0" fontId="0" fillId="3" borderId="48" xfId="0" applyFill="1" applyBorder="1" applyAlignment="1">
      <alignment horizontal="center" vertical="center"/>
    </xf>
    <xf numFmtId="0" fontId="0" fillId="4" borderId="49" xfId="0" applyFill="1" applyBorder="1" applyAlignment="1">
      <alignment horizontal="center" vertical="center"/>
    </xf>
    <xf numFmtId="2" fontId="27" fillId="2" borderId="22" xfId="0" applyNumberFormat="1" applyFont="1" applyFill="1" applyBorder="1"/>
    <xf numFmtId="2" fontId="27" fillId="2" borderId="12" xfId="0" applyNumberFormat="1" applyFont="1" applyFill="1" applyBorder="1"/>
    <xf numFmtId="2" fontId="27" fillId="2" borderId="25" xfId="0" applyNumberFormat="1" applyFont="1" applyFill="1" applyBorder="1"/>
    <xf numFmtId="0" fontId="0" fillId="0" borderId="17" xfId="0" applyBorder="1" applyAlignment="1">
      <alignment horizontal="center"/>
    </xf>
    <xf numFmtId="0" fontId="0" fillId="0" borderId="64" xfId="0" applyBorder="1" applyAlignment="1">
      <alignment horizontal="center"/>
    </xf>
    <xf numFmtId="0" fontId="0" fillId="0" borderId="59" xfId="0" applyBorder="1" applyAlignment="1">
      <alignment horizontal="center"/>
    </xf>
    <xf numFmtId="0" fontId="0" fillId="19" borderId="7" xfId="0" applyFill="1" applyBorder="1" applyAlignment="1">
      <alignment horizontal="center" vertical="center"/>
    </xf>
    <xf numFmtId="0" fontId="0" fillId="19" borderId="50" xfId="0" applyFill="1" applyBorder="1" applyAlignment="1">
      <alignment horizontal="center" vertical="center"/>
    </xf>
    <xf numFmtId="0" fontId="33" fillId="19" borderId="18" xfId="0" applyFont="1" applyFill="1" applyBorder="1" applyAlignment="1">
      <alignment horizontal="center" vertical="center"/>
    </xf>
    <xf numFmtId="0" fontId="33" fillId="19" borderId="26" xfId="0" applyFont="1" applyFill="1" applyBorder="1" applyAlignment="1">
      <alignment horizontal="center" vertical="center"/>
    </xf>
    <xf numFmtId="0" fontId="33" fillId="19" borderId="16" xfId="0" applyFont="1" applyFill="1" applyBorder="1" applyAlignment="1">
      <alignment horizontal="center" vertical="center"/>
    </xf>
    <xf numFmtId="0" fontId="44" fillId="0" borderId="26" xfId="0" applyFont="1" applyBorder="1" applyAlignment="1">
      <alignment horizontal="center" vertical="center" wrapText="1"/>
    </xf>
    <xf numFmtId="0" fontId="44" fillId="0" borderId="18" xfId="0" applyFont="1" applyBorder="1" applyAlignment="1">
      <alignment horizontal="center" vertical="center" wrapText="1"/>
    </xf>
    <xf numFmtId="0" fontId="74" fillId="0" borderId="0" xfId="0" applyFont="1"/>
    <xf numFmtId="0" fontId="3" fillId="0" borderId="0" xfId="0" applyFont="1"/>
    <xf numFmtId="0" fontId="17" fillId="0" borderId="26" xfId="0" applyFont="1" applyBorder="1" applyAlignment="1">
      <alignment horizontal="center" vertical="center"/>
    </xf>
    <xf numFmtId="0" fontId="17" fillId="0" borderId="26" xfId="0" applyFont="1" applyBorder="1" applyAlignment="1">
      <alignment horizontal="center" vertical="center" wrapText="1"/>
    </xf>
    <xf numFmtId="0" fontId="0" fillId="19" borderId="54" xfId="0" applyFill="1" applyBorder="1" applyAlignment="1">
      <alignment horizontal="center" vertical="center"/>
    </xf>
    <xf numFmtId="2" fontId="30" fillId="9" borderId="22" xfId="3" applyNumberFormat="1" applyFont="1" applyFill="1" applyBorder="1" applyAlignment="1">
      <alignment horizontal="center" vertical="center"/>
    </xf>
    <xf numFmtId="0" fontId="27" fillId="20" borderId="47" xfId="0" applyFont="1" applyFill="1" applyBorder="1" applyAlignment="1">
      <alignment horizontal="center" vertical="center"/>
    </xf>
    <xf numFmtId="2" fontId="33" fillId="2" borderId="34" xfId="0" applyNumberFormat="1" applyFont="1" applyFill="1" applyBorder="1" applyAlignment="1">
      <alignment vertical="center"/>
    </xf>
    <xf numFmtId="2" fontId="33" fillId="2" borderId="14" xfId="0" applyNumberFormat="1" applyFont="1" applyFill="1" applyBorder="1" applyAlignment="1">
      <alignment vertical="center"/>
    </xf>
    <xf numFmtId="0" fontId="34" fillId="2" borderId="28" xfId="0" applyFont="1" applyFill="1" applyBorder="1" applyAlignment="1">
      <alignment horizontal="center" vertical="center"/>
    </xf>
    <xf numFmtId="0" fontId="38" fillId="19" borderId="54" xfId="0" applyFont="1" applyFill="1" applyBorder="1" applyAlignment="1">
      <alignment horizontal="center" vertical="center"/>
    </xf>
    <xf numFmtId="0" fontId="0" fillId="3" borderId="49" xfId="0" applyFill="1" applyBorder="1" applyAlignment="1">
      <alignment horizontal="center" vertical="center"/>
    </xf>
    <xf numFmtId="0" fontId="0" fillId="19" borderId="49" xfId="0" applyFill="1" applyBorder="1" applyAlignment="1">
      <alignment horizontal="center" vertical="center"/>
    </xf>
    <xf numFmtId="0" fontId="38" fillId="6" borderId="49" xfId="0" applyFont="1" applyFill="1" applyBorder="1" applyAlignment="1">
      <alignment horizontal="center" vertical="center"/>
    </xf>
    <xf numFmtId="2" fontId="27" fillId="2" borderId="22" xfId="0" applyNumberFormat="1" applyFont="1" applyFill="1" applyBorder="1" applyAlignment="1">
      <alignment horizontal="center" vertical="center"/>
    </xf>
    <xf numFmtId="2" fontId="27" fillId="2" borderId="12" xfId="0" applyNumberFormat="1" applyFont="1" applyFill="1" applyBorder="1" applyAlignment="1">
      <alignment horizontal="center" vertical="center"/>
    </xf>
    <xf numFmtId="2" fontId="27" fillId="20" borderId="12" xfId="0" applyNumberFormat="1" applyFont="1" applyFill="1" applyBorder="1" applyAlignment="1">
      <alignment horizontal="center" vertical="center"/>
    </xf>
    <xf numFmtId="0" fontId="2" fillId="8" borderId="12" xfId="0" applyFont="1" applyFill="1" applyBorder="1" applyAlignment="1">
      <alignment horizontal="center" vertical="center" wrapText="1"/>
    </xf>
    <xf numFmtId="0" fontId="2" fillId="8" borderId="19" xfId="0" applyFont="1" applyFill="1" applyBorder="1" applyAlignment="1">
      <alignment horizontal="center" vertical="center" wrapText="1"/>
    </xf>
    <xf numFmtId="0" fontId="2" fillId="8" borderId="23" xfId="0" applyFont="1" applyFill="1" applyBorder="1" applyAlignment="1">
      <alignment horizontal="center" vertical="center" wrapText="1"/>
    </xf>
    <xf numFmtId="0" fontId="2" fillId="8" borderId="25" xfId="0" applyFont="1" applyFill="1" applyBorder="1" applyAlignment="1">
      <alignment horizontal="center" vertical="center" wrapText="1"/>
    </xf>
    <xf numFmtId="0" fontId="45" fillId="0" borderId="0" xfId="0" applyFont="1" applyAlignment="1">
      <alignment horizontal="center" vertical="center" wrapText="1"/>
    </xf>
    <xf numFmtId="0" fontId="45" fillId="0" borderId="37" xfId="0" applyFont="1" applyBorder="1" applyAlignment="1">
      <alignment horizontal="center" vertical="center" wrapText="1"/>
    </xf>
    <xf numFmtId="0" fontId="40" fillId="11" borderId="26" xfId="0" applyFont="1" applyFill="1" applyBorder="1" applyAlignment="1">
      <alignment horizontal="left" vertical="center" wrapText="1"/>
    </xf>
    <xf numFmtId="0" fontId="40" fillId="11" borderId="26" xfId="0" applyFont="1" applyFill="1" applyBorder="1" applyAlignment="1">
      <alignment vertical="center"/>
    </xf>
    <xf numFmtId="0" fontId="40" fillId="0" borderId="26" xfId="0" applyFont="1" applyBorder="1" applyAlignment="1">
      <alignment horizontal="left" vertical="center" wrapText="1"/>
    </xf>
    <xf numFmtId="0" fontId="25" fillId="0" borderId="37" xfId="0" applyFont="1" applyBorder="1" applyAlignment="1">
      <alignment horizontal="center" wrapText="1"/>
    </xf>
    <xf numFmtId="0" fontId="25" fillId="0" borderId="0" xfId="0" applyFont="1" applyAlignment="1">
      <alignment horizontal="center" wrapText="1"/>
    </xf>
    <xf numFmtId="0" fontId="25" fillId="0" borderId="0" xfId="0" applyFont="1" applyAlignment="1">
      <alignment horizontal="left" vertical="center" wrapText="1"/>
    </xf>
    <xf numFmtId="0" fontId="45" fillId="0" borderId="26" xfId="0" applyFont="1" applyBorder="1" applyAlignment="1">
      <alignment horizontal="center" vertical="center" wrapText="1"/>
    </xf>
    <xf numFmtId="0" fontId="40" fillId="0" borderId="26" xfId="0" applyFont="1" applyBorder="1" applyAlignment="1">
      <alignment horizontal="center" vertical="center" wrapText="1"/>
    </xf>
    <xf numFmtId="0" fontId="41" fillId="0" borderId="0" xfId="0" applyFont="1" applyAlignment="1">
      <alignment horizontal="left" wrapText="1"/>
    </xf>
    <xf numFmtId="0" fontId="25" fillId="0" borderId="0" xfId="0" applyFont="1" applyAlignment="1">
      <alignment horizontal="left" wrapText="1"/>
    </xf>
    <xf numFmtId="0" fontId="41" fillId="0" borderId="0" xfId="0" applyFont="1" applyAlignment="1">
      <alignment horizontal="left" vertical="center" wrapText="1"/>
    </xf>
    <xf numFmtId="0" fontId="43" fillId="0" borderId="26" xfId="0" applyFont="1" applyBorder="1" applyAlignment="1">
      <alignment horizontal="center" vertical="center" wrapText="1"/>
    </xf>
    <xf numFmtId="0" fontId="0" fillId="0" borderId="26" xfId="0" applyBorder="1" applyAlignment="1">
      <alignment horizontal="center" vertical="center" wrapText="1"/>
    </xf>
    <xf numFmtId="0" fontId="25" fillId="0" borderId="0" xfId="0" applyFont="1" applyAlignment="1">
      <alignment horizontal="right" vertical="center"/>
    </xf>
    <xf numFmtId="0" fontId="18" fillId="0" borderId="0" xfId="0" applyFont="1" applyAlignment="1">
      <alignment horizontal="center" vertical="center"/>
    </xf>
    <xf numFmtId="0" fontId="18" fillId="0" borderId="0" xfId="0" applyFont="1" applyAlignment="1">
      <alignment horizontal="center" vertical="center" wrapText="1"/>
    </xf>
    <xf numFmtId="0" fontId="45" fillId="0" borderId="49" xfId="0" applyFont="1" applyBorder="1" applyAlignment="1">
      <alignment horizontal="center" vertical="center" wrapText="1"/>
    </xf>
    <xf numFmtId="0" fontId="45" fillId="0" borderId="18" xfId="0" applyFont="1" applyBorder="1" applyAlignment="1">
      <alignment horizontal="center" vertical="center" wrapText="1"/>
    </xf>
    <xf numFmtId="0" fontId="0" fillId="0" borderId="46" xfId="0" applyBorder="1" applyAlignment="1">
      <alignment horizontal="center"/>
    </xf>
    <xf numFmtId="0" fontId="0" fillId="0" borderId="34" xfId="0" applyBorder="1" applyAlignment="1">
      <alignment horizontal="center"/>
    </xf>
    <xf numFmtId="0" fontId="0" fillId="0" borderId="14" xfId="0" applyBorder="1" applyAlignment="1">
      <alignment horizontal="center"/>
    </xf>
    <xf numFmtId="0" fontId="0" fillId="0" borderId="22" xfId="0" applyBorder="1" applyAlignment="1">
      <alignment horizontal="center"/>
    </xf>
    <xf numFmtId="0" fontId="0" fillId="0" borderId="12" xfId="0" applyBorder="1" applyAlignment="1">
      <alignment horizontal="center"/>
    </xf>
    <xf numFmtId="0" fontId="0" fillId="0" borderId="25" xfId="0" applyBorder="1" applyAlignment="1">
      <alignment horizontal="center"/>
    </xf>
    <xf numFmtId="0" fontId="0" fillId="0" borderId="35" xfId="0" applyBorder="1" applyAlignment="1">
      <alignment horizontal="center"/>
    </xf>
    <xf numFmtId="0" fontId="0" fillId="0" borderId="60" xfId="0" applyBorder="1" applyAlignment="1">
      <alignment horizontal="center"/>
    </xf>
    <xf numFmtId="0" fontId="0" fillId="0" borderId="13" xfId="0" applyBorder="1" applyAlignment="1">
      <alignment horizontal="center"/>
    </xf>
    <xf numFmtId="0" fontId="0" fillId="0" borderId="36" xfId="0" applyBorder="1" applyAlignment="1">
      <alignment horizontal="center"/>
    </xf>
    <xf numFmtId="0" fontId="0" fillId="0" borderId="11" xfId="0" applyBorder="1" applyAlignment="1">
      <alignment horizontal="center"/>
    </xf>
    <xf numFmtId="0" fontId="0" fillId="0" borderId="27" xfId="0" applyBorder="1" applyAlignment="1">
      <alignment horizontal="center"/>
    </xf>
    <xf numFmtId="0" fontId="15" fillId="0" borderId="22" xfId="0" applyFont="1" applyBorder="1" applyAlignment="1">
      <alignment horizontal="center" vertical="center"/>
    </xf>
    <xf numFmtId="0" fontId="0" fillId="0" borderId="12" xfId="0" applyBorder="1" applyAlignment="1">
      <alignment horizontal="center" vertical="center"/>
    </xf>
    <xf numFmtId="0" fontId="0" fillId="0" borderId="25" xfId="0" applyBorder="1" applyAlignment="1">
      <alignment horizontal="center" vertical="center"/>
    </xf>
    <xf numFmtId="0" fontId="15" fillId="0" borderId="22" xfId="0" applyFont="1" applyBorder="1" applyAlignment="1">
      <alignment horizontal="center" vertical="center" wrapText="1"/>
    </xf>
    <xf numFmtId="0" fontId="0" fillId="0" borderId="12" xfId="0" applyBorder="1" applyAlignment="1">
      <alignment horizontal="center" vertical="center" wrapText="1"/>
    </xf>
    <xf numFmtId="0" fontId="0" fillId="0" borderId="25" xfId="0" applyBorder="1" applyAlignment="1">
      <alignment horizontal="center" vertical="center" wrapText="1"/>
    </xf>
    <xf numFmtId="0" fontId="0" fillId="0" borderId="45" xfId="0" applyBorder="1" applyAlignment="1">
      <alignment horizontal="center"/>
    </xf>
    <xf numFmtId="0" fontId="0" fillId="0" borderId="31" xfId="0" applyBorder="1" applyAlignment="1">
      <alignment horizontal="center"/>
    </xf>
    <xf numFmtId="0" fontId="0" fillId="0" borderId="32" xfId="0" applyBorder="1" applyAlignment="1">
      <alignment horizontal="center"/>
    </xf>
    <xf numFmtId="0" fontId="0" fillId="0" borderId="6" xfId="0" applyBorder="1" applyAlignment="1">
      <alignment horizontal="center"/>
    </xf>
    <xf numFmtId="0" fontId="0" fillId="0" borderId="19" xfId="0" applyBorder="1" applyAlignment="1">
      <alignment horizontal="center"/>
    </xf>
    <xf numFmtId="0" fontId="0" fillId="0" borderId="30" xfId="0" applyBorder="1" applyAlignment="1">
      <alignment horizontal="center"/>
    </xf>
    <xf numFmtId="0" fontId="0" fillId="0" borderId="15" xfId="0" applyBorder="1" applyAlignment="1">
      <alignment horizontal="center"/>
    </xf>
    <xf numFmtId="0" fontId="38" fillId="0" borderId="22" xfId="0" applyFont="1" applyBorder="1" applyAlignment="1">
      <alignment horizontal="center" vertical="center" wrapText="1"/>
    </xf>
    <xf numFmtId="0" fontId="38" fillId="0" borderId="12" xfId="0" applyFont="1" applyBorder="1" applyAlignment="1">
      <alignment horizontal="center" vertical="center" wrapText="1"/>
    </xf>
    <xf numFmtId="0" fontId="38" fillId="0" borderId="25" xfId="0" applyFont="1" applyBorder="1" applyAlignment="1">
      <alignment horizontal="center" vertical="center" wrapText="1"/>
    </xf>
    <xf numFmtId="0" fontId="0" fillId="0" borderId="19" xfId="0" applyBorder="1" applyAlignment="1">
      <alignment horizontal="center" vertical="center"/>
    </xf>
    <xf numFmtId="0" fontId="0" fillId="0" borderId="62" xfId="0" applyBorder="1" applyAlignment="1">
      <alignment horizontal="center"/>
    </xf>
    <xf numFmtId="0" fontId="15" fillId="0" borderId="12" xfId="0" applyFont="1" applyBorder="1" applyAlignment="1">
      <alignment horizontal="center" vertical="center"/>
    </xf>
    <xf numFmtId="0" fontId="15" fillId="0" borderId="25" xfId="0" applyFont="1" applyBorder="1" applyAlignment="1">
      <alignment horizontal="center" vertical="center"/>
    </xf>
    <xf numFmtId="2" fontId="30" fillId="9" borderId="23" xfId="3" applyNumberFormat="1" applyFont="1" applyFill="1" applyBorder="1" applyAlignment="1">
      <alignment horizontal="center" vertical="center"/>
    </xf>
    <xf numFmtId="2" fontId="30" fillId="9" borderId="12" xfId="3" applyNumberFormat="1" applyFont="1" applyFill="1" applyBorder="1" applyAlignment="1">
      <alignment horizontal="center" vertical="center"/>
    </xf>
    <xf numFmtId="2" fontId="30" fillId="9" borderId="2" xfId="3" applyNumberFormat="1" applyFont="1" applyFill="1" applyBorder="1" applyAlignment="1">
      <alignment horizontal="center" vertical="center"/>
    </xf>
    <xf numFmtId="2" fontId="30" fillId="9" borderId="26" xfId="3" applyNumberFormat="1" applyFont="1" applyFill="1" applyBorder="1" applyAlignment="1">
      <alignment horizontal="center" vertical="center"/>
    </xf>
    <xf numFmtId="2" fontId="30" fillId="9" borderId="25" xfId="3" applyNumberFormat="1" applyFont="1" applyFill="1" applyBorder="1" applyAlignment="1">
      <alignment horizontal="center" vertical="center"/>
    </xf>
    <xf numFmtId="0" fontId="0" fillId="0" borderId="26" xfId="0" applyBorder="1" applyAlignment="1">
      <alignment horizontal="center"/>
    </xf>
    <xf numFmtId="0" fontId="15" fillId="0" borderId="26" xfId="0" applyFont="1" applyBorder="1" applyAlignment="1">
      <alignment horizontal="center" vertical="center" wrapText="1"/>
    </xf>
    <xf numFmtId="0" fontId="0" fillId="0" borderId="28" xfId="0" applyBorder="1" applyAlignment="1">
      <alignment horizontal="center"/>
    </xf>
    <xf numFmtId="0" fontId="29" fillId="0" borderId="2" xfId="0" applyFont="1" applyBorder="1" applyAlignment="1">
      <alignment horizontal="center" vertical="center" wrapText="1"/>
    </xf>
    <xf numFmtId="0" fontId="29" fillId="0" borderId="7" xfId="0" applyFont="1" applyBorder="1" applyAlignment="1">
      <alignment horizontal="center" vertical="center" wrapText="1"/>
    </xf>
    <xf numFmtId="0" fontId="28" fillId="9" borderId="29" xfId="0" applyFont="1" applyFill="1" applyBorder="1" applyAlignment="1">
      <alignment horizontal="center" vertical="center" wrapText="1"/>
    </xf>
    <xf numFmtId="0" fontId="69" fillId="9" borderId="30" xfId="0" applyFont="1" applyFill="1" applyBorder="1" applyAlignment="1">
      <alignment horizontal="center" vertical="center" wrapText="1"/>
    </xf>
    <xf numFmtId="0" fontId="0" fillId="0" borderId="29" xfId="0" applyBorder="1" applyAlignment="1">
      <alignment horizontal="center"/>
    </xf>
    <xf numFmtId="0" fontId="28" fillId="0" borderId="48" xfId="0" applyFont="1" applyBorder="1" applyAlignment="1">
      <alignment horizontal="center" vertical="center" wrapText="1"/>
    </xf>
    <xf numFmtId="0" fontId="28" fillId="0" borderId="50" xfId="0" applyFont="1" applyBorder="1" applyAlignment="1">
      <alignment horizontal="center" vertical="center" wrapText="1"/>
    </xf>
    <xf numFmtId="0" fontId="0" fillId="0" borderId="16" xfId="0" applyBorder="1" applyAlignment="1">
      <alignment horizontal="center"/>
    </xf>
    <xf numFmtId="0" fontId="19" fillId="9" borderId="2" xfId="0" applyFont="1" applyFill="1" applyBorder="1" applyAlignment="1">
      <alignment horizontal="center" vertical="center" wrapText="1"/>
    </xf>
    <xf numFmtId="0" fontId="19" fillId="9" borderId="7" xfId="0" applyFont="1" applyFill="1" applyBorder="1" applyAlignment="1">
      <alignment horizontal="center" vertical="center" wrapText="1"/>
    </xf>
    <xf numFmtId="0" fontId="0" fillId="0" borderId="23" xfId="0" applyBorder="1" applyAlignment="1">
      <alignment horizontal="center"/>
    </xf>
    <xf numFmtId="0" fontId="28" fillId="0" borderId="2" xfId="0" applyFont="1" applyBorder="1" applyAlignment="1">
      <alignment horizontal="center" vertical="center" wrapText="1"/>
    </xf>
    <xf numFmtId="0" fontId="28" fillId="0" borderId="7" xfId="0" applyFont="1" applyBorder="1" applyAlignment="1">
      <alignment horizontal="center" vertical="center" wrapText="1"/>
    </xf>
    <xf numFmtId="0" fontId="19" fillId="8" borderId="2" xfId="0" applyFont="1" applyFill="1" applyBorder="1" applyAlignment="1">
      <alignment horizontal="center" vertical="center" wrapText="1"/>
    </xf>
    <xf numFmtId="0" fontId="19" fillId="8" borderId="7" xfId="0" applyFont="1" applyFill="1" applyBorder="1" applyAlignment="1">
      <alignment horizontal="center" vertical="center" wrapText="1"/>
    </xf>
    <xf numFmtId="2" fontId="0" fillId="8" borderId="25" xfId="0" applyNumberFormat="1" applyFill="1" applyBorder="1" applyAlignment="1">
      <alignment horizontal="center" vertical="center"/>
    </xf>
    <xf numFmtId="2" fontId="0" fillId="8" borderId="26" xfId="0" applyNumberFormat="1" applyFill="1" applyBorder="1" applyAlignment="1">
      <alignment horizontal="center" vertical="center"/>
    </xf>
    <xf numFmtId="0" fontId="19" fillId="0" borderId="2" xfId="0" applyFont="1" applyBorder="1" applyAlignment="1">
      <alignment horizontal="center" vertical="center" wrapText="1"/>
    </xf>
    <xf numFmtId="0" fontId="19" fillId="0" borderId="7" xfId="0" applyFont="1" applyBorder="1" applyAlignment="1">
      <alignment horizontal="center" vertical="center" wrapText="1"/>
    </xf>
    <xf numFmtId="0" fontId="0" fillId="0" borderId="26" xfId="0" applyBorder="1" applyAlignment="1">
      <alignment horizontal="center" vertical="center"/>
    </xf>
    <xf numFmtId="0" fontId="0" fillId="0" borderId="1" xfId="0" applyBorder="1" applyAlignment="1">
      <alignment horizontal="center"/>
    </xf>
    <xf numFmtId="0" fontId="0" fillId="0" borderId="51" xfId="0" applyBorder="1" applyAlignment="1">
      <alignment horizontal="center"/>
    </xf>
    <xf numFmtId="0" fontId="19" fillId="0" borderId="22" xfId="0" applyFont="1" applyBorder="1" applyAlignment="1">
      <alignment horizontal="center" vertical="center" wrapText="1"/>
    </xf>
    <xf numFmtId="0" fontId="20" fillId="0" borderId="26" xfId="0" applyFont="1" applyBorder="1" applyAlignment="1">
      <alignment horizontal="center" vertical="center"/>
    </xf>
    <xf numFmtId="0" fontId="20" fillId="0" borderId="26"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2" xfId="0" applyFont="1" applyBorder="1" applyAlignment="1">
      <alignment horizontal="center"/>
    </xf>
    <xf numFmtId="0" fontId="22" fillId="2" borderId="55" xfId="0" applyFont="1" applyFill="1" applyBorder="1" applyAlignment="1">
      <alignment horizontal="center"/>
    </xf>
    <xf numFmtId="0" fontId="22" fillId="2" borderId="56" xfId="0" applyFont="1" applyFill="1" applyBorder="1" applyAlignment="1">
      <alignment horizontal="center"/>
    </xf>
    <xf numFmtId="0" fontId="22" fillId="2" borderId="57" xfId="0" applyFont="1" applyFill="1" applyBorder="1" applyAlignment="1">
      <alignment horizontal="center"/>
    </xf>
    <xf numFmtId="0" fontId="19" fillId="0" borderId="5" xfId="0" applyFont="1" applyBorder="1" applyAlignment="1">
      <alignment horizontal="center" vertical="center"/>
    </xf>
    <xf numFmtId="0" fontId="19" fillId="0" borderId="2" xfId="0" applyFont="1" applyBorder="1" applyAlignment="1">
      <alignment horizontal="center" vertical="center"/>
    </xf>
    <xf numFmtId="0" fontId="21" fillId="2" borderId="61" xfId="0" applyFont="1" applyFill="1" applyBorder="1" applyAlignment="1">
      <alignment horizontal="center"/>
    </xf>
    <xf numFmtId="0" fontId="21" fillId="2" borderId="62" xfId="0" applyFont="1" applyFill="1" applyBorder="1" applyAlignment="1">
      <alignment horizontal="center"/>
    </xf>
    <xf numFmtId="0" fontId="38" fillId="2" borderId="29" xfId="0" applyFont="1" applyFill="1" applyBorder="1" applyAlignment="1">
      <alignment horizontal="center"/>
    </xf>
    <xf numFmtId="0" fontId="38" fillId="2" borderId="30" xfId="0" applyFont="1" applyFill="1" applyBorder="1" applyAlignment="1">
      <alignment horizontal="center"/>
    </xf>
    <xf numFmtId="0" fontId="20" fillId="2" borderId="4" xfId="0" applyFont="1" applyFill="1" applyBorder="1" applyAlignment="1">
      <alignment horizontal="center"/>
    </xf>
    <xf numFmtId="0" fontId="20" fillId="2" borderId="9" xfId="0" applyFont="1" applyFill="1" applyBorder="1" applyAlignment="1">
      <alignment horizontal="center"/>
    </xf>
    <xf numFmtId="0" fontId="15" fillId="0" borderId="12" xfId="0" applyFont="1" applyBorder="1" applyAlignment="1">
      <alignment horizontal="center" vertical="center" wrapText="1"/>
    </xf>
    <xf numFmtId="0" fontId="0" fillId="0" borderId="23" xfId="0" applyBorder="1" applyAlignment="1">
      <alignment horizontal="center" vertical="center" wrapText="1"/>
    </xf>
    <xf numFmtId="0" fontId="15" fillId="0" borderId="23" xfId="0" applyFont="1" applyBorder="1" applyAlignment="1">
      <alignment horizontal="center" vertical="center" wrapText="1"/>
    </xf>
    <xf numFmtId="0" fontId="0" fillId="0" borderId="19" xfId="0" applyBorder="1" applyAlignment="1">
      <alignment horizontal="center" vertical="center" wrapText="1"/>
    </xf>
    <xf numFmtId="4" fontId="44" fillId="0" borderId="0" xfId="0" applyNumberFormat="1" applyFont="1" applyAlignment="1">
      <alignment horizontal="left" vertical="center"/>
    </xf>
    <xf numFmtId="0" fontId="44" fillId="0" borderId="0" xfId="0" applyFont="1" applyAlignment="1">
      <alignment horizontal="left"/>
    </xf>
    <xf numFmtId="0" fontId="42" fillId="0" borderId="0" xfId="74" applyFont="1" applyAlignment="1">
      <alignment horizontal="left"/>
    </xf>
    <xf numFmtId="4" fontId="42" fillId="0" borderId="0" xfId="74" applyNumberFormat="1" applyFont="1" applyAlignment="1">
      <alignment vertical="center"/>
    </xf>
    <xf numFmtId="4" fontId="23" fillId="0" borderId="0" xfId="0" applyNumberFormat="1" applyFont="1" applyAlignment="1">
      <alignment horizontal="left" vertical="center"/>
    </xf>
    <xf numFmtId="4" fontId="23" fillId="0" borderId="0" xfId="74" applyNumberFormat="1" applyFont="1" applyAlignment="1">
      <alignment horizontal="left" vertical="center"/>
    </xf>
    <xf numFmtId="4" fontId="40" fillId="0" borderId="0" xfId="74" applyNumberFormat="1" applyFont="1" applyAlignment="1">
      <alignment horizontal="left" vertical="center"/>
    </xf>
    <xf numFmtId="4" fontId="42" fillId="0" borderId="0" xfId="74" applyNumberFormat="1" applyFont="1" applyAlignment="1">
      <alignment horizontal="left" vertical="center"/>
    </xf>
    <xf numFmtId="0" fontId="17" fillId="0" borderId="0" xfId="0" applyFont="1" applyAlignment="1">
      <alignment horizontal="left" vertical="center" wrapText="1"/>
    </xf>
    <xf numFmtId="0" fontId="24" fillId="7" borderId="59" xfId="0" applyFont="1" applyFill="1" applyBorder="1" applyAlignment="1">
      <alignment horizontal="right"/>
    </xf>
    <xf numFmtId="0" fontId="24" fillId="7" borderId="0" xfId="0" applyFont="1" applyFill="1" applyAlignment="1">
      <alignment horizontal="right"/>
    </xf>
    <xf numFmtId="0" fontId="0" fillId="0" borderId="22" xfId="0" applyBorder="1" applyAlignment="1">
      <alignment horizontal="center" vertical="center" wrapText="1"/>
    </xf>
    <xf numFmtId="4" fontId="42" fillId="0" borderId="0" xfId="0" applyNumberFormat="1" applyFont="1" applyAlignment="1">
      <alignment horizontal="left" vertical="center"/>
    </xf>
    <xf numFmtId="0" fontId="0" fillId="0" borderId="61" xfId="0" applyBorder="1" applyAlignment="1">
      <alignment horizontal="center"/>
    </xf>
    <xf numFmtId="2" fontId="0" fillId="8" borderId="23" xfId="0" applyNumberFormat="1" applyFill="1" applyBorder="1" applyAlignment="1">
      <alignment horizontal="center" vertical="center"/>
    </xf>
    <xf numFmtId="2" fontId="0" fillId="8" borderId="12" xfId="0" applyNumberFormat="1" applyFill="1" applyBorder="1" applyAlignment="1">
      <alignment horizontal="center" vertical="center"/>
    </xf>
    <xf numFmtId="0" fontId="0" fillId="0" borderId="23" xfId="0" applyBorder="1" applyAlignment="1">
      <alignment horizontal="center" vertical="center"/>
    </xf>
    <xf numFmtId="0" fontId="16" fillId="0" borderId="26"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8" xfId="0" applyFont="1" applyBorder="1" applyAlignment="1">
      <alignment horizontal="center" vertical="center" wrapText="1"/>
    </xf>
    <xf numFmtId="0" fontId="19" fillId="8" borderId="22" xfId="0" applyFont="1" applyFill="1" applyBorder="1" applyAlignment="1">
      <alignment horizontal="center" vertical="center" wrapText="1"/>
    </xf>
    <xf numFmtId="2" fontId="0" fillId="8" borderId="22" xfId="0" applyNumberFormat="1" applyFill="1" applyBorder="1" applyAlignment="1">
      <alignment horizontal="center" vertical="center"/>
    </xf>
    <xf numFmtId="0" fontId="0" fillId="0" borderId="31" xfId="0" applyBorder="1" applyAlignment="1">
      <alignment horizontal="center" vertical="center"/>
    </xf>
    <xf numFmtId="0" fontId="0" fillId="0" borderId="51" xfId="0" applyBorder="1" applyAlignment="1">
      <alignment horizontal="center" vertical="center"/>
    </xf>
    <xf numFmtId="0" fontId="20" fillId="0" borderId="23"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25" xfId="0" applyFont="1" applyBorder="1" applyAlignment="1">
      <alignment horizontal="center" vertical="center" wrapText="1"/>
    </xf>
    <xf numFmtId="0" fontId="22" fillId="2" borderId="5" xfId="0" applyFont="1" applyFill="1" applyBorder="1" applyAlignment="1">
      <alignment horizontal="center"/>
    </xf>
    <xf numFmtId="0" fontId="22" fillId="2" borderId="2" xfId="0" applyFont="1" applyFill="1" applyBorder="1" applyAlignment="1">
      <alignment horizontal="center"/>
    </xf>
    <xf numFmtId="0" fontId="22" fillId="2" borderId="3" xfId="0" applyFont="1" applyFill="1" applyBorder="1" applyAlignment="1">
      <alignment horizontal="center"/>
    </xf>
    <xf numFmtId="0" fontId="21" fillId="2" borderId="3" xfId="0" applyFont="1" applyFill="1" applyBorder="1" applyAlignment="1">
      <alignment horizontal="center"/>
    </xf>
    <xf numFmtId="0" fontId="21" fillId="2" borderId="8" xfId="0" applyFont="1" applyFill="1" applyBorder="1" applyAlignment="1">
      <alignment horizontal="center"/>
    </xf>
    <xf numFmtId="0" fontId="24" fillId="7" borderId="40" xfId="0" applyFont="1" applyFill="1" applyBorder="1" applyAlignment="1">
      <alignment horizontal="right"/>
    </xf>
    <xf numFmtId="0" fontId="24" fillId="7" borderId="41" xfId="0" applyFont="1" applyFill="1" applyBorder="1" applyAlignment="1">
      <alignment horizontal="right"/>
    </xf>
    <xf numFmtId="0" fontId="0" fillId="0" borderId="22" xfId="0" applyBorder="1" applyAlignment="1">
      <alignment horizontal="center" vertical="center"/>
    </xf>
    <xf numFmtId="0" fontId="33" fillId="0" borderId="12" xfId="0" applyFont="1" applyBorder="1" applyAlignment="1">
      <alignment horizontal="center" vertical="center" wrapText="1"/>
    </xf>
    <xf numFmtId="0" fontId="33" fillId="0" borderId="25" xfId="0" applyFont="1" applyBorder="1" applyAlignment="1">
      <alignment horizontal="center" vertical="center" wrapText="1"/>
    </xf>
    <xf numFmtId="0" fontId="13" fillId="0" borderId="23" xfId="0" applyFont="1" applyBorder="1" applyAlignment="1">
      <alignment horizontal="center" vertical="center" wrapText="1"/>
    </xf>
    <xf numFmtId="0" fontId="33" fillId="0" borderId="22" xfId="0" applyFont="1" applyBorder="1" applyAlignment="1">
      <alignment horizontal="center" vertical="center" wrapText="1"/>
    </xf>
    <xf numFmtId="0" fontId="33" fillId="0" borderId="19" xfId="0" applyFont="1" applyBorder="1" applyAlignment="1">
      <alignment horizontal="center" vertical="center" wrapText="1"/>
    </xf>
    <xf numFmtId="0" fontId="33" fillId="0" borderId="22" xfId="0" applyFont="1" applyBorder="1" applyAlignment="1">
      <alignment horizontal="center" vertical="center"/>
    </xf>
    <xf numFmtId="0" fontId="33" fillId="0" borderId="12" xfId="0" applyFont="1" applyBorder="1" applyAlignment="1">
      <alignment horizontal="center" vertical="center"/>
    </xf>
    <xf numFmtId="0" fontId="33" fillId="0" borderId="25" xfId="0" applyFont="1" applyBorder="1" applyAlignment="1">
      <alignment horizontal="center" vertical="center"/>
    </xf>
    <xf numFmtId="0" fontId="3" fillId="0" borderId="23" xfId="0" applyFont="1" applyBorder="1" applyAlignment="1">
      <alignment horizontal="center" vertical="center" wrapText="1"/>
    </xf>
    <xf numFmtId="0" fontId="12" fillId="0" borderId="22" xfId="0" applyFont="1" applyBorder="1" applyAlignment="1">
      <alignment horizontal="center" vertical="center"/>
    </xf>
    <xf numFmtId="0" fontId="22" fillId="2" borderId="5" xfId="0" applyFont="1" applyFill="1" applyBorder="1" applyAlignment="1">
      <alignment horizontal="center" vertical="center"/>
    </xf>
    <xf numFmtId="0" fontId="22" fillId="2" borderId="2" xfId="0" applyFont="1" applyFill="1" applyBorder="1" applyAlignment="1">
      <alignment horizontal="center" vertical="center"/>
    </xf>
    <xf numFmtId="0" fontId="22" fillId="2" borderId="3" xfId="0" applyFont="1" applyFill="1" applyBorder="1" applyAlignment="1">
      <alignment horizontal="center" vertical="center"/>
    </xf>
    <xf numFmtId="0" fontId="24" fillId="7" borderId="4" xfId="0" applyFont="1" applyFill="1" applyBorder="1" applyAlignment="1">
      <alignment horizontal="right"/>
    </xf>
    <xf numFmtId="0" fontId="20" fillId="2" borderId="4" xfId="0" applyFont="1" applyFill="1" applyBorder="1" applyAlignment="1">
      <alignment horizontal="center" vertical="center"/>
    </xf>
    <xf numFmtId="0" fontId="20" fillId="2" borderId="9" xfId="0" applyFont="1" applyFill="1" applyBorder="1" applyAlignment="1">
      <alignment horizontal="center" vertical="center"/>
    </xf>
    <xf numFmtId="0" fontId="21" fillId="2" borderId="3" xfId="0" applyFont="1" applyFill="1" applyBorder="1" applyAlignment="1">
      <alignment horizontal="center" vertical="center"/>
    </xf>
    <xf numFmtId="0" fontId="21" fillId="2" borderId="8" xfId="0" applyFont="1" applyFill="1" applyBorder="1" applyAlignment="1">
      <alignment horizontal="center" vertical="center"/>
    </xf>
    <xf numFmtId="0" fontId="0" fillId="0" borderId="1" xfId="0" applyBorder="1" applyAlignment="1">
      <alignment horizontal="center" vertical="center"/>
    </xf>
    <xf numFmtId="0" fontId="0" fillId="0" borderId="6" xfId="0" applyBorder="1" applyAlignment="1">
      <alignment horizontal="center" vertical="center"/>
    </xf>
    <xf numFmtId="0" fontId="0" fillId="0" borderId="15" xfId="0" applyBorder="1" applyAlignment="1">
      <alignment horizontal="center" vertical="center"/>
    </xf>
    <xf numFmtId="0" fontId="0" fillId="0" borderId="45" xfId="0" applyBorder="1" applyAlignment="1">
      <alignment horizontal="center" vertical="center"/>
    </xf>
    <xf numFmtId="0" fontId="0" fillId="0" borderId="32" xfId="0" applyBorder="1" applyAlignment="1">
      <alignment horizontal="center" vertical="center"/>
    </xf>
    <xf numFmtId="0" fontId="3" fillId="0" borderId="22"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2" xfId="0" applyFont="1" applyBorder="1" applyAlignment="1">
      <alignment horizontal="center" vertical="center"/>
    </xf>
    <xf numFmtId="0" fontId="3" fillId="0" borderId="25" xfId="0" applyFont="1" applyBorder="1" applyAlignment="1">
      <alignment horizontal="center" vertical="center"/>
    </xf>
    <xf numFmtId="0" fontId="21" fillId="19" borderId="35" xfId="0" applyFont="1" applyFill="1" applyBorder="1" applyAlignment="1">
      <alignment horizontal="left" vertical="center" wrapText="1"/>
    </xf>
    <xf numFmtId="0" fontId="21" fillId="19" borderId="13" xfId="0" applyFont="1" applyFill="1" applyBorder="1" applyAlignment="1">
      <alignment horizontal="left" vertical="center" wrapText="1"/>
    </xf>
    <xf numFmtId="0" fontId="21" fillId="19" borderId="46" xfId="0" applyFont="1" applyFill="1" applyBorder="1" applyAlignment="1">
      <alignment horizontal="center" vertical="center" wrapText="1"/>
    </xf>
    <xf numFmtId="0" fontId="21" fillId="19" borderId="14" xfId="0" applyFont="1" applyFill="1" applyBorder="1" applyAlignment="1">
      <alignment horizontal="center" vertical="center" wrapText="1"/>
    </xf>
    <xf numFmtId="0" fontId="12" fillId="0" borderId="22" xfId="0" applyFont="1" applyBorder="1" applyAlignment="1">
      <alignment horizontal="center" vertical="center" wrapText="1"/>
    </xf>
    <xf numFmtId="0" fontId="0" fillId="0" borderId="27" xfId="0" applyBorder="1" applyAlignment="1">
      <alignment horizontal="center" vertical="center"/>
    </xf>
    <xf numFmtId="0" fontId="0" fillId="0" borderId="28" xfId="0" applyBorder="1" applyAlignment="1">
      <alignment horizontal="center" vertical="center"/>
    </xf>
    <xf numFmtId="0" fontId="0" fillId="0" borderId="11" xfId="0" applyBorder="1" applyAlignment="1">
      <alignment horizontal="center" vertical="center"/>
    </xf>
    <xf numFmtId="0" fontId="24" fillId="7" borderId="24" xfId="0" applyFont="1" applyFill="1" applyBorder="1" applyAlignment="1">
      <alignment horizontal="right"/>
    </xf>
    <xf numFmtId="0" fontId="12" fillId="0" borderId="23" xfId="0" applyFont="1" applyBorder="1" applyAlignment="1">
      <alignment horizontal="center" vertical="center" wrapText="1"/>
    </xf>
    <xf numFmtId="0" fontId="33" fillId="0" borderId="23" xfId="0" applyFont="1" applyBorder="1" applyAlignment="1">
      <alignment horizontal="center" vertical="center" wrapText="1"/>
    </xf>
    <xf numFmtId="0" fontId="33" fillId="0" borderId="23" xfId="0" applyFont="1" applyBorder="1" applyAlignment="1">
      <alignment horizontal="center" vertical="center"/>
    </xf>
    <xf numFmtId="0" fontId="20" fillId="14" borderId="12" xfId="0" applyFont="1" applyFill="1" applyBorder="1" applyAlignment="1">
      <alignment horizontal="center" vertical="center"/>
    </xf>
    <xf numFmtId="0" fontId="20" fillId="13" borderId="22" xfId="0" applyFont="1" applyFill="1" applyBorder="1" applyAlignment="1">
      <alignment horizontal="center" vertical="center" wrapText="1"/>
    </xf>
    <xf numFmtId="0" fontId="20" fillId="13" borderId="12" xfId="0" applyFont="1" applyFill="1" applyBorder="1" applyAlignment="1">
      <alignment horizontal="center" vertical="center" wrapText="1"/>
    </xf>
    <xf numFmtId="0" fontId="20" fillId="0" borderId="22" xfId="0" applyFont="1" applyBorder="1" applyAlignment="1">
      <alignment horizontal="center" vertical="center"/>
    </xf>
    <xf numFmtId="0" fontId="20" fillId="0" borderId="12" xfId="0" applyFont="1" applyBorder="1" applyAlignment="1">
      <alignment horizontal="center" vertical="center"/>
    </xf>
    <xf numFmtId="0" fontId="20" fillId="2" borderId="55" xfId="0" applyFont="1" applyFill="1" applyBorder="1" applyAlignment="1">
      <alignment horizontal="center"/>
    </xf>
    <xf numFmtId="0" fontId="20" fillId="2" borderId="56" xfId="0" applyFont="1" applyFill="1" applyBorder="1" applyAlignment="1">
      <alignment horizontal="center"/>
    </xf>
    <xf numFmtId="0" fontId="20" fillId="2" borderId="57" xfId="0" applyFont="1" applyFill="1" applyBorder="1" applyAlignment="1">
      <alignment horizontal="center"/>
    </xf>
    <xf numFmtId="0" fontId="20" fillId="2" borderId="29" xfId="0" applyFont="1" applyFill="1" applyBorder="1" applyAlignment="1">
      <alignment horizontal="center" vertical="center"/>
    </xf>
    <xf numFmtId="0" fontId="20" fillId="2" borderId="30" xfId="0" applyFont="1" applyFill="1" applyBorder="1" applyAlignment="1">
      <alignment horizontal="center" vertical="center"/>
    </xf>
    <xf numFmtId="0" fontId="20" fillId="2" borderId="29" xfId="0" applyFont="1" applyFill="1" applyBorder="1" applyAlignment="1">
      <alignment horizontal="center"/>
    </xf>
    <xf numFmtId="0" fontId="20" fillId="2" borderId="30" xfId="0" applyFont="1" applyFill="1" applyBorder="1" applyAlignment="1">
      <alignment horizontal="center"/>
    </xf>
    <xf numFmtId="0" fontId="28" fillId="0" borderId="13" xfId="0" applyFont="1" applyBorder="1" applyAlignment="1">
      <alignment horizontal="center" vertical="center" wrapText="1"/>
    </xf>
    <xf numFmtId="0" fontId="28" fillId="0" borderId="35" xfId="0" applyFont="1" applyBorder="1" applyAlignment="1">
      <alignment horizontal="center" vertical="center" wrapText="1"/>
    </xf>
    <xf numFmtId="0" fontId="0" fillId="0" borderId="3" xfId="0" applyBorder="1" applyAlignment="1">
      <alignment horizontal="center"/>
    </xf>
    <xf numFmtId="0" fontId="28" fillId="0" borderId="25" xfId="0" applyFont="1" applyBorder="1" applyAlignment="1">
      <alignment horizontal="center" vertical="center" wrapText="1"/>
    </xf>
    <xf numFmtId="0" fontId="28" fillId="0" borderId="22" xfId="0" applyFont="1" applyBorder="1" applyAlignment="1">
      <alignment horizontal="center" vertical="center" wrapText="1"/>
    </xf>
    <xf numFmtId="0" fontId="0" fillId="0" borderId="2" xfId="0" applyBorder="1" applyAlignment="1">
      <alignment horizontal="center"/>
    </xf>
    <xf numFmtId="0" fontId="19" fillId="9" borderId="25" xfId="0" applyFont="1" applyFill="1" applyBorder="1" applyAlignment="1">
      <alignment horizontal="center" vertical="center" wrapText="1"/>
    </xf>
    <xf numFmtId="0" fontId="19" fillId="9" borderId="22" xfId="0" applyFont="1" applyFill="1" applyBorder="1" applyAlignment="1">
      <alignment horizontal="center" vertical="center" wrapText="1"/>
    </xf>
    <xf numFmtId="0" fontId="29" fillId="0" borderId="25" xfId="0" applyFont="1" applyBorder="1" applyAlignment="1">
      <alignment horizontal="center" vertical="center" wrapText="1"/>
    </xf>
    <xf numFmtId="0" fontId="29" fillId="0" borderId="22" xfId="0" applyFont="1" applyBorder="1" applyAlignment="1">
      <alignment horizontal="center" vertical="center" wrapText="1"/>
    </xf>
    <xf numFmtId="0" fontId="19" fillId="8" borderId="25" xfId="0" applyFont="1" applyFill="1" applyBorder="1" applyAlignment="1">
      <alignment horizontal="center" vertical="center" wrapText="1"/>
    </xf>
    <xf numFmtId="2" fontId="0" fillId="8" borderId="2" xfId="0" applyNumberFormat="1" applyFill="1" applyBorder="1" applyAlignment="1">
      <alignment horizontal="center" vertical="center"/>
    </xf>
    <xf numFmtId="0" fontId="19" fillId="0" borderId="25" xfId="0" applyFont="1" applyBorder="1" applyAlignment="1">
      <alignment horizontal="center" vertical="center" wrapText="1"/>
    </xf>
    <xf numFmtId="0" fontId="0" fillId="0" borderId="2" xfId="0" applyBorder="1" applyAlignment="1">
      <alignment horizontal="center" vertical="center"/>
    </xf>
    <xf numFmtId="0" fontId="0" fillId="0" borderId="5" xfId="0" applyBorder="1" applyAlignment="1">
      <alignment horizontal="center"/>
    </xf>
    <xf numFmtId="0" fontId="20" fillId="0" borderId="25" xfId="0" applyFont="1" applyBorder="1" applyAlignment="1">
      <alignment horizontal="center"/>
    </xf>
    <xf numFmtId="0" fontId="22" fillId="2" borderId="27" xfId="0" applyFont="1" applyFill="1" applyBorder="1" applyAlignment="1">
      <alignment horizontal="center"/>
    </xf>
    <xf numFmtId="0" fontId="22" fillId="2" borderId="25" xfId="0" applyFont="1" applyFill="1" applyBorder="1" applyAlignment="1">
      <alignment horizontal="center"/>
    </xf>
    <xf numFmtId="0" fontId="22" fillId="2" borderId="13" xfId="0" applyFont="1" applyFill="1" applyBorder="1" applyAlignment="1">
      <alignment horizontal="center"/>
    </xf>
    <xf numFmtId="0" fontId="19" fillId="0" borderId="15" xfId="0" applyFont="1" applyBorder="1" applyAlignment="1">
      <alignment horizontal="center" vertical="center"/>
    </xf>
    <xf numFmtId="0" fontId="19" fillId="0" borderId="25" xfId="0" applyFont="1" applyBorder="1" applyAlignment="1">
      <alignment horizontal="center" vertical="center"/>
    </xf>
    <xf numFmtId="0" fontId="3" fillId="0" borderId="23" xfId="0" applyFont="1" applyBorder="1" applyAlignment="1">
      <alignment horizontal="center" vertical="center"/>
    </xf>
    <xf numFmtId="0" fontId="21" fillId="2" borderId="13" xfId="0" applyFont="1" applyFill="1" applyBorder="1" applyAlignment="1">
      <alignment horizontal="center"/>
    </xf>
    <xf numFmtId="0" fontId="21" fillId="2" borderId="35" xfId="0" applyFont="1" applyFill="1" applyBorder="1" applyAlignment="1">
      <alignment horizontal="center"/>
    </xf>
    <xf numFmtId="0" fontId="20" fillId="2" borderId="0" xfId="0" applyFont="1" applyFill="1" applyAlignment="1">
      <alignment horizontal="center"/>
    </xf>
    <xf numFmtId="0" fontId="0" fillId="0" borderId="65" xfId="0" applyBorder="1" applyAlignment="1">
      <alignment horizontal="center" vertical="center"/>
    </xf>
    <xf numFmtId="0" fontId="0" fillId="0" borderId="59" xfId="0" applyBorder="1" applyAlignment="1">
      <alignment horizontal="center" vertical="center"/>
    </xf>
    <xf numFmtId="0" fontId="0" fillId="0" borderId="44" xfId="0" applyBorder="1" applyAlignment="1">
      <alignment horizontal="center" vertical="center"/>
    </xf>
    <xf numFmtId="0" fontId="20" fillId="8" borderId="22" xfId="0" applyFont="1" applyFill="1" applyBorder="1" applyAlignment="1">
      <alignment horizontal="center" vertical="center" wrapText="1"/>
    </xf>
    <xf numFmtId="0" fontId="20" fillId="8" borderId="12" xfId="0" applyFont="1" applyFill="1" applyBorder="1" applyAlignment="1">
      <alignment horizontal="center" vertical="center" wrapText="1"/>
    </xf>
    <xf numFmtId="0" fontId="20" fillId="8" borderId="25" xfId="0" applyFont="1" applyFill="1" applyBorder="1" applyAlignment="1">
      <alignment horizontal="center" vertical="center" wrapText="1"/>
    </xf>
    <xf numFmtId="0" fontId="6" fillId="0" borderId="23" xfId="0" applyFont="1" applyBorder="1" applyAlignment="1">
      <alignment horizontal="center" vertical="center"/>
    </xf>
    <xf numFmtId="0" fontId="0" fillId="0" borderId="36" xfId="0" applyBorder="1" applyAlignment="1">
      <alignment horizontal="center" vertical="center"/>
    </xf>
    <xf numFmtId="0" fontId="20" fillId="8" borderId="23" xfId="0" applyFont="1" applyFill="1" applyBorder="1" applyAlignment="1">
      <alignment horizontal="center" vertical="center" wrapText="1"/>
    </xf>
    <xf numFmtId="0" fontId="20" fillId="8" borderId="19" xfId="0" applyFont="1" applyFill="1" applyBorder="1" applyAlignment="1">
      <alignment horizontal="center" vertical="center" wrapText="1"/>
    </xf>
    <xf numFmtId="0" fontId="12" fillId="0" borderId="12"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23" xfId="0" applyFont="1" applyBorder="1" applyAlignment="1">
      <alignment horizontal="center" vertical="center"/>
    </xf>
    <xf numFmtId="0" fontId="12" fillId="0" borderId="12" xfId="0" applyFont="1" applyBorder="1" applyAlignment="1">
      <alignment horizontal="center" vertical="center"/>
    </xf>
    <xf numFmtId="0" fontId="12" fillId="0" borderId="19" xfId="0" applyFont="1" applyBorder="1" applyAlignment="1">
      <alignment horizontal="center" vertical="center"/>
    </xf>
    <xf numFmtId="0" fontId="0" fillId="0" borderId="29" xfId="0" applyBorder="1" applyAlignment="1">
      <alignment horizontal="center" vertical="center"/>
    </xf>
    <xf numFmtId="0" fontId="0" fillId="0" borderId="34" xfId="0" applyBorder="1" applyAlignment="1">
      <alignment horizontal="center" vertical="center"/>
    </xf>
    <xf numFmtId="0" fontId="0" fillId="0" borderId="30" xfId="0" applyBorder="1" applyAlignment="1">
      <alignment horizontal="center" vertical="center"/>
    </xf>
    <xf numFmtId="0" fontId="20" fillId="0" borderId="29" xfId="0" applyFont="1" applyBorder="1" applyAlignment="1">
      <alignment horizontal="center" vertical="center" wrapText="1"/>
    </xf>
    <xf numFmtId="0" fontId="20" fillId="0" borderId="34" xfId="0" applyFont="1" applyBorder="1" applyAlignment="1">
      <alignment horizontal="center" vertical="center" wrapText="1"/>
    </xf>
    <xf numFmtId="0" fontId="20" fillId="0" borderId="30" xfId="0" applyFont="1" applyBorder="1" applyAlignment="1">
      <alignment horizontal="center" vertical="center" wrapText="1"/>
    </xf>
    <xf numFmtId="0" fontId="0" fillId="0" borderId="51" xfId="0" applyBorder="1" applyAlignment="1">
      <alignment horizontal="center" vertical="center" wrapText="1"/>
    </xf>
    <xf numFmtId="0" fontId="0" fillId="0" borderId="31" xfId="0" applyBorder="1" applyAlignment="1">
      <alignment horizontal="center" vertical="center" wrapText="1"/>
    </xf>
    <xf numFmtId="0" fontId="0" fillId="0" borderId="32" xfId="0" applyBorder="1" applyAlignment="1">
      <alignment horizontal="center" vertical="center" wrapText="1"/>
    </xf>
    <xf numFmtId="0" fontId="0" fillId="0" borderId="14" xfId="0" applyBorder="1" applyAlignment="1">
      <alignment horizontal="center" vertical="center"/>
    </xf>
    <xf numFmtId="0" fontId="20" fillId="8" borderId="29" xfId="0" applyFont="1" applyFill="1" applyBorder="1" applyAlignment="1">
      <alignment horizontal="center" vertical="center" wrapText="1"/>
    </xf>
    <xf numFmtId="0" fontId="20" fillId="8" borderId="34" xfId="0" applyFont="1" applyFill="1" applyBorder="1" applyAlignment="1">
      <alignment horizontal="center" vertical="center" wrapText="1"/>
    </xf>
    <xf numFmtId="0" fontId="12" fillId="0" borderId="51" xfId="0" applyFont="1" applyBorder="1" applyAlignment="1">
      <alignment horizontal="center" vertical="center" wrapText="1"/>
    </xf>
    <xf numFmtId="0" fontId="12" fillId="0" borderId="31" xfId="0" applyFont="1" applyBorder="1" applyAlignment="1">
      <alignment horizontal="center" vertical="center" wrapText="1"/>
    </xf>
    <xf numFmtId="0" fontId="0" fillId="0" borderId="18" xfId="0" applyBorder="1" applyAlignment="1">
      <alignment horizontal="center"/>
    </xf>
    <xf numFmtId="4" fontId="40" fillId="15" borderId="0" xfId="74" applyNumberFormat="1" applyFont="1" applyFill="1" applyAlignment="1">
      <alignment horizontal="left" vertical="center"/>
    </xf>
    <xf numFmtId="0" fontId="28" fillId="9" borderId="30" xfId="0" applyFont="1" applyFill="1" applyBorder="1" applyAlignment="1">
      <alignment horizontal="center" vertical="center" wrapText="1"/>
    </xf>
    <xf numFmtId="0" fontId="28" fillId="0" borderId="23" xfId="0" applyFont="1" applyBorder="1" applyAlignment="1">
      <alignment horizontal="center" vertical="center" wrapText="1"/>
    </xf>
    <xf numFmtId="0" fontId="28" fillId="0" borderId="19" xfId="0" applyFont="1" applyBorder="1" applyAlignment="1">
      <alignment horizontal="center" vertical="center" wrapText="1"/>
    </xf>
    <xf numFmtId="0" fontId="29" fillId="0" borderId="23" xfId="0" applyFont="1" applyBorder="1" applyAlignment="1">
      <alignment horizontal="center" vertical="center" wrapText="1"/>
    </xf>
    <xf numFmtId="0" fontId="29" fillId="0" borderId="19" xfId="0" applyFont="1" applyBorder="1" applyAlignment="1">
      <alignment horizontal="center" vertical="center" wrapText="1"/>
    </xf>
    <xf numFmtId="0" fontId="19" fillId="9" borderId="23" xfId="0" applyFont="1" applyFill="1" applyBorder="1" applyAlignment="1">
      <alignment horizontal="center" vertical="center" wrapText="1"/>
    </xf>
    <xf numFmtId="0" fontId="19" fillId="9" borderId="19" xfId="0" applyFont="1" applyFill="1" applyBorder="1" applyAlignment="1">
      <alignment horizontal="center" vertical="center" wrapText="1"/>
    </xf>
    <xf numFmtId="0" fontId="19" fillId="0" borderId="23" xfId="0" applyFont="1" applyBorder="1" applyAlignment="1">
      <alignment horizontal="center" vertical="center" wrapText="1"/>
    </xf>
    <xf numFmtId="0" fontId="19" fillId="0" borderId="19" xfId="0" applyFont="1" applyBorder="1" applyAlignment="1">
      <alignment horizontal="center" vertical="center" wrapText="1"/>
    </xf>
    <xf numFmtId="0" fontId="24" fillId="7" borderId="42" xfId="0" applyFont="1" applyFill="1" applyBorder="1" applyAlignment="1">
      <alignment horizontal="right"/>
    </xf>
    <xf numFmtId="0" fontId="19" fillId="8" borderId="23" xfId="0" applyFont="1" applyFill="1" applyBorder="1" applyAlignment="1">
      <alignment horizontal="center" vertical="center" wrapText="1"/>
    </xf>
    <xf numFmtId="0" fontId="19" fillId="8" borderId="19" xfId="0" applyFont="1" applyFill="1" applyBorder="1" applyAlignment="1">
      <alignment horizontal="center" vertical="center" wrapText="1"/>
    </xf>
    <xf numFmtId="0" fontId="28" fillId="0" borderId="61" xfId="0" applyFont="1" applyBorder="1" applyAlignment="1">
      <alignment horizontal="center" vertical="center" wrapText="1"/>
    </xf>
    <xf numFmtId="0" fontId="28" fillId="0" borderId="62" xfId="0" applyFont="1" applyBorder="1" applyAlignment="1">
      <alignment horizontal="center" vertical="center" wrapText="1"/>
    </xf>
    <xf numFmtId="0" fontId="33" fillId="0" borderId="29" xfId="0" applyFont="1" applyBorder="1" applyAlignment="1">
      <alignment horizontal="center" vertical="center"/>
    </xf>
    <xf numFmtId="0" fontId="33" fillId="0" borderId="34" xfId="0" applyFont="1" applyBorder="1" applyAlignment="1">
      <alignment horizontal="center" vertical="center"/>
    </xf>
    <xf numFmtId="0" fontId="28" fillId="0" borderId="5" xfId="0" applyFont="1" applyBorder="1" applyAlignment="1">
      <alignment horizontal="center" vertical="center" wrapText="1"/>
    </xf>
    <xf numFmtId="0" fontId="28" fillId="0" borderId="10" xfId="0" applyFont="1" applyBorder="1" applyAlignment="1">
      <alignment horizontal="center" vertical="center" wrapText="1"/>
    </xf>
    <xf numFmtId="0" fontId="29" fillId="0" borderId="3" xfId="0" applyFont="1" applyBorder="1" applyAlignment="1">
      <alignment horizontal="center" vertical="center" wrapText="1"/>
    </xf>
    <xf numFmtId="0" fontId="29" fillId="0" borderId="8" xfId="0" applyFont="1" applyBorder="1" applyAlignment="1">
      <alignment horizontal="center" vertical="center" wrapText="1"/>
    </xf>
    <xf numFmtId="0" fontId="0" fillId="0" borderId="18" xfId="0" applyBorder="1" applyAlignment="1">
      <alignment horizontal="center" vertical="center"/>
    </xf>
    <xf numFmtId="0" fontId="28" fillId="0" borderId="39" xfId="0" applyFont="1" applyBorder="1" applyAlignment="1">
      <alignment horizontal="center" vertical="center" wrapText="1"/>
    </xf>
    <xf numFmtId="0" fontId="28" fillId="0" borderId="21" xfId="0" applyFont="1" applyBorder="1" applyAlignment="1">
      <alignment horizontal="center" vertical="center" wrapText="1"/>
    </xf>
    <xf numFmtId="0" fontId="33" fillId="0" borderId="3" xfId="0" applyFont="1" applyBorder="1" applyAlignment="1">
      <alignment horizontal="center"/>
    </xf>
    <xf numFmtId="0" fontId="33" fillId="0" borderId="13" xfId="0" applyFont="1" applyBorder="1" applyAlignment="1">
      <alignment horizontal="center"/>
    </xf>
    <xf numFmtId="0" fontId="33" fillId="0" borderId="16" xfId="0" applyFont="1" applyBorder="1" applyAlignment="1">
      <alignment horizontal="center"/>
    </xf>
    <xf numFmtId="0" fontId="33" fillId="0" borderId="2" xfId="0" applyFont="1" applyBorder="1" applyAlignment="1">
      <alignment horizontal="center"/>
    </xf>
    <xf numFmtId="0" fontId="33" fillId="0" borderId="25" xfId="0" applyFont="1" applyBorder="1" applyAlignment="1">
      <alignment horizontal="center"/>
    </xf>
    <xf numFmtId="0" fontId="33" fillId="0" borderId="26" xfId="0" applyFont="1" applyBorder="1" applyAlignment="1">
      <alignment horizontal="center"/>
    </xf>
    <xf numFmtId="0" fontId="0" fillId="0" borderId="48" xfId="0" applyBorder="1" applyAlignment="1">
      <alignment horizontal="center"/>
    </xf>
    <xf numFmtId="0" fontId="0" fillId="0" borderId="54" xfId="0" applyBorder="1" applyAlignment="1">
      <alignment horizontal="center"/>
    </xf>
    <xf numFmtId="0" fontId="0" fillId="0" borderId="49" xfId="0" applyBorder="1" applyAlignment="1">
      <alignment horizontal="center"/>
    </xf>
    <xf numFmtId="0" fontId="33" fillId="0" borderId="5" xfId="0" applyFont="1" applyBorder="1" applyAlignment="1">
      <alignment horizontal="center"/>
    </xf>
    <xf numFmtId="0" fontId="33" fillId="0" borderId="27" xfId="0" applyFont="1" applyBorder="1" applyAlignment="1">
      <alignment horizontal="center"/>
    </xf>
    <xf numFmtId="0" fontId="33" fillId="0" borderId="28" xfId="0" applyFont="1" applyBorder="1" applyAlignment="1">
      <alignment horizontal="center"/>
    </xf>
    <xf numFmtId="0" fontId="21" fillId="2" borderId="13" xfId="0" applyFont="1" applyFill="1" applyBorder="1" applyAlignment="1">
      <alignment horizontal="center" vertical="center"/>
    </xf>
    <xf numFmtId="0" fontId="21" fillId="2" borderId="35" xfId="0" applyFont="1" applyFill="1" applyBorder="1" applyAlignment="1">
      <alignment horizontal="center" vertical="center"/>
    </xf>
    <xf numFmtId="0" fontId="20" fillId="2" borderId="34" xfId="0" applyFont="1" applyFill="1" applyBorder="1" applyAlignment="1">
      <alignment horizontal="center" vertical="center"/>
    </xf>
    <xf numFmtId="0" fontId="19" fillId="11" borderId="25" xfId="0" applyFont="1" applyFill="1" applyBorder="1" applyAlignment="1">
      <alignment horizontal="center" vertical="center" wrapText="1"/>
    </xf>
    <xf numFmtId="0" fontId="19" fillId="11" borderId="22" xfId="0" applyFont="1" applyFill="1" applyBorder="1" applyAlignment="1">
      <alignment horizontal="center" vertical="center" wrapText="1"/>
    </xf>
    <xf numFmtId="0" fontId="20" fillId="12" borderId="23" xfId="0" applyFont="1" applyFill="1" applyBorder="1" applyAlignment="1">
      <alignment horizontal="center" vertical="center" wrapText="1"/>
    </xf>
    <xf numFmtId="0" fontId="20" fillId="12" borderId="12" xfId="0" applyFont="1" applyFill="1" applyBorder="1" applyAlignment="1">
      <alignment horizontal="center" vertical="center" wrapText="1"/>
    </xf>
    <xf numFmtId="0" fontId="20" fillId="14" borderId="12" xfId="0" applyFont="1" applyFill="1" applyBorder="1" applyAlignment="1">
      <alignment horizontal="center" vertical="center" wrapText="1"/>
    </xf>
    <xf numFmtId="0" fontId="38" fillId="11" borderId="1" xfId="0" applyFont="1" applyFill="1" applyBorder="1" applyAlignment="1">
      <alignment horizontal="center" vertical="center" wrapText="1"/>
    </xf>
    <xf numFmtId="0" fontId="38" fillId="11" borderId="11" xfId="0" applyFont="1" applyFill="1" applyBorder="1" applyAlignment="1">
      <alignment horizontal="center" vertical="center" wrapText="1"/>
    </xf>
    <xf numFmtId="0" fontId="38" fillId="12" borderId="12" xfId="0" applyFont="1" applyFill="1" applyBorder="1" applyAlignment="1">
      <alignment horizontal="center" vertical="center" wrapText="1"/>
    </xf>
    <xf numFmtId="0" fontId="20" fillId="11" borderId="12" xfId="0" applyFont="1" applyFill="1" applyBorder="1" applyAlignment="1">
      <alignment horizontal="center" vertical="center" wrapText="1"/>
    </xf>
    <xf numFmtId="0" fontId="20" fillId="2" borderId="44" xfId="0" applyFont="1" applyFill="1" applyBorder="1" applyAlignment="1">
      <alignment horizontal="center"/>
    </xf>
    <xf numFmtId="0" fontId="20" fillId="2" borderId="33" xfId="0" applyFont="1" applyFill="1" applyBorder="1" applyAlignment="1">
      <alignment horizontal="center"/>
    </xf>
    <xf numFmtId="0" fontId="20" fillId="2" borderId="47" xfId="0" applyFont="1" applyFill="1" applyBorder="1" applyAlignment="1">
      <alignment horizontal="center"/>
    </xf>
    <xf numFmtId="0" fontId="19" fillId="0" borderId="3" xfId="0" applyFont="1" applyBorder="1" applyAlignment="1">
      <alignment horizontal="center" vertical="center"/>
    </xf>
    <xf numFmtId="0" fontId="33" fillId="0" borderId="19" xfId="0" applyFont="1" applyBorder="1" applyAlignment="1">
      <alignment horizontal="center" vertical="center"/>
    </xf>
    <xf numFmtId="0" fontId="0" fillId="11" borderId="23" xfId="0" applyFill="1" applyBorder="1" applyAlignment="1">
      <alignment horizontal="center" vertical="center"/>
    </xf>
    <xf numFmtId="0" fontId="0" fillId="11" borderId="12" xfId="0" applyFill="1" applyBorder="1" applyAlignment="1">
      <alignment horizontal="center" vertical="center"/>
    </xf>
    <xf numFmtId="0" fontId="0" fillId="11" borderId="19" xfId="0" applyFill="1" applyBorder="1" applyAlignment="1">
      <alignment horizontal="center" vertical="center"/>
    </xf>
    <xf numFmtId="0" fontId="0" fillId="0" borderId="1" xfId="0" applyBorder="1" applyAlignment="1">
      <alignment horizontal="center" vertical="center" wrapText="1"/>
    </xf>
    <xf numFmtId="0" fontId="0" fillId="0" borderId="11" xfId="0" applyBorder="1" applyAlignment="1">
      <alignment horizontal="center" vertical="center" wrapText="1"/>
    </xf>
    <xf numFmtId="0" fontId="0" fillId="0" borderId="6" xfId="0" applyBorder="1" applyAlignment="1">
      <alignment horizontal="center" vertical="center" wrapText="1"/>
    </xf>
    <xf numFmtId="0" fontId="3" fillId="0" borderId="12" xfId="0" applyFont="1" applyBorder="1" applyAlignment="1">
      <alignment horizontal="center" vertical="center" wrapText="1"/>
    </xf>
    <xf numFmtId="0" fontId="0" fillId="0" borderId="24" xfId="0" applyBorder="1" applyAlignment="1">
      <alignment horizontal="center" vertical="center"/>
    </xf>
    <xf numFmtId="0" fontId="20" fillId="0" borderId="61" xfId="0" applyFont="1" applyBorder="1" applyAlignment="1">
      <alignment horizontal="center" vertical="center" wrapText="1"/>
    </xf>
    <xf numFmtId="0" fontId="20" fillId="0" borderId="60"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35" xfId="0" applyFont="1" applyBorder="1" applyAlignment="1">
      <alignment horizontal="center" vertical="center" wrapText="1"/>
    </xf>
    <xf numFmtId="0" fontId="20" fillId="0" borderId="1"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6" xfId="0" applyFont="1" applyBorder="1" applyAlignment="1">
      <alignment horizontal="center" vertical="center" wrapText="1"/>
    </xf>
    <xf numFmtId="0" fontId="20" fillId="2" borderId="4" xfId="0" applyFont="1" applyFill="1" applyBorder="1" applyAlignment="1">
      <alignment vertical="center"/>
    </xf>
    <xf numFmtId="0" fontId="20" fillId="2" borderId="9" xfId="0" applyFont="1" applyFill="1" applyBorder="1" applyAlignment="1">
      <alignment vertical="center"/>
    </xf>
    <xf numFmtId="0" fontId="20" fillId="0" borderId="23" xfId="0" applyFont="1" applyBorder="1" applyAlignment="1">
      <alignment horizontal="center" vertical="center"/>
    </xf>
    <xf numFmtId="0" fontId="20" fillId="0" borderId="25" xfId="0" applyFont="1" applyBorder="1" applyAlignment="1">
      <alignment horizontal="center" vertical="center"/>
    </xf>
    <xf numFmtId="0" fontId="14" fillId="0" borderId="23" xfId="0" applyFont="1" applyBorder="1" applyAlignment="1">
      <alignment horizontal="center" vertical="center" wrapText="1"/>
    </xf>
    <xf numFmtId="0" fontId="14" fillId="0" borderId="12" xfId="0" applyFont="1" applyBorder="1" applyAlignment="1">
      <alignment horizontal="center" vertical="center" wrapText="1"/>
    </xf>
    <xf numFmtId="0" fontId="27" fillId="0" borderId="13" xfId="0" applyFont="1" applyBorder="1" applyAlignment="1">
      <alignment horizontal="center"/>
    </xf>
    <xf numFmtId="0" fontId="27" fillId="0" borderId="16" xfId="0" applyFont="1" applyBorder="1" applyAlignment="1">
      <alignment horizontal="center"/>
    </xf>
    <xf numFmtId="0" fontId="27" fillId="0" borderId="25" xfId="0" applyFont="1" applyBorder="1" applyAlignment="1">
      <alignment horizontal="center"/>
    </xf>
    <xf numFmtId="0" fontId="27" fillId="0" borderId="26" xfId="0" applyFont="1" applyBorder="1" applyAlignment="1">
      <alignment horizontal="center"/>
    </xf>
    <xf numFmtId="0" fontId="38" fillId="0" borderId="23" xfId="0" applyFont="1" applyBorder="1" applyAlignment="1">
      <alignment horizontal="center" vertical="center" wrapText="1"/>
    </xf>
    <xf numFmtId="0" fontId="27" fillId="0" borderId="27" xfId="0" applyFont="1" applyBorder="1" applyAlignment="1">
      <alignment horizontal="center"/>
    </xf>
    <xf numFmtId="0" fontId="27" fillId="0" borderId="28" xfId="0" applyFont="1" applyBorder="1" applyAlignment="1">
      <alignment horizontal="center"/>
    </xf>
    <xf numFmtId="2" fontId="30" fillId="9" borderId="22" xfId="3" applyNumberFormat="1" applyFont="1" applyFill="1" applyBorder="1" applyAlignment="1">
      <alignment horizontal="center" vertical="center"/>
    </xf>
    <xf numFmtId="0" fontId="20" fillId="11" borderId="26" xfId="0" applyFont="1" applyFill="1" applyBorder="1" applyAlignment="1">
      <alignment horizontal="center" vertical="center" wrapText="1"/>
    </xf>
    <xf numFmtId="0" fontId="0" fillId="11" borderId="26" xfId="0" applyFill="1" applyBorder="1" applyAlignment="1">
      <alignment horizontal="center" vertical="center" wrapText="1"/>
    </xf>
    <xf numFmtId="0" fontId="33" fillId="11" borderId="23" xfId="0" applyFont="1" applyFill="1" applyBorder="1" applyAlignment="1">
      <alignment horizontal="center" vertical="center"/>
    </xf>
    <xf numFmtId="0" fontId="33" fillId="11" borderId="12" xfId="0" applyFont="1" applyFill="1" applyBorder="1" applyAlignment="1">
      <alignment horizontal="center" vertical="center"/>
    </xf>
    <xf numFmtId="0" fontId="33" fillId="11" borderId="25" xfId="0" applyFont="1" applyFill="1" applyBorder="1" applyAlignment="1">
      <alignment horizontal="center" vertical="center"/>
    </xf>
    <xf numFmtId="0" fontId="28" fillId="11" borderId="29" xfId="0" applyFont="1" applyFill="1" applyBorder="1" applyAlignment="1">
      <alignment horizontal="center" vertical="center" wrapText="1"/>
    </xf>
    <xf numFmtId="0" fontId="28" fillId="11" borderId="34" xfId="0" applyFont="1" applyFill="1" applyBorder="1" applyAlignment="1">
      <alignment horizontal="center" vertical="center" wrapText="1"/>
    </xf>
    <xf numFmtId="0" fontId="28" fillId="11" borderId="30" xfId="0" applyFont="1" applyFill="1" applyBorder="1" applyAlignment="1">
      <alignment horizontal="center" vertical="center" wrapText="1"/>
    </xf>
    <xf numFmtId="0" fontId="28" fillId="0" borderId="60" xfId="0" applyFont="1" applyBorder="1" applyAlignment="1">
      <alignment horizontal="center" vertical="center" wrapText="1"/>
    </xf>
    <xf numFmtId="0" fontId="28" fillId="0" borderId="12" xfId="0" applyFont="1" applyBorder="1" applyAlignment="1">
      <alignment horizontal="center" vertical="center" wrapText="1"/>
    </xf>
    <xf numFmtId="0" fontId="29" fillId="0" borderId="12" xfId="0" applyFont="1" applyBorder="1" applyAlignment="1">
      <alignment horizontal="center" vertical="center" wrapText="1"/>
    </xf>
    <xf numFmtId="0" fontId="19" fillId="0" borderId="12" xfId="0" applyFont="1" applyBorder="1" applyAlignment="1">
      <alignment horizontal="center" vertical="center" wrapText="1"/>
    </xf>
    <xf numFmtId="0" fontId="20" fillId="11" borderId="25" xfId="0" applyFont="1" applyFill="1" applyBorder="1" applyAlignment="1">
      <alignment horizontal="center" vertical="center" wrapText="1"/>
    </xf>
    <xf numFmtId="0" fontId="20" fillId="9" borderId="22" xfId="0" applyFont="1" applyFill="1" applyBorder="1" applyAlignment="1">
      <alignment horizontal="center" vertical="center" wrapText="1"/>
    </xf>
    <xf numFmtId="0" fontId="20" fillId="9" borderId="12" xfId="0" applyFont="1" applyFill="1" applyBorder="1" applyAlignment="1">
      <alignment horizontal="center" vertical="center" wrapText="1"/>
    </xf>
    <xf numFmtId="0" fontId="20" fillId="9" borderId="25" xfId="0" applyFont="1" applyFill="1" applyBorder="1" applyAlignment="1">
      <alignment horizontal="center" vertical="center" wrapText="1"/>
    </xf>
    <xf numFmtId="0" fontId="20" fillId="2" borderId="34" xfId="0" applyFont="1" applyFill="1" applyBorder="1" applyAlignment="1">
      <alignment horizontal="center"/>
    </xf>
    <xf numFmtId="0" fontId="20" fillId="11" borderId="22" xfId="0" applyFont="1" applyFill="1" applyBorder="1" applyAlignment="1">
      <alignment horizontal="center" vertical="center" wrapText="1"/>
    </xf>
    <xf numFmtId="0" fontId="5" fillId="11" borderId="22" xfId="0" applyFont="1" applyFill="1" applyBorder="1" applyAlignment="1">
      <alignment horizontal="center" vertical="center" wrapText="1"/>
    </xf>
    <xf numFmtId="0" fontId="0" fillId="11" borderId="12" xfId="0" applyFill="1" applyBorder="1" applyAlignment="1">
      <alignment horizontal="center" vertical="center" wrapText="1"/>
    </xf>
    <xf numFmtId="0" fontId="0" fillId="11" borderId="25" xfId="0" applyFill="1" applyBorder="1" applyAlignment="1">
      <alignment horizontal="center" vertical="center" wrapText="1"/>
    </xf>
    <xf numFmtId="0" fontId="20" fillId="11" borderId="23" xfId="0" applyFont="1" applyFill="1" applyBorder="1" applyAlignment="1">
      <alignment horizontal="center" vertical="center"/>
    </xf>
    <xf numFmtId="0" fontId="20" fillId="11" borderId="12" xfId="0" applyFont="1" applyFill="1" applyBorder="1" applyAlignment="1">
      <alignment horizontal="center" vertical="center"/>
    </xf>
    <xf numFmtId="0" fontId="20" fillId="11" borderId="25" xfId="0" applyFont="1" applyFill="1" applyBorder="1" applyAlignment="1">
      <alignment horizontal="center" vertical="center"/>
    </xf>
    <xf numFmtId="2" fontId="23" fillId="0" borderId="51" xfId="0" applyNumberFormat="1" applyFont="1" applyBorder="1" applyAlignment="1">
      <alignment horizontal="center" vertical="center" wrapText="1"/>
    </xf>
    <xf numFmtId="2" fontId="23" fillId="0" borderId="31" xfId="0" applyNumberFormat="1" applyFont="1" applyBorder="1" applyAlignment="1">
      <alignment horizontal="center" vertical="center" wrapText="1"/>
    </xf>
    <xf numFmtId="2" fontId="23" fillId="0" borderId="15" xfId="0" applyNumberFormat="1" applyFont="1" applyBorder="1" applyAlignment="1">
      <alignment horizontal="center" vertical="center" wrapText="1"/>
    </xf>
    <xf numFmtId="2" fontId="23" fillId="0" borderId="23" xfId="0" applyNumberFormat="1" applyFont="1" applyBorder="1" applyAlignment="1">
      <alignment horizontal="center" vertical="center" wrapText="1"/>
    </xf>
    <xf numFmtId="2" fontId="23" fillId="0" borderId="12" xfId="0" applyNumberFormat="1" applyFont="1" applyBorder="1" applyAlignment="1">
      <alignment horizontal="center" vertical="center" wrapText="1"/>
    </xf>
    <xf numFmtId="2" fontId="23" fillId="0" borderId="25" xfId="0" applyNumberFormat="1" applyFont="1" applyBorder="1" applyAlignment="1">
      <alignment horizontal="center" vertical="center" wrapText="1"/>
    </xf>
    <xf numFmtId="0" fontId="20" fillId="11" borderId="22" xfId="0" applyFont="1" applyFill="1" applyBorder="1" applyAlignment="1">
      <alignment horizontal="center" vertical="center"/>
    </xf>
    <xf numFmtId="0" fontId="20" fillId="0" borderId="2" xfId="0" applyFont="1" applyBorder="1" applyAlignment="1">
      <alignment horizontal="center" vertical="center"/>
    </xf>
    <xf numFmtId="0" fontId="23" fillId="0" borderId="2" xfId="0" applyFont="1" applyBorder="1" applyAlignment="1">
      <alignment horizontal="center" vertical="center" wrapText="1"/>
    </xf>
    <xf numFmtId="0" fontId="23" fillId="0" borderId="7" xfId="0" applyFont="1" applyBorder="1" applyAlignment="1">
      <alignment horizontal="center" vertical="center" wrapText="1"/>
    </xf>
    <xf numFmtId="0" fontId="11" fillId="0" borderId="22" xfId="0" applyFont="1" applyBorder="1" applyAlignment="1">
      <alignment horizontal="center" wrapText="1"/>
    </xf>
    <xf numFmtId="0" fontId="0" fillId="0" borderId="12" xfId="0" applyBorder="1" applyAlignment="1">
      <alignment horizontal="center" wrapText="1"/>
    </xf>
    <xf numFmtId="0" fontId="0" fillId="0" borderId="25" xfId="0" applyBorder="1" applyAlignment="1">
      <alignment horizontal="center" wrapText="1"/>
    </xf>
    <xf numFmtId="2" fontId="30" fillId="9" borderId="23" xfId="3" applyNumberFormat="1" applyFont="1" applyFill="1" applyBorder="1" applyAlignment="1">
      <alignment horizontal="center"/>
    </xf>
    <xf numFmtId="2" fontId="30" fillId="9" borderId="12" xfId="3" applyNumberFormat="1" applyFont="1" applyFill="1" applyBorder="1" applyAlignment="1">
      <alignment horizontal="center"/>
    </xf>
    <xf numFmtId="2" fontId="30" fillId="9" borderId="25" xfId="3" applyNumberFormat="1" applyFont="1" applyFill="1" applyBorder="1" applyAlignment="1">
      <alignment horizontal="center"/>
    </xf>
    <xf numFmtId="2" fontId="30" fillId="9" borderId="26" xfId="3" applyNumberFormat="1" applyFont="1" applyFill="1" applyBorder="1" applyAlignment="1">
      <alignment horizontal="center"/>
    </xf>
    <xf numFmtId="2" fontId="30" fillId="9" borderId="22" xfId="3" applyNumberFormat="1" applyFont="1" applyFill="1" applyBorder="1" applyAlignment="1">
      <alignment horizontal="center"/>
    </xf>
    <xf numFmtId="0" fontId="0" fillId="0" borderId="22" xfId="0" applyBorder="1" applyAlignment="1">
      <alignment horizontal="center" wrapText="1"/>
    </xf>
    <xf numFmtId="0" fontId="21" fillId="19" borderId="60" xfId="0" applyFont="1" applyFill="1" applyBorder="1" applyAlignment="1">
      <alignment horizontal="left" vertical="center" wrapText="1"/>
    </xf>
    <xf numFmtId="0" fontId="28" fillId="0" borderId="16" xfId="0" applyFont="1" applyBorder="1" applyAlignment="1">
      <alignment horizontal="center" vertical="center" wrapText="1"/>
    </xf>
    <xf numFmtId="0" fontId="28" fillId="0" borderId="26" xfId="0" applyFont="1" applyBorder="1" applyAlignment="1">
      <alignment horizontal="center" vertical="center" wrapText="1"/>
    </xf>
    <xf numFmtId="0" fontId="19" fillId="0" borderId="26" xfId="0" applyFont="1" applyBorder="1" applyAlignment="1">
      <alignment horizontal="center" vertical="center" wrapText="1"/>
    </xf>
    <xf numFmtId="0" fontId="19" fillId="9" borderId="26" xfId="0" applyFont="1" applyFill="1" applyBorder="1" applyAlignment="1">
      <alignment horizontal="center" vertical="center" wrapText="1"/>
    </xf>
    <xf numFmtId="0" fontId="29" fillId="0" borderId="26" xfId="0" applyFont="1" applyBorder="1" applyAlignment="1">
      <alignment horizontal="center" vertical="center" wrapText="1"/>
    </xf>
    <xf numFmtId="0" fontId="19" fillId="0" borderId="28" xfId="0" applyFont="1" applyBorder="1" applyAlignment="1">
      <alignment horizontal="center" vertical="center"/>
    </xf>
    <xf numFmtId="0" fontId="19" fillId="0" borderId="26" xfId="0" applyFont="1" applyBorder="1" applyAlignment="1">
      <alignment horizontal="center" vertical="center"/>
    </xf>
    <xf numFmtId="0" fontId="19" fillId="8" borderId="26" xfId="0" applyFont="1" applyFill="1" applyBorder="1" applyAlignment="1">
      <alignment horizontal="center" vertical="center" wrapText="1"/>
    </xf>
    <xf numFmtId="0" fontId="17" fillId="0" borderId="23" xfId="0" applyFont="1" applyBorder="1" applyAlignment="1">
      <alignment horizontal="center" vertical="center" wrapText="1"/>
    </xf>
    <xf numFmtId="0" fontId="17" fillId="0" borderId="12" xfId="0" applyFont="1" applyBorder="1" applyAlignment="1">
      <alignment horizontal="center" vertical="center" wrapText="1"/>
    </xf>
    <xf numFmtId="0" fontId="26" fillId="0" borderId="23" xfId="0" applyFont="1" applyBorder="1" applyAlignment="1">
      <alignment horizontal="center" vertical="center"/>
    </xf>
    <xf numFmtId="0" fontId="26" fillId="0" borderId="12" xfId="0" applyFont="1" applyBorder="1" applyAlignment="1">
      <alignment horizontal="center" vertical="center"/>
    </xf>
    <xf numFmtId="0" fontId="26" fillId="0" borderId="25" xfId="0" applyFont="1" applyBorder="1" applyAlignment="1">
      <alignment horizontal="center" vertical="center"/>
    </xf>
    <xf numFmtId="0" fontId="17" fillId="0" borderId="12" xfId="0" applyFont="1" applyBorder="1" applyAlignment="1">
      <alignment horizontal="center" vertical="center"/>
    </xf>
    <xf numFmtId="0" fontId="22" fillId="2" borderId="28" xfId="0" applyFont="1" applyFill="1" applyBorder="1" applyAlignment="1">
      <alignment horizontal="center" vertical="center"/>
    </xf>
    <xf numFmtId="0" fontId="22" fillId="2" borderId="26" xfId="0" applyFont="1" applyFill="1" applyBorder="1" applyAlignment="1">
      <alignment horizontal="center" vertical="center"/>
    </xf>
    <xf numFmtId="0" fontId="22" fillId="2" borderId="16" xfId="0" applyFont="1" applyFill="1" applyBorder="1" applyAlignment="1">
      <alignment horizontal="center" vertical="center"/>
    </xf>
    <xf numFmtId="0" fontId="21" fillId="2" borderId="16" xfId="0" applyFont="1" applyFill="1" applyBorder="1" applyAlignment="1">
      <alignment horizontal="center" vertical="center"/>
    </xf>
    <xf numFmtId="0" fontId="20" fillId="2" borderId="33" xfId="0" applyFont="1" applyFill="1" applyBorder="1" applyAlignment="1">
      <alignment horizontal="center" vertical="center"/>
    </xf>
    <xf numFmtId="0" fontId="17" fillId="0" borderId="22" xfId="0" applyFont="1" applyBorder="1" applyAlignment="1">
      <alignment horizontal="center" vertical="center"/>
    </xf>
    <xf numFmtId="0" fontId="17" fillId="0" borderId="25" xfId="0" applyFont="1" applyBorder="1" applyAlignment="1">
      <alignment horizontal="center" vertical="center"/>
    </xf>
    <xf numFmtId="0" fontId="20" fillId="2" borderId="0" xfId="0" applyFont="1" applyFill="1" applyAlignment="1">
      <alignment horizontal="center" vertical="center"/>
    </xf>
    <xf numFmtId="0" fontId="10" fillId="0" borderId="23" xfId="0" applyFont="1" applyBorder="1" applyAlignment="1">
      <alignment horizontal="center" vertical="center"/>
    </xf>
    <xf numFmtId="0" fontId="17" fillId="11" borderId="23" xfId="0" applyFont="1" applyFill="1" applyBorder="1" applyAlignment="1">
      <alignment horizontal="center" vertical="center" wrapText="1"/>
    </xf>
    <xf numFmtId="0" fontId="17" fillId="11" borderId="12" xfId="0" applyFont="1" applyFill="1" applyBorder="1" applyAlignment="1">
      <alignment horizontal="center" vertical="center" wrapText="1"/>
    </xf>
    <xf numFmtId="0" fontId="26" fillId="0" borderId="23" xfId="0" applyFont="1" applyBorder="1" applyAlignment="1">
      <alignment horizontal="center" vertical="center" wrapText="1"/>
    </xf>
    <xf numFmtId="0" fontId="26" fillId="0" borderId="12" xfId="0" applyFont="1" applyBorder="1" applyAlignment="1">
      <alignment horizontal="center" vertical="center" wrapText="1"/>
    </xf>
    <xf numFmtId="0" fontId="33" fillId="0" borderId="37" xfId="0" applyFont="1" applyBorder="1" applyAlignment="1">
      <alignment horizontal="center" vertical="center" wrapText="1"/>
    </xf>
    <xf numFmtId="0" fontId="0" fillId="19" borderId="22" xfId="0" applyFill="1" applyBorder="1" applyAlignment="1">
      <alignment horizontal="center" vertical="center"/>
    </xf>
    <xf numFmtId="0" fontId="0" fillId="19" borderId="25" xfId="0" applyFill="1" applyBorder="1" applyAlignment="1">
      <alignment horizontal="center" vertical="center"/>
    </xf>
    <xf numFmtId="0" fontId="0" fillId="19" borderId="35" xfId="0" applyFill="1" applyBorder="1" applyAlignment="1">
      <alignment horizontal="center" vertical="center"/>
    </xf>
    <xf numFmtId="0" fontId="0" fillId="19" borderId="13" xfId="0" applyFill="1" applyBorder="1" applyAlignment="1">
      <alignment horizontal="center" vertical="center"/>
    </xf>
    <xf numFmtId="0" fontId="21" fillId="19" borderId="35" xfId="0" applyFont="1" applyFill="1" applyBorder="1" applyAlignment="1">
      <alignment horizontal="center" vertical="center" wrapText="1"/>
    </xf>
    <xf numFmtId="0" fontId="21" fillId="19" borderId="60" xfId="0" applyFont="1" applyFill="1" applyBorder="1" applyAlignment="1">
      <alignment horizontal="center" vertical="center" wrapText="1"/>
    </xf>
    <xf numFmtId="0" fontId="21" fillId="19" borderId="34" xfId="0" applyFont="1" applyFill="1" applyBorder="1" applyAlignment="1">
      <alignment horizontal="center" vertical="center" wrapText="1"/>
    </xf>
    <xf numFmtId="0" fontId="21" fillId="19" borderId="13" xfId="0" applyFont="1" applyFill="1" applyBorder="1" applyAlignment="1">
      <alignment horizontal="center" vertical="center" wrapText="1"/>
    </xf>
    <xf numFmtId="0" fontId="21" fillId="19" borderId="46" xfId="0" applyFont="1" applyFill="1" applyBorder="1" applyAlignment="1">
      <alignment horizontal="left" vertical="center" wrapText="1"/>
    </xf>
    <xf numFmtId="0" fontId="21" fillId="19" borderId="34" xfId="0" applyFont="1" applyFill="1" applyBorder="1" applyAlignment="1">
      <alignment horizontal="left" vertical="center" wrapText="1"/>
    </xf>
    <xf numFmtId="0" fontId="21" fillId="19" borderId="14" xfId="0" applyFont="1" applyFill="1" applyBorder="1" applyAlignment="1">
      <alignment horizontal="left" vertical="center" wrapText="1"/>
    </xf>
    <xf numFmtId="0" fontId="33" fillId="0" borderId="36" xfId="0" applyFont="1" applyBorder="1" applyAlignment="1">
      <alignment horizontal="center" vertical="center"/>
    </xf>
    <xf numFmtId="0" fontId="33" fillId="0" borderId="11" xfId="0" applyFont="1" applyBorder="1" applyAlignment="1">
      <alignment horizontal="center" vertical="center"/>
    </xf>
    <xf numFmtId="0" fontId="33" fillId="0" borderId="6" xfId="0" applyFont="1" applyBorder="1" applyAlignment="1">
      <alignment horizontal="center" vertical="center"/>
    </xf>
    <xf numFmtId="0" fontId="8" fillId="0" borderId="22" xfId="0" applyFont="1" applyBorder="1" applyAlignment="1">
      <alignment horizontal="center" vertical="center"/>
    </xf>
    <xf numFmtId="0" fontId="8" fillId="0" borderId="22" xfId="0" applyFont="1" applyBorder="1" applyAlignment="1">
      <alignment horizontal="center" vertical="center" wrapText="1"/>
    </xf>
    <xf numFmtId="0" fontId="6" fillId="0" borderId="22" xfId="0" applyFont="1" applyBorder="1" applyAlignment="1">
      <alignment horizontal="center" vertical="center" wrapText="1"/>
    </xf>
    <xf numFmtId="0" fontId="6" fillId="0" borderId="22" xfId="0" applyFont="1" applyBorder="1" applyAlignment="1">
      <alignment horizontal="center" vertical="center"/>
    </xf>
    <xf numFmtId="2" fontId="27" fillId="2" borderId="46" xfId="0" applyNumberFormat="1" applyFont="1" applyFill="1" applyBorder="1" applyAlignment="1">
      <alignment horizontal="center" vertical="center"/>
    </xf>
    <xf numFmtId="2" fontId="27" fillId="2" borderId="14" xfId="0" applyNumberFormat="1" applyFont="1" applyFill="1" applyBorder="1" applyAlignment="1">
      <alignment horizontal="center" vertical="center"/>
    </xf>
    <xf numFmtId="0" fontId="0" fillId="19" borderId="36" xfId="0" applyFill="1" applyBorder="1" applyAlignment="1">
      <alignment horizontal="center" vertical="center"/>
    </xf>
    <xf numFmtId="0" fontId="0" fillId="19" borderId="11" xfId="0" applyFill="1" applyBorder="1" applyAlignment="1">
      <alignment horizontal="center" vertical="center"/>
    </xf>
    <xf numFmtId="0" fontId="0" fillId="19" borderId="27" xfId="0" applyFill="1" applyBorder="1" applyAlignment="1">
      <alignment horizontal="center" vertical="center"/>
    </xf>
    <xf numFmtId="0" fontId="0" fillId="19" borderId="12" xfId="0" applyFill="1" applyBorder="1" applyAlignment="1">
      <alignment horizontal="center" vertical="center"/>
    </xf>
    <xf numFmtId="0" fontId="0" fillId="19" borderId="60" xfId="0" applyFill="1" applyBorder="1" applyAlignment="1">
      <alignment horizontal="center" vertical="center"/>
    </xf>
    <xf numFmtId="0" fontId="0" fillId="0" borderId="10" xfId="0" applyBorder="1" applyAlignment="1">
      <alignment horizontal="center"/>
    </xf>
    <xf numFmtId="0" fontId="0" fillId="0" borderId="23" xfId="0" applyBorder="1" applyAlignment="1">
      <alignment horizontal="center" wrapText="1"/>
    </xf>
    <xf numFmtId="0" fontId="33" fillId="11" borderId="23" xfId="0" applyFont="1" applyFill="1" applyBorder="1" applyAlignment="1">
      <alignment horizontal="center" vertical="center" wrapText="1"/>
    </xf>
    <xf numFmtId="0" fontId="33" fillId="11" borderId="12" xfId="0" applyFont="1" applyFill="1" applyBorder="1" applyAlignment="1">
      <alignment horizontal="center" vertical="center" wrapText="1"/>
    </xf>
    <xf numFmtId="0" fontId="33" fillId="11" borderId="25" xfId="0" applyFont="1" applyFill="1" applyBorder="1" applyAlignment="1">
      <alignment horizontal="center" vertical="center" wrapText="1"/>
    </xf>
    <xf numFmtId="0" fontId="33" fillId="0" borderId="1" xfId="0" applyFont="1" applyBorder="1" applyAlignment="1">
      <alignment horizontal="center" vertical="center"/>
    </xf>
    <xf numFmtId="0" fontId="33" fillId="0" borderId="27" xfId="0" applyFont="1" applyBorder="1" applyAlignment="1">
      <alignment horizontal="center" vertical="center"/>
    </xf>
    <xf numFmtId="0" fontId="20" fillId="11" borderId="19" xfId="0" applyFont="1" applyFill="1" applyBorder="1" applyAlignment="1">
      <alignment horizontal="center" vertical="center" wrapText="1"/>
    </xf>
    <xf numFmtId="0" fontId="34" fillId="0" borderId="12" xfId="0" applyFont="1" applyBorder="1" applyAlignment="1">
      <alignment horizontal="center" vertical="center" wrapText="1"/>
    </xf>
    <xf numFmtId="0" fontId="4" fillId="0" borderId="22" xfId="0" applyFont="1" applyBorder="1" applyAlignment="1">
      <alignment horizontal="center" vertical="center"/>
    </xf>
    <xf numFmtId="0" fontId="4" fillId="0" borderId="12" xfId="0" applyFont="1" applyBorder="1" applyAlignment="1">
      <alignment horizontal="center" vertical="center"/>
    </xf>
    <xf numFmtId="0" fontId="4" fillId="0" borderId="25" xfId="0" applyFont="1" applyBorder="1" applyAlignment="1">
      <alignment horizontal="center" vertical="center"/>
    </xf>
    <xf numFmtId="0" fontId="33" fillId="11" borderId="22" xfId="0" applyFont="1" applyFill="1" applyBorder="1" applyAlignment="1">
      <alignment horizontal="center" vertical="center" wrapText="1"/>
    </xf>
    <xf numFmtId="0" fontId="33" fillId="11" borderId="19" xfId="0" applyFont="1" applyFill="1" applyBorder="1" applyAlignment="1">
      <alignment horizontal="center" vertical="center" wrapText="1"/>
    </xf>
    <xf numFmtId="0" fontId="9" fillId="0" borderId="22" xfId="0" applyFont="1" applyBorder="1" applyAlignment="1">
      <alignment horizontal="center" vertical="center" wrapText="1"/>
    </xf>
    <xf numFmtId="0" fontId="9" fillId="0" borderId="22" xfId="0" applyFont="1" applyBorder="1" applyAlignment="1">
      <alignment horizontal="center" vertical="center"/>
    </xf>
    <xf numFmtId="0" fontId="9" fillId="0" borderId="23" xfId="0" applyFont="1" applyBorder="1" applyAlignment="1">
      <alignment horizontal="center" vertical="center"/>
    </xf>
    <xf numFmtId="0" fontId="8" fillId="0" borderId="23" xfId="0" applyFont="1" applyBorder="1" applyAlignment="1">
      <alignment horizontal="center" vertical="center"/>
    </xf>
    <xf numFmtId="0" fontId="19" fillId="0" borderId="51" xfId="0" applyFont="1" applyBorder="1" applyAlignment="1">
      <alignment horizontal="center" vertical="center" wrapText="1"/>
    </xf>
    <xf numFmtId="0" fontId="19" fillId="0" borderId="31" xfId="0" applyFont="1" applyBorder="1" applyAlignment="1">
      <alignment horizontal="center" vertical="center" wrapText="1"/>
    </xf>
    <xf numFmtId="0" fontId="19" fillId="0" borderId="32" xfId="0" applyFont="1" applyBorder="1" applyAlignment="1">
      <alignment horizontal="center" vertical="center" wrapText="1"/>
    </xf>
    <xf numFmtId="0" fontId="6" fillId="0" borderId="12" xfId="0" applyFont="1" applyBorder="1" applyAlignment="1">
      <alignment horizontal="center" vertical="center"/>
    </xf>
    <xf numFmtId="0" fontId="6" fillId="0" borderId="25" xfId="0" applyFont="1" applyBorder="1" applyAlignment="1">
      <alignment horizontal="center" vertical="center"/>
    </xf>
    <xf numFmtId="2" fontId="40" fillId="0" borderId="23" xfId="0" applyNumberFormat="1" applyFont="1" applyBorder="1" applyAlignment="1">
      <alignment horizontal="center" vertical="center" wrapText="1"/>
    </xf>
    <xf numFmtId="2" fontId="40" fillId="0" borderId="12" xfId="0" applyNumberFormat="1" applyFont="1" applyBorder="1" applyAlignment="1">
      <alignment horizontal="center" vertical="center" wrapText="1"/>
    </xf>
    <xf numFmtId="2" fontId="40" fillId="0" borderId="19" xfId="0" applyNumberFormat="1" applyFont="1" applyBorder="1" applyAlignment="1">
      <alignment horizontal="center" vertical="center" wrapText="1"/>
    </xf>
    <xf numFmtId="0" fontId="25" fillId="0" borderId="23" xfId="0" applyFont="1" applyBorder="1" applyAlignment="1">
      <alignment horizontal="center" vertical="center" wrapText="1"/>
    </xf>
    <xf numFmtId="0" fontId="25" fillId="0" borderId="12" xfId="0" applyFont="1" applyBorder="1" applyAlignment="1">
      <alignment horizontal="center" vertical="center" wrapText="1"/>
    </xf>
    <xf numFmtId="0" fontId="25" fillId="0" borderId="19" xfId="0" applyFont="1" applyBorder="1" applyAlignment="1">
      <alignment horizontal="center" vertical="center" wrapText="1"/>
    </xf>
    <xf numFmtId="0" fontId="18" fillId="2" borderId="0" xfId="0" applyFont="1" applyFill="1" applyAlignment="1">
      <alignment horizontal="center"/>
    </xf>
    <xf numFmtId="0" fontId="6" fillId="0" borderId="19" xfId="0" applyFont="1" applyBorder="1" applyAlignment="1">
      <alignment horizontal="center" vertical="center"/>
    </xf>
    <xf numFmtId="0" fontId="38" fillId="0" borderId="1" xfId="0" applyFont="1" applyBorder="1" applyAlignment="1">
      <alignment horizontal="center" vertical="center"/>
    </xf>
    <xf numFmtId="0" fontId="38" fillId="0" borderId="11" xfId="0" applyFont="1" applyBorder="1" applyAlignment="1">
      <alignment horizontal="center" vertical="center"/>
    </xf>
    <xf numFmtId="0" fontId="38" fillId="0" borderId="6" xfId="0" applyFont="1" applyBorder="1" applyAlignment="1">
      <alignment horizontal="center" vertical="center"/>
    </xf>
    <xf numFmtId="2" fontId="23" fillId="0" borderId="1" xfId="0" applyNumberFormat="1" applyFont="1" applyBorder="1" applyAlignment="1">
      <alignment horizontal="center" vertical="center" wrapText="1"/>
    </xf>
    <xf numFmtId="2" fontId="23" fillId="0" borderId="11" xfId="0" applyNumberFormat="1" applyFont="1" applyBorder="1" applyAlignment="1">
      <alignment horizontal="center" vertical="center" wrapText="1"/>
    </xf>
    <xf numFmtId="2" fontId="23" fillId="0" borderId="27" xfId="0" applyNumberFormat="1" applyFont="1" applyBorder="1" applyAlignment="1">
      <alignment horizontal="center" vertical="center" wrapText="1"/>
    </xf>
    <xf numFmtId="0" fontId="2" fillId="8" borderId="23" xfId="0" applyFont="1" applyFill="1" applyBorder="1" applyAlignment="1">
      <alignment horizontal="center" vertical="center" wrapText="1"/>
    </xf>
    <xf numFmtId="0" fontId="2" fillId="8" borderId="12" xfId="0" applyFont="1" applyFill="1" applyBorder="1" applyAlignment="1">
      <alignment horizontal="center" vertical="center" wrapText="1"/>
    </xf>
    <xf numFmtId="0" fontId="2" fillId="8" borderId="25" xfId="0" applyFont="1" applyFill="1" applyBorder="1" applyAlignment="1">
      <alignment horizontal="center" vertical="center" wrapText="1"/>
    </xf>
    <xf numFmtId="2" fontId="23" fillId="0" borderId="19" xfId="0" applyNumberFormat="1" applyFont="1" applyBorder="1" applyAlignment="1">
      <alignment horizontal="center" vertical="center" wrapText="1"/>
    </xf>
    <xf numFmtId="2" fontId="23" fillId="0" borderId="6" xfId="0" applyNumberFormat="1" applyFont="1" applyBorder="1" applyAlignment="1">
      <alignment horizontal="center" vertical="center" wrapText="1"/>
    </xf>
    <xf numFmtId="0" fontId="6" fillId="0" borderId="1" xfId="0" applyFont="1" applyBorder="1" applyAlignment="1">
      <alignment horizontal="center" vertical="center"/>
    </xf>
    <xf numFmtId="0" fontId="20" fillId="0" borderId="19" xfId="0" applyFont="1" applyBorder="1" applyAlignment="1">
      <alignment horizontal="center" vertical="center" wrapText="1"/>
    </xf>
    <xf numFmtId="0" fontId="6" fillId="0" borderId="23" xfId="0" applyFont="1" applyBorder="1" applyAlignment="1">
      <alignment horizontal="center" vertical="center" wrapText="1"/>
    </xf>
    <xf numFmtId="2" fontId="2" fillId="8" borderId="22" xfId="0" applyNumberFormat="1" applyFont="1" applyFill="1" applyBorder="1" applyAlignment="1">
      <alignment horizontal="center" vertical="center"/>
    </xf>
    <xf numFmtId="2" fontId="2" fillId="8" borderId="12" xfId="0" applyNumberFormat="1" applyFont="1" applyFill="1" applyBorder="1" applyAlignment="1">
      <alignment horizontal="center" vertical="center"/>
    </xf>
    <xf numFmtId="2" fontId="2" fillId="8" borderId="19" xfId="0" applyNumberFormat="1" applyFont="1" applyFill="1" applyBorder="1" applyAlignment="1">
      <alignment horizontal="center" vertical="center"/>
    </xf>
    <xf numFmtId="2" fontId="30" fillId="9" borderId="19" xfId="3" applyNumberFormat="1" applyFont="1" applyFill="1" applyBorder="1" applyAlignment="1">
      <alignment horizontal="center" vertical="center"/>
    </xf>
    <xf numFmtId="0" fontId="20" fillId="2" borderId="14" xfId="0" applyFont="1" applyFill="1" applyBorder="1" applyAlignment="1">
      <alignment horizontal="center" vertical="center"/>
    </xf>
    <xf numFmtId="0" fontId="70" fillId="0" borderId="23" xfId="0" applyFont="1" applyBorder="1" applyAlignment="1">
      <alignment horizontal="center" vertical="center" wrapText="1"/>
    </xf>
    <xf numFmtId="0" fontId="70" fillId="0" borderId="12" xfId="0" applyFont="1" applyBorder="1" applyAlignment="1">
      <alignment horizontal="center" vertical="center" wrapText="1"/>
    </xf>
    <xf numFmtId="0" fontId="70" fillId="0" borderId="19" xfId="0" applyFont="1" applyBorder="1" applyAlignment="1">
      <alignment horizontal="center" vertical="center" wrapText="1"/>
    </xf>
    <xf numFmtId="0" fontId="20" fillId="0" borderId="19" xfId="0" applyFont="1" applyBorder="1" applyAlignment="1">
      <alignment horizontal="center" vertical="center"/>
    </xf>
  </cellXfs>
  <cellStyles count="76">
    <cellStyle name="Komats" xfId="3" builtinId="3"/>
    <cellStyle name="Komats 2" xfId="19" xr:uid="{00000000-0005-0000-0000-000001000000}"/>
    <cellStyle name="Komats 2 10" xfId="20" xr:uid="{00000000-0005-0000-0000-000002000000}"/>
    <cellStyle name="Komats 2 11" xfId="11" xr:uid="{00000000-0005-0000-0000-000003000000}"/>
    <cellStyle name="Komats 2 2" xfId="16" xr:uid="{00000000-0005-0000-0000-000004000000}"/>
    <cellStyle name="Komats 2 2 2" xfId="2" xr:uid="{00000000-0005-0000-0000-000005000000}"/>
    <cellStyle name="Komats 2 2 2 2" xfId="21" xr:uid="{00000000-0005-0000-0000-000006000000}"/>
    <cellStyle name="Komats 2 2 2 3" xfId="22" xr:uid="{00000000-0005-0000-0000-000007000000}"/>
    <cellStyle name="Komats 2 2 2 4" xfId="23" xr:uid="{00000000-0005-0000-0000-000008000000}"/>
    <cellStyle name="Komats 2 2 2 5" xfId="24" xr:uid="{00000000-0005-0000-0000-000009000000}"/>
    <cellStyle name="Komats 2 2 3" xfId="9" xr:uid="{00000000-0005-0000-0000-00000A000000}"/>
    <cellStyle name="Komats 2 2 4" xfId="6" xr:uid="{00000000-0005-0000-0000-00000B000000}"/>
    <cellStyle name="Komats 2 2 5" xfId="14" xr:uid="{00000000-0005-0000-0000-00000C000000}"/>
    <cellStyle name="Komats 2 3" xfId="17" xr:uid="{00000000-0005-0000-0000-00000D000000}"/>
    <cellStyle name="Komats 2 3 2" xfId="4" xr:uid="{00000000-0005-0000-0000-00000E000000}"/>
    <cellStyle name="Komats 2 3 2 2" xfId="25" xr:uid="{00000000-0005-0000-0000-00000F000000}"/>
    <cellStyle name="Komats 2 3 2 3" xfId="26" xr:uid="{00000000-0005-0000-0000-000010000000}"/>
    <cellStyle name="Komats 2 3 2 4" xfId="27" xr:uid="{00000000-0005-0000-0000-000011000000}"/>
    <cellStyle name="Komats 2 3 3" xfId="29" xr:uid="{00000000-0005-0000-0000-000012000000}"/>
    <cellStyle name="Komats 2 3 4" xfId="30" xr:uid="{00000000-0005-0000-0000-000013000000}"/>
    <cellStyle name="Komats 2 3 5" xfId="31" xr:uid="{00000000-0005-0000-0000-000014000000}"/>
    <cellStyle name="Komats 2 4" xfId="32" xr:uid="{00000000-0005-0000-0000-000015000000}"/>
    <cellStyle name="Komats 2 4 2" xfId="33" xr:uid="{00000000-0005-0000-0000-000016000000}"/>
    <cellStyle name="Komats 2 4 2 2" xfId="34" xr:uid="{00000000-0005-0000-0000-000017000000}"/>
    <cellStyle name="Komats 2 4 2 3" xfId="35" xr:uid="{00000000-0005-0000-0000-000018000000}"/>
    <cellStyle name="Komats 2 4 2 4" xfId="36" xr:uid="{00000000-0005-0000-0000-000019000000}"/>
    <cellStyle name="Komats 2 4 3" xfId="37" xr:uid="{00000000-0005-0000-0000-00001A000000}"/>
    <cellStyle name="Komats 2 4 4" xfId="38" xr:uid="{00000000-0005-0000-0000-00001B000000}"/>
    <cellStyle name="Komats 2 4 5" xfId="39" xr:uid="{00000000-0005-0000-0000-00001C000000}"/>
    <cellStyle name="Komats 2 5" xfId="40" xr:uid="{00000000-0005-0000-0000-00001D000000}"/>
    <cellStyle name="Komats 2 5 2" xfId="41" xr:uid="{00000000-0005-0000-0000-00001E000000}"/>
    <cellStyle name="Komats 2 5 2 2" xfId="42" xr:uid="{00000000-0005-0000-0000-00001F000000}"/>
    <cellStyle name="Komats 2 5 2 3" xfId="43" xr:uid="{00000000-0005-0000-0000-000020000000}"/>
    <cellStyle name="Komats 2 5 2 4" xfId="44" xr:uid="{00000000-0005-0000-0000-000021000000}"/>
    <cellStyle name="Komats 2 5 3" xfId="45" xr:uid="{00000000-0005-0000-0000-000022000000}"/>
    <cellStyle name="Komats 2 5 4" xfId="46" xr:uid="{00000000-0005-0000-0000-000023000000}"/>
    <cellStyle name="Komats 2 5 5" xfId="47" xr:uid="{00000000-0005-0000-0000-000024000000}"/>
    <cellStyle name="Komats 2 6" xfId="48" xr:uid="{00000000-0005-0000-0000-000025000000}"/>
    <cellStyle name="Komats 2 6 2" xfId="10" xr:uid="{00000000-0005-0000-0000-000026000000}"/>
    <cellStyle name="Komats 2 6 2 2" xfId="12" xr:uid="{00000000-0005-0000-0000-000027000000}"/>
    <cellStyle name="Komats 2 6 2 3" xfId="49" xr:uid="{00000000-0005-0000-0000-000028000000}"/>
    <cellStyle name="Komats 2 6 2 4" xfId="50" xr:uid="{00000000-0005-0000-0000-000029000000}"/>
    <cellStyle name="Komats 2 6 3" xfId="5" xr:uid="{00000000-0005-0000-0000-00002A000000}"/>
    <cellStyle name="Komats 2 6 4" xfId="15" xr:uid="{00000000-0005-0000-0000-00002B000000}"/>
    <cellStyle name="Komats 2 6 5" xfId="18" xr:uid="{00000000-0005-0000-0000-00002C000000}"/>
    <cellStyle name="Komats 2 7" xfId="51" xr:uid="{00000000-0005-0000-0000-00002D000000}"/>
    <cellStyle name="Komats 2 7 2" xfId="28" xr:uid="{00000000-0005-0000-0000-00002E000000}"/>
    <cellStyle name="Komats 2 7 2 2" xfId="52" xr:uid="{00000000-0005-0000-0000-00002F000000}"/>
    <cellStyle name="Komats 2 7 2 3" xfId="53" xr:uid="{00000000-0005-0000-0000-000030000000}"/>
    <cellStyle name="Komats 2 7 2 4" xfId="8" xr:uid="{00000000-0005-0000-0000-000031000000}"/>
    <cellStyle name="Komats 2 7 3" xfId="54" xr:uid="{00000000-0005-0000-0000-000032000000}"/>
    <cellStyle name="Komats 2 7 4" xfId="55" xr:uid="{00000000-0005-0000-0000-000033000000}"/>
    <cellStyle name="Komats 2 7 5" xfId="1" xr:uid="{00000000-0005-0000-0000-000034000000}"/>
    <cellStyle name="Komats 2 8" xfId="56" xr:uid="{00000000-0005-0000-0000-000035000000}"/>
    <cellStyle name="Komats 2 8 2" xfId="57" xr:uid="{00000000-0005-0000-0000-000036000000}"/>
    <cellStyle name="Komats 2 8 3" xfId="58" xr:uid="{00000000-0005-0000-0000-000037000000}"/>
    <cellStyle name="Komats 2 8 4" xfId="59" xr:uid="{00000000-0005-0000-0000-000038000000}"/>
    <cellStyle name="Komats 2 9" xfId="60" xr:uid="{00000000-0005-0000-0000-000039000000}"/>
    <cellStyle name="Komats 3" xfId="61" xr:uid="{00000000-0005-0000-0000-00003A000000}"/>
    <cellStyle name="Komats 4" xfId="62" xr:uid="{00000000-0005-0000-0000-00003B000000}"/>
    <cellStyle name="Komats 5" xfId="63" xr:uid="{00000000-0005-0000-0000-00003C000000}"/>
    <cellStyle name="Normal 3" xfId="74" xr:uid="{00000000-0005-0000-0000-00003D000000}"/>
    <cellStyle name="Normal 3 2" xfId="75" xr:uid="{0054FA6F-3586-4DE7-9F0D-71A7E07AD918}"/>
    <cellStyle name="Parasts" xfId="0" builtinId="0"/>
    <cellStyle name="Parasts 2" xfId="64" xr:uid="{00000000-0005-0000-0000-00003F000000}"/>
    <cellStyle name="Parasts 2 2" xfId="65" xr:uid="{00000000-0005-0000-0000-000040000000}"/>
    <cellStyle name="Parasts 2 2 2" xfId="66" xr:uid="{00000000-0005-0000-0000-000041000000}"/>
    <cellStyle name="Parasts 2 2 2 2" xfId="7" xr:uid="{00000000-0005-0000-0000-000042000000}"/>
    <cellStyle name="Parasts 2 2 2 2 2" xfId="13" xr:uid="{00000000-0005-0000-0000-000043000000}"/>
    <cellStyle name="Parasts 2 3" xfId="67" xr:uid="{00000000-0005-0000-0000-000044000000}"/>
    <cellStyle name="Parasts 2 3 2" xfId="68" xr:uid="{00000000-0005-0000-0000-000045000000}"/>
    <cellStyle name="Parasts 3" xfId="69" xr:uid="{00000000-0005-0000-0000-000046000000}"/>
    <cellStyle name="Parasts 3 2" xfId="70" xr:uid="{00000000-0005-0000-0000-000047000000}"/>
    <cellStyle name="Parasts 3 2 2" xfId="71" xr:uid="{00000000-0005-0000-0000-000048000000}"/>
    <cellStyle name="Parasts 3 2 2 2" xfId="72" xr:uid="{00000000-0005-0000-0000-000049000000}"/>
    <cellStyle name="Parasts 3 2 3" xfId="73" xr:uid="{00000000-0005-0000-0000-00004A000000}"/>
  </cellStyles>
  <dxfs count="0"/>
  <tableStyles count="0" defaultTableStyle="TableStyleMedium2" defaultPivotStyle="PivotStyleLight16"/>
  <colors>
    <mruColors>
      <color rgb="FFF7C6B3"/>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1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1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T47"/>
  <sheetViews>
    <sheetView tabSelected="1" topLeftCell="A37" zoomScaleNormal="100" workbookViewId="0">
      <selection activeCell="B50" sqref="B50"/>
    </sheetView>
  </sheetViews>
  <sheetFormatPr defaultColWidth="9.140625" defaultRowHeight="15" x14ac:dyDescent="0.25"/>
  <cols>
    <col min="1" max="1" width="15.42578125" customWidth="1"/>
    <col min="2" max="2" width="25.7109375" customWidth="1"/>
    <col min="3" max="3" width="18" customWidth="1"/>
    <col min="4" max="5" width="20.42578125" style="56" customWidth="1"/>
    <col min="6" max="6" width="17.85546875" customWidth="1"/>
    <col min="7" max="7" width="17.42578125" customWidth="1"/>
  </cols>
  <sheetData>
    <row r="1" spans="1:20" ht="15.75" x14ac:dyDescent="0.25">
      <c r="A1" s="720" t="s">
        <v>0</v>
      </c>
      <c r="B1" s="720"/>
      <c r="C1" s="720"/>
      <c r="D1" s="720"/>
      <c r="E1" s="720"/>
      <c r="F1" s="720"/>
      <c r="G1" s="720"/>
    </row>
    <row r="2" spans="1:20" ht="31.5" customHeight="1" x14ac:dyDescent="0.25">
      <c r="A2" s="721" t="s">
        <v>1</v>
      </c>
      <c r="B2" s="721"/>
      <c r="C2" s="721"/>
      <c r="D2" s="721"/>
      <c r="E2" s="721"/>
      <c r="F2" s="721"/>
      <c r="G2" s="721"/>
    </row>
    <row r="3" spans="1:20" ht="60" customHeight="1" x14ac:dyDescent="0.25">
      <c r="A3" s="722" t="s">
        <v>581</v>
      </c>
      <c r="B3" s="722"/>
      <c r="C3" s="722"/>
      <c r="D3" s="722"/>
      <c r="E3" s="722"/>
      <c r="F3" s="722"/>
      <c r="G3" s="722"/>
    </row>
    <row r="4" spans="1:20" ht="210" customHeight="1" x14ac:dyDescent="0.25">
      <c r="A4" s="712" t="s">
        <v>794</v>
      </c>
      <c r="B4" s="712"/>
      <c r="C4" s="712"/>
      <c r="D4" s="712"/>
      <c r="E4" s="712"/>
      <c r="F4" s="712"/>
      <c r="G4" s="712"/>
    </row>
    <row r="5" spans="1:20" ht="409.5" customHeight="1" x14ac:dyDescent="0.25">
      <c r="A5" s="717" t="s">
        <v>582</v>
      </c>
      <c r="B5" s="712"/>
      <c r="C5" s="712"/>
      <c r="D5" s="712"/>
      <c r="E5" s="712"/>
      <c r="F5" s="712"/>
      <c r="G5" s="712"/>
    </row>
    <row r="6" spans="1:20" ht="345" customHeight="1" x14ac:dyDescent="0.25">
      <c r="A6" s="717" t="s">
        <v>2</v>
      </c>
      <c r="B6" s="712"/>
      <c r="C6" s="712"/>
      <c r="D6" s="712"/>
      <c r="E6" s="712"/>
      <c r="F6" s="712"/>
      <c r="G6" s="712"/>
    </row>
    <row r="7" spans="1:20" ht="264" customHeight="1" x14ac:dyDescent="0.25">
      <c r="A7" s="717" t="s">
        <v>583</v>
      </c>
      <c r="B7" s="712"/>
      <c r="C7" s="712"/>
      <c r="D7" s="712"/>
      <c r="E7" s="712"/>
      <c r="F7" s="712"/>
      <c r="G7" s="712"/>
    </row>
    <row r="8" spans="1:20" ht="15.75" x14ac:dyDescent="0.25">
      <c r="A8" s="163" t="s">
        <v>3</v>
      </c>
      <c r="B8" s="163" t="s">
        <v>4</v>
      </c>
      <c r="C8" s="718" t="s">
        <v>5</v>
      </c>
      <c r="D8" s="719"/>
      <c r="E8" s="28"/>
      <c r="F8" s="164"/>
      <c r="G8" s="164"/>
    </row>
    <row r="9" spans="1:20" ht="60" customHeight="1" x14ac:dyDescent="0.25">
      <c r="A9" s="683">
        <v>1</v>
      </c>
      <c r="B9" s="683" t="s">
        <v>6</v>
      </c>
      <c r="C9" s="723" t="s">
        <v>7</v>
      </c>
      <c r="D9" s="724"/>
      <c r="E9" s="705"/>
      <c r="F9" s="164"/>
      <c r="G9" s="164"/>
    </row>
    <row r="10" spans="1:20" ht="59.25" customHeight="1" x14ac:dyDescent="0.25">
      <c r="A10" s="165">
        <v>2</v>
      </c>
      <c r="B10" s="166" t="s">
        <v>8</v>
      </c>
      <c r="C10" s="713" t="s">
        <v>9</v>
      </c>
      <c r="D10" s="713"/>
      <c r="E10" s="705"/>
      <c r="F10" s="164"/>
      <c r="G10" s="164"/>
    </row>
    <row r="11" spans="1:20" ht="60" customHeight="1" x14ac:dyDescent="0.25">
      <c r="A11" s="167">
        <v>3</v>
      </c>
      <c r="B11" s="168" t="s">
        <v>10</v>
      </c>
      <c r="C11" s="713" t="s">
        <v>795</v>
      </c>
      <c r="D11" s="713"/>
      <c r="E11" s="705"/>
      <c r="F11" s="164"/>
      <c r="G11" s="164"/>
    </row>
    <row r="12" spans="1:20" ht="60" customHeight="1" x14ac:dyDescent="0.25">
      <c r="A12" s="682">
        <v>4</v>
      </c>
      <c r="B12" s="171" t="s">
        <v>797</v>
      </c>
      <c r="C12" s="714" t="s">
        <v>796</v>
      </c>
      <c r="D12" s="713"/>
      <c r="E12" s="706"/>
      <c r="F12" s="710"/>
      <c r="G12" s="711"/>
      <c r="H12" s="711"/>
      <c r="I12" s="711"/>
      <c r="J12" s="711"/>
      <c r="K12" s="711"/>
      <c r="L12" s="711"/>
      <c r="M12" s="711"/>
      <c r="N12" s="711"/>
      <c r="O12" s="711"/>
      <c r="P12" s="711"/>
      <c r="Q12" s="711"/>
      <c r="R12" s="711"/>
      <c r="S12" s="711"/>
      <c r="T12" s="711"/>
    </row>
    <row r="13" spans="1:20" ht="30.75" customHeight="1" x14ac:dyDescent="0.25">
      <c r="A13" s="715" t="s">
        <v>11</v>
      </c>
      <c r="B13" s="716"/>
      <c r="C13" s="716"/>
      <c r="D13" s="716"/>
      <c r="E13" s="716"/>
      <c r="F13" s="716"/>
      <c r="G13" s="716"/>
    </row>
    <row r="14" spans="1:20" ht="47.25" customHeight="1" x14ac:dyDescent="0.25">
      <c r="A14" s="36" t="s">
        <v>12</v>
      </c>
      <c r="B14" s="36" t="s">
        <v>13</v>
      </c>
      <c r="C14" s="170" t="s">
        <v>6</v>
      </c>
      <c r="D14" s="169" t="s">
        <v>8</v>
      </c>
      <c r="E14" s="169" t="s">
        <v>10</v>
      </c>
      <c r="F14" s="169" t="s">
        <v>815</v>
      </c>
    </row>
    <row r="15" spans="1:20" ht="37.5" customHeight="1" x14ac:dyDescent="0.25">
      <c r="A15" s="171">
        <v>1</v>
      </c>
      <c r="B15" s="172" t="s">
        <v>530</v>
      </c>
      <c r="C15" s="174" t="s">
        <v>14</v>
      </c>
      <c r="D15" s="174" t="s">
        <v>15</v>
      </c>
      <c r="E15" s="173" t="s">
        <v>15</v>
      </c>
      <c r="F15" s="173" t="s">
        <v>15</v>
      </c>
    </row>
    <row r="16" spans="1:20" ht="37.5" customHeight="1" x14ac:dyDescent="0.25">
      <c r="A16" s="171">
        <f>A15+1</f>
        <v>2</v>
      </c>
      <c r="B16" s="172" t="s">
        <v>529</v>
      </c>
      <c r="C16" s="174" t="s">
        <v>16</v>
      </c>
      <c r="D16" s="181" t="s">
        <v>15</v>
      </c>
      <c r="E16" s="173" t="s">
        <v>15</v>
      </c>
      <c r="F16" s="173" t="s">
        <v>15</v>
      </c>
    </row>
    <row r="17" spans="1:6" ht="37.5" customHeight="1" x14ac:dyDescent="0.25">
      <c r="A17" s="171">
        <f>A16+1</f>
        <v>3</v>
      </c>
      <c r="B17" s="172" t="s">
        <v>528</v>
      </c>
      <c r="C17" s="174" t="s">
        <v>14</v>
      </c>
      <c r="D17" s="174" t="s">
        <v>15</v>
      </c>
      <c r="E17" s="173" t="s">
        <v>15</v>
      </c>
      <c r="F17" s="173" t="s">
        <v>15</v>
      </c>
    </row>
    <row r="18" spans="1:6" ht="47.25" customHeight="1" x14ac:dyDescent="0.25">
      <c r="A18" s="171">
        <f t="shared" ref="A18:A31" si="0">A17+1</f>
        <v>4</v>
      </c>
      <c r="B18" s="172" t="s">
        <v>17</v>
      </c>
      <c r="C18" s="174" t="s">
        <v>16</v>
      </c>
      <c r="D18" s="174" t="s">
        <v>15</v>
      </c>
      <c r="E18" s="173" t="s">
        <v>15</v>
      </c>
      <c r="F18" s="173" t="s">
        <v>15</v>
      </c>
    </row>
    <row r="19" spans="1:6" ht="47.25" customHeight="1" x14ac:dyDescent="0.25">
      <c r="A19" s="171">
        <f t="shared" si="0"/>
        <v>5</v>
      </c>
      <c r="B19" s="172" t="s">
        <v>531</v>
      </c>
      <c r="C19" s="173" t="s">
        <v>18</v>
      </c>
      <c r="D19" s="173" t="s">
        <v>19</v>
      </c>
      <c r="E19" s="173" t="s">
        <v>18</v>
      </c>
      <c r="F19" s="173" t="s">
        <v>18</v>
      </c>
    </row>
    <row r="20" spans="1:6" ht="54" customHeight="1" x14ac:dyDescent="0.25">
      <c r="A20" s="171">
        <f>A19+1</f>
        <v>6</v>
      </c>
      <c r="B20" s="172" t="s">
        <v>20</v>
      </c>
      <c r="C20" s="174" t="s">
        <v>16</v>
      </c>
      <c r="D20" s="181" t="s">
        <v>15</v>
      </c>
      <c r="E20" s="173" t="s">
        <v>15</v>
      </c>
      <c r="F20" s="173" t="s">
        <v>15</v>
      </c>
    </row>
    <row r="21" spans="1:6" ht="37.5" customHeight="1" x14ac:dyDescent="0.25">
      <c r="A21" s="171">
        <f t="shared" ref="A21:A23" si="1">A20+1</f>
        <v>7</v>
      </c>
      <c r="B21" s="172" t="s">
        <v>532</v>
      </c>
      <c r="C21" s="174" t="s">
        <v>14</v>
      </c>
      <c r="D21" s="181" t="s">
        <v>15</v>
      </c>
      <c r="E21" s="173" t="s">
        <v>15</v>
      </c>
      <c r="F21" s="173" t="s">
        <v>15</v>
      </c>
    </row>
    <row r="22" spans="1:6" ht="48.75" customHeight="1" x14ac:dyDescent="0.25">
      <c r="A22" s="171">
        <f t="shared" si="1"/>
        <v>8</v>
      </c>
      <c r="B22" s="172" t="s">
        <v>21</v>
      </c>
      <c r="C22" s="174" t="s">
        <v>14</v>
      </c>
      <c r="D22" s="174" t="s">
        <v>15</v>
      </c>
      <c r="E22" s="173" t="s">
        <v>15</v>
      </c>
      <c r="F22" s="173" t="s">
        <v>15</v>
      </c>
    </row>
    <row r="23" spans="1:6" ht="37.5" customHeight="1" x14ac:dyDescent="0.25">
      <c r="A23" s="171">
        <f t="shared" si="1"/>
        <v>9</v>
      </c>
      <c r="B23" s="175" t="s">
        <v>22</v>
      </c>
      <c r="C23" s="174" t="s">
        <v>14</v>
      </c>
      <c r="D23" s="174" t="s">
        <v>15</v>
      </c>
      <c r="E23" s="173" t="s">
        <v>15</v>
      </c>
      <c r="F23" s="173" t="s">
        <v>15</v>
      </c>
    </row>
    <row r="24" spans="1:6" ht="37.5" customHeight="1" x14ac:dyDescent="0.25">
      <c r="A24" s="171">
        <f t="shared" si="0"/>
        <v>10</v>
      </c>
      <c r="B24" s="172" t="s">
        <v>23</v>
      </c>
      <c r="C24" s="174" t="s">
        <v>14</v>
      </c>
      <c r="D24" s="181" t="s">
        <v>26</v>
      </c>
      <c r="E24" s="173" t="s">
        <v>15</v>
      </c>
      <c r="F24" s="173" t="s">
        <v>15</v>
      </c>
    </row>
    <row r="25" spans="1:6" ht="37.5" customHeight="1" x14ac:dyDescent="0.25">
      <c r="A25" s="171">
        <f t="shared" si="0"/>
        <v>11</v>
      </c>
      <c r="B25" s="172" t="s">
        <v>24</v>
      </c>
      <c r="C25" s="174" t="s">
        <v>14</v>
      </c>
      <c r="D25" s="174" t="s">
        <v>15</v>
      </c>
      <c r="E25" s="173" t="s">
        <v>15</v>
      </c>
      <c r="F25" s="173" t="s">
        <v>15</v>
      </c>
    </row>
    <row r="26" spans="1:6" ht="37.5" customHeight="1" x14ac:dyDescent="0.25">
      <c r="A26" s="171">
        <f t="shared" si="0"/>
        <v>12</v>
      </c>
      <c r="B26" s="172" t="s">
        <v>25</v>
      </c>
      <c r="C26" s="174" t="s">
        <v>14</v>
      </c>
      <c r="D26" s="181" t="s">
        <v>15</v>
      </c>
      <c r="E26" s="173" t="s">
        <v>15</v>
      </c>
      <c r="F26" s="173" t="s">
        <v>15</v>
      </c>
    </row>
    <row r="27" spans="1:6" ht="37.5" customHeight="1" x14ac:dyDescent="0.25">
      <c r="A27" s="171">
        <f t="shared" si="0"/>
        <v>13</v>
      </c>
      <c r="B27" s="172" t="s">
        <v>27</v>
      </c>
      <c r="C27" s="174" t="s">
        <v>14</v>
      </c>
      <c r="D27" s="174" t="s">
        <v>26</v>
      </c>
      <c r="E27" s="173" t="s">
        <v>15</v>
      </c>
      <c r="F27" s="173" t="s">
        <v>15</v>
      </c>
    </row>
    <row r="28" spans="1:6" ht="37.5" customHeight="1" x14ac:dyDescent="0.25">
      <c r="A28" s="171">
        <f t="shared" si="0"/>
        <v>14</v>
      </c>
      <c r="B28" s="172" t="s">
        <v>28</v>
      </c>
      <c r="C28" s="174" t="s">
        <v>14</v>
      </c>
      <c r="D28" s="174" t="s">
        <v>15</v>
      </c>
      <c r="E28" s="173" t="s">
        <v>15</v>
      </c>
      <c r="F28" s="173" t="s">
        <v>15</v>
      </c>
    </row>
    <row r="29" spans="1:6" ht="37.5" customHeight="1" x14ac:dyDescent="0.25">
      <c r="A29" s="171">
        <f t="shared" si="0"/>
        <v>15</v>
      </c>
      <c r="B29" s="172" t="s">
        <v>814</v>
      </c>
      <c r="C29" s="174" t="s">
        <v>14</v>
      </c>
      <c r="D29" s="181" t="s">
        <v>15</v>
      </c>
      <c r="E29" s="173" t="s">
        <v>15</v>
      </c>
      <c r="F29" s="173" t="s">
        <v>15</v>
      </c>
    </row>
    <row r="30" spans="1:6" ht="37.5" customHeight="1" x14ac:dyDescent="0.25">
      <c r="A30" s="171">
        <f t="shared" si="0"/>
        <v>16</v>
      </c>
      <c r="B30" s="172" t="s">
        <v>29</v>
      </c>
      <c r="C30" s="174" t="s">
        <v>15</v>
      </c>
      <c r="D30" s="174" t="s">
        <v>15</v>
      </c>
      <c r="E30" s="173" t="s">
        <v>15</v>
      </c>
      <c r="F30" s="173" t="s">
        <v>15</v>
      </c>
    </row>
    <row r="31" spans="1:6" ht="37.5" customHeight="1" x14ac:dyDescent="0.25">
      <c r="A31" s="171">
        <f t="shared" si="0"/>
        <v>17</v>
      </c>
      <c r="B31" s="172" t="s">
        <v>30</v>
      </c>
      <c r="C31" s="174" t="s">
        <v>14</v>
      </c>
      <c r="D31" s="176" t="s">
        <v>15</v>
      </c>
      <c r="E31" s="173" t="s">
        <v>15</v>
      </c>
      <c r="F31" s="173" t="s">
        <v>15</v>
      </c>
    </row>
    <row r="32" spans="1:6" ht="37.5" customHeight="1" x14ac:dyDescent="0.25">
      <c r="A32" s="171">
        <v>18</v>
      </c>
      <c r="B32" s="172" t="s">
        <v>533</v>
      </c>
      <c r="C32" s="174" t="s">
        <v>14</v>
      </c>
      <c r="D32" s="176" t="s">
        <v>14</v>
      </c>
      <c r="E32" s="173" t="s">
        <v>14</v>
      </c>
      <c r="F32" s="173" t="s">
        <v>14</v>
      </c>
    </row>
    <row r="33" spans="1:13" ht="37.5" customHeight="1" x14ac:dyDescent="0.25">
      <c r="A33" s="171">
        <v>19</v>
      </c>
      <c r="B33" s="172" t="s">
        <v>534</v>
      </c>
      <c r="C33" s="174" t="s">
        <v>14</v>
      </c>
      <c r="D33" s="176" t="s">
        <v>14</v>
      </c>
      <c r="E33" s="173" t="s">
        <v>14</v>
      </c>
      <c r="F33" s="173" t="s">
        <v>14</v>
      </c>
    </row>
    <row r="34" spans="1:13" ht="31.5" customHeight="1" x14ac:dyDescent="0.25">
      <c r="A34" s="171">
        <v>20</v>
      </c>
      <c r="B34" s="172" t="s">
        <v>798</v>
      </c>
      <c r="C34" s="174" t="s">
        <v>14</v>
      </c>
      <c r="D34" s="176" t="s">
        <v>15</v>
      </c>
      <c r="E34" s="173" t="s">
        <v>15</v>
      </c>
      <c r="F34" s="173" t="s">
        <v>15</v>
      </c>
    </row>
    <row r="35" spans="1:13" ht="31.5" customHeight="1" x14ac:dyDescent="0.25">
      <c r="A35" s="171">
        <v>21</v>
      </c>
      <c r="B35" s="172" t="s">
        <v>799</v>
      </c>
      <c r="C35" s="174" t="s">
        <v>14</v>
      </c>
      <c r="D35" s="176" t="s">
        <v>14</v>
      </c>
      <c r="E35" s="173" t="s">
        <v>14</v>
      </c>
      <c r="F35" s="173" t="s">
        <v>14</v>
      </c>
    </row>
    <row r="36" spans="1:13" ht="49.5" customHeight="1" x14ac:dyDescent="0.25">
      <c r="A36" s="171">
        <v>22</v>
      </c>
      <c r="B36" s="172" t="s">
        <v>800</v>
      </c>
      <c r="C36" s="707" t="s">
        <v>14</v>
      </c>
      <c r="D36" s="708" t="s">
        <v>15</v>
      </c>
      <c r="E36" s="709" t="s">
        <v>15</v>
      </c>
      <c r="F36" s="709" t="s">
        <v>15</v>
      </c>
    </row>
    <row r="37" spans="1:13" ht="15.75" x14ac:dyDescent="0.25">
      <c r="A37" s="177"/>
      <c r="M37" s="178"/>
    </row>
    <row r="38" spans="1:13" ht="15.75" x14ac:dyDescent="0.25">
      <c r="A38" s="717" t="s">
        <v>31</v>
      </c>
      <c r="B38" s="717"/>
      <c r="C38" s="717"/>
      <c r="D38" s="717"/>
      <c r="E38" s="717"/>
      <c r="F38" s="717"/>
      <c r="G38" s="717"/>
    </row>
    <row r="39" spans="1:13" ht="15.75" x14ac:dyDescent="0.25">
      <c r="A39" s="712" t="s">
        <v>32</v>
      </c>
      <c r="B39" s="712"/>
      <c r="C39" s="712"/>
      <c r="D39" s="712"/>
      <c r="E39" s="712"/>
      <c r="F39" s="712"/>
    </row>
    <row r="40" spans="1:13" ht="15.75" x14ac:dyDescent="0.25">
      <c r="A40" s="712" t="s">
        <v>33</v>
      </c>
      <c r="B40" s="712"/>
      <c r="C40" s="712"/>
      <c r="D40" s="712"/>
      <c r="E40" s="712"/>
      <c r="F40" s="712"/>
    </row>
    <row r="42" spans="1:13" x14ac:dyDescent="0.25">
      <c r="A42" s="684" t="s">
        <v>801</v>
      </c>
      <c r="B42" s="684"/>
    </row>
    <row r="43" spans="1:13" x14ac:dyDescent="0.25">
      <c r="A43" s="685" t="s">
        <v>802</v>
      </c>
      <c r="D43"/>
      <c r="E43"/>
    </row>
    <row r="44" spans="1:13" x14ac:dyDescent="0.25">
      <c r="A44" t="s">
        <v>743</v>
      </c>
      <c r="D44"/>
      <c r="E44"/>
    </row>
    <row r="45" spans="1:13" x14ac:dyDescent="0.25">
      <c r="A45" t="s">
        <v>744</v>
      </c>
      <c r="D45"/>
      <c r="E45"/>
    </row>
    <row r="46" spans="1:13" x14ac:dyDescent="0.25">
      <c r="A46" t="s">
        <v>745</v>
      </c>
      <c r="D46"/>
      <c r="E46"/>
    </row>
    <row r="47" spans="1:13" x14ac:dyDescent="0.25">
      <c r="A47" t="s">
        <v>746</v>
      </c>
      <c r="D47"/>
      <c r="E47"/>
    </row>
  </sheetData>
  <mergeCells count="17">
    <mergeCell ref="A6:G6"/>
    <mergeCell ref="A7:G7"/>
    <mergeCell ref="C8:D8"/>
    <mergeCell ref="C10:D10"/>
    <mergeCell ref="A1:G1"/>
    <mergeCell ref="A2:G2"/>
    <mergeCell ref="A3:G3"/>
    <mergeCell ref="A4:G4"/>
    <mergeCell ref="A5:G5"/>
    <mergeCell ref="C9:D9"/>
    <mergeCell ref="F12:T12"/>
    <mergeCell ref="A40:F40"/>
    <mergeCell ref="C11:D11"/>
    <mergeCell ref="C12:D12"/>
    <mergeCell ref="A13:G13"/>
    <mergeCell ref="A38:G38"/>
    <mergeCell ref="A39:F39"/>
  </mergeCells>
  <pageMargins left="0.7" right="0.7" top="0.75" bottom="0.75" header="0.3" footer="0.3"/>
  <pageSetup paperSize="9" orientation="portrait"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K72"/>
  <sheetViews>
    <sheetView topLeftCell="H25" zoomScale="66" zoomScaleNormal="66" workbookViewId="0">
      <selection activeCell="AC45" sqref="AC45"/>
    </sheetView>
  </sheetViews>
  <sheetFormatPr defaultColWidth="9" defaultRowHeight="15" x14ac:dyDescent="0.25"/>
  <cols>
    <col min="1" max="1" width="9.140625"/>
    <col min="2" max="2" width="19.42578125" style="156" customWidth="1"/>
    <col min="3" max="3" width="43.42578125" style="1" customWidth="1"/>
    <col min="4" max="4" width="24.5703125" style="157" customWidth="1"/>
    <col min="5" max="5" width="13.140625" customWidth="1"/>
    <col min="6" max="6" width="31.85546875" customWidth="1"/>
    <col min="7" max="7" width="22.28515625" style="158" customWidth="1"/>
    <col min="8" max="19" width="11.85546875" customWidth="1"/>
    <col min="20" max="20" width="12.42578125" customWidth="1"/>
    <col min="21" max="27" width="24.7109375" customWidth="1"/>
    <col min="28" max="31" width="16" customWidth="1"/>
    <col min="32" max="32" width="54.140625" customWidth="1"/>
    <col min="33" max="35" width="18.42578125" customWidth="1"/>
    <col min="36" max="36" width="19.85546875" customWidth="1"/>
    <col min="37" max="37" width="21.5703125" customWidth="1"/>
  </cols>
  <sheetData>
    <row r="1" spans="1:37" ht="18.75" x14ac:dyDescent="0.25">
      <c r="F1" s="721" t="s">
        <v>34</v>
      </c>
      <c r="G1" s="721"/>
      <c r="H1" s="721"/>
      <c r="I1" s="721"/>
      <c r="J1" s="721"/>
      <c r="K1" s="721"/>
      <c r="L1" s="721"/>
      <c r="M1" s="721"/>
      <c r="N1" s="721"/>
      <c r="O1" s="721"/>
      <c r="P1" s="721"/>
      <c r="Q1" s="721"/>
      <c r="R1" s="721"/>
    </row>
    <row r="2" spans="1:37" ht="18.75" x14ac:dyDescent="0.25">
      <c r="F2" s="722" t="s">
        <v>35</v>
      </c>
      <c r="G2" s="722"/>
      <c r="H2" s="722"/>
      <c r="I2" s="722"/>
      <c r="J2" s="722"/>
      <c r="K2" s="722"/>
      <c r="L2" s="722"/>
      <c r="M2" s="722"/>
      <c r="N2" s="722"/>
      <c r="O2" s="722"/>
      <c r="P2" s="722"/>
      <c r="Q2" s="722"/>
      <c r="R2" s="722"/>
    </row>
    <row r="3" spans="1:37" ht="15.75" thickBot="1" x14ac:dyDescent="0.3"/>
    <row r="4" spans="1:37" ht="35.25" customHeight="1" x14ac:dyDescent="0.3">
      <c r="A4" s="785" t="s">
        <v>3</v>
      </c>
      <c r="B4" s="782" t="s">
        <v>36</v>
      </c>
      <c r="C4" s="791" t="s">
        <v>37</v>
      </c>
      <c r="D4" s="791"/>
      <c r="E4" s="782" t="s">
        <v>38</v>
      </c>
      <c r="F4" s="797" t="s">
        <v>39</v>
      </c>
      <c r="G4" s="799" t="s">
        <v>40</v>
      </c>
      <c r="H4" s="792" t="s">
        <v>41</v>
      </c>
      <c r="I4" s="793"/>
      <c r="J4" s="793"/>
      <c r="K4" s="793"/>
      <c r="L4" s="793"/>
      <c r="M4" s="793"/>
      <c r="N4" s="793"/>
      <c r="O4" s="793"/>
      <c r="P4" s="793"/>
      <c r="Q4" s="793"/>
      <c r="R4" s="793"/>
      <c r="S4" s="794"/>
      <c r="T4" s="801" t="s">
        <v>42</v>
      </c>
      <c r="U4" s="795" t="s">
        <v>43</v>
      </c>
      <c r="V4" s="796"/>
      <c r="W4" s="796"/>
      <c r="X4" s="796"/>
      <c r="Y4" s="796"/>
      <c r="Z4" s="796"/>
      <c r="AA4" s="796"/>
      <c r="AB4" s="776" t="s">
        <v>44</v>
      </c>
      <c r="AC4" s="778" t="s">
        <v>45</v>
      </c>
      <c r="AD4" s="782" t="s">
        <v>46</v>
      </c>
      <c r="AE4" s="773" t="s">
        <v>47</v>
      </c>
      <c r="AF4" s="765" t="s">
        <v>48</v>
      </c>
      <c r="AG4" s="776" t="s">
        <v>49</v>
      </c>
      <c r="AH4" s="776" t="s">
        <v>50</v>
      </c>
      <c r="AI4" s="770" t="s">
        <v>51</v>
      </c>
      <c r="AJ4" s="767" t="s">
        <v>525</v>
      </c>
      <c r="AK4" s="767" t="s">
        <v>526</v>
      </c>
    </row>
    <row r="5" spans="1:37" ht="54" customHeight="1" thickBot="1" x14ac:dyDescent="0.3">
      <c r="A5" s="746"/>
      <c r="B5" s="787"/>
      <c r="C5" s="99" t="s">
        <v>52</v>
      </c>
      <c r="D5" s="5" t="s">
        <v>53</v>
      </c>
      <c r="E5" s="787"/>
      <c r="F5" s="798"/>
      <c r="G5" s="800"/>
      <c r="H5" s="148" t="s">
        <v>54</v>
      </c>
      <c r="I5" s="151" t="s">
        <v>55</v>
      </c>
      <c r="J5" s="151" t="s">
        <v>56</v>
      </c>
      <c r="K5" s="151" t="s">
        <v>57</v>
      </c>
      <c r="L5" s="151" t="s">
        <v>58</v>
      </c>
      <c r="M5" s="151" t="s">
        <v>59</v>
      </c>
      <c r="N5" s="151" t="s">
        <v>60</v>
      </c>
      <c r="O5" s="151" t="s">
        <v>61</v>
      </c>
      <c r="P5" s="151" t="s">
        <v>62</v>
      </c>
      <c r="Q5" s="151" t="s">
        <v>63</v>
      </c>
      <c r="R5" s="151" t="s">
        <v>64</v>
      </c>
      <c r="S5" s="152" t="s">
        <v>65</v>
      </c>
      <c r="T5" s="802"/>
      <c r="U5" s="31" t="s">
        <v>66</v>
      </c>
      <c r="V5" s="5" t="s">
        <v>67</v>
      </c>
      <c r="W5" s="5" t="s">
        <v>68</v>
      </c>
      <c r="X5" s="5" t="s">
        <v>69</v>
      </c>
      <c r="Y5" s="5" t="s">
        <v>70</v>
      </c>
      <c r="Z5" s="5" t="s">
        <v>71</v>
      </c>
      <c r="AA5" s="5" t="s">
        <v>72</v>
      </c>
      <c r="AB5" s="777"/>
      <c r="AC5" s="779"/>
      <c r="AD5" s="783"/>
      <c r="AE5" s="774"/>
      <c r="AF5" s="766"/>
      <c r="AG5" s="777"/>
      <c r="AH5" s="777"/>
      <c r="AI5" s="771"/>
      <c r="AJ5" s="768"/>
      <c r="AK5" s="768"/>
    </row>
    <row r="6" spans="1:37" ht="37.5" customHeight="1" x14ac:dyDescent="0.25">
      <c r="A6" s="744">
        <v>1</v>
      </c>
      <c r="B6" s="788" t="s">
        <v>73</v>
      </c>
      <c r="C6" s="719" t="s">
        <v>74</v>
      </c>
      <c r="D6" s="803" t="s">
        <v>587</v>
      </c>
      <c r="E6" s="784" t="s">
        <v>75</v>
      </c>
      <c r="F6" s="7" t="s">
        <v>6</v>
      </c>
      <c r="G6" s="138" t="s">
        <v>76</v>
      </c>
      <c r="H6" s="292">
        <v>400</v>
      </c>
      <c r="I6" s="293">
        <v>400</v>
      </c>
      <c r="J6" s="293">
        <v>400</v>
      </c>
      <c r="K6" s="293">
        <v>400</v>
      </c>
      <c r="L6" s="293">
        <v>400</v>
      </c>
      <c r="M6" s="293">
        <v>200</v>
      </c>
      <c r="N6" s="293">
        <v>200</v>
      </c>
      <c r="O6" s="293">
        <v>200</v>
      </c>
      <c r="P6" s="293">
        <v>400</v>
      </c>
      <c r="Q6" s="293">
        <v>400</v>
      </c>
      <c r="R6" s="293">
        <v>400</v>
      </c>
      <c r="S6" s="294">
        <v>400</v>
      </c>
      <c r="T6" s="249">
        <f t="shared" ref="T6:T38" si="0">SUM(H6:S6)</f>
        <v>4200</v>
      </c>
      <c r="U6" s="736"/>
      <c r="V6" s="730"/>
      <c r="W6" s="730"/>
      <c r="X6" s="730"/>
      <c r="Y6" s="730"/>
      <c r="Z6" s="730"/>
      <c r="AA6" s="730"/>
      <c r="AB6" s="739" t="s">
        <v>75</v>
      </c>
      <c r="AC6" s="780">
        <f>SUM(T6:T8)</f>
        <v>6300</v>
      </c>
      <c r="AD6" s="730"/>
      <c r="AE6" s="761">
        <f>AC6*AD6</f>
        <v>0</v>
      </c>
      <c r="AF6" s="730"/>
      <c r="AG6" s="730"/>
      <c r="AH6" s="730"/>
      <c r="AI6" s="733"/>
      <c r="AJ6" s="769"/>
      <c r="AK6" s="769"/>
    </row>
    <row r="7" spans="1:37" ht="37.5" customHeight="1" x14ac:dyDescent="0.25">
      <c r="A7" s="744"/>
      <c r="B7" s="788"/>
      <c r="C7" s="719"/>
      <c r="D7" s="741"/>
      <c r="E7" s="784"/>
      <c r="F7" s="9" t="s">
        <v>8</v>
      </c>
      <c r="G7" s="139" t="s">
        <v>77</v>
      </c>
      <c r="H7" s="295">
        <v>120</v>
      </c>
      <c r="I7" s="296">
        <v>120</v>
      </c>
      <c r="J7" s="296">
        <v>120</v>
      </c>
      <c r="K7" s="296">
        <v>120</v>
      </c>
      <c r="L7" s="296">
        <v>120</v>
      </c>
      <c r="M7" s="296">
        <v>90</v>
      </c>
      <c r="N7" s="296">
        <v>90</v>
      </c>
      <c r="O7" s="296">
        <v>90</v>
      </c>
      <c r="P7" s="296">
        <v>120</v>
      </c>
      <c r="Q7" s="296">
        <v>120</v>
      </c>
      <c r="R7" s="296">
        <v>120</v>
      </c>
      <c r="S7" s="297">
        <v>120</v>
      </c>
      <c r="T7" s="249">
        <f t="shared" si="0"/>
        <v>1350</v>
      </c>
      <c r="U7" s="764"/>
      <c r="V7" s="762"/>
      <c r="W7" s="762"/>
      <c r="X7" s="762"/>
      <c r="Y7" s="762"/>
      <c r="Z7" s="762"/>
      <c r="AA7" s="762"/>
      <c r="AB7" s="784"/>
      <c r="AC7" s="781"/>
      <c r="AD7" s="762"/>
      <c r="AE7" s="760"/>
      <c r="AF7" s="762"/>
      <c r="AG7" s="762"/>
      <c r="AH7" s="762"/>
      <c r="AI7" s="772"/>
      <c r="AJ7" s="726"/>
      <c r="AK7" s="726"/>
    </row>
    <row r="8" spans="1:37" ht="37.5" customHeight="1" thickBot="1" x14ac:dyDescent="0.3">
      <c r="A8" s="744"/>
      <c r="B8" s="788"/>
      <c r="C8" s="719"/>
      <c r="D8" s="741"/>
      <c r="E8" s="784"/>
      <c r="F8" s="11" t="s">
        <v>599</v>
      </c>
      <c r="G8" s="159" t="s">
        <v>79</v>
      </c>
      <c r="H8" s="320">
        <v>70</v>
      </c>
      <c r="I8" s="321">
        <v>70</v>
      </c>
      <c r="J8" s="321">
        <v>70</v>
      </c>
      <c r="K8" s="321">
        <v>70</v>
      </c>
      <c r="L8" s="321">
        <v>70</v>
      </c>
      <c r="M8" s="321">
        <v>60</v>
      </c>
      <c r="N8" s="321"/>
      <c r="O8" s="321">
        <v>60</v>
      </c>
      <c r="P8" s="321">
        <v>70</v>
      </c>
      <c r="Q8" s="321">
        <v>70</v>
      </c>
      <c r="R8" s="321">
        <v>70</v>
      </c>
      <c r="S8" s="322">
        <v>70</v>
      </c>
      <c r="T8" s="249">
        <v>750</v>
      </c>
      <c r="U8" s="764"/>
      <c r="V8" s="762"/>
      <c r="W8" s="762"/>
      <c r="X8" s="762"/>
      <c r="Y8" s="762"/>
      <c r="Z8" s="762"/>
      <c r="AA8" s="762"/>
      <c r="AB8" s="784"/>
      <c r="AC8" s="781"/>
      <c r="AD8" s="762"/>
      <c r="AE8" s="760"/>
      <c r="AF8" s="762"/>
      <c r="AG8" s="762"/>
      <c r="AH8" s="762"/>
      <c r="AI8" s="772"/>
      <c r="AJ8" s="726"/>
      <c r="AK8" s="726"/>
    </row>
    <row r="9" spans="1:37" ht="37.5" customHeight="1" x14ac:dyDescent="0.25">
      <c r="A9" s="786">
        <f>A6+1</f>
        <v>2</v>
      </c>
      <c r="B9" s="789" t="s">
        <v>81</v>
      </c>
      <c r="C9" s="719" t="s">
        <v>82</v>
      </c>
      <c r="D9" s="804" t="s">
        <v>83</v>
      </c>
      <c r="E9" s="784" t="s">
        <v>75</v>
      </c>
      <c r="F9" s="7" t="s">
        <v>6</v>
      </c>
      <c r="G9" s="138" t="s">
        <v>76</v>
      </c>
      <c r="H9" s="292">
        <v>300</v>
      </c>
      <c r="I9" s="293">
        <v>300</v>
      </c>
      <c r="J9" s="293">
        <v>300</v>
      </c>
      <c r="K9" s="293">
        <v>300</v>
      </c>
      <c r="L9" s="293">
        <v>300</v>
      </c>
      <c r="M9" s="293">
        <v>100</v>
      </c>
      <c r="N9" s="293">
        <v>100</v>
      </c>
      <c r="O9" s="293">
        <v>100</v>
      </c>
      <c r="P9" s="293">
        <v>300</v>
      </c>
      <c r="Q9" s="293">
        <v>300</v>
      </c>
      <c r="R9" s="293">
        <v>300</v>
      </c>
      <c r="S9" s="294">
        <v>300</v>
      </c>
      <c r="T9" s="250">
        <f t="shared" si="0"/>
        <v>3000</v>
      </c>
      <c r="U9" s="736"/>
      <c r="V9" s="730"/>
      <c r="W9" s="730"/>
      <c r="X9" s="730"/>
      <c r="Y9" s="730"/>
      <c r="Z9" s="730"/>
      <c r="AA9" s="730"/>
      <c r="AB9" s="739" t="s">
        <v>75</v>
      </c>
      <c r="AC9" s="780">
        <f>SUM(T9:T11)</f>
        <v>3000</v>
      </c>
      <c r="AD9" s="730"/>
      <c r="AE9" s="761">
        <f>AC9*AD9</f>
        <v>0</v>
      </c>
      <c r="AF9" s="730"/>
      <c r="AG9" s="730"/>
      <c r="AH9" s="730"/>
      <c r="AI9" s="733"/>
      <c r="AJ9" s="769"/>
      <c r="AK9" s="769"/>
    </row>
    <row r="10" spans="1:37" ht="37.5" customHeight="1" x14ac:dyDescent="0.25">
      <c r="A10" s="744"/>
      <c r="B10" s="789"/>
      <c r="C10" s="719"/>
      <c r="D10" s="741"/>
      <c r="E10" s="784"/>
      <c r="F10" s="9" t="s">
        <v>8</v>
      </c>
      <c r="G10" s="139"/>
      <c r="H10" s="295"/>
      <c r="I10" s="296"/>
      <c r="J10" s="296"/>
      <c r="K10" s="296"/>
      <c r="L10" s="296"/>
      <c r="M10" s="296"/>
      <c r="N10" s="296"/>
      <c r="O10" s="296"/>
      <c r="P10" s="296"/>
      <c r="Q10" s="296"/>
      <c r="R10" s="296"/>
      <c r="S10" s="297"/>
      <c r="T10" s="251">
        <f t="shared" si="0"/>
        <v>0</v>
      </c>
      <c r="U10" s="764"/>
      <c r="V10" s="762"/>
      <c r="W10" s="762"/>
      <c r="X10" s="762"/>
      <c r="Y10" s="762"/>
      <c r="Z10" s="762"/>
      <c r="AA10" s="762"/>
      <c r="AB10" s="784"/>
      <c r="AC10" s="781"/>
      <c r="AD10" s="762"/>
      <c r="AE10" s="760"/>
      <c r="AF10" s="762"/>
      <c r="AG10" s="762"/>
      <c r="AH10" s="762"/>
      <c r="AI10" s="772"/>
      <c r="AJ10" s="726"/>
      <c r="AK10" s="726"/>
    </row>
    <row r="11" spans="1:37" ht="37.5" customHeight="1" thickBot="1" x14ac:dyDescent="0.3">
      <c r="A11" s="744"/>
      <c r="B11" s="789"/>
      <c r="C11" s="719"/>
      <c r="D11" s="741"/>
      <c r="E11" s="784"/>
      <c r="F11" s="11" t="s">
        <v>599</v>
      </c>
      <c r="G11" s="144"/>
      <c r="H11" s="323"/>
      <c r="I11" s="324"/>
      <c r="J11" s="324"/>
      <c r="K11" s="324"/>
      <c r="L11" s="324"/>
      <c r="M11" s="324"/>
      <c r="N11" s="324"/>
      <c r="O11" s="324"/>
      <c r="P11" s="324"/>
      <c r="Q11" s="324"/>
      <c r="R11" s="324"/>
      <c r="S11" s="325"/>
      <c r="T11" s="252">
        <f t="shared" si="0"/>
        <v>0</v>
      </c>
      <c r="U11" s="764"/>
      <c r="V11" s="762"/>
      <c r="W11" s="762"/>
      <c r="X11" s="762"/>
      <c r="Y11" s="762"/>
      <c r="Z11" s="762"/>
      <c r="AA11" s="762"/>
      <c r="AB11" s="784"/>
      <c r="AC11" s="781"/>
      <c r="AD11" s="762"/>
      <c r="AE11" s="760"/>
      <c r="AF11" s="762"/>
      <c r="AG11" s="762"/>
      <c r="AH11" s="762"/>
      <c r="AI11" s="772"/>
      <c r="AJ11" s="726"/>
      <c r="AK11" s="726"/>
    </row>
    <row r="12" spans="1:37" ht="37.5" customHeight="1" x14ac:dyDescent="0.25">
      <c r="A12" s="786">
        <f>A9+1</f>
        <v>3</v>
      </c>
      <c r="B12" s="789" t="s">
        <v>84</v>
      </c>
      <c r="C12" s="719" t="s">
        <v>85</v>
      </c>
      <c r="D12" s="805" t="s">
        <v>587</v>
      </c>
      <c r="E12" s="784" t="s">
        <v>75</v>
      </c>
      <c r="F12" s="7" t="s">
        <v>6</v>
      </c>
      <c r="G12" s="138" t="s">
        <v>76</v>
      </c>
      <c r="H12" s="292">
        <v>200</v>
      </c>
      <c r="I12" s="293">
        <v>200</v>
      </c>
      <c r="J12" s="293">
        <v>200</v>
      </c>
      <c r="K12" s="293">
        <v>200</v>
      </c>
      <c r="L12" s="293">
        <v>200</v>
      </c>
      <c r="M12" s="293">
        <v>50</v>
      </c>
      <c r="N12" s="293">
        <v>50</v>
      </c>
      <c r="O12" s="293">
        <v>50</v>
      </c>
      <c r="P12" s="293">
        <v>200</v>
      </c>
      <c r="Q12" s="293">
        <v>200</v>
      </c>
      <c r="R12" s="293">
        <v>200</v>
      </c>
      <c r="S12" s="294">
        <v>200</v>
      </c>
      <c r="T12" s="326">
        <f t="shared" si="0"/>
        <v>1950</v>
      </c>
      <c r="U12" s="736"/>
      <c r="V12" s="730"/>
      <c r="W12" s="730"/>
      <c r="X12" s="730"/>
      <c r="Y12" s="730"/>
      <c r="Z12" s="730"/>
      <c r="AA12" s="730"/>
      <c r="AB12" s="739" t="s">
        <v>75</v>
      </c>
      <c r="AC12" s="780">
        <f>SUM(T12:T14)</f>
        <v>2470</v>
      </c>
      <c r="AD12" s="730"/>
      <c r="AE12" s="757">
        <v>0</v>
      </c>
      <c r="AF12" s="730"/>
      <c r="AG12" s="730"/>
      <c r="AH12" s="730"/>
      <c r="AI12" s="733"/>
      <c r="AJ12" s="769"/>
      <c r="AK12" s="769"/>
    </row>
    <row r="13" spans="1:37" ht="37.5" customHeight="1" x14ac:dyDescent="0.25">
      <c r="A13" s="744"/>
      <c r="B13" s="789" t="s">
        <v>84</v>
      </c>
      <c r="C13" s="719"/>
      <c r="D13" s="741"/>
      <c r="E13" s="784"/>
      <c r="F13" s="9" t="s">
        <v>8</v>
      </c>
      <c r="G13" s="139" t="s">
        <v>105</v>
      </c>
      <c r="H13" s="295">
        <v>20</v>
      </c>
      <c r="I13" s="296">
        <v>20</v>
      </c>
      <c r="J13" s="296">
        <v>20</v>
      </c>
      <c r="K13" s="296">
        <v>20</v>
      </c>
      <c r="L13" s="296">
        <v>20</v>
      </c>
      <c r="M13" s="296">
        <v>10</v>
      </c>
      <c r="N13" s="296">
        <v>10</v>
      </c>
      <c r="O13" s="296">
        <v>10</v>
      </c>
      <c r="P13" s="296">
        <v>20</v>
      </c>
      <c r="Q13" s="296">
        <v>20</v>
      </c>
      <c r="R13" s="296">
        <v>20</v>
      </c>
      <c r="S13" s="297">
        <v>20</v>
      </c>
      <c r="T13" s="251">
        <f t="shared" si="0"/>
        <v>210</v>
      </c>
      <c r="U13" s="764"/>
      <c r="V13" s="762"/>
      <c r="W13" s="762"/>
      <c r="X13" s="762"/>
      <c r="Y13" s="762"/>
      <c r="Z13" s="762"/>
      <c r="AA13" s="762"/>
      <c r="AB13" s="784"/>
      <c r="AC13" s="781"/>
      <c r="AD13" s="762"/>
      <c r="AE13" s="758"/>
      <c r="AF13" s="762"/>
      <c r="AG13" s="762"/>
      <c r="AH13" s="762"/>
      <c r="AI13" s="772"/>
      <c r="AJ13" s="726"/>
      <c r="AK13" s="726"/>
    </row>
    <row r="14" spans="1:37" ht="37.5" customHeight="1" thickBot="1" x14ac:dyDescent="0.3">
      <c r="A14" s="744"/>
      <c r="B14" s="789" t="s">
        <v>84</v>
      </c>
      <c r="C14" s="719"/>
      <c r="D14" s="741"/>
      <c r="E14" s="784"/>
      <c r="F14" s="11" t="s">
        <v>599</v>
      </c>
      <c r="G14" s="140" t="s">
        <v>80</v>
      </c>
      <c r="H14" s="298">
        <v>30</v>
      </c>
      <c r="I14" s="299">
        <v>30</v>
      </c>
      <c r="J14" s="299">
        <v>30</v>
      </c>
      <c r="K14" s="299">
        <v>30</v>
      </c>
      <c r="L14" s="299">
        <v>30</v>
      </c>
      <c r="M14" s="299">
        <v>20</v>
      </c>
      <c r="N14" s="299"/>
      <c r="O14" s="299">
        <v>20</v>
      </c>
      <c r="P14" s="299">
        <v>30</v>
      </c>
      <c r="Q14" s="299">
        <v>30</v>
      </c>
      <c r="R14" s="299">
        <v>30</v>
      </c>
      <c r="S14" s="300">
        <v>30</v>
      </c>
      <c r="T14" s="252">
        <f t="shared" si="0"/>
        <v>310</v>
      </c>
      <c r="U14" s="764"/>
      <c r="V14" s="762"/>
      <c r="W14" s="762"/>
      <c r="X14" s="762"/>
      <c r="Y14" s="762"/>
      <c r="Z14" s="762"/>
      <c r="AA14" s="762"/>
      <c r="AB14" s="784"/>
      <c r="AC14" s="781"/>
      <c r="AD14" s="762"/>
      <c r="AE14" s="758"/>
      <c r="AF14" s="762"/>
      <c r="AG14" s="762"/>
      <c r="AH14" s="762"/>
      <c r="AI14" s="772"/>
      <c r="AJ14" s="726"/>
      <c r="AK14" s="726"/>
    </row>
    <row r="15" spans="1:37" ht="37.5" customHeight="1" x14ac:dyDescent="0.25">
      <c r="A15" s="786">
        <f>A12+1</f>
        <v>4</v>
      </c>
      <c r="B15" s="789" t="s">
        <v>86</v>
      </c>
      <c r="C15" s="719" t="s">
        <v>87</v>
      </c>
      <c r="D15" s="805" t="s">
        <v>588</v>
      </c>
      <c r="E15" s="784" t="s">
        <v>75</v>
      </c>
      <c r="F15" s="7" t="s">
        <v>6</v>
      </c>
      <c r="G15" s="138"/>
      <c r="H15" s="292"/>
      <c r="I15" s="293"/>
      <c r="J15" s="293"/>
      <c r="K15" s="293"/>
      <c r="L15" s="293"/>
      <c r="M15" s="293"/>
      <c r="N15" s="293"/>
      <c r="O15" s="293"/>
      <c r="P15" s="293"/>
      <c r="Q15" s="293"/>
      <c r="R15" s="293"/>
      <c r="S15" s="294"/>
      <c r="T15" s="249">
        <f t="shared" si="0"/>
        <v>0</v>
      </c>
      <c r="U15" s="736"/>
      <c r="V15" s="730"/>
      <c r="W15" s="730"/>
      <c r="X15" s="730"/>
      <c r="Y15" s="730"/>
      <c r="Z15" s="730"/>
      <c r="AA15" s="730"/>
      <c r="AB15" s="739" t="s">
        <v>75</v>
      </c>
      <c r="AC15" s="780">
        <f>SUM(T15:T17)</f>
        <v>880</v>
      </c>
      <c r="AD15" s="730"/>
      <c r="AE15" s="759">
        <f>AC15*AD15</f>
        <v>0</v>
      </c>
      <c r="AF15" s="730"/>
      <c r="AG15" s="730"/>
      <c r="AH15" s="730"/>
      <c r="AI15" s="733"/>
      <c r="AJ15" s="769"/>
      <c r="AK15" s="769"/>
    </row>
    <row r="16" spans="1:37" ht="37.5" customHeight="1" x14ac:dyDescent="0.25">
      <c r="A16" s="744"/>
      <c r="B16" s="789" t="s">
        <v>86</v>
      </c>
      <c r="C16" s="719"/>
      <c r="D16" s="741"/>
      <c r="E16" s="784"/>
      <c r="F16" s="9" t="s">
        <v>8</v>
      </c>
      <c r="G16" s="139" t="s">
        <v>77</v>
      </c>
      <c r="H16" s="295">
        <v>35</v>
      </c>
      <c r="I16" s="296">
        <v>30</v>
      </c>
      <c r="J16" s="296">
        <v>35</v>
      </c>
      <c r="K16" s="296">
        <v>35</v>
      </c>
      <c r="L16" s="296">
        <v>35</v>
      </c>
      <c r="M16" s="296">
        <v>30</v>
      </c>
      <c r="N16" s="296">
        <v>30</v>
      </c>
      <c r="O16" s="296">
        <v>30</v>
      </c>
      <c r="P16" s="296">
        <v>35</v>
      </c>
      <c r="Q16" s="296">
        <v>35</v>
      </c>
      <c r="R16" s="296">
        <v>35</v>
      </c>
      <c r="S16" s="297">
        <v>30</v>
      </c>
      <c r="T16" s="249">
        <f t="shared" si="0"/>
        <v>395</v>
      </c>
      <c r="U16" s="764"/>
      <c r="V16" s="762"/>
      <c r="W16" s="762"/>
      <c r="X16" s="762"/>
      <c r="Y16" s="762"/>
      <c r="Z16" s="762"/>
      <c r="AA16" s="762"/>
      <c r="AB16" s="784"/>
      <c r="AC16" s="781"/>
      <c r="AD16" s="762"/>
      <c r="AE16" s="760"/>
      <c r="AF16" s="762"/>
      <c r="AG16" s="762"/>
      <c r="AH16" s="762"/>
      <c r="AI16" s="772"/>
      <c r="AJ16" s="726"/>
      <c r="AK16" s="726"/>
    </row>
    <row r="17" spans="1:37" ht="37.5" customHeight="1" thickBot="1" x14ac:dyDescent="0.3">
      <c r="A17" s="744"/>
      <c r="B17" s="789" t="s">
        <v>86</v>
      </c>
      <c r="C17" s="719"/>
      <c r="D17" s="741"/>
      <c r="E17" s="784"/>
      <c r="F17" s="11" t="s">
        <v>599</v>
      </c>
      <c r="G17" s="140" t="s">
        <v>79</v>
      </c>
      <c r="H17" s="298">
        <v>45</v>
      </c>
      <c r="I17" s="299">
        <v>45</v>
      </c>
      <c r="J17" s="299">
        <v>45</v>
      </c>
      <c r="K17" s="299">
        <v>45</v>
      </c>
      <c r="L17" s="299">
        <v>45</v>
      </c>
      <c r="M17" s="299">
        <v>40</v>
      </c>
      <c r="N17" s="299"/>
      <c r="O17" s="299">
        <v>40</v>
      </c>
      <c r="P17" s="299">
        <v>45</v>
      </c>
      <c r="Q17" s="299">
        <v>45</v>
      </c>
      <c r="R17" s="299">
        <v>45</v>
      </c>
      <c r="S17" s="300">
        <v>45</v>
      </c>
      <c r="T17" s="249">
        <f t="shared" si="0"/>
        <v>485</v>
      </c>
      <c r="U17" s="764"/>
      <c r="V17" s="762"/>
      <c r="W17" s="762"/>
      <c r="X17" s="762"/>
      <c r="Y17" s="762"/>
      <c r="Z17" s="762"/>
      <c r="AA17" s="762"/>
      <c r="AB17" s="784"/>
      <c r="AC17" s="781"/>
      <c r="AD17" s="762"/>
      <c r="AE17" s="760"/>
      <c r="AF17" s="762"/>
      <c r="AG17" s="762"/>
      <c r="AH17" s="762"/>
      <c r="AI17" s="772"/>
      <c r="AJ17" s="726"/>
      <c r="AK17" s="726"/>
    </row>
    <row r="18" spans="1:37" ht="37.5" customHeight="1" x14ac:dyDescent="0.25">
      <c r="A18" s="786">
        <f>A15+1</f>
        <v>5</v>
      </c>
      <c r="B18" s="789" t="s">
        <v>88</v>
      </c>
      <c r="C18" s="763" t="s">
        <v>89</v>
      </c>
      <c r="D18" s="804" t="s">
        <v>90</v>
      </c>
      <c r="E18" s="784" t="s">
        <v>75</v>
      </c>
      <c r="F18" s="7" t="s">
        <v>6</v>
      </c>
      <c r="G18" s="138" t="s">
        <v>76</v>
      </c>
      <c r="H18" s="292">
        <v>70</v>
      </c>
      <c r="I18" s="293">
        <v>70</v>
      </c>
      <c r="J18" s="293">
        <v>70</v>
      </c>
      <c r="K18" s="293">
        <v>70</v>
      </c>
      <c r="L18" s="293">
        <v>70</v>
      </c>
      <c r="M18" s="293">
        <v>10</v>
      </c>
      <c r="N18" s="293">
        <v>10</v>
      </c>
      <c r="O18" s="293">
        <v>10</v>
      </c>
      <c r="P18" s="293">
        <v>70</v>
      </c>
      <c r="Q18" s="293">
        <v>70</v>
      </c>
      <c r="R18" s="293">
        <v>70</v>
      </c>
      <c r="S18" s="294">
        <v>70</v>
      </c>
      <c r="T18" s="250">
        <f t="shared" si="0"/>
        <v>660</v>
      </c>
      <c r="U18" s="736"/>
      <c r="V18" s="730"/>
      <c r="W18" s="730"/>
      <c r="X18" s="730"/>
      <c r="Y18" s="730"/>
      <c r="Z18" s="730"/>
      <c r="AA18" s="730"/>
      <c r="AB18" s="739" t="s">
        <v>75</v>
      </c>
      <c r="AC18" s="780">
        <f>SUM(T18:T20)</f>
        <v>700</v>
      </c>
      <c r="AD18" s="730"/>
      <c r="AE18" s="761">
        <f>AC18*AD18</f>
        <v>0</v>
      </c>
      <c r="AF18" s="730"/>
      <c r="AG18" s="730"/>
      <c r="AH18" s="730"/>
      <c r="AI18" s="733"/>
      <c r="AJ18" s="769"/>
      <c r="AK18" s="769"/>
    </row>
    <row r="19" spans="1:37" ht="37.5" customHeight="1" x14ac:dyDescent="0.25">
      <c r="A19" s="744"/>
      <c r="B19" s="789" t="s">
        <v>88</v>
      </c>
      <c r="C19" s="719"/>
      <c r="D19" s="741"/>
      <c r="E19" s="784"/>
      <c r="F19" s="9" t="s">
        <v>8</v>
      </c>
      <c r="G19" s="139" t="s">
        <v>91</v>
      </c>
      <c r="H19" s="295">
        <v>8</v>
      </c>
      <c r="I19" s="296"/>
      <c r="J19" s="296">
        <v>8</v>
      </c>
      <c r="K19" s="296"/>
      <c r="L19" s="296">
        <v>8</v>
      </c>
      <c r="M19" s="296"/>
      <c r="N19" s="296"/>
      <c r="O19" s="296"/>
      <c r="P19" s="296">
        <v>8</v>
      </c>
      <c r="Q19" s="296"/>
      <c r="R19" s="296">
        <v>8</v>
      </c>
      <c r="S19" s="297"/>
      <c r="T19" s="251">
        <f t="shared" si="0"/>
        <v>40</v>
      </c>
      <c r="U19" s="764"/>
      <c r="V19" s="762"/>
      <c r="W19" s="762"/>
      <c r="X19" s="762"/>
      <c r="Y19" s="762"/>
      <c r="Z19" s="762"/>
      <c r="AA19" s="762"/>
      <c r="AB19" s="784"/>
      <c r="AC19" s="781"/>
      <c r="AD19" s="762"/>
      <c r="AE19" s="760"/>
      <c r="AF19" s="762"/>
      <c r="AG19" s="762"/>
      <c r="AH19" s="762"/>
      <c r="AI19" s="772"/>
      <c r="AJ19" s="726"/>
      <c r="AK19" s="726"/>
    </row>
    <row r="20" spans="1:37" ht="37.5" customHeight="1" x14ac:dyDescent="0.25">
      <c r="A20" s="744"/>
      <c r="B20" s="789" t="s">
        <v>88</v>
      </c>
      <c r="C20" s="719"/>
      <c r="D20" s="741"/>
      <c r="E20" s="784"/>
      <c r="F20" s="11" t="s">
        <v>599</v>
      </c>
      <c r="G20" s="144"/>
      <c r="H20" s="323"/>
      <c r="I20" s="324"/>
      <c r="J20" s="324"/>
      <c r="K20" s="324"/>
      <c r="L20" s="324"/>
      <c r="M20" s="324"/>
      <c r="N20" s="324"/>
      <c r="O20" s="324"/>
      <c r="P20" s="324"/>
      <c r="Q20" s="324"/>
      <c r="R20" s="324"/>
      <c r="S20" s="325"/>
      <c r="T20" s="252">
        <f t="shared" si="0"/>
        <v>0</v>
      </c>
      <c r="U20" s="764"/>
      <c r="V20" s="762"/>
      <c r="W20" s="762"/>
      <c r="X20" s="762"/>
      <c r="Y20" s="762"/>
      <c r="Z20" s="762"/>
      <c r="AA20" s="762"/>
      <c r="AB20" s="784"/>
      <c r="AC20" s="781"/>
      <c r="AD20" s="762"/>
      <c r="AE20" s="760"/>
      <c r="AF20" s="762"/>
      <c r="AG20" s="762"/>
      <c r="AH20" s="762"/>
      <c r="AI20" s="772"/>
      <c r="AJ20" s="727"/>
      <c r="AK20" s="727"/>
    </row>
    <row r="21" spans="1:37" ht="37.5" customHeight="1" x14ac:dyDescent="0.25">
      <c r="A21" s="743">
        <v>6</v>
      </c>
      <c r="B21" s="750" t="s">
        <v>585</v>
      </c>
      <c r="C21" s="740" t="s">
        <v>586</v>
      </c>
      <c r="D21" s="740" t="s">
        <v>83</v>
      </c>
      <c r="E21" s="737" t="s">
        <v>75</v>
      </c>
      <c r="F21" s="241" t="s">
        <v>6</v>
      </c>
      <c r="G21" s="242" t="s">
        <v>103</v>
      </c>
      <c r="H21" s="327">
        <v>50</v>
      </c>
      <c r="I21" s="328">
        <v>50</v>
      </c>
      <c r="J21" s="328">
        <v>50</v>
      </c>
      <c r="K21" s="328">
        <v>50</v>
      </c>
      <c r="L21" s="328">
        <v>50</v>
      </c>
      <c r="M21" s="328">
        <v>50</v>
      </c>
      <c r="N21" s="328">
        <v>50</v>
      </c>
      <c r="O21" s="328">
        <v>50</v>
      </c>
      <c r="P21" s="328">
        <v>50</v>
      </c>
      <c r="Q21" s="328">
        <v>50</v>
      </c>
      <c r="R21" s="328">
        <v>50</v>
      </c>
      <c r="S21" s="329">
        <v>50</v>
      </c>
      <c r="T21" s="326">
        <v>600</v>
      </c>
      <c r="U21" s="734"/>
      <c r="V21" s="728"/>
      <c r="W21" s="728"/>
      <c r="X21" s="728"/>
      <c r="Y21" s="728"/>
      <c r="Z21" s="728"/>
      <c r="AA21" s="728"/>
      <c r="AB21" s="737" t="s">
        <v>75</v>
      </c>
      <c r="AC21" s="245">
        <v>600</v>
      </c>
      <c r="AD21" s="728"/>
      <c r="AE21" s="689"/>
      <c r="AF21" s="728"/>
      <c r="AG21" s="728"/>
      <c r="AH21" s="728"/>
      <c r="AI21" s="731"/>
      <c r="AJ21" s="725"/>
      <c r="AK21" s="725"/>
    </row>
    <row r="22" spans="1:37" ht="37.5" customHeight="1" x14ac:dyDescent="0.25">
      <c r="A22" s="744"/>
      <c r="B22" s="751"/>
      <c r="C22" s="741"/>
      <c r="D22" s="741"/>
      <c r="E22" s="738"/>
      <c r="F22" s="243" t="s">
        <v>8</v>
      </c>
      <c r="G22" s="244"/>
      <c r="H22" s="330"/>
      <c r="I22" s="331"/>
      <c r="J22" s="331"/>
      <c r="K22" s="331"/>
      <c r="L22" s="331"/>
      <c r="M22" s="331"/>
      <c r="N22" s="331"/>
      <c r="O22" s="331"/>
      <c r="P22" s="331"/>
      <c r="Q22" s="331"/>
      <c r="R22" s="331"/>
      <c r="S22" s="332"/>
      <c r="T22" s="251"/>
      <c r="U22" s="735"/>
      <c r="V22" s="729"/>
      <c r="W22" s="729"/>
      <c r="X22" s="729"/>
      <c r="Y22" s="729"/>
      <c r="Z22" s="729"/>
      <c r="AA22" s="729"/>
      <c r="AB22" s="755"/>
      <c r="AC22" s="233"/>
      <c r="AD22" s="729"/>
      <c r="AE22" s="230"/>
      <c r="AF22" s="729"/>
      <c r="AG22" s="729"/>
      <c r="AH22" s="729"/>
      <c r="AI22" s="732"/>
      <c r="AJ22" s="726"/>
      <c r="AK22" s="726"/>
    </row>
    <row r="23" spans="1:37" ht="37.5" customHeight="1" x14ac:dyDescent="0.25">
      <c r="A23" s="749"/>
      <c r="B23" s="752"/>
      <c r="C23" s="742"/>
      <c r="D23" s="742"/>
      <c r="E23" s="739"/>
      <c r="F23" s="239" t="s">
        <v>599</v>
      </c>
      <c r="G23" s="240"/>
      <c r="H23" s="333"/>
      <c r="I23" s="334"/>
      <c r="J23" s="334"/>
      <c r="K23" s="334"/>
      <c r="L23" s="334"/>
      <c r="M23" s="334"/>
      <c r="N23" s="334"/>
      <c r="O23" s="334"/>
      <c r="P23" s="334"/>
      <c r="Q23" s="334"/>
      <c r="R23" s="334"/>
      <c r="S23" s="335"/>
      <c r="T23" s="252"/>
      <c r="U23" s="736"/>
      <c r="V23" s="730"/>
      <c r="W23" s="730"/>
      <c r="X23" s="730"/>
      <c r="Y23" s="730"/>
      <c r="Z23" s="730"/>
      <c r="AA23" s="730"/>
      <c r="AB23" s="756"/>
      <c r="AC23" s="232"/>
      <c r="AD23" s="730"/>
      <c r="AE23" s="231"/>
      <c r="AF23" s="730"/>
      <c r="AG23" s="730"/>
      <c r="AH23" s="730"/>
      <c r="AI23" s="733"/>
      <c r="AJ23" s="727"/>
      <c r="AK23" s="727"/>
    </row>
    <row r="24" spans="1:37" ht="37.5" customHeight="1" x14ac:dyDescent="0.25">
      <c r="A24" s="743">
        <v>7</v>
      </c>
      <c r="B24" s="750" t="s">
        <v>589</v>
      </c>
      <c r="C24" s="740" t="s">
        <v>586</v>
      </c>
      <c r="D24" s="740" t="s">
        <v>588</v>
      </c>
      <c r="E24" s="737" t="s">
        <v>75</v>
      </c>
      <c r="F24" s="241" t="s">
        <v>6</v>
      </c>
      <c r="G24" s="242" t="s">
        <v>103</v>
      </c>
      <c r="H24" s="327">
        <v>50</v>
      </c>
      <c r="I24" s="328">
        <v>50</v>
      </c>
      <c r="J24" s="328">
        <v>50</v>
      </c>
      <c r="K24" s="328">
        <v>50</v>
      </c>
      <c r="L24" s="328">
        <v>50</v>
      </c>
      <c r="M24" s="328">
        <v>50</v>
      </c>
      <c r="N24" s="328">
        <v>50</v>
      </c>
      <c r="O24" s="328">
        <v>50</v>
      </c>
      <c r="P24" s="328">
        <v>50</v>
      </c>
      <c r="Q24" s="328">
        <v>50</v>
      </c>
      <c r="R24" s="328">
        <v>50</v>
      </c>
      <c r="S24" s="329">
        <v>50</v>
      </c>
      <c r="T24" s="326">
        <v>600</v>
      </c>
      <c r="U24" s="734"/>
      <c r="V24" s="728"/>
      <c r="W24" s="728"/>
      <c r="X24" s="728"/>
      <c r="Y24" s="728"/>
      <c r="Z24" s="728"/>
      <c r="AA24" s="728"/>
      <c r="AB24" s="737" t="s">
        <v>75</v>
      </c>
      <c r="AC24" s="245">
        <v>600</v>
      </c>
      <c r="AD24" s="728"/>
      <c r="AE24" s="230"/>
      <c r="AF24" s="728"/>
      <c r="AG24" s="728"/>
      <c r="AH24" s="728"/>
      <c r="AI24" s="731"/>
      <c r="AJ24" s="725"/>
      <c r="AK24" s="725"/>
    </row>
    <row r="25" spans="1:37" ht="37.5" customHeight="1" x14ac:dyDescent="0.25">
      <c r="A25" s="744"/>
      <c r="B25" s="751"/>
      <c r="C25" s="741"/>
      <c r="D25" s="741"/>
      <c r="E25" s="738"/>
      <c r="F25" s="243" t="s">
        <v>8</v>
      </c>
      <c r="G25" s="244"/>
      <c r="H25" s="330"/>
      <c r="I25" s="331"/>
      <c r="J25" s="331"/>
      <c r="K25" s="331"/>
      <c r="L25" s="331"/>
      <c r="M25" s="331"/>
      <c r="N25" s="331"/>
      <c r="O25" s="331"/>
      <c r="P25" s="331"/>
      <c r="Q25" s="331"/>
      <c r="R25" s="331"/>
      <c r="S25" s="332"/>
      <c r="T25" s="251"/>
      <c r="U25" s="735"/>
      <c r="V25" s="729"/>
      <c r="W25" s="729"/>
      <c r="X25" s="729"/>
      <c r="Y25" s="729"/>
      <c r="Z25" s="729"/>
      <c r="AA25" s="729"/>
      <c r="AB25" s="738"/>
      <c r="AC25" s="233"/>
      <c r="AD25" s="729"/>
      <c r="AE25" s="230"/>
      <c r="AF25" s="729"/>
      <c r="AG25" s="729"/>
      <c r="AH25" s="729"/>
      <c r="AI25" s="732"/>
      <c r="AJ25" s="726"/>
      <c r="AK25" s="726"/>
    </row>
    <row r="26" spans="1:37" ht="37.5" customHeight="1" x14ac:dyDescent="0.25">
      <c r="A26" s="749"/>
      <c r="B26" s="752"/>
      <c r="C26" s="742"/>
      <c r="D26" s="742"/>
      <c r="E26" s="739"/>
      <c r="F26" s="239" t="s">
        <v>599</v>
      </c>
      <c r="G26" s="240"/>
      <c r="H26" s="333"/>
      <c r="I26" s="334"/>
      <c r="J26" s="334"/>
      <c r="K26" s="334"/>
      <c r="L26" s="334"/>
      <c r="M26" s="334"/>
      <c r="N26" s="334"/>
      <c r="O26" s="334"/>
      <c r="P26" s="334"/>
      <c r="Q26" s="334"/>
      <c r="R26" s="334"/>
      <c r="S26" s="335"/>
      <c r="T26" s="252"/>
      <c r="U26" s="736"/>
      <c r="V26" s="730"/>
      <c r="W26" s="730"/>
      <c r="X26" s="730"/>
      <c r="Y26" s="730"/>
      <c r="Z26" s="730"/>
      <c r="AA26" s="730"/>
      <c r="AB26" s="739"/>
      <c r="AC26" s="232"/>
      <c r="AD26" s="730"/>
      <c r="AE26" s="231"/>
      <c r="AF26" s="730"/>
      <c r="AG26" s="730"/>
      <c r="AH26" s="730"/>
      <c r="AI26" s="733"/>
      <c r="AJ26" s="727"/>
      <c r="AK26" s="727"/>
    </row>
    <row r="27" spans="1:37" ht="37.5" customHeight="1" x14ac:dyDescent="0.25">
      <c r="A27" s="743">
        <v>8</v>
      </c>
      <c r="B27" s="750" t="s">
        <v>590</v>
      </c>
      <c r="C27" s="740" t="s">
        <v>586</v>
      </c>
      <c r="D27" s="740" t="s">
        <v>588</v>
      </c>
      <c r="E27" s="737" t="s">
        <v>75</v>
      </c>
      <c r="F27" s="241" t="s">
        <v>6</v>
      </c>
      <c r="G27" s="242" t="s">
        <v>103</v>
      </c>
      <c r="H27" s="327">
        <v>50</v>
      </c>
      <c r="I27" s="328">
        <v>50</v>
      </c>
      <c r="J27" s="328">
        <v>50</v>
      </c>
      <c r="K27" s="328">
        <v>50</v>
      </c>
      <c r="L27" s="328">
        <v>50</v>
      </c>
      <c r="M27" s="328">
        <v>50</v>
      </c>
      <c r="N27" s="328">
        <v>50</v>
      </c>
      <c r="O27" s="328">
        <v>50</v>
      </c>
      <c r="P27" s="328">
        <v>50</v>
      </c>
      <c r="Q27" s="328">
        <v>50</v>
      </c>
      <c r="R27" s="328">
        <v>50</v>
      </c>
      <c r="S27" s="329">
        <v>50</v>
      </c>
      <c r="T27" s="326">
        <v>600</v>
      </c>
      <c r="U27" s="734"/>
      <c r="V27" s="728"/>
      <c r="W27" s="728"/>
      <c r="X27" s="728"/>
      <c r="Y27" s="728"/>
      <c r="Z27" s="728"/>
      <c r="AA27" s="728"/>
      <c r="AB27" s="737" t="s">
        <v>75</v>
      </c>
      <c r="AC27" s="245">
        <v>600</v>
      </c>
      <c r="AD27" s="728"/>
      <c r="AE27" s="230"/>
      <c r="AF27" s="728"/>
      <c r="AG27" s="728"/>
      <c r="AH27" s="728"/>
      <c r="AI27" s="731"/>
      <c r="AJ27" s="725"/>
      <c r="AK27" s="725"/>
    </row>
    <row r="28" spans="1:37" ht="37.5" customHeight="1" x14ac:dyDescent="0.25">
      <c r="A28" s="744"/>
      <c r="B28" s="751"/>
      <c r="C28" s="741"/>
      <c r="D28" s="741"/>
      <c r="E28" s="738"/>
      <c r="F28" s="243" t="s">
        <v>8</v>
      </c>
      <c r="G28" s="244"/>
      <c r="H28" s="330"/>
      <c r="I28" s="331"/>
      <c r="J28" s="331"/>
      <c r="K28" s="331"/>
      <c r="L28" s="331"/>
      <c r="M28" s="331"/>
      <c r="N28" s="331"/>
      <c r="O28" s="331"/>
      <c r="P28" s="331"/>
      <c r="Q28" s="331"/>
      <c r="R28" s="331"/>
      <c r="S28" s="332"/>
      <c r="T28" s="251"/>
      <c r="U28" s="735"/>
      <c r="V28" s="729"/>
      <c r="W28" s="729"/>
      <c r="X28" s="729"/>
      <c r="Y28" s="729"/>
      <c r="Z28" s="729"/>
      <c r="AA28" s="729"/>
      <c r="AB28" s="738"/>
      <c r="AC28" s="233"/>
      <c r="AD28" s="729"/>
      <c r="AE28" s="230"/>
      <c r="AF28" s="729"/>
      <c r="AG28" s="729"/>
      <c r="AH28" s="729"/>
      <c r="AI28" s="732"/>
      <c r="AJ28" s="726"/>
      <c r="AK28" s="726"/>
    </row>
    <row r="29" spans="1:37" ht="37.5" customHeight="1" x14ac:dyDescent="0.25">
      <c r="A29" s="749"/>
      <c r="B29" s="752"/>
      <c r="C29" s="742"/>
      <c r="D29" s="742"/>
      <c r="E29" s="739"/>
      <c r="F29" s="239" t="s">
        <v>599</v>
      </c>
      <c r="G29" s="240"/>
      <c r="H29" s="333"/>
      <c r="I29" s="334"/>
      <c r="J29" s="334"/>
      <c r="K29" s="334"/>
      <c r="L29" s="334"/>
      <c r="M29" s="334"/>
      <c r="N29" s="334"/>
      <c r="O29" s="334"/>
      <c r="P29" s="334"/>
      <c r="Q29" s="334"/>
      <c r="R29" s="334"/>
      <c r="S29" s="335"/>
      <c r="T29" s="252"/>
      <c r="U29" s="736"/>
      <c r="V29" s="730"/>
      <c r="W29" s="730"/>
      <c r="X29" s="730"/>
      <c r="Y29" s="730"/>
      <c r="Z29" s="730"/>
      <c r="AA29" s="730"/>
      <c r="AB29" s="739"/>
      <c r="AC29" s="232"/>
      <c r="AD29" s="730"/>
      <c r="AE29" s="231"/>
      <c r="AF29" s="730"/>
      <c r="AG29" s="730"/>
      <c r="AH29" s="730"/>
      <c r="AI29" s="733"/>
      <c r="AJ29" s="727"/>
      <c r="AK29" s="727"/>
    </row>
    <row r="30" spans="1:37" ht="37.5" customHeight="1" x14ac:dyDescent="0.25">
      <c r="A30" s="743">
        <v>9</v>
      </c>
      <c r="B30" s="750" t="s">
        <v>591</v>
      </c>
      <c r="C30" s="740" t="s">
        <v>586</v>
      </c>
      <c r="D30" s="740" t="s">
        <v>588</v>
      </c>
      <c r="E30" s="737" t="s">
        <v>75</v>
      </c>
      <c r="F30" s="241" t="s">
        <v>6</v>
      </c>
      <c r="G30" s="242" t="s">
        <v>103</v>
      </c>
      <c r="H30" s="327">
        <v>20</v>
      </c>
      <c r="I30" s="328">
        <v>20</v>
      </c>
      <c r="J30" s="328">
        <v>20</v>
      </c>
      <c r="K30" s="328">
        <v>20</v>
      </c>
      <c r="L30" s="328">
        <v>20</v>
      </c>
      <c r="M30" s="328">
        <v>20</v>
      </c>
      <c r="N30" s="328">
        <v>20</v>
      </c>
      <c r="O30" s="328">
        <v>20</v>
      </c>
      <c r="P30" s="328">
        <v>20</v>
      </c>
      <c r="Q30" s="328">
        <v>20</v>
      </c>
      <c r="R30" s="328">
        <v>20</v>
      </c>
      <c r="S30" s="329">
        <v>20</v>
      </c>
      <c r="T30" s="249">
        <v>240</v>
      </c>
      <c r="U30" s="734"/>
      <c r="V30" s="728"/>
      <c r="W30" s="728"/>
      <c r="X30" s="728"/>
      <c r="Y30" s="728"/>
      <c r="Z30" s="728"/>
      <c r="AA30" s="728"/>
      <c r="AB30" s="737" t="s">
        <v>75</v>
      </c>
      <c r="AC30" s="245">
        <v>240</v>
      </c>
      <c r="AD30" s="728"/>
      <c r="AE30" s="230"/>
      <c r="AF30" s="728"/>
      <c r="AG30" s="728"/>
      <c r="AH30" s="728"/>
      <c r="AI30" s="731"/>
      <c r="AJ30" s="725"/>
      <c r="AK30" s="725"/>
    </row>
    <row r="31" spans="1:37" ht="37.5" customHeight="1" x14ac:dyDescent="0.25">
      <c r="A31" s="744"/>
      <c r="B31" s="751"/>
      <c r="C31" s="741"/>
      <c r="D31" s="741"/>
      <c r="E31" s="738"/>
      <c r="F31" s="243" t="s">
        <v>8</v>
      </c>
      <c r="G31" s="244"/>
      <c r="H31" s="330"/>
      <c r="I31" s="331"/>
      <c r="J31" s="331"/>
      <c r="K31" s="331"/>
      <c r="L31" s="331"/>
      <c r="M31" s="331"/>
      <c r="N31" s="331"/>
      <c r="O31" s="331"/>
      <c r="P31" s="331"/>
      <c r="Q31" s="331"/>
      <c r="R31" s="331"/>
      <c r="S31" s="332"/>
      <c r="T31" s="249"/>
      <c r="U31" s="735"/>
      <c r="V31" s="729"/>
      <c r="W31" s="729"/>
      <c r="X31" s="729"/>
      <c r="Y31" s="729"/>
      <c r="Z31" s="729"/>
      <c r="AA31" s="729"/>
      <c r="AB31" s="738"/>
      <c r="AC31" s="233"/>
      <c r="AD31" s="729"/>
      <c r="AE31" s="230"/>
      <c r="AF31" s="729"/>
      <c r="AG31" s="729"/>
      <c r="AH31" s="729"/>
      <c r="AI31" s="732"/>
      <c r="AJ31" s="726"/>
      <c r="AK31" s="726"/>
    </row>
    <row r="32" spans="1:37" ht="37.5" customHeight="1" x14ac:dyDescent="0.25">
      <c r="A32" s="749"/>
      <c r="B32" s="752"/>
      <c r="C32" s="742"/>
      <c r="D32" s="742"/>
      <c r="E32" s="739"/>
      <c r="F32" s="239" t="s">
        <v>599</v>
      </c>
      <c r="G32" s="240"/>
      <c r="H32" s="333"/>
      <c r="I32" s="334"/>
      <c r="J32" s="334"/>
      <c r="K32" s="334"/>
      <c r="L32" s="334"/>
      <c r="M32" s="334"/>
      <c r="N32" s="334"/>
      <c r="O32" s="334"/>
      <c r="P32" s="334"/>
      <c r="Q32" s="334"/>
      <c r="R32" s="334"/>
      <c r="S32" s="335"/>
      <c r="T32" s="249"/>
      <c r="U32" s="736"/>
      <c r="V32" s="730"/>
      <c r="W32" s="730"/>
      <c r="X32" s="730"/>
      <c r="Y32" s="730"/>
      <c r="Z32" s="730"/>
      <c r="AA32" s="730"/>
      <c r="AB32" s="739"/>
      <c r="AC32" s="232"/>
      <c r="AD32" s="730"/>
      <c r="AE32" s="231"/>
      <c r="AF32" s="730"/>
      <c r="AG32" s="730"/>
      <c r="AH32" s="730"/>
      <c r="AI32" s="733"/>
      <c r="AJ32" s="727"/>
      <c r="AK32" s="727"/>
    </row>
    <row r="33" spans="1:37" ht="37.5" customHeight="1" x14ac:dyDescent="0.25">
      <c r="A33" s="743">
        <v>10</v>
      </c>
      <c r="B33" s="750" t="s">
        <v>592</v>
      </c>
      <c r="C33" s="740" t="s">
        <v>586</v>
      </c>
      <c r="D33" s="740" t="s">
        <v>588</v>
      </c>
      <c r="E33" s="737" t="s">
        <v>75</v>
      </c>
      <c r="F33" s="241" t="s">
        <v>6</v>
      </c>
      <c r="G33" s="242" t="s">
        <v>103</v>
      </c>
      <c r="H33" s="327">
        <v>20</v>
      </c>
      <c r="I33" s="328">
        <v>20</v>
      </c>
      <c r="J33" s="328">
        <v>20</v>
      </c>
      <c r="K33" s="328">
        <v>20</v>
      </c>
      <c r="L33" s="328">
        <v>20</v>
      </c>
      <c r="M33" s="328">
        <v>20</v>
      </c>
      <c r="N33" s="328">
        <v>20</v>
      </c>
      <c r="O33" s="328">
        <v>20</v>
      </c>
      <c r="P33" s="328">
        <v>20</v>
      </c>
      <c r="Q33" s="328">
        <v>20</v>
      </c>
      <c r="R33" s="328">
        <v>20</v>
      </c>
      <c r="S33" s="329">
        <v>20</v>
      </c>
      <c r="T33" s="326">
        <v>240</v>
      </c>
      <c r="U33" s="734"/>
      <c r="V33" s="728"/>
      <c r="W33" s="728"/>
      <c r="X33" s="728"/>
      <c r="Y33" s="728"/>
      <c r="Z33" s="728"/>
      <c r="AA33" s="728"/>
      <c r="AB33" s="737" t="s">
        <v>75</v>
      </c>
      <c r="AC33" s="233">
        <v>240</v>
      </c>
      <c r="AD33" s="728"/>
      <c r="AE33" s="230"/>
      <c r="AF33" s="728"/>
      <c r="AG33" s="728"/>
      <c r="AH33" s="728"/>
      <c r="AI33" s="731"/>
      <c r="AJ33" s="725"/>
      <c r="AK33" s="725"/>
    </row>
    <row r="34" spans="1:37" ht="37.5" customHeight="1" x14ac:dyDescent="0.25">
      <c r="A34" s="744"/>
      <c r="B34" s="751"/>
      <c r="C34" s="741"/>
      <c r="D34" s="741"/>
      <c r="E34" s="738"/>
      <c r="F34" s="243" t="s">
        <v>8</v>
      </c>
      <c r="G34" s="244"/>
      <c r="H34" s="330"/>
      <c r="I34" s="331"/>
      <c r="J34" s="331"/>
      <c r="K34" s="331"/>
      <c r="L34" s="331"/>
      <c r="M34" s="331"/>
      <c r="N34" s="331"/>
      <c r="O34" s="331"/>
      <c r="P34" s="331"/>
      <c r="Q34" s="331"/>
      <c r="R34" s="331"/>
      <c r="S34" s="332"/>
      <c r="T34" s="251"/>
      <c r="U34" s="735"/>
      <c r="V34" s="729"/>
      <c r="W34" s="729"/>
      <c r="X34" s="729"/>
      <c r="Y34" s="729"/>
      <c r="Z34" s="729"/>
      <c r="AA34" s="729"/>
      <c r="AB34" s="738"/>
      <c r="AC34" s="233"/>
      <c r="AD34" s="729"/>
      <c r="AE34" s="230"/>
      <c r="AF34" s="729"/>
      <c r="AG34" s="729"/>
      <c r="AH34" s="729"/>
      <c r="AI34" s="732"/>
      <c r="AJ34" s="726"/>
      <c r="AK34" s="726"/>
    </row>
    <row r="35" spans="1:37" ht="37.5" customHeight="1" thickBot="1" x14ac:dyDescent="0.3">
      <c r="A35" s="745"/>
      <c r="B35" s="752"/>
      <c r="C35" s="742"/>
      <c r="D35" s="806"/>
      <c r="E35" s="739"/>
      <c r="F35" s="239" t="s">
        <v>599</v>
      </c>
      <c r="G35" s="240"/>
      <c r="H35" s="333"/>
      <c r="I35" s="334"/>
      <c r="J35" s="334"/>
      <c r="K35" s="334"/>
      <c r="L35" s="334"/>
      <c r="M35" s="334"/>
      <c r="N35" s="334"/>
      <c r="O35" s="334"/>
      <c r="P35" s="334"/>
      <c r="Q35" s="334"/>
      <c r="R35" s="334"/>
      <c r="S35" s="335"/>
      <c r="T35" s="336"/>
      <c r="U35" s="746"/>
      <c r="V35" s="747"/>
      <c r="W35" s="747"/>
      <c r="X35" s="747"/>
      <c r="Y35" s="747"/>
      <c r="Z35" s="747"/>
      <c r="AA35" s="747"/>
      <c r="AB35" s="753"/>
      <c r="AC35" s="233"/>
      <c r="AD35" s="747"/>
      <c r="AE35" s="231"/>
      <c r="AF35" s="747"/>
      <c r="AG35" s="747"/>
      <c r="AH35" s="747"/>
      <c r="AI35" s="754"/>
      <c r="AJ35" s="748"/>
      <c r="AK35" s="748"/>
    </row>
    <row r="36" spans="1:37" ht="37.5" customHeight="1" x14ac:dyDescent="0.25">
      <c r="A36" s="786">
        <v>11</v>
      </c>
      <c r="B36" s="789" t="s">
        <v>92</v>
      </c>
      <c r="C36" s="719" t="s">
        <v>93</v>
      </c>
      <c r="D36" s="804" t="s">
        <v>94</v>
      </c>
      <c r="E36" s="784" t="s">
        <v>75</v>
      </c>
      <c r="F36" s="7" t="s">
        <v>6</v>
      </c>
      <c r="G36" s="138" t="s">
        <v>76</v>
      </c>
      <c r="H36" s="292">
        <v>200</v>
      </c>
      <c r="I36" s="293">
        <v>200</v>
      </c>
      <c r="J36" s="293">
        <v>200</v>
      </c>
      <c r="K36" s="293">
        <v>200</v>
      </c>
      <c r="L36" s="293">
        <v>200</v>
      </c>
      <c r="M36" s="293">
        <v>50</v>
      </c>
      <c r="N36" s="293">
        <v>50</v>
      </c>
      <c r="O36" s="293">
        <v>50</v>
      </c>
      <c r="P36" s="293">
        <v>200</v>
      </c>
      <c r="Q36" s="293">
        <v>200</v>
      </c>
      <c r="R36" s="293">
        <v>200</v>
      </c>
      <c r="S36" s="294">
        <v>200</v>
      </c>
      <c r="T36" s="250">
        <f t="shared" si="0"/>
        <v>1950</v>
      </c>
      <c r="U36" s="785"/>
      <c r="V36" s="775"/>
      <c r="W36" s="775"/>
      <c r="X36" s="775"/>
      <c r="Y36" s="775"/>
      <c r="Z36" s="775"/>
      <c r="AA36" s="775"/>
      <c r="AB36" s="823" t="s">
        <v>75</v>
      </c>
      <c r="AC36" s="821">
        <f>SUM(T36:T38)</f>
        <v>1950</v>
      </c>
      <c r="AD36" s="775"/>
      <c r="AE36" s="758">
        <f>AC36*AD36</f>
        <v>0</v>
      </c>
      <c r="AF36" s="775"/>
      <c r="AG36" s="775"/>
      <c r="AH36" s="775"/>
      <c r="AI36" s="820"/>
      <c r="AJ36" s="769"/>
      <c r="AK36" s="769"/>
    </row>
    <row r="37" spans="1:37" ht="37.5" customHeight="1" x14ac:dyDescent="0.25">
      <c r="A37" s="744"/>
      <c r="B37" s="789" t="s">
        <v>88</v>
      </c>
      <c r="C37" s="719"/>
      <c r="D37" s="741"/>
      <c r="E37" s="784"/>
      <c r="F37" s="9" t="s">
        <v>8</v>
      </c>
      <c r="G37" s="139"/>
      <c r="H37" s="295"/>
      <c r="I37" s="296"/>
      <c r="J37" s="296"/>
      <c r="K37" s="296"/>
      <c r="L37" s="296"/>
      <c r="M37" s="296"/>
      <c r="N37" s="296"/>
      <c r="O37" s="296"/>
      <c r="P37" s="296"/>
      <c r="Q37" s="296"/>
      <c r="R37" s="296"/>
      <c r="S37" s="297"/>
      <c r="T37" s="249">
        <f t="shared" si="0"/>
        <v>0</v>
      </c>
      <c r="U37" s="735"/>
      <c r="V37" s="729"/>
      <c r="W37" s="729"/>
      <c r="X37" s="729"/>
      <c r="Y37" s="729"/>
      <c r="Z37" s="729"/>
      <c r="AA37" s="729"/>
      <c r="AB37" s="738"/>
      <c r="AC37" s="822"/>
      <c r="AD37" s="729"/>
      <c r="AE37" s="758"/>
      <c r="AF37" s="729"/>
      <c r="AG37" s="729"/>
      <c r="AH37" s="729"/>
      <c r="AI37" s="732"/>
      <c r="AJ37" s="726"/>
      <c r="AK37" s="726"/>
    </row>
    <row r="38" spans="1:37" ht="37.5" customHeight="1" thickBot="1" x14ac:dyDescent="0.3">
      <c r="A38" s="744"/>
      <c r="B38" s="790" t="s">
        <v>88</v>
      </c>
      <c r="C38" s="818"/>
      <c r="D38" s="741"/>
      <c r="E38" s="784"/>
      <c r="F38" s="11" t="s">
        <v>599</v>
      </c>
      <c r="G38" s="144"/>
      <c r="H38" s="323"/>
      <c r="I38" s="324"/>
      <c r="J38" s="324"/>
      <c r="K38" s="324"/>
      <c r="L38" s="324"/>
      <c r="M38" s="324"/>
      <c r="N38" s="324"/>
      <c r="O38" s="324"/>
      <c r="P38" s="324"/>
      <c r="Q38" s="324"/>
      <c r="R38" s="324"/>
      <c r="S38" s="325"/>
      <c r="T38" s="249">
        <f t="shared" si="0"/>
        <v>0</v>
      </c>
      <c r="U38" s="735"/>
      <c r="V38" s="729"/>
      <c r="W38" s="729"/>
      <c r="X38" s="729"/>
      <c r="Y38" s="729"/>
      <c r="Z38" s="729"/>
      <c r="AA38" s="729"/>
      <c r="AB38" s="738"/>
      <c r="AC38" s="822"/>
      <c r="AD38" s="729"/>
      <c r="AE38" s="758"/>
      <c r="AF38" s="729"/>
      <c r="AG38" s="729"/>
      <c r="AH38" s="729"/>
      <c r="AI38" s="732"/>
      <c r="AJ38" s="726"/>
      <c r="AK38" s="726"/>
    </row>
    <row r="39" spans="1:37" ht="37.5" customHeight="1" x14ac:dyDescent="0.25">
      <c r="A39" s="762">
        <f t="shared" ref="A39" si="1">A36+1</f>
        <v>12</v>
      </c>
      <c r="B39" s="789" t="s">
        <v>535</v>
      </c>
      <c r="C39" s="824" t="s">
        <v>536</v>
      </c>
      <c r="D39" s="719" t="s">
        <v>94</v>
      </c>
      <c r="E39" s="784" t="s">
        <v>75</v>
      </c>
      <c r="F39" s="7" t="s">
        <v>6</v>
      </c>
      <c r="G39" s="138" t="s">
        <v>76</v>
      </c>
      <c r="H39" s="292">
        <v>30</v>
      </c>
      <c r="I39" s="293">
        <v>30</v>
      </c>
      <c r="J39" s="293">
        <v>30</v>
      </c>
      <c r="K39" s="293">
        <v>30</v>
      </c>
      <c r="L39" s="293">
        <v>30</v>
      </c>
      <c r="M39" s="293">
        <v>30</v>
      </c>
      <c r="N39" s="293">
        <v>30</v>
      </c>
      <c r="O39" s="293">
        <v>30</v>
      </c>
      <c r="P39" s="293">
        <v>30</v>
      </c>
      <c r="Q39" s="293">
        <v>30</v>
      </c>
      <c r="R39" s="293">
        <v>30</v>
      </c>
      <c r="S39" s="294">
        <v>30</v>
      </c>
      <c r="T39" s="250">
        <f t="shared" ref="T39:T41" si="2">SUM(H39:S39)</f>
        <v>360</v>
      </c>
      <c r="U39" s="785"/>
      <c r="V39" s="775"/>
      <c r="W39" s="775"/>
      <c r="X39" s="775"/>
      <c r="Y39" s="775"/>
      <c r="Z39" s="775"/>
      <c r="AA39" s="775"/>
      <c r="AB39" s="823" t="s">
        <v>75</v>
      </c>
      <c r="AC39" s="821">
        <f>SUM(T39:T41)</f>
        <v>360</v>
      </c>
      <c r="AD39" s="775"/>
      <c r="AE39" s="757">
        <f>AC39*AD39</f>
        <v>0</v>
      </c>
      <c r="AF39" s="775"/>
      <c r="AG39" s="775"/>
      <c r="AH39" s="775"/>
      <c r="AI39" s="820"/>
      <c r="AJ39" s="769"/>
      <c r="AK39" s="769"/>
    </row>
    <row r="40" spans="1:37" ht="31.5" x14ac:dyDescent="0.25">
      <c r="A40" s="762"/>
      <c r="B40" s="789" t="s">
        <v>88</v>
      </c>
      <c r="C40" s="719"/>
      <c r="D40" s="719"/>
      <c r="E40" s="784"/>
      <c r="F40" s="9" t="s">
        <v>8</v>
      </c>
      <c r="G40" s="139"/>
      <c r="H40" s="295"/>
      <c r="I40" s="296"/>
      <c r="J40" s="296"/>
      <c r="K40" s="296"/>
      <c r="L40" s="296"/>
      <c r="M40" s="296"/>
      <c r="N40" s="296"/>
      <c r="O40" s="296"/>
      <c r="P40" s="296"/>
      <c r="Q40" s="296"/>
      <c r="R40" s="296"/>
      <c r="S40" s="297"/>
      <c r="T40" s="251">
        <f t="shared" si="2"/>
        <v>0</v>
      </c>
      <c r="U40" s="735"/>
      <c r="V40" s="729"/>
      <c r="W40" s="729"/>
      <c r="X40" s="729"/>
      <c r="Y40" s="729"/>
      <c r="Z40" s="729"/>
      <c r="AA40" s="729"/>
      <c r="AB40" s="738"/>
      <c r="AC40" s="822"/>
      <c r="AD40" s="729"/>
      <c r="AE40" s="758"/>
      <c r="AF40" s="729"/>
      <c r="AG40" s="729"/>
      <c r="AH40" s="729"/>
      <c r="AI40" s="732"/>
      <c r="AJ40" s="726"/>
      <c r="AK40" s="726"/>
    </row>
    <row r="41" spans="1:37" ht="31.5" x14ac:dyDescent="0.25">
      <c r="A41" s="762"/>
      <c r="B41" s="789" t="s">
        <v>88</v>
      </c>
      <c r="C41" s="719"/>
      <c r="D41" s="719"/>
      <c r="E41" s="784"/>
      <c r="F41" s="11" t="s">
        <v>599</v>
      </c>
      <c r="G41" s="144"/>
      <c r="H41" s="323"/>
      <c r="I41" s="324"/>
      <c r="J41" s="324"/>
      <c r="K41" s="324"/>
      <c r="L41" s="324"/>
      <c r="M41" s="324"/>
      <c r="N41" s="324"/>
      <c r="O41" s="324"/>
      <c r="P41" s="324"/>
      <c r="Q41" s="324"/>
      <c r="R41" s="324"/>
      <c r="S41" s="325"/>
      <c r="T41" s="252">
        <f t="shared" si="2"/>
        <v>0</v>
      </c>
      <c r="U41" s="736"/>
      <c r="V41" s="730"/>
      <c r="W41" s="730"/>
      <c r="X41" s="730"/>
      <c r="Y41" s="730"/>
      <c r="Z41" s="730"/>
      <c r="AA41" s="730"/>
      <c r="AB41" s="739"/>
      <c r="AC41" s="780"/>
      <c r="AD41" s="730"/>
      <c r="AE41" s="761"/>
      <c r="AF41" s="730"/>
      <c r="AG41" s="730"/>
      <c r="AH41" s="730"/>
      <c r="AI41" s="733"/>
      <c r="AJ41" s="727"/>
      <c r="AK41" s="727"/>
    </row>
    <row r="42" spans="1:37" ht="31.5" customHeight="1" x14ac:dyDescent="0.25">
      <c r="A42" s="34"/>
      <c r="B42" s="192"/>
      <c r="C42" s="28"/>
      <c r="E42" s="34"/>
      <c r="F42" s="193"/>
      <c r="G42" s="194"/>
      <c r="H42" s="195"/>
      <c r="I42" s="195"/>
      <c r="J42" s="195"/>
      <c r="K42" s="195"/>
      <c r="L42" s="195"/>
      <c r="M42" s="195"/>
      <c r="N42" s="195"/>
      <c r="O42" s="195"/>
      <c r="P42" s="195"/>
      <c r="Q42" s="195"/>
      <c r="R42" s="195"/>
      <c r="S42" s="195"/>
      <c r="T42" s="32"/>
      <c r="U42" s="34"/>
      <c r="V42" s="34"/>
      <c r="W42" s="34"/>
      <c r="X42" s="34"/>
      <c r="Y42" s="34"/>
      <c r="Z42" s="34"/>
      <c r="AA42" s="34"/>
      <c r="AB42" s="61"/>
      <c r="AC42" s="196"/>
      <c r="AD42" s="34"/>
      <c r="AE42" s="197"/>
      <c r="AF42" s="34"/>
      <c r="AG42" s="34"/>
      <c r="AH42" s="34"/>
      <c r="AI42" s="34"/>
      <c r="AJ42" s="34"/>
      <c r="AK42" s="34"/>
    </row>
    <row r="43" spans="1:37" ht="20.25" x14ac:dyDescent="0.3">
      <c r="A43" s="34"/>
      <c r="B43" s="816" t="s">
        <v>95</v>
      </c>
      <c r="C43" s="817"/>
      <c r="D43" s="817"/>
      <c r="E43" s="817"/>
      <c r="F43" s="817"/>
      <c r="G43" s="817"/>
      <c r="H43" s="817"/>
      <c r="I43" s="817"/>
      <c r="J43" s="817"/>
      <c r="K43" s="817"/>
      <c r="L43" s="817"/>
      <c r="M43" s="817"/>
      <c r="N43" s="817"/>
      <c r="O43" s="817"/>
      <c r="P43" s="817"/>
      <c r="Q43" s="817"/>
      <c r="R43" s="817"/>
      <c r="S43" s="817"/>
      <c r="T43" s="817"/>
      <c r="U43" s="817"/>
      <c r="V43" s="817"/>
      <c r="W43" s="817"/>
      <c r="X43" s="817"/>
      <c r="Y43" s="817"/>
      <c r="Z43" s="817"/>
      <c r="AA43" s="817"/>
      <c r="AB43" s="817"/>
      <c r="AC43" s="817"/>
      <c r="AD43" s="817"/>
      <c r="AE43" s="126">
        <f>SUM(AE6:AE38)</f>
        <v>0</v>
      </c>
    </row>
    <row r="44" spans="1:37" ht="18.75" x14ac:dyDescent="0.3">
      <c r="A44" s="34"/>
      <c r="B44"/>
      <c r="C44"/>
      <c r="D44"/>
      <c r="G44" s="160"/>
      <c r="H44" s="2"/>
      <c r="I44" s="2"/>
      <c r="J44" s="2"/>
      <c r="K44" s="2"/>
    </row>
    <row r="45" spans="1:37" s="2" customFormat="1" ht="37.5" customHeight="1" x14ac:dyDescent="0.3">
      <c r="A45"/>
      <c r="B45"/>
      <c r="C45"/>
      <c r="D45" s="17"/>
      <c r="G45" s="161"/>
      <c r="I45"/>
      <c r="J45"/>
      <c r="K45"/>
      <c r="L45"/>
      <c r="M45"/>
      <c r="N45"/>
      <c r="O45"/>
      <c r="P45"/>
      <c r="Q45"/>
      <c r="R45"/>
      <c r="S45"/>
      <c r="T45"/>
      <c r="U45"/>
      <c r="V45"/>
      <c r="W45"/>
      <c r="X45"/>
      <c r="Y45"/>
      <c r="Z45"/>
      <c r="AA45"/>
      <c r="AB45"/>
      <c r="AC45"/>
      <c r="AD45"/>
      <c r="AE45"/>
      <c r="AF45"/>
      <c r="AG45"/>
      <c r="AH45"/>
      <c r="AI45"/>
      <c r="AJ45"/>
      <c r="AK45"/>
    </row>
    <row r="46" spans="1:37" s="2" customFormat="1" ht="37.5" customHeight="1" x14ac:dyDescent="0.3">
      <c r="A46"/>
      <c r="B46" s="18" t="s">
        <v>96</v>
      </c>
      <c r="C46" s="19"/>
      <c r="D46" s="20">
        <f>SUM(AF6:AF38)/6</f>
        <v>0</v>
      </c>
      <c r="E46" s="19" t="s">
        <v>97</v>
      </c>
      <c r="F46" s="16"/>
      <c r="G46" s="160"/>
      <c r="H46" s="16"/>
      <c r="I46" s="16"/>
      <c r="J46" s="16"/>
      <c r="K46" s="16"/>
      <c r="L46" s="16"/>
      <c r="M46" s="24"/>
      <c r="N46" s="25"/>
      <c r="O46"/>
      <c r="P46"/>
      <c r="Q46"/>
      <c r="R46"/>
      <c r="S46"/>
      <c r="T46"/>
      <c r="U46"/>
      <c r="V46"/>
      <c r="W46"/>
      <c r="X46"/>
      <c r="Y46"/>
      <c r="Z46"/>
      <c r="AA46"/>
      <c r="AB46"/>
      <c r="AC46"/>
      <c r="AD46"/>
      <c r="AE46"/>
      <c r="AF46"/>
      <c r="AG46"/>
      <c r="AH46"/>
      <c r="AI46"/>
      <c r="AJ46"/>
      <c r="AK46"/>
    </row>
    <row r="47" spans="1:37" s="2" customFormat="1" ht="37.5" customHeight="1" x14ac:dyDescent="0.3">
      <c r="A47"/>
      <c r="B47"/>
      <c r="C47" s="21"/>
      <c r="D47" s="22"/>
      <c r="E47" s="22"/>
      <c r="F47" s="22"/>
      <c r="G47" s="162"/>
      <c r="H47" s="22"/>
      <c r="I47" s="22"/>
      <c r="J47" s="26"/>
      <c r="K47" s="27"/>
      <c r="L47" s="28"/>
      <c r="M47" s="28"/>
      <c r="N47" s="29"/>
      <c r="O47"/>
      <c r="P47"/>
      <c r="Q47"/>
      <c r="R47"/>
      <c r="S47"/>
      <c r="T47"/>
      <c r="U47"/>
      <c r="V47"/>
      <c r="W47"/>
      <c r="X47"/>
      <c r="Y47"/>
      <c r="Z47"/>
      <c r="AA47"/>
      <c r="AB47"/>
      <c r="AC47"/>
      <c r="AD47"/>
      <c r="AE47"/>
      <c r="AF47"/>
      <c r="AG47"/>
      <c r="AH47"/>
      <c r="AI47"/>
      <c r="AJ47"/>
      <c r="AK47"/>
    </row>
    <row r="48" spans="1:37" ht="18.75" x14ac:dyDescent="0.3">
      <c r="A48" s="2"/>
      <c r="B48" s="815" t="s">
        <v>98</v>
      </c>
      <c r="C48" s="815"/>
      <c r="D48" s="815"/>
      <c r="E48" s="815"/>
      <c r="F48" s="815"/>
      <c r="G48" s="815"/>
      <c r="H48" s="815"/>
      <c r="I48" s="815"/>
      <c r="J48" s="815"/>
      <c r="K48" s="815"/>
      <c r="L48" s="815"/>
      <c r="M48" s="815"/>
      <c r="N48" s="815"/>
      <c r="O48" s="2"/>
      <c r="P48" s="2"/>
      <c r="Q48" s="2"/>
      <c r="R48" s="2"/>
      <c r="S48" s="2"/>
      <c r="T48" s="2"/>
      <c r="U48" s="2"/>
      <c r="V48" s="2"/>
      <c r="W48" s="2"/>
      <c r="X48" s="2"/>
      <c r="Y48" s="2"/>
      <c r="Z48" s="2"/>
      <c r="AA48" s="2"/>
      <c r="AB48" s="2"/>
      <c r="AC48" s="2"/>
      <c r="AD48" s="2"/>
      <c r="AE48" s="2"/>
      <c r="AF48" s="2"/>
      <c r="AG48" s="2"/>
      <c r="AH48" s="2"/>
      <c r="AI48" s="2"/>
      <c r="AJ48" s="2"/>
      <c r="AK48" s="2"/>
    </row>
    <row r="49" spans="1:37" ht="18.75" x14ac:dyDescent="0.3">
      <c r="A49" s="2"/>
      <c r="B49" s="815" t="s">
        <v>32</v>
      </c>
      <c r="C49" s="815"/>
      <c r="D49" s="815"/>
      <c r="E49" s="815"/>
      <c r="F49" s="815"/>
      <c r="G49" s="815"/>
      <c r="H49" s="815"/>
      <c r="I49" s="815"/>
      <c r="J49" s="815"/>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row>
    <row r="50" spans="1:37" ht="18.75" x14ac:dyDescent="0.3">
      <c r="A50" s="2"/>
      <c r="B50" s="815" t="s">
        <v>33</v>
      </c>
      <c r="C50" s="815"/>
      <c r="D50" s="815"/>
      <c r="E50" s="815"/>
      <c r="F50" s="815"/>
      <c r="G50" s="815"/>
      <c r="H50" s="815"/>
      <c r="I50" s="815"/>
      <c r="J50" s="815"/>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row>
    <row r="53" spans="1:37" ht="15.75" x14ac:dyDescent="0.25">
      <c r="B53" s="809" t="s">
        <v>506</v>
      </c>
      <c r="C53" s="809"/>
      <c r="D53" s="809"/>
      <c r="E53" s="809"/>
      <c r="F53" s="809"/>
      <c r="G53" s="809"/>
      <c r="H53" s="809"/>
      <c r="I53" s="809"/>
      <c r="J53" s="809"/>
      <c r="K53" s="809"/>
      <c r="L53" s="809"/>
      <c r="M53" s="809"/>
      <c r="N53" s="809"/>
      <c r="O53" s="809"/>
      <c r="P53" s="809"/>
      <c r="Q53" s="809"/>
      <c r="R53" s="186"/>
      <c r="S53" s="186"/>
      <c r="T53" s="186"/>
      <c r="U53" s="186"/>
    </row>
    <row r="54" spans="1:37" ht="15.75" x14ac:dyDescent="0.25">
      <c r="B54" s="810" t="s">
        <v>509</v>
      </c>
      <c r="C54" s="810"/>
      <c r="D54" s="810"/>
      <c r="E54" s="810"/>
      <c r="F54" s="810"/>
      <c r="G54" s="810"/>
      <c r="H54" s="810"/>
      <c r="I54" s="810"/>
      <c r="J54" s="186"/>
      <c r="K54" s="186"/>
      <c r="L54" s="186"/>
      <c r="M54" s="186"/>
      <c r="N54" s="186"/>
      <c r="O54" s="186"/>
      <c r="P54" s="186"/>
      <c r="Q54" s="186"/>
      <c r="R54" s="186"/>
      <c r="S54" s="186"/>
      <c r="T54" s="186"/>
      <c r="U54" s="186"/>
    </row>
    <row r="55" spans="1:37" ht="15.75" x14ac:dyDescent="0.25">
      <c r="B55" s="811" t="s">
        <v>495</v>
      </c>
      <c r="C55" s="811"/>
      <c r="D55" s="811"/>
      <c r="E55" s="811"/>
      <c r="F55" s="811"/>
      <c r="G55" s="811"/>
      <c r="H55" s="811"/>
      <c r="I55" s="811"/>
      <c r="J55" s="811"/>
      <c r="K55" s="811"/>
      <c r="L55" s="811"/>
      <c r="M55" s="186"/>
      <c r="N55" s="186"/>
      <c r="O55" s="186"/>
      <c r="P55" s="186"/>
      <c r="Q55" s="186"/>
      <c r="R55" s="186"/>
      <c r="S55" s="186"/>
      <c r="T55" s="186"/>
      <c r="U55" s="186"/>
      <c r="AD55" t="s">
        <v>584</v>
      </c>
      <c r="AE55">
        <v>0</v>
      </c>
    </row>
    <row r="56" spans="1:37" ht="15.75" x14ac:dyDescent="0.25">
      <c r="B56" s="812" t="s">
        <v>516</v>
      </c>
      <c r="C56" s="812"/>
      <c r="D56" s="812"/>
      <c r="E56" s="812"/>
      <c r="F56" s="812"/>
      <c r="G56" s="812"/>
      <c r="H56" s="812"/>
      <c r="I56" s="812"/>
      <c r="J56" s="812"/>
      <c r="K56" s="812"/>
      <c r="L56" s="812"/>
      <c r="M56" s="186"/>
      <c r="N56" s="186"/>
      <c r="O56" s="186"/>
      <c r="P56" s="186"/>
      <c r="Q56" s="186"/>
      <c r="R56" s="186"/>
      <c r="S56" s="186"/>
      <c r="T56" s="186"/>
      <c r="U56" s="186"/>
    </row>
    <row r="57" spans="1:37" ht="15.75" x14ac:dyDescent="0.25">
      <c r="B57" s="813" t="s">
        <v>550</v>
      </c>
      <c r="C57" s="813"/>
      <c r="D57" s="813"/>
      <c r="E57" s="813"/>
      <c r="F57" s="813"/>
      <c r="G57" s="813"/>
      <c r="H57" s="813"/>
      <c r="I57" s="813"/>
      <c r="J57" s="813"/>
      <c r="K57" s="813"/>
      <c r="L57" s="813"/>
      <c r="M57" s="813"/>
      <c r="N57" s="813"/>
      <c r="O57" s="187"/>
      <c r="P57" s="187"/>
      <c r="Q57" s="187"/>
      <c r="R57" s="187"/>
      <c r="S57" s="187"/>
      <c r="T57" s="186"/>
      <c r="U57" s="186"/>
    </row>
    <row r="58" spans="1:37" ht="15.75" x14ac:dyDescent="0.25">
      <c r="B58" s="813" t="s">
        <v>503</v>
      </c>
      <c r="C58" s="813"/>
      <c r="D58" s="813"/>
      <c r="E58" s="813"/>
      <c r="F58" s="813"/>
      <c r="G58" s="813"/>
      <c r="H58" s="813"/>
      <c r="I58" s="813"/>
      <c r="J58" s="187"/>
      <c r="K58" s="186"/>
      <c r="L58" s="186"/>
      <c r="M58" s="186"/>
      <c r="N58" s="186"/>
      <c r="O58" s="186"/>
      <c r="P58" s="186"/>
      <c r="Q58" s="186"/>
      <c r="R58" s="186"/>
      <c r="S58" s="186"/>
      <c r="T58" s="186"/>
      <c r="U58" s="186"/>
    </row>
    <row r="59" spans="1:37" ht="15.75" x14ac:dyDescent="0.25">
      <c r="B59" s="813" t="s">
        <v>510</v>
      </c>
      <c r="C59" s="813"/>
      <c r="D59" s="813"/>
      <c r="E59" s="813"/>
      <c r="F59" s="813"/>
      <c r="G59" s="813"/>
      <c r="H59" s="813"/>
      <c r="I59" s="813"/>
      <c r="J59" s="813"/>
      <c r="K59" s="813"/>
      <c r="L59" s="813"/>
      <c r="M59" s="187"/>
      <c r="N59" s="186"/>
      <c r="O59" s="186"/>
      <c r="P59" s="186"/>
      <c r="Q59" s="186"/>
      <c r="R59" s="186"/>
      <c r="S59" s="186"/>
      <c r="T59" s="186"/>
      <c r="U59" s="186"/>
    </row>
    <row r="60" spans="1:37" ht="15.75" x14ac:dyDescent="0.25">
      <c r="B60" s="813"/>
      <c r="C60" s="813"/>
      <c r="D60" s="813"/>
      <c r="E60" s="813"/>
      <c r="F60" s="813"/>
      <c r="G60" s="813"/>
      <c r="H60" s="813"/>
      <c r="I60" s="813"/>
      <c r="J60" s="187"/>
      <c r="K60" s="188"/>
      <c r="L60" s="188"/>
      <c r="M60" s="188"/>
      <c r="N60" s="186"/>
      <c r="O60" s="186"/>
      <c r="P60" s="186"/>
      <c r="Q60" s="186"/>
      <c r="R60" s="186"/>
      <c r="S60" s="186"/>
      <c r="T60" s="186"/>
      <c r="U60" s="186"/>
    </row>
    <row r="61" spans="1:37" ht="15.75" x14ac:dyDescent="0.25">
      <c r="B61" s="814" t="s">
        <v>496</v>
      </c>
      <c r="C61" s="814"/>
      <c r="D61" s="814"/>
      <c r="E61" s="814"/>
      <c r="F61" s="814"/>
      <c r="G61" s="814"/>
      <c r="H61" s="814"/>
      <c r="I61" s="186"/>
      <c r="J61" s="186"/>
      <c r="K61" s="186"/>
      <c r="L61" s="186"/>
      <c r="M61" s="186"/>
      <c r="N61" s="186"/>
      <c r="O61" s="186"/>
      <c r="P61" s="186"/>
      <c r="Q61" s="186"/>
      <c r="R61" s="186"/>
      <c r="S61" s="186"/>
      <c r="T61" s="186"/>
      <c r="U61" s="186"/>
    </row>
    <row r="62" spans="1:37" ht="15.75" x14ac:dyDescent="0.25">
      <c r="B62" s="808" t="s">
        <v>497</v>
      </c>
      <c r="C62" s="808"/>
      <c r="D62" s="808"/>
      <c r="E62" s="808"/>
      <c r="F62" s="808"/>
      <c r="G62" s="808"/>
      <c r="H62" s="808"/>
      <c r="I62" s="808"/>
      <c r="J62" s="808"/>
      <c r="K62" s="808"/>
      <c r="L62" s="808"/>
      <c r="M62" s="808"/>
      <c r="N62" s="808"/>
      <c r="O62" s="808"/>
      <c r="P62" s="186"/>
      <c r="Q62" s="186"/>
      <c r="R62" s="186"/>
      <c r="S62" s="186"/>
      <c r="T62" s="186"/>
      <c r="U62" s="186"/>
    </row>
    <row r="63" spans="1:37" ht="15.75" x14ac:dyDescent="0.25">
      <c r="B63" s="819" t="s">
        <v>498</v>
      </c>
      <c r="C63" s="819"/>
      <c r="D63" s="819"/>
      <c r="E63" s="819"/>
      <c r="F63" s="186"/>
      <c r="G63" s="186"/>
      <c r="H63" s="186"/>
      <c r="I63" s="186"/>
      <c r="J63" s="186"/>
      <c r="K63" s="186"/>
      <c r="L63" s="186"/>
      <c r="M63" s="186"/>
      <c r="N63" s="186"/>
      <c r="O63" s="186"/>
      <c r="P63" s="186"/>
      <c r="Q63" s="186"/>
      <c r="R63" s="186"/>
      <c r="S63" s="186"/>
      <c r="T63" s="186"/>
      <c r="U63" s="186"/>
    </row>
    <row r="64" spans="1:37" ht="15.75" x14ac:dyDescent="0.25">
      <c r="B64" s="807" t="s">
        <v>499</v>
      </c>
      <c r="C64" s="807"/>
      <c r="D64" s="807"/>
      <c r="E64" s="807"/>
      <c r="F64" s="807"/>
      <c r="G64" s="807"/>
      <c r="H64" s="807"/>
      <c r="I64" s="807"/>
      <c r="J64" s="807"/>
      <c r="K64" s="807"/>
      <c r="L64" s="807"/>
      <c r="M64" s="807"/>
      <c r="N64" s="807"/>
      <c r="O64" s="807"/>
      <c r="P64" s="807"/>
      <c r="Q64" s="807"/>
      <c r="R64" s="807"/>
      <c r="S64" s="807"/>
      <c r="T64" s="807"/>
      <c r="U64" s="807"/>
    </row>
    <row r="65" spans="2:21" ht="16.5" customHeight="1" x14ac:dyDescent="0.25">
      <c r="B65" s="807" t="s">
        <v>500</v>
      </c>
      <c r="C65" s="807"/>
      <c r="D65" s="807"/>
      <c r="E65" s="807"/>
      <c r="F65" s="807"/>
      <c r="G65" s="807"/>
      <c r="H65" s="807"/>
      <c r="I65" s="807"/>
      <c r="J65" s="807"/>
      <c r="K65" s="807"/>
      <c r="L65" s="807"/>
      <c r="M65" s="807"/>
      <c r="N65" s="807"/>
      <c r="O65" s="807"/>
      <c r="P65" s="807"/>
      <c r="Q65" s="807"/>
      <c r="R65" s="807"/>
      <c r="S65" s="807"/>
      <c r="T65" s="807"/>
      <c r="U65" s="186"/>
    </row>
    <row r="66" spans="2:21" ht="15.75" x14ac:dyDescent="0.25">
      <c r="B66" s="807" t="s">
        <v>501</v>
      </c>
      <c r="C66" s="807"/>
      <c r="D66" s="807"/>
      <c r="E66" s="807"/>
      <c r="F66" s="807"/>
      <c r="G66" s="807"/>
      <c r="H66" s="807"/>
      <c r="I66" s="807"/>
      <c r="J66" s="807"/>
      <c r="K66" s="807"/>
      <c r="L66" s="807"/>
      <c r="M66" s="807"/>
      <c r="N66" s="807"/>
      <c r="O66" s="807"/>
      <c r="P66" s="807"/>
      <c r="Q66" s="807"/>
      <c r="R66" s="807"/>
      <c r="S66" s="807"/>
      <c r="T66" s="807"/>
      <c r="U66" s="186"/>
    </row>
    <row r="67" spans="2:21" ht="15.75" x14ac:dyDescent="0.25">
      <c r="B67" s="807" t="s">
        <v>502</v>
      </c>
      <c r="C67" s="807"/>
      <c r="D67" s="807"/>
      <c r="E67" s="807"/>
      <c r="F67" s="807"/>
      <c r="G67" s="807"/>
      <c r="H67" s="807"/>
      <c r="I67" s="807"/>
      <c r="J67" s="807"/>
      <c r="K67" s="807"/>
      <c r="L67" s="807"/>
      <c r="M67" s="807"/>
      <c r="N67" s="807"/>
      <c r="O67" s="807"/>
      <c r="P67" s="807"/>
      <c r="Q67" s="807"/>
      <c r="R67" s="807"/>
      <c r="S67" s="807"/>
      <c r="T67" s="807"/>
      <c r="U67" s="807"/>
    </row>
    <row r="68" spans="2:21" ht="15.75" x14ac:dyDescent="0.25">
      <c r="B68" s="807" t="s">
        <v>505</v>
      </c>
      <c r="C68" s="807"/>
      <c r="D68" s="807"/>
      <c r="E68" s="807"/>
      <c r="F68" s="807"/>
      <c r="G68" s="807"/>
      <c r="H68" s="186"/>
      <c r="I68" s="186"/>
      <c r="J68" s="186"/>
      <c r="K68" s="186"/>
      <c r="L68" s="186"/>
      <c r="M68" s="186"/>
      <c r="N68" s="186"/>
      <c r="O68" s="186"/>
      <c r="P68" s="186"/>
      <c r="Q68" s="186"/>
      <c r="R68" s="186"/>
      <c r="S68" s="186"/>
      <c r="T68" s="186"/>
      <c r="U68" s="186"/>
    </row>
    <row r="69" spans="2:21" ht="15.75" x14ac:dyDescent="0.25">
      <c r="B69" s="808" t="s">
        <v>508</v>
      </c>
      <c r="C69" s="808"/>
      <c r="D69" s="808"/>
      <c r="E69" s="808"/>
      <c r="F69" s="808"/>
      <c r="G69" s="808"/>
      <c r="H69" s="808"/>
      <c r="I69" s="808"/>
      <c r="J69" s="808"/>
      <c r="K69" s="808"/>
      <c r="L69" s="808"/>
      <c r="M69" s="808"/>
      <c r="N69" s="808"/>
      <c r="O69" s="186"/>
      <c r="P69" s="186"/>
      <c r="Q69" s="186"/>
      <c r="R69" s="186"/>
      <c r="S69" s="186"/>
      <c r="T69" s="186"/>
      <c r="U69" s="186"/>
    </row>
    <row r="72" spans="2:21" x14ac:dyDescent="0.25">
      <c r="B72" s="156" t="s">
        <v>608</v>
      </c>
    </row>
  </sheetData>
  <protectedRanges>
    <protectedRange sqref="AD6:AI42" name="Diapazons2_5_1_1_4"/>
    <protectedRange sqref="U6:Z42" name="Diapazons1_5_1_1_4"/>
    <protectedRange sqref="B45:N50" name="Diapazons4_5_1_1"/>
    <protectedRange sqref="V43" name="Diapazons3_5_1_1_2"/>
  </protectedRanges>
  <mergeCells count="296">
    <mergeCell ref="AK39:AK41"/>
    <mergeCell ref="A39:A41"/>
    <mergeCell ref="B39:B41"/>
    <mergeCell ref="C39:C41"/>
    <mergeCell ref="D39:D41"/>
    <mergeCell ref="E39:E41"/>
    <mergeCell ref="U39:U41"/>
    <mergeCell ref="V39:V41"/>
    <mergeCell ref="W39:W41"/>
    <mergeCell ref="X39:X41"/>
    <mergeCell ref="Y39:Y41"/>
    <mergeCell ref="Z39:Z41"/>
    <mergeCell ref="AA39:AA41"/>
    <mergeCell ref="AB39:AB41"/>
    <mergeCell ref="AC39:AC41"/>
    <mergeCell ref="AD39:AD41"/>
    <mergeCell ref="AE39:AE41"/>
    <mergeCell ref="AF39:AF41"/>
    <mergeCell ref="AJ36:AJ38"/>
    <mergeCell ref="B62:O62"/>
    <mergeCell ref="B63:E63"/>
    <mergeCell ref="E12:E14"/>
    <mergeCell ref="E15:E17"/>
    <mergeCell ref="E18:E20"/>
    <mergeCell ref="E36:E38"/>
    <mergeCell ref="V12:V14"/>
    <mergeCell ref="V15:V17"/>
    <mergeCell ref="V18:V20"/>
    <mergeCell ref="V36:V38"/>
    <mergeCell ref="AI12:AI14"/>
    <mergeCell ref="AI15:AI17"/>
    <mergeCell ref="AI18:AI20"/>
    <mergeCell ref="AI36:AI38"/>
    <mergeCell ref="AC36:AC38"/>
    <mergeCell ref="AB36:AB38"/>
    <mergeCell ref="AA36:AA38"/>
    <mergeCell ref="Z36:Z38"/>
    <mergeCell ref="Y36:Y38"/>
    <mergeCell ref="AG39:AG41"/>
    <mergeCell ref="AH39:AH41"/>
    <mergeCell ref="AI39:AI41"/>
    <mergeCell ref="AJ39:AJ41"/>
    <mergeCell ref="X36:X38"/>
    <mergeCell ref="B64:U64"/>
    <mergeCell ref="B65:T65"/>
    <mergeCell ref="B66:T66"/>
    <mergeCell ref="B67:U67"/>
    <mergeCell ref="B68:G68"/>
    <mergeCell ref="B69:N69"/>
    <mergeCell ref="B53:Q53"/>
    <mergeCell ref="B54:I54"/>
    <mergeCell ref="B55:L55"/>
    <mergeCell ref="B56:L56"/>
    <mergeCell ref="B57:N57"/>
    <mergeCell ref="B58:I58"/>
    <mergeCell ref="B59:L59"/>
    <mergeCell ref="B60:I60"/>
    <mergeCell ref="B61:H61"/>
    <mergeCell ref="W36:W38"/>
    <mergeCell ref="U36:U38"/>
    <mergeCell ref="B50:J50"/>
    <mergeCell ref="B49:J49"/>
    <mergeCell ref="B48:N48"/>
    <mergeCell ref="B43:AD43"/>
    <mergeCell ref="C36:C38"/>
    <mergeCell ref="D6:D8"/>
    <mergeCell ref="D9:D11"/>
    <mergeCell ref="D12:D14"/>
    <mergeCell ref="D15:D17"/>
    <mergeCell ref="D18:D20"/>
    <mergeCell ref="D36:D38"/>
    <mergeCell ref="E4:E5"/>
    <mergeCell ref="E6:E8"/>
    <mergeCell ref="E9:E11"/>
    <mergeCell ref="D33:D35"/>
    <mergeCell ref="F1:R1"/>
    <mergeCell ref="F2:R2"/>
    <mergeCell ref="C4:D4"/>
    <mergeCell ref="H4:S4"/>
    <mergeCell ref="U4:AA4"/>
    <mergeCell ref="C6:C8"/>
    <mergeCell ref="C9:C11"/>
    <mergeCell ref="C12:C14"/>
    <mergeCell ref="C15:C17"/>
    <mergeCell ref="F4:F5"/>
    <mergeCell ref="G4:G5"/>
    <mergeCell ref="T4:T5"/>
    <mergeCell ref="U6:U8"/>
    <mergeCell ref="U9:U11"/>
    <mergeCell ref="U12:U14"/>
    <mergeCell ref="U15:U17"/>
    <mergeCell ref="W6:W8"/>
    <mergeCell ref="W9:W11"/>
    <mergeCell ref="W12:W14"/>
    <mergeCell ref="W15:W17"/>
    <mergeCell ref="Z6:Z8"/>
    <mergeCell ref="Z9:Z11"/>
    <mergeCell ref="Z12:Z14"/>
    <mergeCell ref="Z15:Z17"/>
    <mergeCell ref="A4:A5"/>
    <mergeCell ref="A6:A8"/>
    <mergeCell ref="A9:A11"/>
    <mergeCell ref="A12:A14"/>
    <mergeCell ref="A15:A17"/>
    <mergeCell ref="A18:A20"/>
    <mergeCell ref="A36:A38"/>
    <mergeCell ref="B4:B5"/>
    <mergeCell ref="B6:B8"/>
    <mergeCell ref="B9:B11"/>
    <mergeCell ref="B12:B14"/>
    <mergeCell ref="B15:B17"/>
    <mergeCell ref="B18:B20"/>
    <mergeCell ref="B36:B38"/>
    <mergeCell ref="A27:A29"/>
    <mergeCell ref="B27:B29"/>
    <mergeCell ref="B33:B35"/>
    <mergeCell ref="V6:V8"/>
    <mergeCell ref="V9:V11"/>
    <mergeCell ref="X6:X8"/>
    <mergeCell ref="X9:X11"/>
    <mergeCell ref="X12:X14"/>
    <mergeCell ref="X15:X17"/>
    <mergeCell ref="X18:X20"/>
    <mergeCell ref="Y6:Y8"/>
    <mergeCell ref="Y9:Y11"/>
    <mergeCell ref="Y12:Y14"/>
    <mergeCell ref="Y15:Y17"/>
    <mergeCell ref="Y18:Y20"/>
    <mergeCell ref="AA6:AA8"/>
    <mergeCell ref="AA9:AA11"/>
    <mergeCell ref="AA12:AA14"/>
    <mergeCell ref="AA15:AA17"/>
    <mergeCell ref="AA18:AA20"/>
    <mergeCell ref="AB4:AB5"/>
    <mergeCell ref="AB6:AB8"/>
    <mergeCell ref="AB9:AB11"/>
    <mergeCell ref="AB12:AB14"/>
    <mergeCell ref="AB15:AB17"/>
    <mergeCell ref="AB18:AB20"/>
    <mergeCell ref="AC4:AC5"/>
    <mergeCell ref="AC6:AC8"/>
    <mergeCell ref="AC9:AC11"/>
    <mergeCell ref="AC12:AC14"/>
    <mergeCell ref="AC15:AC17"/>
    <mergeCell ref="AC18:AC20"/>
    <mergeCell ref="AD4:AD5"/>
    <mergeCell ref="AD6:AD8"/>
    <mergeCell ref="AD9:AD11"/>
    <mergeCell ref="AD12:AD14"/>
    <mergeCell ref="AD15:AD17"/>
    <mergeCell ref="AD18:AD20"/>
    <mergeCell ref="AE4:AE5"/>
    <mergeCell ref="AE6:AE8"/>
    <mergeCell ref="AE9:AE11"/>
    <mergeCell ref="AK36:AK38"/>
    <mergeCell ref="AH36:AH38"/>
    <mergeCell ref="AG36:AG38"/>
    <mergeCell ref="AF36:AF38"/>
    <mergeCell ref="AE36:AE38"/>
    <mergeCell ref="AD36:AD38"/>
    <mergeCell ref="AG4:AG5"/>
    <mergeCell ref="AG6:AG8"/>
    <mergeCell ref="AG9:AG11"/>
    <mergeCell ref="AG12:AG14"/>
    <mergeCell ref="AG15:AG17"/>
    <mergeCell ref="AG18:AG20"/>
    <mergeCell ref="AK4:AK5"/>
    <mergeCell ref="AK6:AK8"/>
    <mergeCell ref="AK9:AK11"/>
    <mergeCell ref="AK12:AK14"/>
    <mergeCell ref="AK15:AK17"/>
    <mergeCell ref="AK18:AK20"/>
    <mergeCell ref="AH4:AH5"/>
    <mergeCell ref="AH6:AH8"/>
    <mergeCell ref="AH9:AH11"/>
    <mergeCell ref="AF4:AF5"/>
    <mergeCell ref="AF6:AF8"/>
    <mergeCell ref="AF9:AF11"/>
    <mergeCell ref="AF12:AF14"/>
    <mergeCell ref="AF15:AF17"/>
    <mergeCell ref="AF18:AF20"/>
    <mergeCell ref="AJ4:AJ5"/>
    <mergeCell ref="AJ6:AJ8"/>
    <mergeCell ref="AJ9:AJ11"/>
    <mergeCell ref="AI4:AI5"/>
    <mergeCell ref="AI6:AI8"/>
    <mergeCell ref="AI9:AI11"/>
    <mergeCell ref="AH12:AH14"/>
    <mergeCell ref="AH15:AH17"/>
    <mergeCell ref="AH18:AH20"/>
    <mergeCell ref="AJ12:AJ14"/>
    <mergeCell ref="AJ15:AJ17"/>
    <mergeCell ref="AJ18:AJ20"/>
    <mergeCell ref="C27:C29"/>
    <mergeCell ref="D27:D29"/>
    <mergeCell ref="U27:U29"/>
    <mergeCell ref="V27:V29"/>
    <mergeCell ref="W27:W29"/>
    <mergeCell ref="X27:X29"/>
    <mergeCell ref="AE12:AE14"/>
    <mergeCell ref="AE15:AE17"/>
    <mergeCell ref="AE18:AE20"/>
    <mergeCell ref="Z18:Z20"/>
    <mergeCell ref="W18:W20"/>
    <mergeCell ref="C18:C20"/>
    <mergeCell ref="U18:U20"/>
    <mergeCell ref="W21:W23"/>
    <mergeCell ref="X21:X23"/>
    <mergeCell ref="Y21:Y23"/>
    <mergeCell ref="Z21:Z23"/>
    <mergeCell ref="X24:X26"/>
    <mergeCell ref="Y24:Y26"/>
    <mergeCell ref="Z24:Z26"/>
    <mergeCell ref="AA24:AA26"/>
    <mergeCell ref="AB24:AB26"/>
    <mergeCell ref="Y27:Y29"/>
    <mergeCell ref="Z27:Z29"/>
    <mergeCell ref="AJ33:AJ35"/>
    <mergeCell ref="AA21:AA23"/>
    <mergeCell ref="U24:U26"/>
    <mergeCell ref="V24:V26"/>
    <mergeCell ref="W24:W26"/>
    <mergeCell ref="AA27:AA29"/>
    <mergeCell ref="AB27:AB29"/>
    <mergeCell ref="AD27:AD29"/>
    <mergeCell ref="AF27:AF29"/>
    <mergeCell ref="AG27:AG29"/>
    <mergeCell ref="AH27:AH29"/>
    <mergeCell ref="AI27:AI29"/>
    <mergeCell ref="Y33:Y35"/>
    <mergeCell ref="Z33:Z35"/>
    <mergeCell ref="AA33:AA35"/>
    <mergeCell ref="AB33:AB35"/>
    <mergeCell ref="AD33:AD35"/>
    <mergeCell ref="AF33:AF35"/>
    <mergeCell ref="AG33:AG35"/>
    <mergeCell ref="AH33:AH35"/>
    <mergeCell ref="AI33:AI35"/>
    <mergeCell ref="AB21:AB23"/>
    <mergeCell ref="U21:U23"/>
    <mergeCell ref="V21:V23"/>
    <mergeCell ref="C33:C35"/>
    <mergeCell ref="A33:A35"/>
    <mergeCell ref="E33:E35"/>
    <mergeCell ref="U33:U35"/>
    <mergeCell ref="V33:V35"/>
    <mergeCell ref="W33:W35"/>
    <mergeCell ref="X33:X35"/>
    <mergeCell ref="AK33:AK35"/>
    <mergeCell ref="A21:A23"/>
    <mergeCell ref="B21:B23"/>
    <mergeCell ref="C21:C23"/>
    <mergeCell ref="D21:D23"/>
    <mergeCell ref="E21:E23"/>
    <mergeCell ref="A24:A26"/>
    <mergeCell ref="B24:B26"/>
    <mergeCell ref="C24:C26"/>
    <mergeCell ref="D24:D26"/>
    <mergeCell ref="E24:E26"/>
    <mergeCell ref="E27:E29"/>
    <mergeCell ref="A30:A32"/>
    <mergeCell ref="B30:B32"/>
    <mergeCell ref="C30:C32"/>
    <mergeCell ref="D30:D32"/>
    <mergeCell ref="E30:E32"/>
    <mergeCell ref="U30:U32"/>
    <mergeCell ref="V30:V32"/>
    <mergeCell ref="W30:W32"/>
    <mergeCell ref="X30:X32"/>
    <mergeCell ref="Y30:Y32"/>
    <mergeCell ref="Z30:Z32"/>
    <mergeCell ref="AA30:AA32"/>
    <mergeCell ref="AB30:AB32"/>
    <mergeCell ref="AJ21:AJ23"/>
    <mergeCell ref="AK21:AK23"/>
    <mergeCell ref="AJ24:AJ26"/>
    <mergeCell ref="AK24:AK26"/>
    <mergeCell ref="AK27:AK29"/>
    <mergeCell ref="AJ30:AJ32"/>
    <mergeCell ref="AK30:AK32"/>
    <mergeCell ref="AD21:AD23"/>
    <mergeCell ref="AD24:AD26"/>
    <mergeCell ref="AD30:AD32"/>
    <mergeCell ref="AF30:AF32"/>
    <mergeCell ref="AG30:AG32"/>
    <mergeCell ref="AH30:AH32"/>
    <mergeCell ref="AI30:AI32"/>
    <mergeCell ref="AF21:AF23"/>
    <mergeCell ref="AF24:AF26"/>
    <mergeCell ref="AG24:AG26"/>
    <mergeCell ref="AH24:AH26"/>
    <mergeCell ref="AI24:AI26"/>
    <mergeCell ref="AG21:AG23"/>
    <mergeCell ref="AH21:AH23"/>
    <mergeCell ref="AI21:AI23"/>
    <mergeCell ref="AJ27:AJ29"/>
  </mergeCells>
  <pageMargins left="0.7" right="0.7"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K41"/>
  <sheetViews>
    <sheetView topLeftCell="W1" zoomScale="62" zoomScaleNormal="62" workbookViewId="0">
      <selection activeCell="AJ13" sqref="AJ13:AK15"/>
    </sheetView>
  </sheetViews>
  <sheetFormatPr defaultColWidth="9" defaultRowHeight="15" x14ac:dyDescent="0.25"/>
  <cols>
    <col min="1" max="1" width="9.140625"/>
    <col min="2" max="2" width="21.7109375" customWidth="1"/>
    <col min="3" max="3" width="46" customWidth="1"/>
    <col min="4" max="4" width="29.140625" style="1" customWidth="1"/>
    <col min="5" max="5" width="14.5703125" customWidth="1"/>
    <col min="6" max="6" width="33.140625" customWidth="1"/>
    <col min="7" max="7" width="27" customWidth="1"/>
    <col min="8" max="19" width="14.5703125" customWidth="1"/>
    <col min="20" max="20" width="14" customWidth="1"/>
    <col min="21" max="21" width="33.42578125" customWidth="1"/>
    <col min="22" max="23" width="27.28515625" customWidth="1"/>
    <col min="24" max="24" width="31.7109375" customWidth="1"/>
    <col min="25" max="25" width="30.140625" customWidth="1"/>
    <col min="26" max="26" width="25.7109375" customWidth="1"/>
    <col min="27" max="27" width="31.85546875" customWidth="1"/>
    <col min="28" max="28" width="18.42578125" customWidth="1"/>
    <col min="29" max="29" width="19.42578125" customWidth="1"/>
    <col min="30" max="30" width="24.42578125" customWidth="1"/>
    <col min="31" max="31" width="19.5703125" customWidth="1"/>
    <col min="32" max="32" width="44.7109375" customWidth="1"/>
    <col min="33" max="34" width="15.5703125" customWidth="1"/>
    <col min="35" max="35" width="13.7109375" customWidth="1"/>
    <col min="36" max="36" width="17.42578125" customWidth="1"/>
    <col min="37" max="37" width="18.85546875" customWidth="1"/>
  </cols>
  <sheetData>
    <row r="1" spans="1:37" ht="18.75" x14ac:dyDescent="0.25">
      <c r="E1" s="721" t="s">
        <v>34</v>
      </c>
      <c r="F1" s="721"/>
      <c r="G1" s="721"/>
      <c r="H1" s="721"/>
      <c r="I1" s="721"/>
      <c r="J1" s="721"/>
      <c r="K1" s="721"/>
      <c r="L1" s="721"/>
      <c r="M1" s="721"/>
      <c r="N1" s="721"/>
      <c r="O1" s="721"/>
      <c r="P1" s="721"/>
      <c r="Q1" s="721"/>
    </row>
    <row r="2" spans="1:37" ht="18.75" customHeight="1" x14ac:dyDescent="0.25">
      <c r="E2" s="722" t="s">
        <v>35</v>
      </c>
      <c r="F2" s="722"/>
      <c r="G2" s="722"/>
      <c r="H2" s="722"/>
      <c r="I2" s="722"/>
      <c r="J2" s="722"/>
      <c r="K2" s="722"/>
      <c r="L2" s="722"/>
      <c r="M2" s="722"/>
      <c r="N2" s="722"/>
      <c r="O2" s="722"/>
      <c r="P2" s="722"/>
      <c r="Q2" s="722"/>
    </row>
    <row r="4" spans="1:37" ht="15.75" thickBot="1" x14ac:dyDescent="0.3"/>
    <row r="5" spans="1:37" ht="47.25" customHeight="1" x14ac:dyDescent="0.3">
      <c r="A5" s="785" t="s">
        <v>99</v>
      </c>
      <c r="B5" s="782" t="s">
        <v>36</v>
      </c>
      <c r="C5" s="791" t="s">
        <v>37</v>
      </c>
      <c r="D5" s="791"/>
      <c r="E5" s="782" t="s">
        <v>38</v>
      </c>
      <c r="F5" s="837" t="s">
        <v>39</v>
      </c>
      <c r="G5" s="801" t="s">
        <v>40</v>
      </c>
      <c r="H5" s="834" t="s">
        <v>41</v>
      </c>
      <c r="I5" s="835"/>
      <c r="J5" s="835"/>
      <c r="K5" s="835"/>
      <c r="L5" s="835"/>
      <c r="M5" s="835"/>
      <c r="N5" s="835"/>
      <c r="O5" s="835"/>
      <c r="P5" s="835"/>
      <c r="Q5" s="835"/>
      <c r="R5" s="835"/>
      <c r="S5" s="836"/>
      <c r="T5" s="801" t="s">
        <v>42</v>
      </c>
      <c r="U5" s="795" t="s">
        <v>43</v>
      </c>
      <c r="V5" s="796"/>
      <c r="W5" s="796"/>
      <c r="X5" s="796"/>
      <c r="Y5" s="796"/>
      <c r="Z5" s="796"/>
      <c r="AA5" s="796"/>
      <c r="AB5" s="776" t="s">
        <v>44</v>
      </c>
      <c r="AC5" s="778" t="s">
        <v>45</v>
      </c>
      <c r="AD5" s="782" t="s">
        <v>46</v>
      </c>
      <c r="AE5" s="773" t="s">
        <v>47</v>
      </c>
      <c r="AF5" s="765" t="s">
        <v>48</v>
      </c>
      <c r="AG5" s="776" t="s">
        <v>49</v>
      </c>
      <c r="AH5" s="776" t="s">
        <v>50</v>
      </c>
      <c r="AI5" s="825" t="s">
        <v>51</v>
      </c>
      <c r="AJ5" s="767" t="s">
        <v>525</v>
      </c>
      <c r="AK5" s="767" t="s">
        <v>526</v>
      </c>
    </row>
    <row r="6" spans="1:37" ht="90.75" customHeight="1" thickBot="1" x14ac:dyDescent="0.3">
      <c r="A6" s="746"/>
      <c r="B6" s="783"/>
      <c r="C6" s="4" t="s">
        <v>52</v>
      </c>
      <c r="D6" s="5" t="s">
        <v>53</v>
      </c>
      <c r="E6" s="783"/>
      <c r="F6" s="838"/>
      <c r="G6" s="802"/>
      <c r="H6" s="148" t="s">
        <v>54</v>
      </c>
      <c r="I6" s="151" t="s">
        <v>55</v>
      </c>
      <c r="J6" s="151" t="s">
        <v>56</v>
      </c>
      <c r="K6" s="151" t="s">
        <v>57</v>
      </c>
      <c r="L6" s="151" t="s">
        <v>58</v>
      </c>
      <c r="M6" s="151" t="s">
        <v>59</v>
      </c>
      <c r="N6" s="151" t="s">
        <v>60</v>
      </c>
      <c r="O6" s="151" t="s">
        <v>61</v>
      </c>
      <c r="P6" s="151" t="s">
        <v>62</v>
      </c>
      <c r="Q6" s="151" t="s">
        <v>63</v>
      </c>
      <c r="R6" s="151" t="s">
        <v>64</v>
      </c>
      <c r="S6" s="152" t="s">
        <v>65</v>
      </c>
      <c r="T6" s="802"/>
      <c r="U6" s="31" t="s">
        <v>66</v>
      </c>
      <c r="V6" s="5" t="s">
        <v>67</v>
      </c>
      <c r="W6" s="5" t="s">
        <v>68</v>
      </c>
      <c r="X6" s="5" t="s">
        <v>69</v>
      </c>
      <c r="Y6" s="5" t="s">
        <v>70</v>
      </c>
      <c r="Z6" s="5" t="s">
        <v>71</v>
      </c>
      <c r="AA6" s="5" t="s">
        <v>72</v>
      </c>
      <c r="AB6" s="777"/>
      <c r="AC6" s="827"/>
      <c r="AD6" s="783"/>
      <c r="AE6" s="774"/>
      <c r="AF6" s="766"/>
      <c r="AG6" s="777"/>
      <c r="AH6" s="777"/>
      <c r="AI6" s="826"/>
      <c r="AJ6" s="768"/>
      <c r="AK6" s="768"/>
    </row>
    <row r="7" spans="1:37" ht="39" customHeight="1" x14ac:dyDescent="0.25">
      <c r="A7" s="829">
        <f>1</f>
        <v>1</v>
      </c>
      <c r="B7" s="831" t="s">
        <v>100</v>
      </c>
      <c r="C7" s="804" t="s">
        <v>101</v>
      </c>
      <c r="D7" s="741" t="s">
        <v>102</v>
      </c>
      <c r="E7" s="823" t="s">
        <v>75</v>
      </c>
      <c r="F7" s="7" t="s">
        <v>6</v>
      </c>
      <c r="G7" s="8" t="s">
        <v>103</v>
      </c>
      <c r="H7" s="282">
        <v>100</v>
      </c>
      <c r="I7" s="283">
        <v>130</v>
      </c>
      <c r="J7" s="283">
        <v>110</v>
      </c>
      <c r="K7" s="283">
        <v>100</v>
      </c>
      <c r="L7" s="283">
        <v>100</v>
      </c>
      <c r="M7" s="283">
        <v>50</v>
      </c>
      <c r="N7" s="283">
        <v>50</v>
      </c>
      <c r="O7" s="283">
        <v>50</v>
      </c>
      <c r="P7" s="283">
        <v>100</v>
      </c>
      <c r="Q7" s="283">
        <v>100</v>
      </c>
      <c r="R7" s="283">
        <v>100</v>
      </c>
      <c r="S7" s="284">
        <v>100</v>
      </c>
      <c r="T7" s="249">
        <f>SUM(H7:S7)</f>
        <v>1090</v>
      </c>
      <c r="U7" s="785"/>
      <c r="V7" s="775"/>
      <c r="W7" s="775"/>
      <c r="X7" s="775"/>
      <c r="Y7" s="775"/>
      <c r="Z7" s="775"/>
      <c r="AA7" s="775"/>
      <c r="AB7" s="823" t="s">
        <v>75</v>
      </c>
      <c r="AC7" s="828">
        <f>SUM(T7:T9)</f>
        <v>1640</v>
      </c>
      <c r="AD7" s="775"/>
      <c r="AE7" s="757">
        <f>AC7*AD7</f>
        <v>0</v>
      </c>
      <c r="AF7" s="775"/>
      <c r="AG7" s="775"/>
      <c r="AH7" s="775"/>
      <c r="AI7" s="820"/>
      <c r="AJ7" s="769"/>
      <c r="AK7" s="769"/>
    </row>
    <row r="8" spans="1:37" ht="39" customHeight="1" x14ac:dyDescent="0.25">
      <c r="A8" s="829"/>
      <c r="B8" s="832" t="s">
        <v>104</v>
      </c>
      <c r="C8" s="741"/>
      <c r="D8" s="741"/>
      <c r="E8" s="738"/>
      <c r="F8" s="9" t="s">
        <v>8</v>
      </c>
      <c r="G8" s="10" t="s">
        <v>105</v>
      </c>
      <c r="H8" s="273">
        <v>25</v>
      </c>
      <c r="I8" s="274">
        <v>25</v>
      </c>
      <c r="J8" s="274">
        <v>25</v>
      </c>
      <c r="K8" s="274">
        <v>25</v>
      </c>
      <c r="L8" s="274">
        <v>25</v>
      </c>
      <c r="M8" s="274">
        <v>20</v>
      </c>
      <c r="N8" s="274">
        <v>20</v>
      </c>
      <c r="O8" s="274">
        <v>20</v>
      </c>
      <c r="P8" s="274">
        <v>25</v>
      </c>
      <c r="Q8" s="274">
        <v>25</v>
      </c>
      <c r="R8" s="274">
        <v>25</v>
      </c>
      <c r="S8" s="275">
        <v>25</v>
      </c>
      <c r="T8" s="249">
        <f t="shared" ref="T8:T9" si="0">SUM(H8:S8)</f>
        <v>285</v>
      </c>
      <c r="U8" s="735"/>
      <c r="V8" s="729"/>
      <c r="W8" s="729"/>
      <c r="X8" s="729"/>
      <c r="Y8" s="729"/>
      <c r="Z8" s="729"/>
      <c r="AA8" s="729"/>
      <c r="AB8" s="738"/>
      <c r="AC8" s="822"/>
      <c r="AD8" s="729"/>
      <c r="AE8" s="758"/>
      <c r="AF8" s="729"/>
      <c r="AG8" s="729"/>
      <c r="AH8" s="729"/>
      <c r="AI8" s="732"/>
      <c r="AJ8" s="726"/>
      <c r="AK8" s="726"/>
    </row>
    <row r="9" spans="1:37" ht="39" customHeight="1" thickBot="1" x14ac:dyDescent="0.3">
      <c r="A9" s="829"/>
      <c r="B9" s="833" t="s">
        <v>104</v>
      </c>
      <c r="C9" s="742"/>
      <c r="D9" s="741"/>
      <c r="E9" s="739"/>
      <c r="F9" s="11" t="s">
        <v>78</v>
      </c>
      <c r="G9" s="15" t="s">
        <v>80</v>
      </c>
      <c r="H9" s="301">
        <v>25</v>
      </c>
      <c r="I9" s="302">
        <v>25</v>
      </c>
      <c r="J9" s="302">
        <v>25</v>
      </c>
      <c r="K9" s="302">
        <v>25</v>
      </c>
      <c r="L9" s="302">
        <v>25</v>
      </c>
      <c r="M9" s="302">
        <v>20</v>
      </c>
      <c r="N9" s="302"/>
      <c r="O9" s="302">
        <v>20</v>
      </c>
      <c r="P9" s="302">
        <v>25</v>
      </c>
      <c r="Q9" s="302">
        <v>25</v>
      </c>
      <c r="R9" s="302">
        <v>25</v>
      </c>
      <c r="S9" s="303">
        <v>25</v>
      </c>
      <c r="T9" s="249">
        <f t="shared" si="0"/>
        <v>265</v>
      </c>
      <c r="U9" s="735"/>
      <c r="V9" s="729"/>
      <c r="W9" s="729"/>
      <c r="X9" s="729"/>
      <c r="Y9" s="729"/>
      <c r="Z9" s="729"/>
      <c r="AA9" s="729"/>
      <c r="AB9" s="738"/>
      <c r="AC9" s="780"/>
      <c r="AD9" s="729"/>
      <c r="AE9" s="761"/>
      <c r="AF9" s="729"/>
      <c r="AG9" s="729"/>
      <c r="AH9" s="729"/>
      <c r="AI9" s="732"/>
      <c r="AJ9" s="726"/>
      <c r="AK9" s="726"/>
    </row>
    <row r="10" spans="1:37" ht="39" customHeight="1" x14ac:dyDescent="0.25">
      <c r="A10" s="830">
        <f>A7+1</f>
        <v>2</v>
      </c>
      <c r="B10" s="790" t="s">
        <v>107</v>
      </c>
      <c r="C10" s="818" t="s">
        <v>108</v>
      </c>
      <c r="D10" s="804" t="s">
        <v>109</v>
      </c>
      <c r="E10" s="841" t="s">
        <v>75</v>
      </c>
      <c r="F10" s="7" t="s">
        <v>6</v>
      </c>
      <c r="G10" s="8" t="s">
        <v>77</v>
      </c>
      <c r="H10" s="282">
        <v>20</v>
      </c>
      <c r="I10" s="283">
        <v>20</v>
      </c>
      <c r="J10" s="283">
        <v>20</v>
      </c>
      <c r="K10" s="283">
        <v>20</v>
      </c>
      <c r="L10" s="283">
        <v>20</v>
      </c>
      <c r="M10" s="283">
        <v>10</v>
      </c>
      <c r="N10" s="283">
        <v>10</v>
      </c>
      <c r="O10" s="283">
        <v>10</v>
      </c>
      <c r="P10" s="283">
        <v>20</v>
      </c>
      <c r="Q10" s="283">
        <v>20</v>
      </c>
      <c r="R10" s="283">
        <v>20</v>
      </c>
      <c r="S10" s="284">
        <v>20</v>
      </c>
      <c r="T10" s="250">
        <f t="shared" ref="T10:T15" si="1">SUM(H10:S10)</f>
        <v>210</v>
      </c>
      <c r="U10" s="736"/>
      <c r="V10" s="730"/>
      <c r="W10" s="730"/>
      <c r="X10" s="730"/>
      <c r="Y10" s="730"/>
      <c r="Z10" s="730"/>
      <c r="AA10" s="730"/>
      <c r="AB10" s="739" t="s">
        <v>75</v>
      </c>
      <c r="AC10" s="780">
        <f>SUM(T10:T12)</f>
        <v>210</v>
      </c>
      <c r="AD10" s="730"/>
      <c r="AE10" s="761">
        <f>AC10*AD10</f>
        <v>0</v>
      </c>
      <c r="AF10" s="730"/>
      <c r="AG10" s="730"/>
      <c r="AH10" s="730"/>
      <c r="AI10" s="733"/>
      <c r="AJ10" s="769"/>
      <c r="AK10" s="769"/>
    </row>
    <row r="11" spans="1:37" ht="39" customHeight="1" x14ac:dyDescent="0.25">
      <c r="A11" s="829"/>
      <c r="B11" s="832" t="s">
        <v>110</v>
      </c>
      <c r="C11" s="741"/>
      <c r="D11" s="741"/>
      <c r="E11" s="738"/>
      <c r="F11" s="9" t="s">
        <v>8</v>
      </c>
      <c r="G11" s="10" t="s">
        <v>91</v>
      </c>
      <c r="H11" s="273"/>
      <c r="I11" s="274"/>
      <c r="J11" s="274"/>
      <c r="K11" s="274"/>
      <c r="L11" s="274"/>
      <c r="M11" s="274"/>
      <c r="N11" s="274"/>
      <c r="O11" s="274"/>
      <c r="P11" s="274"/>
      <c r="Q11" s="274"/>
      <c r="R11" s="274"/>
      <c r="S11" s="275"/>
      <c r="T11" s="251">
        <f t="shared" si="1"/>
        <v>0</v>
      </c>
      <c r="U11" s="764"/>
      <c r="V11" s="762"/>
      <c r="W11" s="762"/>
      <c r="X11" s="762"/>
      <c r="Y11" s="762"/>
      <c r="Z11" s="762"/>
      <c r="AA11" s="762"/>
      <c r="AB11" s="784"/>
      <c r="AC11" s="781"/>
      <c r="AD11" s="762"/>
      <c r="AE11" s="760"/>
      <c r="AF11" s="762"/>
      <c r="AG11" s="762"/>
      <c r="AH11" s="762"/>
      <c r="AI11" s="772"/>
      <c r="AJ11" s="726"/>
      <c r="AK11" s="726"/>
    </row>
    <row r="12" spans="1:37" ht="39" customHeight="1" thickBot="1" x14ac:dyDescent="0.3">
      <c r="A12" s="829"/>
      <c r="B12" s="833" t="s">
        <v>110</v>
      </c>
      <c r="C12" s="742"/>
      <c r="D12" s="741"/>
      <c r="E12" s="739"/>
      <c r="F12" s="11" t="s">
        <v>78</v>
      </c>
      <c r="G12" s="12"/>
      <c r="H12" s="288"/>
      <c r="I12" s="289"/>
      <c r="J12" s="289"/>
      <c r="K12" s="289"/>
      <c r="L12" s="289"/>
      <c r="M12" s="289"/>
      <c r="N12" s="289"/>
      <c r="O12" s="289"/>
      <c r="P12" s="289"/>
      <c r="Q12" s="289"/>
      <c r="R12" s="289"/>
      <c r="S12" s="290"/>
      <c r="T12" s="252">
        <f t="shared" si="1"/>
        <v>0</v>
      </c>
      <c r="U12" s="764"/>
      <c r="V12" s="762"/>
      <c r="W12" s="762"/>
      <c r="X12" s="762"/>
      <c r="Y12" s="762"/>
      <c r="Z12" s="762"/>
      <c r="AA12" s="762"/>
      <c r="AB12" s="784"/>
      <c r="AC12" s="781"/>
      <c r="AD12" s="762"/>
      <c r="AE12" s="760"/>
      <c r="AF12" s="762"/>
      <c r="AG12" s="762"/>
      <c r="AH12" s="762"/>
      <c r="AI12" s="772"/>
      <c r="AJ12" s="726"/>
      <c r="AK12" s="726"/>
    </row>
    <row r="13" spans="1:37" ht="39" customHeight="1" x14ac:dyDescent="0.25">
      <c r="A13" s="830">
        <f>A10+1</f>
        <v>3</v>
      </c>
      <c r="B13" s="832" t="s">
        <v>111</v>
      </c>
      <c r="C13" s="741" t="s">
        <v>112</v>
      </c>
      <c r="D13" s="804" t="s">
        <v>113</v>
      </c>
      <c r="E13" s="738" t="s">
        <v>75</v>
      </c>
      <c r="F13" s="7" t="s">
        <v>6</v>
      </c>
      <c r="G13" s="8" t="s">
        <v>77</v>
      </c>
      <c r="H13" s="282">
        <v>70</v>
      </c>
      <c r="I13" s="283">
        <v>100</v>
      </c>
      <c r="J13" s="283">
        <v>100</v>
      </c>
      <c r="K13" s="283">
        <v>120</v>
      </c>
      <c r="L13" s="283">
        <v>100</v>
      </c>
      <c r="M13" s="283">
        <v>50</v>
      </c>
      <c r="N13" s="283">
        <v>50</v>
      </c>
      <c r="O13" s="283">
        <v>50</v>
      </c>
      <c r="P13" s="283">
        <v>120</v>
      </c>
      <c r="Q13" s="283">
        <v>60</v>
      </c>
      <c r="R13" s="283">
        <v>80</v>
      </c>
      <c r="S13" s="284">
        <v>100</v>
      </c>
      <c r="T13" s="249">
        <f t="shared" si="1"/>
        <v>1000</v>
      </c>
      <c r="U13" s="736"/>
      <c r="V13" s="730"/>
      <c r="W13" s="730"/>
      <c r="X13" s="730"/>
      <c r="Y13" s="730"/>
      <c r="Z13" s="730"/>
      <c r="AA13" s="730"/>
      <c r="AB13" s="739" t="s">
        <v>75</v>
      </c>
      <c r="AC13" s="780">
        <f>SUM(T13:T15)</f>
        <v>1165</v>
      </c>
      <c r="AD13" s="730"/>
      <c r="AE13" s="761">
        <f>AC13*AD13</f>
        <v>0</v>
      </c>
      <c r="AF13" s="730"/>
      <c r="AG13" s="730"/>
      <c r="AH13" s="730"/>
      <c r="AI13" s="733"/>
      <c r="AJ13" s="769"/>
      <c r="AK13" s="769"/>
    </row>
    <row r="14" spans="1:37" ht="39" customHeight="1" x14ac:dyDescent="0.25">
      <c r="A14" s="829"/>
      <c r="B14" s="832" t="s">
        <v>110</v>
      </c>
      <c r="C14" s="741"/>
      <c r="D14" s="741"/>
      <c r="E14" s="738"/>
      <c r="F14" s="9" t="s">
        <v>8</v>
      </c>
      <c r="G14" s="10" t="s">
        <v>289</v>
      </c>
      <c r="H14" s="273">
        <v>15</v>
      </c>
      <c r="I14" s="274">
        <v>15</v>
      </c>
      <c r="J14" s="274">
        <v>15</v>
      </c>
      <c r="K14" s="274">
        <v>15</v>
      </c>
      <c r="L14" s="274">
        <v>15</v>
      </c>
      <c r="M14" s="274">
        <v>10</v>
      </c>
      <c r="N14" s="274">
        <v>10</v>
      </c>
      <c r="O14" s="274">
        <v>10</v>
      </c>
      <c r="P14" s="274">
        <v>15</v>
      </c>
      <c r="Q14" s="274">
        <v>15</v>
      </c>
      <c r="R14" s="274">
        <v>15</v>
      </c>
      <c r="S14" s="275">
        <v>15</v>
      </c>
      <c r="T14" s="249">
        <f t="shared" si="1"/>
        <v>165</v>
      </c>
      <c r="U14" s="764"/>
      <c r="V14" s="762"/>
      <c r="W14" s="762"/>
      <c r="X14" s="762"/>
      <c r="Y14" s="762"/>
      <c r="Z14" s="762"/>
      <c r="AA14" s="762"/>
      <c r="AB14" s="784"/>
      <c r="AC14" s="781"/>
      <c r="AD14" s="762"/>
      <c r="AE14" s="760"/>
      <c r="AF14" s="762"/>
      <c r="AG14" s="762"/>
      <c r="AH14" s="762"/>
      <c r="AI14" s="772"/>
      <c r="AJ14" s="726"/>
      <c r="AK14" s="726"/>
    </row>
    <row r="15" spans="1:37" ht="39" customHeight="1" thickBot="1" x14ac:dyDescent="0.3">
      <c r="A15" s="829"/>
      <c r="B15" s="832" t="s">
        <v>110</v>
      </c>
      <c r="C15" s="741"/>
      <c r="D15" s="741"/>
      <c r="E15" s="738"/>
      <c r="F15" s="11" t="s">
        <v>78</v>
      </c>
      <c r="G15" s="12"/>
      <c r="H15" s="288"/>
      <c r="I15" s="289"/>
      <c r="J15" s="289"/>
      <c r="K15" s="289"/>
      <c r="L15" s="289"/>
      <c r="M15" s="289"/>
      <c r="N15" s="289"/>
      <c r="O15" s="289"/>
      <c r="P15" s="289"/>
      <c r="Q15" s="289"/>
      <c r="R15" s="289"/>
      <c r="S15" s="290"/>
      <c r="T15" s="249">
        <f t="shared" si="1"/>
        <v>0</v>
      </c>
      <c r="U15" s="764"/>
      <c r="V15" s="762"/>
      <c r="W15" s="762"/>
      <c r="X15" s="762"/>
      <c r="Y15" s="762"/>
      <c r="Z15" s="762"/>
      <c r="AA15" s="762"/>
      <c r="AB15" s="784"/>
      <c r="AC15" s="781"/>
      <c r="AD15" s="762"/>
      <c r="AE15" s="760"/>
      <c r="AF15" s="762"/>
      <c r="AG15" s="762"/>
      <c r="AH15" s="762"/>
      <c r="AI15" s="772"/>
      <c r="AJ15" s="727"/>
      <c r="AK15" s="727"/>
    </row>
    <row r="16" spans="1:37" ht="21" thickBot="1" x14ac:dyDescent="0.35">
      <c r="A16" s="132"/>
      <c r="B16" s="839" t="s">
        <v>95</v>
      </c>
      <c r="C16" s="840"/>
      <c r="D16" s="840"/>
      <c r="E16" s="840"/>
      <c r="F16" s="840"/>
      <c r="G16" s="840"/>
      <c r="H16" s="840"/>
      <c r="I16" s="840"/>
      <c r="J16" s="840"/>
      <c r="K16" s="840"/>
      <c r="L16" s="840"/>
      <c r="M16" s="840"/>
      <c r="N16" s="840"/>
      <c r="O16" s="840"/>
      <c r="P16" s="840"/>
      <c r="Q16" s="840"/>
      <c r="R16" s="840"/>
      <c r="S16" s="840"/>
      <c r="T16" s="840"/>
      <c r="U16" s="840"/>
      <c r="V16" s="840"/>
      <c r="W16" s="840"/>
      <c r="X16" s="840"/>
      <c r="Y16" s="840"/>
      <c r="Z16" s="840"/>
      <c r="AA16" s="840"/>
      <c r="AB16" s="840"/>
      <c r="AC16" s="840"/>
      <c r="AD16" s="840"/>
      <c r="AE16" s="155">
        <f>AE7+AE10+AE13</f>
        <v>0</v>
      </c>
    </row>
    <row r="17" spans="1:20" ht="18.75" x14ac:dyDescent="0.3">
      <c r="G17" s="16"/>
      <c r="H17" s="2"/>
      <c r="I17" s="2"/>
      <c r="J17" s="2"/>
      <c r="K17" s="2"/>
    </row>
    <row r="18" spans="1:20" ht="18.75" x14ac:dyDescent="0.3">
      <c r="D18" s="17"/>
      <c r="E18" s="2"/>
      <c r="F18" s="2"/>
      <c r="G18" s="2"/>
      <c r="H18" s="2"/>
    </row>
    <row r="19" spans="1:20" ht="18.75" x14ac:dyDescent="0.3">
      <c r="B19" s="18" t="s">
        <v>96</v>
      </c>
      <c r="C19" s="19"/>
      <c r="D19" s="154">
        <f>SUM(AF7:AF15)</f>
        <v>0</v>
      </c>
      <c r="E19" s="19" t="s">
        <v>97</v>
      </c>
      <c r="F19" s="16"/>
      <c r="G19" s="16"/>
      <c r="H19" s="16"/>
      <c r="I19" s="16"/>
      <c r="J19" s="16"/>
      <c r="K19" s="16"/>
      <c r="L19" s="16"/>
      <c r="M19" s="24"/>
      <c r="N19" s="25"/>
    </row>
    <row r="20" spans="1:20" ht="15.75" x14ac:dyDescent="0.25">
      <c r="C20" s="21"/>
      <c r="D20" s="22"/>
      <c r="E20" s="22"/>
      <c r="F20" s="22"/>
      <c r="G20" s="22"/>
      <c r="H20" s="22"/>
      <c r="I20" s="22"/>
      <c r="J20" s="26"/>
      <c r="K20" s="27"/>
      <c r="L20" s="28"/>
      <c r="M20" s="28"/>
      <c r="N20" s="29"/>
    </row>
    <row r="21" spans="1:20" s="2" customFormat="1" ht="37.5" customHeight="1" x14ac:dyDescent="0.3">
      <c r="B21" s="815" t="s">
        <v>98</v>
      </c>
      <c r="C21" s="815"/>
      <c r="D21" s="815"/>
      <c r="E21" s="815"/>
      <c r="F21" s="815"/>
      <c r="G21" s="815"/>
      <c r="H21" s="815"/>
      <c r="I21" s="815"/>
      <c r="J21" s="815"/>
      <c r="K21" s="815"/>
      <c r="L21" s="815"/>
      <c r="M21" s="815"/>
      <c r="N21" s="815"/>
    </row>
    <row r="22" spans="1:20" s="2" customFormat="1" ht="37.5" customHeight="1" x14ac:dyDescent="0.3">
      <c r="B22" s="815" t="s">
        <v>32</v>
      </c>
      <c r="C22" s="815"/>
      <c r="D22" s="815"/>
      <c r="E22" s="815"/>
      <c r="F22" s="815"/>
      <c r="G22" s="815"/>
      <c r="H22" s="815"/>
      <c r="I22" s="815"/>
      <c r="J22" s="815"/>
    </row>
    <row r="23" spans="1:20" s="2" customFormat="1" ht="37.5" customHeight="1" x14ac:dyDescent="0.3">
      <c r="B23" s="815" t="s">
        <v>33</v>
      </c>
      <c r="C23" s="815"/>
      <c r="D23" s="815"/>
      <c r="E23" s="815"/>
      <c r="F23" s="815"/>
      <c r="G23" s="815"/>
      <c r="H23" s="815"/>
      <c r="I23" s="815"/>
      <c r="J23" s="815"/>
    </row>
    <row r="24" spans="1:20" ht="18.75" x14ac:dyDescent="0.3">
      <c r="D24" s="17"/>
      <c r="E24" s="2"/>
      <c r="F24" s="2"/>
      <c r="G24" s="2"/>
      <c r="H24" s="2"/>
    </row>
    <row r="25" spans="1:20" ht="15.75" x14ac:dyDescent="0.25">
      <c r="A25" s="809" t="s">
        <v>506</v>
      </c>
      <c r="B25" s="809"/>
      <c r="C25" s="809"/>
      <c r="D25" s="809"/>
      <c r="E25" s="809"/>
      <c r="F25" s="809"/>
      <c r="G25" s="809"/>
      <c r="H25" s="809"/>
      <c r="I25" s="809"/>
      <c r="J25" s="809"/>
      <c r="K25" s="809"/>
      <c r="L25" s="809"/>
      <c r="M25" s="809"/>
      <c r="N25" s="809"/>
      <c r="O25" s="809"/>
      <c r="P25" s="809"/>
      <c r="Q25" s="186"/>
      <c r="R25" s="186"/>
      <c r="S25" s="186"/>
      <c r="T25" s="186"/>
    </row>
    <row r="26" spans="1:20" ht="15.75" x14ac:dyDescent="0.25">
      <c r="A26" s="810" t="s">
        <v>515</v>
      </c>
      <c r="B26" s="810"/>
      <c r="C26" s="810"/>
      <c r="D26" s="810"/>
      <c r="E26" s="810"/>
      <c r="F26" s="810"/>
      <c r="G26" s="810"/>
      <c r="H26" s="810"/>
      <c r="I26" s="186"/>
      <c r="J26" s="186"/>
      <c r="K26" s="186"/>
      <c r="L26" s="186"/>
      <c r="M26" s="186"/>
      <c r="N26" s="186"/>
      <c r="O26" s="186"/>
      <c r="P26" s="186"/>
      <c r="Q26" s="186"/>
      <c r="R26" s="186"/>
      <c r="S26" s="186"/>
      <c r="T26" s="186"/>
    </row>
    <row r="27" spans="1:20" ht="15.75" x14ac:dyDescent="0.25">
      <c r="A27" s="811" t="s">
        <v>495</v>
      </c>
      <c r="B27" s="811"/>
      <c r="C27" s="811"/>
      <c r="D27" s="811"/>
      <c r="E27" s="811"/>
      <c r="F27" s="811"/>
      <c r="G27" s="811"/>
      <c r="H27" s="811"/>
      <c r="I27" s="811"/>
      <c r="J27" s="811"/>
      <c r="K27" s="811"/>
      <c r="L27" s="186"/>
      <c r="M27" s="186"/>
      <c r="N27" s="186"/>
      <c r="O27" s="186"/>
      <c r="P27" s="186"/>
      <c r="Q27" s="186"/>
      <c r="R27" s="186"/>
      <c r="S27" s="186"/>
      <c r="T27" s="186"/>
    </row>
    <row r="28" spans="1:20" ht="15.75" x14ac:dyDescent="0.25">
      <c r="A28" s="812" t="s">
        <v>520</v>
      </c>
      <c r="B28" s="812"/>
      <c r="C28" s="812"/>
      <c r="D28" s="812"/>
      <c r="E28" s="812"/>
      <c r="F28" s="812"/>
      <c r="G28" s="812"/>
      <c r="H28" s="812"/>
      <c r="I28" s="812"/>
      <c r="J28" s="812"/>
      <c r="K28" s="812"/>
      <c r="L28" s="186"/>
      <c r="M28" s="186"/>
      <c r="N28" s="186"/>
      <c r="O28" s="186"/>
      <c r="P28" s="186"/>
      <c r="Q28" s="186"/>
      <c r="R28" s="186"/>
      <c r="S28" s="186"/>
      <c r="T28" s="186"/>
    </row>
    <row r="29" spans="1:20" ht="15.75" x14ac:dyDescent="0.25">
      <c r="A29" s="813" t="s">
        <v>550</v>
      </c>
      <c r="B29" s="813"/>
      <c r="C29" s="813"/>
      <c r="D29" s="813"/>
      <c r="E29" s="813"/>
      <c r="F29" s="813"/>
      <c r="G29" s="813"/>
      <c r="H29" s="813"/>
      <c r="I29" s="813"/>
      <c r="J29" s="813"/>
      <c r="K29" s="813"/>
      <c r="L29" s="813"/>
      <c r="M29" s="813"/>
      <c r="N29" s="187"/>
      <c r="O29" s="187"/>
      <c r="P29" s="187"/>
      <c r="Q29" s="187"/>
      <c r="R29" s="187"/>
      <c r="S29" s="186"/>
      <c r="T29" s="186"/>
    </row>
    <row r="30" spans="1:20" ht="15.75" x14ac:dyDescent="0.25">
      <c r="A30" s="813" t="s">
        <v>503</v>
      </c>
      <c r="B30" s="813"/>
      <c r="C30" s="813"/>
      <c r="D30" s="813"/>
      <c r="E30" s="813"/>
      <c r="F30" s="813"/>
      <c r="G30" s="813"/>
      <c r="H30" s="813"/>
      <c r="I30" s="187"/>
      <c r="J30" s="186"/>
      <c r="K30" s="186"/>
      <c r="L30" s="186"/>
      <c r="M30" s="186"/>
      <c r="N30" s="186"/>
      <c r="O30" s="186"/>
      <c r="P30" s="186"/>
      <c r="Q30" s="186"/>
      <c r="R30" s="186"/>
      <c r="S30" s="186"/>
      <c r="T30" s="186"/>
    </row>
    <row r="31" spans="1:20" ht="15.75" x14ac:dyDescent="0.25">
      <c r="A31" s="813" t="s">
        <v>510</v>
      </c>
      <c r="B31" s="813"/>
      <c r="C31" s="813"/>
      <c r="D31" s="813"/>
      <c r="E31" s="813"/>
      <c r="F31" s="813"/>
      <c r="G31" s="813"/>
      <c r="H31" s="813"/>
      <c r="I31" s="813"/>
      <c r="J31" s="813"/>
      <c r="K31" s="813"/>
      <c r="L31" s="187"/>
      <c r="M31" s="186"/>
      <c r="N31" s="186"/>
      <c r="O31" s="186"/>
      <c r="P31" s="186"/>
      <c r="Q31" s="186"/>
      <c r="R31" s="186"/>
      <c r="S31" s="186"/>
      <c r="T31" s="186"/>
    </row>
    <row r="32" spans="1:20" ht="15.75" x14ac:dyDescent="0.25">
      <c r="A32" s="813"/>
      <c r="B32" s="813"/>
      <c r="C32" s="813"/>
      <c r="D32" s="813"/>
      <c r="E32" s="813"/>
      <c r="F32" s="813"/>
      <c r="G32" s="813"/>
      <c r="H32" s="813"/>
      <c r="I32" s="187"/>
      <c r="J32" s="188"/>
      <c r="K32" s="188"/>
      <c r="L32" s="188"/>
      <c r="M32" s="186"/>
      <c r="N32" s="186"/>
      <c r="O32" s="186"/>
      <c r="P32" s="186"/>
      <c r="Q32" s="186"/>
      <c r="R32" s="186"/>
      <c r="S32" s="186"/>
      <c r="T32" s="186"/>
    </row>
    <row r="33" spans="1:20" ht="16.5" thickBot="1" x14ac:dyDescent="0.3">
      <c r="A33" s="814" t="s">
        <v>496</v>
      </c>
      <c r="B33" s="814"/>
      <c r="C33" s="814"/>
      <c r="D33" s="814"/>
      <c r="E33" s="814"/>
      <c r="F33" s="814"/>
      <c r="G33" s="814"/>
      <c r="H33" s="186"/>
      <c r="I33" s="186"/>
      <c r="J33" s="186"/>
      <c r="K33" s="186"/>
      <c r="L33" s="186"/>
      <c r="M33" s="186"/>
      <c r="N33" s="186"/>
      <c r="O33" s="186"/>
      <c r="P33" s="186"/>
      <c r="Q33" s="186"/>
      <c r="R33" s="186"/>
      <c r="S33" s="186"/>
      <c r="T33" s="186"/>
    </row>
    <row r="34" spans="1:20" ht="15.75" x14ac:dyDescent="0.25">
      <c r="A34" s="808" t="s">
        <v>497</v>
      </c>
      <c r="B34" s="808"/>
      <c r="C34" s="808"/>
      <c r="D34" s="808"/>
      <c r="E34" s="808"/>
      <c r="F34" s="808"/>
      <c r="G34" s="808"/>
      <c r="H34" s="808"/>
      <c r="I34" s="808"/>
      <c r="J34" s="808"/>
      <c r="K34" s="808"/>
      <c r="L34" s="808"/>
      <c r="M34" s="808"/>
      <c r="N34" s="808"/>
      <c r="O34" s="186"/>
      <c r="P34" s="186"/>
      <c r="Q34" s="186"/>
      <c r="R34" s="186"/>
      <c r="S34" s="186"/>
      <c r="T34" s="186"/>
    </row>
    <row r="35" spans="1:20" ht="15.75" x14ac:dyDescent="0.25">
      <c r="A35" s="819" t="s">
        <v>498</v>
      </c>
      <c r="B35" s="819"/>
      <c r="C35" s="819"/>
      <c r="D35" s="819"/>
      <c r="E35" s="186"/>
      <c r="F35" s="186"/>
      <c r="G35" s="186"/>
      <c r="H35" s="186"/>
      <c r="I35" s="186"/>
      <c r="J35" s="186"/>
      <c r="K35" s="186"/>
      <c r="L35" s="186"/>
      <c r="M35" s="186"/>
      <c r="N35" s="186"/>
      <c r="O35" s="186"/>
      <c r="P35" s="186"/>
      <c r="Q35" s="186"/>
      <c r="R35" s="186"/>
      <c r="S35" s="186"/>
      <c r="T35" s="186"/>
    </row>
    <row r="36" spans="1:20" ht="15.75" x14ac:dyDescent="0.25">
      <c r="A36" s="807" t="s">
        <v>499</v>
      </c>
      <c r="B36" s="807"/>
      <c r="C36" s="807"/>
      <c r="D36" s="807"/>
      <c r="E36" s="807"/>
      <c r="F36" s="807"/>
      <c r="G36" s="807"/>
      <c r="H36" s="807"/>
      <c r="I36" s="807"/>
      <c r="J36" s="807"/>
      <c r="K36" s="807"/>
      <c r="L36" s="807"/>
      <c r="M36" s="807"/>
      <c r="N36" s="807"/>
      <c r="O36" s="807"/>
      <c r="P36" s="807"/>
      <c r="Q36" s="807"/>
      <c r="R36" s="807"/>
      <c r="S36" s="807"/>
      <c r="T36" s="807"/>
    </row>
    <row r="37" spans="1:20" ht="15.75" x14ac:dyDescent="0.25">
      <c r="A37" s="807" t="s">
        <v>500</v>
      </c>
      <c r="B37" s="807"/>
      <c r="C37" s="807"/>
      <c r="D37" s="807"/>
      <c r="E37" s="807"/>
      <c r="F37" s="807"/>
      <c r="G37" s="807"/>
      <c r="H37" s="807"/>
      <c r="I37" s="807"/>
      <c r="J37" s="807"/>
      <c r="K37" s="807"/>
      <c r="L37" s="807"/>
      <c r="M37" s="807"/>
      <c r="N37" s="807"/>
      <c r="O37" s="807"/>
      <c r="P37" s="807"/>
      <c r="Q37" s="807"/>
      <c r="R37" s="807"/>
      <c r="S37" s="807"/>
      <c r="T37" s="186"/>
    </row>
    <row r="38" spans="1:20" ht="15.75" x14ac:dyDescent="0.25">
      <c r="A38" s="807" t="s">
        <v>501</v>
      </c>
      <c r="B38" s="807"/>
      <c r="C38" s="807"/>
      <c r="D38" s="807"/>
      <c r="E38" s="807"/>
      <c r="F38" s="807"/>
      <c r="G38" s="807"/>
      <c r="H38" s="807"/>
      <c r="I38" s="807"/>
      <c r="J38" s="807"/>
      <c r="K38" s="807"/>
      <c r="L38" s="807"/>
      <c r="M38" s="807"/>
      <c r="N38" s="807"/>
      <c r="O38" s="807"/>
      <c r="P38" s="807"/>
      <c r="Q38" s="807"/>
      <c r="R38" s="807"/>
      <c r="S38" s="807"/>
      <c r="T38" s="186"/>
    </row>
    <row r="39" spans="1:20" ht="15.75" x14ac:dyDescent="0.25">
      <c r="A39" s="807" t="s">
        <v>502</v>
      </c>
      <c r="B39" s="807"/>
      <c r="C39" s="807"/>
      <c r="D39" s="807"/>
      <c r="E39" s="807"/>
      <c r="F39" s="807"/>
      <c r="G39" s="807"/>
      <c r="H39" s="807"/>
      <c r="I39" s="807"/>
      <c r="J39" s="807"/>
      <c r="K39" s="807"/>
      <c r="L39" s="807"/>
      <c r="M39" s="807"/>
      <c r="N39" s="807"/>
      <c r="O39" s="807"/>
      <c r="P39" s="807"/>
      <c r="Q39" s="807"/>
      <c r="R39" s="807"/>
      <c r="S39" s="807"/>
      <c r="T39" s="807"/>
    </row>
    <row r="40" spans="1:20" ht="15.75" x14ac:dyDescent="0.25">
      <c r="A40" s="807" t="s">
        <v>505</v>
      </c>
      <c r="B40" s="807"/>
      <c r="C40" s="807"/>
      <c r="D40" s="807"/>
      <c r="E40" s="807"/>
      <c r="F40" s="807"/>
      <c r="G40" s="186"/>
      <c r="H40" s="186"/>
      <c r="I40" s="186"/>
      <c r="J40" s="186"/>
      <c r="K40" s="186"/>
      <c r="L40" s="186"/>
      <c r="M40" s="186"/>
      <c r="N40" s="186"/>
      <c r="O40" s="186"/>
      <c r="P40" s="186"/>
      <c r="Q40" s="186"/>
      <c r="R40" s="186"/>
      <c r="S40" s="186"/>
      <c r="T40" s="186"/>
    </row>
    <row r="41" spans="1:20" ht="15.75" x14ac:dyDescent="0.25">
      <c r="A41" s="808" t="s">
        <v>508</v>
      </c>
      <c r="B41" s="808"/>
      <c r="C41" s="808"/>
      <c r="D41" s="808"/>
      <c r="E41" s="808"/>
      <c r="F41" s="808"/>
      <c r="G41" s="808"/>
      <c r="H41" s="808"/>
      <c r="I41" s="808"/>
      <c r="J41" s="808"/>
      <c r="K41" s="808"/>
      <c r="L41" s="808"/>
      <c r="M41" s="808"/>
      <c r="N41" s="186"/>
      <c r="O41" s="186"/>
      <c r="P41" s="186"/>
      <c r="Q41" s="186"/>
      <c r="R41" s="186"/>
      <c r="S41" s="186"/>
      <c r="T41" s="186"/>
    </row>
  </sheetData>
  <protectedRanges>
    <protectedRange sqref="AD10:AI12 AD7:AI9 AD13:AI15" name="Diapazons2_5_1"/>
    <protectedRange sqref="U10:Z12 U7:Z9 U13:Z15" name="Diapazons1_5_1"/>
    <protectedRange sqref="B18:N20 B24:N24" name="Diapazons4_5_1"/>
    <protectedRange sqref="V16" name="Diapazons3_5_1"/>
    <protectedRange sqref="B21:N23" name="Diapazons4_5_1_1_1"/>
  </protectedRanges>
  <mergeCells count="108">
    <mergeCell ref="B16:AD16"/>
    <mergeCell ref="Z7:Z9"/>
    <mergeCell ref="Y7:Y9"/>
    <mergeCell ref="X7:X9"/>
    <mergeCell ref="A25:P25"/>
    <mergeCell ref="A26:H26"/>
    <mergeCell ref="A27:K27"/>
    <mergeCell ref="A28:K28"/>
    <mergeCell ref="A29:M29"/>
    <mergeCell ref="B21:N21"/>
    <mergeCell ref="B22:J22"/>
    <mergeCell ref="B23:J23"/>
    <mergeCell ref="D10:D12"/>
    <mergeCell ref="D13:D15"/>
    <mergeCell ref="E10:E12"/>
    <mergeCell ref="E13:E15"/>
    <mergeCell ref="U10:U12"/>
    <mergeCell ref="U13:U15"/>
    <mergeCell ref="V10:V12"/>
    <mergeCell ref="V13:V15"/>
    <mergeCell ref="W10:W12"/>
    <mergeCell ref="W13:W15"/>
    <mergeCell ref="X10:X12"/>
    <mergeCell ref="X13:X15"/>
    <mergeCell ref="A40:F40"/>
    <mergeCell ref="A41:M41"/>
    <mergeCell ref="A35:D35"/>
    <mergeCell ref="A36:T36"/>
    <mergeCell ref="A37:S37"/>
    <mergeCell ref="A38:S38"/>
    <mergeCell ref="A39:T39"/>
    <mergeCell ref="A30:H30"/>
    <mergeCell ref="A31:K31"/>
    <mergeCell ref="A32:H32"/>
    <mergeCell ref="A33:G33"/>
    <mergeCell ref="A34:N34"/>
    <mergeCell ref="E1:Q1"/>
    <mergeCell ref="E2:Q2"/>
    <mergeCell ref="C5:D5"/>
    <mergeCell ref="H5:S5"/>
    <mergeCell ref="U5:AA5"/>
    <mergeCell ref="F5:F6"/>
    <mergeCell ref="G5:G6"/>
    <mergeCell ref="T5:T6"/>
    <mergeCell ref="D7:D9"/>
    <mergeCell ref="E5:E6"/>
    <mergeCell ref="E7:E9"/>
    <mergeCell ref="U7:U9"/>
    <mergeCell ref="V7:V9"/>
    <mergeCell ref="W7:W9"/>
    <mergeCell ref="A5:A6"/>
    <mergeCell ref="A7:A9"/>
    <mergeCell ref="A10:A12"/>
    <mergeCell ref="A13:A15"/>
    <mergeCell ref="B5:B6"/>
    <mergeCell ref="B7:B9"/>
    <mergeCell ref="B10:B12"/>
    <mergeCell ref="B13:B15"/>
    <mergeCell ref="C7:C9"/>
    <mergeCell ref="C10:C12"/>
    <mergeCell ref="C13:C15"/>
    <mergeCell ref="Y10:Y12"/>
    <mergeCell ref="Y13:Y15"/>
    <mergeCell ref="Z10:Z12"/>
    <mergeCell ref="Z13:Z15"/>
    <mergeCell ref="AA7:AA9"/>
    <mergeCell ref="AA10:AA12"/>
    <mergeCell ref="AA13:AA15"/>
    <mergeCell ref="AB5:AB6"/>
    <mergeCell ref="AB7:AB9"/>
    <mergeCell ref="AB10:AB12"/>
    <mergeCell ref="AB13:AB15"/>
    <mergeCell ref="AC5:AC6"/>
    <mergeCell ref="AC7:AC9"/>
    <mergeCell ref="AC10:AC12"/>
    <mergeCell ref="AC13:AC15"/>
    <mergeCell ref="AD5:AD6"/>
    <mergeCell ref="AD7:AD9"/>
    <mergeCell ref="AD10:AD12"/>
    <mergeCell ref="AD13:AD15"/>
    <mergeCell ref="AE5:AE6"/>
    <mergeCell ref="AE7:AE9"/>
    <mergeCell ref="AE10:AE12"/>
    <mergeCell ref="AE13:AE15"/>
    <mergeCell ref="AF5:AF6"/>
    <mergeCell ref="AF7:AF9"/>
    <mergeCell ref="AF10:AF12"/>
    <mergeCell ref="AF13:AF15"/>
    <mergeCell ref="AK5:AK6"/>
    <mergeCell ref="AK7:AK9"/>
    <mergeCell ref="AK10:AK12"/>
    <mergeCell ref="AK13:AK15"/>
    <mergeCell ref="AI5:AI6"/>
    <mergeCell ref="AI7:AI9"/>
    <mergeCell ref="AI10:AI12"/>
    <mergeCell ref="AI13:AI15"/>
    <mergeCell ref="AG5:AG6"/>
    <mergeCell ref="AG7:AG9"/>
    <mergeCell ref="AG10:AG12"/>
    <mergeCell ref="AG13:AG15"/>
    <mergeCell ref="AH5:AH6"/>
    <mergeCell ref="AH7:AH9"/>
    <mergeCell ref="AH10:AH12"/>
    <mergeCell ref="AH13:AH15"/>
    <mergeCell ref="AJ5:AJ6"/>
    <mergeCell ref="AJ7:AJ9"/>
    <mergeCell ref="AJ10:AJ12"/>
    <mergeCell ref="AJ13:AJ15"/>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K61"/>
  <sheetViews>
    <sheetView topLeftCell="D18" zoomScale="68" zoomScaleNormal="68" workbookViewId="0">
      <selection activeCell="AC31" sqref="AC31:AC34"/>
    </sheetView>
  </sheetViews>
  <sheetFormatPr defaultColWidth="9.140625" defaultRowHeight="15" x14ac:dyDescent="0.25"/>
  <cols>
    <col min="2" max="2" width="21.7109375" customWidth="1"/>
    <col min="3" max="3" width="48.7109375" style="56" customWidth="1"/>
    <col min="4" max="4" width="29.140625" customWidth="1"/>
    <col min="5" max="5" width="14.5703125" customWidth="1"/>
    <col min="6" max="6" width="33.140625" customWidth="1"/>
    <col min="7" max="7" width="27" customWidth="1"/>
    <col min="8" max="19" width="14.5703125" customWidth="1"/>
    <col min="20" max="20" width="14" customWidth="1"/>
    <col min="21" max="21" width="33.42578125" customWidth="1"/>
    <col min="22" max="23" width="27.28515625" customWidth="1"/>
    <col min="24" max="24" width="31.7109375" customWidth="1"/>
    <col min="25" max="25" width="25.42578125" customWidth="1"/>
    <col min="26" max="26" width="20.5703125" customWidth="1"/>
    <col min="27" max="27" width="29" customWidth="1"/>
    <col min="28" max="28" width="18.42578125" customWidth="1"/>
    <col min="29" max="29" width="19.42578125" customWidth="1"/>
    <col min="30" max="30" width="24.42578125" customWidth="1"/>
    <col min="31" max="31" width="19.5703125" style="61" customWidth="1"/>
    <col min="32" max="32" width="44.7109375" customWidth="1"/>
    <col min="33" max="35" width="15.5703125" customWidth="1"/>
    <col min="36" max="36" width="18.140625" customWidth="1"/>
    <col min="37" max="37" width="25.42578125" customWidth="1"/>
  </cols>
  <sheetData>
    <row r="1" spans="1:37" ht="18.75" x14ac:dyDescent="0.25">
      <c r="E1" s="721" t="s">
        <v>34</v>
      </c>
      <c r="F1" s="721"/>
      <c r="G1" s="721"/>
      <c r="H1" s="721"/>
      <c r="I1" s="721"/>
      <c r="J1" s="721"/>
      <c r="K1" s="721"/>
      <c r="L1" s="721"/>
      <c r="M1" s="721"/>
      <c r="N1" s="721"/>
      <c r="O1" s="721"/>
      <c r="P1" s="721"/>
      <c r="Q1" s="721"/>
    </row>
    <row r="2" spans="1:37" ht="18.75" customHeight="1" x14ac:dyDescent="0.25">
      <c r="E2" s="722" t="s">
        <v>35</v>
      </c>
      <c r="F2" s="722"/>
      <c r="G2" s="722"/>
      <c r="H2" s="722"/>
      <c r="I2" s="722"/>
      <c r="J2" s="722"/>
      <c r="K2" s="722"/>
      <c r="L2" s="722"/>
      <c r="M2" s="722"/>
      <c r="N2" s="722"/>
      <c r="O2" s="722"/>
      <c r="P2" s="722"/>
      <c r="Q2" s="722"/>
    </row>
    <row r="4" spans="1:37" ht="15.75" thickBot="1" x14ac:dyDescent="0.3"/>
    <row r="5" spans="1:37" ht="47.25" customHeight="1" x14ac:dyDescent="0.25">
      <c r="A5" s="860" t="s">
        <v>3</v>
      </c>
      <c r="B5" s="782" t="s">
        <v>36</v>
      </c>
      <c r="C5" s="791" t="s">
        <v>37</v>
      </c>
      <c r="D5" s="791"/>
      <c r="E5" s="782" t="s">
        <v>38</v>
      </c>
      <c r="F5" s="858" t="s">
        <v>39</v>
      </c>
      <c r="G5" s="856" t="s">
        <v>40</v>
      </c>
      <c r="H5" s="852" t="s">
        <v>41</v>
      </c>
      <c r="I5" s="853"/>
      <c r="J5" s="853"/>
      <c r="K5" s="853"/>
      <c r="L5" s="853"/>
      <c r="M5" s="853"/>
      <c r="N5" s="853"/>
      <c r="O5" s="853"/>
      <c r="P5" s="853"/>
      <c r="Q5" s="853"/>
      <c r="R5" s="853"/>
      <c r="S5" s="854"/>
      <c r="T5" s="856" t="s">
        <v>42</v>
      </c>
      <c r="U5" s="795" t="s">
        <v>43</v>
      </c>
      <c r="V5" s="796"/>
      <c r="W5" s="796"/>
      <c r="X5" s="796"/>
      <c r="Y5" s="796"/>
      <c r="Z5" s="796"/>
      <c r="AA5" s="796"/>
      <c r="AB5" s="776" t="s">
        <v>44</v>
      </c>
      <c r="AC5" s="778" t="s">
        <v>45</v>
      </c>
      <c r="AD5" s="782" t="s">
        <v>46</v>
      </c>
      <c r="AE5" s="773" t="s">
        <v>47</v>
      </c>
      <c r="AF5" s="765" t="s">
        <v>114</v>
      </c>
      <c r="AG5" s="776" t="s">
        <v>49</v>
      </c>
      <c r="AH5" s="776" t="s">
        <v>50</v>
      </c>
      <c r="AI5" s="825" t="s">
        <v>51</v>
      </c>
      <c r="AJ5" s="767" t="s">
        <v>525</v>
      </c>
      <c r="AK5" s="767" t="s">
        <v>526</v>
      </c>
    </row>
    <row r="6" spans="1:37" ht="90.75" customHeight="1" thickBot="1" x14ac:dyDescent="0.3">
      <c r="A6" s="861"/>
      <c r="B6" s="787"/>
      <c r="C6" s="147" t="s">
        <v>52</v>
      </c>
      <c r="D6" s="5" t="s">
        <v>53</v>
      </c>
      <c r="E6" s="783"/>
      <c r="F6" s="859"/>
      <c r="G6" s="857"/>
      <c r="H6" s="291" t="s">
        <v>54</v>
      </c>
      <c r="I6" s="129" t="s">
        <v>55</v>
      </c>
      <c r="J6" s="129" t="s">
        <v>56</v>
      </c>
      <c r="K6" s="129" t="s">
        <v>57</v>
      </c>
      <c r="L6" s="129" t="s">
        <v>58</v>
      </c>
      <c r="M6" s="129" t="s">
        <v>59</v>
      </c>
      <c r="N6" s="129" t="s">
        <v>60</v>
      </c>
      <c r="O6" s="129" t="s">
        <v>61</v>
      </c>
      <c r="P6" s="129" t="s">
        <v>62</v>
      </c>
      <c r="Q6" s="129" t="s">
        <v>63</v>
      </c>
      <c r="R6" s="129" t="s">
        <v>64</v>
      </c>
      <c r="S6" s="130" t="s">
        <v>65</v>
      </c>
      <c r="T6" s="857"/>
      <c r="U6" s="31" t="s">
        <v>66</v>
      </c>
      <c r="V6" s="5" t="s">
        <v>67</v>
      </c>
      <c r="W6" s="5" t="s">
        <v>68</v>
      </c>
      <c r="X6" s="5" t="s">
        <v>69</v>
      </c>
      <c r="Y6" s="5" t="s">
        <v>70</v>
      </c>
      <c r="Z6" s="5" t="s">
        <v>71</v>
      </c>
      <c r="AA6" s="5" t="s">
        <v>72</v>
      </c>
      <c r="AB6" s="777"/>
      <c r="AC6" s="779"/>
      <c r="AD6" s="783"/>
      <c r="AE6" s="774"/>
      <c r="AF6" s="766"/>
      <c r="AG6" s="777"/>
      <c r="AH6" s="777"/>
      <c r="AI6" s="826"/>
      <c r="AJ6" s="768"/>
      <c r="AK6" s="768"/>
    </row>
    <row r="7" spans="1:37" ht="36.75" customHeight="1" x14ac:dyDescent="0.25">
      <c r="A7" s="829">
        <f>1</f>
        <v>1</v>
      </c>
      <c r="B7" s="789" t="s">
        <v>115</v>
      </c>
      <c r="C7" s="842" t="s">
        <v>116</v>
      </c>
      <c r="D7" s="741" t="s">
        <v>117</v>
      </c>
      <c r="E7" s="823" t="s">
        <v>75</v>
      </c>
      <c r="F7" s="7" t="s">
        <v>6</v>
      </c>
      <c r="G7" s="8" t="s">
        <v>76</v>
      </c>
      <c r="H7" s="282">
        <v>40</v>
      </c>
      <c r="I7" s="283">
        <v>40</v>
      </c>
      <c r="J7" s="283">
        <v>40</v>
      </c>
      <c r="K7" s="283">
        <v>40</v>
      </c>
      <c r="L7" s="283">
        <v>40</v>
      </c>
      <c r="M7" s="283">
        <v>10</v>
      </c>
      <c r="N7" s="283">
        <v>10</v>
      </c>
      <c r="O7" s="283">
        <v>10</v>
      </c>
      <c r="P7" s="283">
        <v>40</v>
      </c>
      <c r="Q7" s="283">
        <v>40</v>
      </c>
      <c r="R7" s="283">
        <v>40</v>
      </c>
      <c r="S7" s="284">
        <v>40</v>
      </c>
      <c r="T7" s="249">
        <f>SUM(H7:S7)</f>
        <v>390</v>
      </c>
      <c r="U7" s="736"/>
      <c r="V7" s="730"/>
      <c r="W7" s="730"/>
      <c r="X7" s="730"/>
      <c r="Y7" s="730"/>
      <c r="Z7" s="730"/>
      <c r="AA7" s="730"/>
      <c r="AB7" s="739" t="s">
        <v>75</v>
      </c>
      <c r="AC7" s="780">
        <f>SUM(T7:T10)</f>
        <v>845</v>
      </c>
      <c r="AD7" s="730"/>
      <c r="AE7" s="761">
        <f>AC7*AD7</f>
        <v>0</v>
      </c>
      <c r="AF7" s="730"/>
      <c r="AG7" s="730"/>
      <c r="AH7" s="730"/>
      <c r="AI7" s="733"/>
      <c r="AJ7" s="769"/>
      <c r="AK7" s="769"/>
    </row>
    <row r="8" spans="1:37" ht="36.75" customHeight="1" x14ac:dyDescent="0.25">
      <c r="A8" s="829"/>
      <c r="B8" s="789"/>
      <c r="C8" s="842"/>
      <c r="D8" s="741"/>
      <c r="E8" s="738"/>
      <c r="F8" s="534" t="s">
        <v>692</v>
      </c>
      <c r="G8" s="535" t="s">
        <v>695</v>
      </c>
      <c r="H8" s="536"/>
      <c r="I8" s="537"/>
      <c r="J8" s="537"/>
      <c r="K8" s="537"/>
      <c r="L8" s="537"/>
      <c r="M8" s="537"/>
      <c r="N8" s="537"/>
      <c r="O8" s="537"/>
      <c r="P8" s="537"/>
      <c r="Q8" s="537"/>
      <c r="R8" s="537"/>
      <c r="S8" s="538"/>
      <c r="T8" s="594">
        <v>10</v>
      </c>
      <c r="U8" s="736"/>
      <c r="V8" s="730"/>
      <c r="W8" s="730"/>
      <c r="X8" s="730"/>
      <c r="Y8" s="730"/>
      <c r="Z8" s="730"/>
      <c r="AA8" s="730"/>
      <c r="AB8" s="739"/>
      <c r="AC8" s="780"/>
      <c r="AD8" s="730"/>
      <c r="AE8" s="761"/>
      <c r="AF8" s="730"/>
      <c r="AG8" s="730"/>
      <c r="AH8" s="730"/>
      <c r="AI8" s="733"/>
      <c r="AJ8" s="726"/>
      <c r="AK8" s="726"/>
    </row>
    <row r="9" spans="1:37" ht="36.75" customHeight="1" x14ac:dyDescent="0.25">
      <c r="A9" s="829"/>
      <c r="B9" s="789" t="s">
        <v>115</v>
      </c>
      <c r="C9" s="842"/>
      <c r="D9" s="741"/>
      <c r="E9" s="738"/>
      <c r="F9" s="9" t="s">
        <v>8</v>
      </c>
      <c r="G9" s="10" t="s">
        <v>77</v>
      </c>
      <c r="H9" s="273">
        <v>20</v>
      </c>
      <c r="I9" s="274">
        <v>20</v>
      </c>
      <c r="J9" s="274">
        <v>20</v>
      </c>
      <c r="K9" s="274">
        <v>20</v>
      </c>
      <c r="L9" s="274">
        <v>20</v>
      </c>
      <c r="M9" s="274">
        <v>15</v>
      </c>
      <c r="N9" s="274">
        <v>15</v>
      </c>
      <c r="O9" s="274">
        <v>15</v>
      </c>
      <c r="P9" s="274">
        <v>20</v>
      </c>
      <c r="Q9" s="274">
        <v>20</v>
      </c>
      <c r="R9" s="274">
        <v>20</v>
      </c>
      <c r="S9" s="275">
        <v>20</v>
      </c>
      <c r="T9" s="249">
        <f t="shared" ref="T9:T34" si="0">SUM(H9:S9)</f>
        <v>225</v>
      </c>
      <c r="U9" s="764"/>
      <c r="V9" s="762"/>
      <c r="W9" s="762"/>
      <c r="X9" s="762"/>
      <c r="Y9" s="762"/>
      <c r="Z9" s="762"/>
      <c r="AA9" s="762"/>
      <c r="AB9" s="784"/>
      <c r="AC9" s="781"/>
      <c r="AD9" s="762"/>
      <c r="AE9" s="760"/>
      <c r="AF9" s="762"/>
      <c r="AG9" s="762"/>
      <c r="AH9" s="762"/>
      <c r="AI9" s="772"/>
      <c r="AJ9" s="726"/>
      <c r="AK9" s="726"/>
    </row>
    <row r="10" spans="1:37" ht="36.75" customHeight="1" thickBot="1" x14ac:dyDescent="0.3">
      <c r="A10" s="829"/>
      <c r="B10" s="789" t="s">
        <v>115</v>
      </c>
      <c r="C10" s="842"/>
      <c r="D10" s="741"/>
      <c r="E10" s="739"/>
      <c r="F10" s="11" t="s">
        <v>599</v>
      </c>
      <c r="G10" s="15" t="s">
        <v>80</v>
      </c>
      <c r="H10" s="301">
        <v>20</v>
      </c>
      <c r="I10" s="302">
        <v>20</v>
      </c>
      <c r="J10" s="302">
        <v>20</v>
      </c>
      <c r="K10" s="302">
        <v>20</v>
      </c>
      <c r="L10" s="302">
        <v>20</v>
      </c>
      <c r="M10" s="302">
        <v>20</v>
      </c>
      <c r="N10" s="302"/>
      <c r="O10" s="302">
        <v>20</v>
      </c>
      <c r="P10" s="302">
        <v>20</v>
      </c>
      <c r="Q10" s="302">
        <v>20</v>
      </c>
      <c r="R10" s="302">
        <v>20</v>
      </c>
      <c r="S10" s="303">
        <v>20</v>
      </c>
      <c r="T10" s="249">
        <f t="shared" si="0"/>
        <v>220</v>
      </c>
      <c r="U10" s="764"/>
      <c r="V10" s="762"/>
      <c r="W10" s="762"/>
      <c r="X10" s="762"/>
      <c r="Y10" s="762"/>
      <c r="Z10" s="762"/>
      <c r="AA10" s="762"/>
      <c r="AB10" s="784"/>
      <c r="AC10" s="781"/>
      <c r="AD10" s="762"/>
      <c r="AE10" s="760"/>
      <c r="AF10" s="762"/>
      <c r="AG10" s="762"/>
      <c r="AH10" s="762"/>
      <c r="AI10" s="772"/>
      <c r="AJ10" s="726"/>
      <c r="AK10" s="726"/>
    </row>
    <row r="11" spans="1:37" ht="36.75" customHeight="1" x14ac:dyDescent="0.25">
      <c r="A11" s="830">
        <f>A7+1</f>
        <v>2</v>
      </c>
      <c r="B11" s="789" t="s">
        <v>118</v>
      </c>
      <c r="C11" s="842" t="s">
        <v>119</v>
      </c>
      <c r="D11" s="804" t="s">
        <v>120</v>
      </c>
      <c r="E11" s="841" t="s">
        <v>75</v>
      </c>
      <c r="F11" s="7" t="s">
        <v>6</v>
      </c>
      <c r="G11" s="8" t="s">
        <v>76</v>
      </c>
      <c r="H11" s="282">
        <v>50</v>
      </c>
      <c r="I11" s="283">
        <v>50</v>
      </c>
      <c r="J11" s="283">
        <v>50</v>
      </c>
      <c r="K11" s="283">
        <v>50</v>
      </c>
      <c r="L11" s="283">
        <v>50</v>
      </c>
      <c r="M11" s="283">
        <v>25</v>
      </c>
      <c r="N11" s="283">
        <v>25</v>
      </c>
      <c r="O11" s="283">
        <v>25</v>
      </c>
      <c r="P11" s="283">
        <v>50</v>
      </c>
      <c r="Q11" s="283">
        <v>50</v>
      </c>
      <c r="R11" s="283">
        <v>50</v>
      </c>
      <c r="S11" s="316">
        <v>50</v>
      </c>
      <c r="T11" s="250">
        <f t="shared" si="0"/>
        <v>525</v>
      </c>
      <c r="U11" s="736"/>
      <c r="V11" s="730"/>
      <c r="W11" s="730"/>
      <c r="X11" s="730"/>
      <c r="Y11" s="730"/>
      <c r="Z11" s="730"/>
      <c r="AA11" s="730"/>
      <c r="AB11" s="739" t="s">
        <v>75</v>
      </c>
      <c r="AC11" s="780">
        <f>SUM(T11:T14)</f>
        <v>744</v>
      </c>
      <c r="AD11" s="730"/>
      <c r="AE11" s="761">
        <f>AC11*AD11</f>
        <v>0</v>
      </c>
      <c r="AF11" s="730"/>
      <c r="AG11" s="730"/>
      <c r="AH11" s="730"/>
      <c r="AI11" s="733"/>
      <c r="AJ11" s="769"/>
      <c r="AK11" s="769"/>
    </row>
    <row r="12" spans="1:37" ht="36.75" customHeight="1" x14ac:dyDescent="0.25">
      <c r="A12" s="829"/>
      <c r="B12" s="789"/>
      <c r="C12" s="842"/>
      <c r="D12" s="741"/>
      <c r="E12" s="738"/>
      <c r="F12" s="534" t="s">
        <v>692</v>
      </c>
      <c r="G12" s="535" t="s">
        <v>695</v>
      </c>
      <c r="H12" s="547"/>
      <c r="I12" s="548"/>
      <c r="J12" s="548"/>
      <c r="K12" s="548"/>
      <c r="L12" s="548"/>
      <c r="M12" s="548"/>
      <c r="N12" s="548"/>
      <c r="O12" s="548"/>
      <c r="P12" s="548"/>
      <c r="Q12" s="548"/>
      <c r="R12" s="548"/>
      <c r="S12" s="548"/>
      <c r="T12" s="249">
        <v>10</v>
      </c>
      <c r="U12" s="736"/>
      <c r="V12" s="730"/>
      <c r="W12" s="730"/>
      <c r="X12" s="730"/>
      <c r="Y12" s="730"/>
      <c r="Z12" s="730"/>
      <c r="AA12" s="730"/>
      <c r="AB12" s="739"/>
      <c r="AC12" s="780"/>
      <c r="AD12" s="730"/>
      <c r="AE12" s="761"/>
      <c r="AF12" s="730"/>
      <c r="AG12" s="730"/>
      <c r="AH12" s="730"/>
      <c r="AI12" s="733"/>
      <c r="AJ12" s="726"/>
      <c r="AK12" s="726"/>
    </row>
    <row r="13" spans="1:37" ht="36.75" customHeight="1" x14ac:dyDescent="0.25">
      <c r="A13" s="829"/>
      <c r="B13" s="789" t="s">
        <v>118</v>
      </c>
      <c r="C13" s="842"/>
      <c r="D13" s="741"/>
      <c r="E13" s="738"/>
      <c r="F13" s="9" t="s">
        <v>8</v>
      </c>
      <c r="G13" s="47" t="s">
        <v>664</v>
      </c>
      <c r="H13" s="273"/>
      <c r="I13" s="274">
        <v>8</v>
      </c>
      <c r="J13" s="274"/>
      <c r="K13" s="274">
        <v>8</v>
      </c>
      <c r="L13" s="274"/>
      <c r="M13" s="274">
        <v>6</v>
      </c>
      <c r="N13" s="274"/>
      <c r="O13" s="274">
        <v>6</v>
      </c>
      <c r="P13" s="274">
        <v>8</v>
      </c>
      <c r="Q13" s="274"/>
      <c r="R13" s="274">
        <v>8</v>
      </c>
      <c r="S13" s="275"/>
      <c r="T13" s="249">
        <f t="shared" si="0"/>
        <v>44</v>
      </c>
      <c r="U13" s="764"/>
      <c r="V13" s="762"/>
      <c r="W13" s="762"/>
      <c r="X13" s="762"/>
      <c r="Y13" s="762"/>
      <c r="Z13" s="762"/>
      <c r="AA13" s="762"/>
      <c r="AB13" s="784"/>
      <c r="AC13" s="781"/>
      <c r="AD13" s="762"/>
      <c r="AE13" s="760"/>
      <c r="AF13" s="762"/>
      <c r="AG13" s="762"/>
      <c r="AH13" s="762"/>
      <c r="AI13" s="772"/>
      <c r="AJ13" s="726"/>
      <c r="AK13" s="726"/>
    </row>
    <row r="14" spans="1:37" ht="36.75" customHeight="1" thickBot="1" x14ac:dyDescent="0.3">
      <c r="A14" s="829"/>
      <c r="B14" s="789" t="s">
        <v>118</v>
      </c>
      <c r="C14" s="843"/>
      <c r="D14" s="741"/>
      <c r="E14" s="739"/>
      <c r="F14" s="11" t="s">
        <v>599</v>
      </c>
      <c r="G14" s="15" t="s">
        <v>80</v>
      </c>
      <c r="H14" s="301">
        <v>15</v>
      </c>
      <c r="I14" s="302">
        <v>15</v>
      </c>
      <c r="J14" s="302">
        <v>15</v>
      </c>
      <c r="K14" s="302">
        <v>15</v>
      </c>
      <c r="L14" s="302">
        <v>15</v>
      </c>
      <c r="M14" s="302">
        <v>15</v>
      </c>
      <c r="N14" s="302"/>
      <c r="O14" s="302">
        <v>15</v>
      </c>
      <c r="P14" s="302">
        <v>15</v>
      </c>
      <c r="Q14" s="302">
        <v>15</v>
      </c>
      <c r="R14" s="302">
        <v>15</v>
      </c>
      <c r="S14" s="303">
        <v>15</v>
      </c>
      <c r="T14" s="249">
        <f t="shared" si="0"/>
        <v>165</v>
      </c>
      <c r="U14" s="764"/>
      <c r="V14" s="762"/>
      <c r="W14" s="762"/>
      <c r="X14" s="762"/>
      <c r="Y14" s="762"/>
      <c r="Z14" s="762"/>
      <c r="AA14" s="762"/>
      <c r="AB14" s="784"/>
      <c r="AC14" s="781"/>
      <c r="AD14" s="762"/>
      <c r="AE14" s="760"/>
      <c r="AF14" s="762"/>
      <c r="AG14" s="762"/>
      <c r="AH14" s="762"/>
      <c r="AI14" s="772"/>
      <c r="AJ14" s="726"/>
      <c r="AK14" s="726"/>
    </row>
    <row r="15" spans="1:37" ht="29.25" customHeight="1" x14ac:dyDescent="0.25">
      <c r="A15" s="830">
        <f>A11+1</f>
        <v>3</v>
      </c>
      <c r="B15" s="789" t="s">
        <v>104</v>
      </c>
      <c r="C15" s="842" t="s">
        <v>121</v>
      </c>
      <c r="D15" s="804" t="s">
        <v>120</v>
      </c>
      <c r="E15" s="841" t="s">
        <v>75</v>
      </c>
      <c r="F15" s="7" t="s">
        <v>6</v>
      </c>
      <c r="G15" s="8" t="s">
        <v>76</v>
      </c>
      <c r="H15" s="282">
        <v>30</v>
      </c>
      <c r="I15" s="283">
        <v>30</v>
      </c>
      <c r="J15" s="283">
        <v>30</v>
      </c>
      <c r="K15" s="283">
        <v>30</v>
      </c>
      <c r="L15" s="283">
        <v>30</v>
      </c>
      <c r="M15" s="283">
        <v>15</v>
      </c>
      <c r="N15" s="283">
        <v>15</v>
      </c>
      <c r="O15" s="283">
        <v>15</v>
      </c>
      <c r="P15" s="283">
        <v>30</v>
      </c>
      <c r="Q15" s="283">
        <v>30</v>
      </c>
      <c r="R15" s="283">
        <v>30</v>
      </c>
      <c r="S15" s="284">
        <v>30</v>
      </c>
      <c r="T15" s="250">
        <f t="shared" si="0"/>
        <v>315</v>
      </c>
      <c r="U15" s="736"/>
      <c r="V15" s="730"/>
      <c r="W15" s="730"/>
      <c r="X15" s="730"/>
      <c r="Y15" s="730"/>
      <c r="Z15" s="730"/>
      <c r="AA15" s="730"/>
      <c r="AB15" s="739" t="s">
        <v>75</v>
      </c>
      <c r="AC15" s="780">
        <f>SUM(T15:T18)</f>
        <v>535</v>
      </c>
      <c r="AD15" s="730"/>
      <c r="AE15" s="757">
        <v>0</v>
      </c>
      <c r="AF15" s="730"/>
      <c r="AG15" s="730"/>
      <c r="AH15" s="730"/>
      <c r="AI15" s="733"/>
      <c r="AJ15" s="769"/>
      <c r="AK15" s="769"/>
    </row>
    <row r="16" spans="1:37" ht="29.25" customHeight="1" x14ac:dyDescent="0.25">
      <c r="A16" s="829"/>
      <c r="B16" s="789"/>
      <c r="C16" s="842"/>
      <c r="D16" s="741"/>
      <c r="E16" s="738"/>
      <c r="F16" s="534" t="s">
        <v>692</v>
      </c>
      <c r="G16" s="535" t="s">
        <v>695</v>
      </c>
      <c r="H16" s="536"/>
      <c r="I16" s="537"/>
      <c r="J16" s="537"/>
      <c r="K16" s="537"/>
      <c r="L16" s="537"/>
      <c r="M16" s="537"/>
      <c r="N16" s="537"/>
      <c r="O16" s="537"/>
      <c r="P16" s="537"/>
      <c r="Q16" s="537"/>
      <c r="R16" s="537"/>
      <c r="S16" s="538"/>
      <c r="T16" s="251">
        <v>10</v>
      </c>
      <c r="U16" s="736"/>
      <c r="V16" s="730"/>
      <c r="W16" s="730"/>
      <c r="X16" s="730"/>
      <c r="Y16" s="730"/>
      <c r="Z16" s="730"/>
      <c r="AA16" s="730"/>
      <c r="AB16" s="739"/>
      <c r="AC16" s="780"/>
      <c r="AD16" s="730"/>
      <c r="AE16" s="758"/>
      <c r="AF16" s="730"/>
      <c r="AG16" s="730"/>
      <c r="AH16" s="730"/>
      <c r="AI16" s="733"/>
      <c r="AJ16" s="726"/>
      <c r="AK16" s="726"/>
    </row>
    <row r="17" spans="1:37" ht="28.5" customHeight="1" x14ac:dyDescent="0.25">
      <c r="A17" s="829"/>
      <c r="B17" s="789" t="s">
        <v>104</v>
      </c>
      <c r="C17" s="842"/>
      <c r="D17" s="741"/>
      <c r="E17" s="738"/>
      <c r="F17" s="9" t="s">
        <v>8</v>
      </c>
      <c r="G17" s="10" t="s">
        <v>91</v>
      </c>
      <c r="H17" s="273">
        <v>15</v>
      </c>
      <c r="I17" s="274">
        <v>15</v>
      </c>
      <c r="J17" s="274">
        <v>15</v>
      </c>
      <c r="K17" s="274">
        <v>15</v>
      </c>
      <c r="L17" s="274">
        <v>15</v>
      </c>
      <c r="M17" s="274"/>
      <c r="N17" s="274">
        <v>10</v>
      </c>
      <c r="O17" s="274">
        <v>10</v>
      </c>
      <c r="P17" s="274">
        <v>15</v>
      </c>
      <c r="Q17" s="274">
        <v>15</v>
      </c>
      <c r="R17" s="274">
        <v>15</v>
      </c>
      <c r="S17" s="275">
        <v>15</v>
      </c>
      <c r="T17" s="251">
        <f t="shared" si="0"/>
        <v>155</v>
      </c>
      <c r="U17" s="764"/>
      <c r="V17" s="762"/>
      <c r="W17" s="762"/>
      <c r="X17" s="762"/>
      <c r="Y17" s="762"/>
      <c r="Z17" s="762"/>
      <c r="AA17" s="762"/>
      <c r="AB17" s="784"/>
      <c r="AC17" s="781"/>
      <c r="AD17" s="762"/>
      <c r="AE17" s="758"/>
      <c r="AF17" s="762"/>
      <c r="AG17" s="762"/>
      <c r="AH17" s="762"/>
      <c r="AI17" s="772"/>
      <c r="AJ17" s="726"/>
      <c r="AK17" s="726"/>
    </row>
    <row r="18" spans="1:37" ht="24.75" customHeight="1" thickBot="1" x14ac:dyDescent="0.3">
      <c r="A18" s="829"/>
      <c r="B18" s="789" t="s">
        <v>104</v>
      </c>
      <c r="C18" s="843"/>
      <c r="D18" s="741"/>
      <c r="E18" s="739"/>
      <c r="F18" s="11" t="s">
        <v>599</v>
      </c>
      <c r="G18" s="15" t="s">
        <v>188</v>
      </c>
      <c r="H18" s="301">
        <v>5</v>
      </c>
      <c r="I18" s="302">
        <v>5</v>
      </c>
      <c r="J18" s="302">
        <v>5</v>
      </c>
      <c r="K18" s="302">
        <v>5</v>
      </c>
      <c r="L18" s="302">
        <v>5</v>
      </c>
      <c r="M18" s="302">
        <v>5</v>
      </c>
      <c r="N18" s="302"/>
      <c r="O18" s="302">
        <v>5</v>
      </c>
      <c r="P18" s="302">
        <v>5</v>
      </c>
      <c r="Q18" s="302">
        <v>5</v>
      </c>
      <c r="R18" s="302">
        <v>5</v>
      </c>
      <c r="S18" s="303">
        <v>5</v>
      </c>
      <c r="T18" s="252">
        <f t="shared" si="0"/>
        <v>55</v>
      </c>
      <c r="U18" s="764"/>
      <c r="V18" s="762"/>
      <c r="W18" s="762"/>
      <c r="X18" s="762"/>
      <c r="Y18" s="762"/>
      <c r="Z18" s="762"/>
      <c r="AA18" s="762"/>
      <c r="AB18" s="784"/>
      <c r="AC18" s="781"/>
      <c r="AD18" s="762"/>
      <c r="AE18" s="758"/>
      <c r="AF18" s="762"/>
      <c r="AG18" s="762"/>
      <c r="AH18" s="762"/>
      <c r="AI18" s="772"/>
      <c r="AJ18" s="726"/>
      <c r="AK18" s="726"/>
    </row>
    <row r="19" spans="1:37" ht="28.5" customHeight="1" x14ac:dyDescent="0.25">
      <c r="A19" s="830">
        <f>A15+1</f>
        <v>4</v>
      </c>
      <c r="B19" s="789" t="s">
        <v>122</v>
      </c>
      <c r="C19" s="842" t="s">
        <v>611</v>
      </c>
      <c r="D19" s="844" t="s">
        <v>123</v>
      </c>
      <c r="E19" s="841" t="s">
        <v>75</v>
      </c>
      <c r="F19" s="7" t="s">
        <v>6</v>
      </c>
      <c r="G19" s="8" t="s">
        <v>124</v>
      </c>
      <c r="H19" s="282">
        <v>30</v>
      </c>
      <c r="I19" s="283">
        <v>30</v>
      </c>
      <c r="J19" s="283">
        <v>30</v>
      </c>
      <c r="K19" s="283">
        <v>30</v>
      </c>
      <c r="L19" s="283">
        <v>30</v>
      </c>
      <c r="M19" s="283">
        <v>5</v>
      </c>
      <c r="N19" s="283">
        <v>5</v>
      </c>
      <c r="O19" s="283">
        <v>5</v>
      </c>
      <c r="P19" s="283">
        <v>30</v>
      </c>
      <c r="Q19" s="283">
        <v>30</v>
      </c>
      <c r="R19" s="283">
        <v>30</v>
      </c>
      <c r="S19" s="284">
        <v>30</v>
      </c>
      <c r="T19" s="326">
        <f t="shared" si="0"/>
        <v>285</v>
      </c>
      <c r="U19" s="736"/>
      <c r="V19" s="730"/>
      <c r="W19" s="730"/>
      <c r="X19" s="730"/>
      <c r="Y19" s="730"/>
      <c r="Z19" s="730"/>
      <c r="AA19" s="730"/>
      <c r="AB19" s="739" t="s">
        <v>75</v>
      </c>
      <c r="AC19" s="780">
        <f>SUM(T19:T21)</f>
        <v>285</v>
      </c>
      <c r="AD19" s="730"/>
      <c r="AE19" s="761">
        <f>AC19*AD19</f>
        <v>0</v>
      </c>
      <c r="AF19" s="730"/>
      <c r="AG19" s="730"/>
      <c r="AH19" s="730"/>
      <c r="AI19" s="733"/>
      <c r="AJ19" s="769"/>
      <c r="AK19" s="769"/>
    </row>
    <row r="20" spans="1:37" ht="31.5" x14ac:dyDescent="0.25">
      <c r="A20" s="829"/>
      <c r="B20" s="789" t="s">
        <v>104</v>
      </c>
      <c r="C20" s="842"/>
      <c r="D20" s="741"/>
      <c r="E20" s="738"/>
      <c r="F20" s="9" t="s">
        <v>8</v>
      </c>
      <c r="G20" s="10"/>
      <c r="H20" s="273"/>
      <c r="I20" s="274"/>
      <c r="J20" s="274"/>
      <c r="K20" s="274"/>
      <c r="L20" s="274"/>
      <c r="M20" s="274"/>
      <c r="N20" s="274"/>
      <c r="O20" s="274"/>
      <c r="P20" s="274"/>
      <c r="Q20" s="274"/>
      <c r="R20" s="274"/>
      <c r="S20" s="275"/>
      <c r="T20" s="251">
        <f t="shared" si="0"/>
        <v>0</v>
      </c>
      <c r="U20" s="764"/>
      <c r="V20" s="762"/>
      <c r="W20" s="762"/>
      <c r="X20" s="762"/>
      <c r="Y20" s="762"/>
      <c r="Z20" s="762"/>
      <c r="AA20" s="762"/>
      <c r="AB20" s="784"/>
      <c r="AC20" s="781"/>
      <c r="AD20" s="762"/>
      <c r="AE20" s="760"/>
      <c r="AF20" s="762"/>
      <c r="AG20" s="762"/>
      <c r="AH20" s="762"/>
      <c r="AI20" s="772"/>
      <c r="AJ20" s="726"/>
      <c r="AK20" s="726"/>
    </row>
    <row r="21" spans="1:37" ht="31.5" x14ac:dyDescent="0.25">
      <c r="A21" s="862"/>
      <c r="B21" s="789" t="s">
        <v>104</v>
      </c>
      <c r="C21" s="843"/>
      <c r="D21" s="742"/>
      <c r="E21" s="739"/>
      <c r="F21" s="11" t="s">
        <v>599</v>
      </c>
      <c r="G21" s="12"/>
      <c r="H21" s="288"/>
      <c r="I21" s="289"/>
      <c r="J21" s="289"/>
      <c r="K21" s="289"/>
      <c r="L21" s="289"/>
      <c r="M21" s="289"/>
      <c r="N21" s="289"/>
      <c r="O21" s="289"/>
      <c r="P21" s="289"/>
      <c r="Q21" s="289"/>
      <c r="R21" s="289"/>
      <c r="S21" s="290"/>
      <c r="T21" s="252">
        <f t="shared" si="0"/>
        <v>0</v>
      </c>
      <c r="U21" s="764"/>
      <c r="V21" s="762"/>
      <c r="W21" s="762"/>
      <c r="X21" s="762"/>
      <c r="Y21" s="762"/>
      <c r="Z21" s="762"/>
      <c r="AA21" s="762"/>
      <c r="AB21" s="784"/>
      <c r="AC21" s="781"/>
      <c r="AD21" s="762"/>
      <c r="AE21" s="760"/>
      <c r="AF21" s="762"/>
      <c r="AG21" s="762"/>
      <c r="AH21" s="762"/>
      <c r="AI21" s="772"/>
      <c r="AJ21" s="726"/>
      <c r="AK21" s="726"/>
    </row>
    <row r="22" spans="1:37" ht="45" customHeight="1" x14ac:dyDescent="0.25">
      <c r="A22" s="863">
        <v>5</v>
      </c>
      <c r="B22" s="750" t="s">
        <v>676</v>
      </c>
      <c r="C22" s="845" t="s">
        <v>605</v>
      </c>
      <c r="D22" s="845" t="s">
        <v>123</v>
      </c>
      <c r="E22" s="847" t="s">
        <v>75</v>
      </c>
      <c r="F22" s="241" t="s">
        <v>6</v>
      </c>
      <c r="G22" s="247" t="s">
        <v>91</v>
      </c>
      <c r="H22" s="304">
        <v>5</v>
      </c>
      <c r="I22" s="305">
        <v>5</v>
      </c>
      <c r="J22" s="305">
        <v>5</v>
      </c>
      <c r="K22" s="305">
        <v>5</v>
      </c>
      <c r="L22" s="305">
        <v>5</v>
      </c>
      <c r="M22" s="305">
        <v>5</v>
      </c>
      <c r="N22" s="305">
        <v>5</v>
      </c>
      <c r="O22" s="305">
        <v>5</v>
      </c>
      <c r="P22" s="305">
        <v>5</v>
      </c>
      <c r="Q22" s="305">
        <v>5</v>
      </c>
      <c r="R22" s="305">
        <v>5</v>
      </c>
      <c r="S22" s="306">
        <v>5</v>
      </c>
      <c r="T22" s="619">
        <v>60</v>
      </c>
      <c r="U22" s="235"/>
      <c r="V22" s="236"/>
      <c r="W22" s="236"/>
      <c r="X22" s="236"/>
      <c r="Y22" s="236"/>
      <c r="Z22" s="236"/>
      <c r="AA22" s="236"/>
      <c r="AB22" s="238"/>
      <c r="AC22" s="828">
        <v>61</v>
      </c>
      <c r="AD22" s="236"/>
      <c r="AE22" s="231"/>
      <c r="AF22" s="236"/>
      <c r="AG22" s="236"/>
      <c r="AH22" s="236"/>
      <c r="AI22" s="237"/>
      <c r="AJ22" s="234"/>
      <c r="AK22" s="234"/>
    </row>
    <row r="23" spans="1:37" ht="45" customHeight="1" x14ac:dyDescent="0.25">
      <c r="A23" s="829"/>
      <c r="B23" s="751"/>
      <c r="C23" s="842"/>
      <c r="D23" s="842"/>
      <c r="E23" s="848"/>
      <c r="F23" s="534" t="s">
        <v>692</v>
      </c>
      <c r="G23" s="535" t="s">
        <v>695</v>
      </c>
      <c r="H23" s="536"/>
      <c r="I23" s="537"/>
      <c r="J23" s="537"/>
      <c r="K23" s="537"/>
      <c r="L23" s="537"/>
      <c r="M23" s="537"/>
      <c r="N23" s="537"/>
      <c r="O23" s="537"/>
      <c r="P23" s="537"/>
      <c r="Q23" s="537"/>
      <c r="R23" s="537"/>
      <c r="S23" s="538"/>
      <c r="T23" s="620">
        <v>1</v>
      </c>
      <c r="U23" s="235"/>
      <c r="V23" s="236"/>
      <c r="W23" s="236"/>
      <c r="X23" s="236"/>
      <c r="Y23" s="236"/>
      <c r="Z23" s="236"/>
      <c r="AA23" s="236"/>
      <c r="AB23" s="238"/>
      <c r="AC23" s="822"/>
      <c r="AD23" s="236"/>
      <c r="AE23" s="231"/>
      <c r="AF23" s="236"/>
      <c r="AG23" s="236"/>
      <c r="AH23" s="236"/>
      <c r="AI23" s="237"/>
      <c r="AJ23" s="234"/>
      <c r="AK23" s="234"/>
    </row>
    <row r="24" spans="1:37" ht="45" customHeight="1" thickBot="1" x14ac:dyDescent="0.3">
      <c r="A24" s="864"/>
      <c r="B24" s="752"/>
      <c r="C24" s="843"/>
      <c r="D24" s="846"/>
      <c r="E24" s="849"/>
      <c r="F24" s="239" t="s">
        <v>599</v>
      </c>
      <c r="G24" s="268"/>
      <c r="H24" s="317"/>
      <c r="I24" s="318"/>
      <c r="J24" s="318"/>
      <c r="K24" s="318"/>
      <c r="L24" s="318"/>
      <c r="M24" s="318"/>
      <c r="N24" s="318"/>
      <c r="O24" s="318"/>
      <c r="P24" s="318"/>
      <c r="Q24" s="318"/>
      <c r="R24" s="318"/>
      <c r="S24" s="319"/>
      <c r="T24" s="690"/>
      <c r="U24" s="235"/>
      <c r="V24" s="236"/>
      <c r="W24" s="236"/>
      <c r="X24" s="236"/>
      <c r="Y24" s="236"/>
      <c r="Z24" s="236"/>
      <c r="AA24" s="236"/>
      <c r="AB24" s="238"/>
      <c r="AC24" s="780"/>
      <c r="AD24" s="236"/>
      <c r="AE24" s="231"/>
      <c r="AF24" s="236"/>
      <c r="AG24" s="236"/>
      <c r="AH24" s="236"/>
      <c r="AI24" s="237"/>
      <c r="AJ24" s="234"/>
      <c r="AK24" s="234"/>
    </row>
    <row r="25" spans="1:37" ht="45" customHeight="1" x14ac:dyDescent="0.25">
      <c r="A25" s="830">
        <v>6</v>
      </c>
      <c r="B25" s="790" t="s">
        <v>609</v>
      </c>
      <c r="C25" s="845" t="s">
        <v>610</v>
      </c>
      <c r="D25" s="850" t="s">
        <v>612</v>
      </c>
      <c r="E25" s="851" t="s">
        <v>75</v>
      </c>
      <c r="F25" s="241" t="s">
        <v>6</v>
      </c>
      <c r="G25" s="268"/>
      <c r="H25" s="317"/>
      <c r="I25" s="318"/>
      <c r="J25" s="318"/>
      <c r="K25" s="318"/>
      <c r="L25" s="318"/>
      <c r="M25" s="318"/>
      <c r="N25" s="318"/>
      <c r="O25" s="318"/>
      <c r="P25" s="318"/>
      <c r="Q25" s="318"/>
      <c r="R25" s="318"/>
      <c r="S25" s="319"/>
      <c r="T25" s="326"/>
      <c r="U25" s="235"/>
      <c r="V25" s="236"/>
      <c r="W25" s="236"/>
      <c r="X25" s="236"/>
      <c r="Y25" s="236"/>
      <c r="Z25" s="236"/>
      <c r="AA25" s="236"/>
      <c r="AB25" s="238"/>
      <c r="AC25" s="828">
        <v>165</v>
      </c>
      <c r="AD25" s="236"/>
      <c r="AE25" s="231"/>
      <c r="AF25" s="236"/>
      <c r="AG25" s="236"/>
      <c r="AH25" s="236"/>
      <c r="AI25" s="237"/>
      <c r="AJ25" s="234"/>
      <c r="AK25" s="234"/>
    </row>
    <row r="26" spans="1:37" ht="45" customHeight="1" x14ac:dyDescent="0.25">
      <c r="A26" s="829"/>
      <c r="B26" s="832"/>
      <c r="C26" s="842"/>
      <c r="D26" s="741"/>
      <c r="E26" s="738"/>
      <c r="F26" s="243" t="s">
        <v>8</v>
      </c>
      <c r="G26" s="268"/>
      <c r="H26" s="317"/>
      <c r="I26" s="318"/>
      <c r="J26" s="318"/>
      <c r="K26" s="318"/>
      <c r="L26" s="318"/>
      <c r="M26" s="318"/>
      <c r="N26" s="318"/>
      <c r="O26" s="318"/>
      <c r="P26" s="318"/>
      <c r="Q26" s="318"/>
      <c r="R26" s="318"/>
      <c r="S26" s="319"/>
      <c r="T26" s="251"/>
      <c r="U26" s="235"/>
      <c r="V26" s="236"/>
      <c r="W26" s="236"/>
      <c r="X26" s="236"/>
      <c r="Y26" s="236"/>
      <c r="Z26" s="236"/>
      <c r="AA26" s="236"/>
      <c r="AB26" s="238"/>
      <c r="AC26" s="822"/>
      <c r="AD26" s="236"/>
      <c r="AE26" s="231"/>
      <c r="AF26" s="236"/>
      <c r="AG26" s="236"/>
      <c r="AH26" s="236"/>
      <c r="AI26" s="237"/>
      <c r="AJ26" s="234"/>
      <c r="AK26" s="234"/>
    </row>
    <row r="27" spans="1:37" ht="45" customHeight="1" thickBot="1" x14ac:dyDescent="0.3">
      <c r="A27" s="864"/>
      <c r="B27" s="833"/>
      <c r="C27" s="843"/>
      <c r="D27" s="806"/>
      <c r="E27" s="739"/>
      <c r="F27" s="239" t="s">
        <v>599</v>
      </c>
      <c r="G27" s="268" t="s">
        <v>91</v>
      </c>
      <c r="H27" s="317">
        <v>15</v>
      </c>
      <c r="I27" s="318">
        <v>15</v>
      </c>
      <c r="J27" s="318">
        <v>15</v>
      </c>
      <c r="K27" s="318">
        <v>15</v>
      </c>
      <c r="L27" s="318">
        <v>15</v>
      </c>
      <c r="M27" s="318">
        <v>15</v>
      </c>
      <c r="N27" s="318"/>
      <c r="O27" s="318">
        <v>15</v>
      </c>
      <c r="P27" s="318">
        <v>15</v>
      </c>
      <c r="Q27" s="318">
        <v>15</v>
      </c>
      <c r="R27" s="318">
        <v>15</v>
      </c>
      <c r="S27" s="319">
        <v>15</v>
      </c>
      <c r="T27" s="252">
        <v>165</v>
      </c>
      <c r="U27" s="235"/>
      <c r="V27" s="236"/>
      <c r="W27" s="236"/>
      <c r="X27" s="236"/>
      <c r="Y27" s="236"/>
      <c r="Z27" s="236"/>
      <c r="AA27" s="236"/>
      <c r="AB27" s="238"/>
      <c r="AC27" s="780"/>
      <c r="AD27" s="236"/>
      <c r="AE27" s="231"/>
      <c r="AF27" s="236"/>
      <c r="AG27" s="236"/>
      <c r="AH27" s="236"/>
      <c r="AI27" s="237"/>
      <c r="AJ27" s="234"/>
      <c r="AK27" s="234"/>
    </row>
    <row r="28" spans="1:37" ht="45" customHeight="1" x14ac:dyDescent="0.25">
      <c r="A28" s="621">
        <v>7</v>
      </c>
      <c r="B28" s="562" t="s">
        <v>762</v>
      </c>
      <c r="C28" s="541" t="s">
        <v>763</v>
      </c>
      <c r="D28" s="622" t="s">
        <v>612</v>
      </c>
      <c r="E28" s="624" t="s">
        <v>75</v>
      </c>
      <c r="F28" s="534" t="s">
        <v>692</v>
      </c>
      <c r="G28" s="535" t="s">
        <v>695</v>
      </c>
      <c r="H28" s="536"/>
      <c r="I28" s="537"/>
      <c r="J28" s="537"/>
      <c r="K28" s="537"/>
      <c r="L28" s="537"/>
      <c r="M28" s="537"/>
      <c r="N28" s="537"/>
      <c r="O28" s="537"/>
      <c r="P28" s="537"/>
      <c r="Q28" s="537"/>
      <c r="R28" s="537"/>
      <c r="S28" s="538"/>
      <c r="T28" s="252">
        <v>3</v>
      </c>
      <c r="U28" s="235"/>
      <c r="V28" s="236"/>
      <c r="W28" s="236"/>
      <c r="X28" s="236"/>
      <c r="Y28" s="236"/>
      <c r="Z28" s="236"/>
      <c r="AA28" s="236"/>
      <c r="AB28" s="238"/>
      <c r="AC28" s="232">
        <v>3</v>
      </c>
      <c r="AD28" s="236"/>
      <c r="AE28" s="231"/>
      <c r="AF28" s="236"/>
      <c r="AG28" s="236"/>
      <c r="AH28" s="236"/>
      <c r="AI28" s="237"/>
      <c r="AJ28" s="234"/>
      <c r="AK28" s="234"/>
    </row>
    <row r="29" spans="1:37" ht="45" customHeight="1" x14ac:dyDescent="0.25">
      <c r="A29" s="570">
        <v>8</v>
      </c>
      <c r="B29" s="562" t="s">
        <v>764</v>
      </c>
      <c r="C29" s="541" t="s">
        <v>765</v>
      </c>
      <c r="D29" s="623" t="s">
        <v>612</v>
      </c>
      <c r="E29" s="624" t="s">
        <v>75</v>
      </c>
      <c r="F29" s="534" t="s">
        <v>692</v>
      </c>
      <c r="G29" s="535" t="s">
        <v>695</v>
      </c>
      <c r="H29" s="536"/>
      <c r="I29" s="537"/>
      <c r="J29" s="537"/>
      <c r="K29" s="537"/>
      <c r="L29" s="537"/>
      <c r="M29" s="537"/>
      <c r="N29" s="537"/>
      <c r="O29" s="537"/>
      <c r="P29" s="537"/>
      <c r="Q29" s="537"/>
      <c r="R29" s="537"/>
      <c r="S29" s="538"/>
      <c r="T29" s="252">
        <v>3</v>
      </c>
      <c r="U29" s="235"/>
      <c r="V29" s="236"/>
      <c r="W29" s="236"/>
      <c r="X29" s="236"/>
      <c r="Y29" s="236"/>
      <c r="Z29" s="236"/>
      <c r="AA29" s="236"/>
      <c r="AB29" s="238"/>
      <c r="AC29" s="232">
        <v>3</v>
      </c>
      <c r="AD29" s="236"/>
      <c r="AE29" s="231"/>
      <c r="AF29" s="236"/>
      <c r="AG29" s="236"/>
      <c r="AH29" s="236"/>
      <c r="AI29" s="237"/>
      <c r="AJ29" s="234"/>
      <c r="AK29" s="234"/>
    </row>
    <row r="30" spans="1:37" ht="45" customHeight="1" thickBot="1" x14ac:dyDescent="0.3">
      <c r="A30" s="564">
        <v>9</v>
      </c>
      <c r="B30" s="562" t="s">
        <v>760</v>
      </c>
      <c r="C30" s="604" t="s">
        <v>761</v>
      </c>
      <c r="D30" s="552" t="s">
        <v>612</v>
      </c>
      <c r="E30" s="558" t="s">
        <v>75</v>
      </c>
      <c r="F30" s="534" t="s">
        <v>692</v>
      </c>
      <c r="G30" s="535" t="s">
        <v>695</v>
      </c>
      <c r="H30" s="536"/>
      <c r="I30" s="537"/>
      <c r="J30" s="537"/>
      <c r="K30" s="537"/>
      <c r="L30" s="537"/>
      <c r="M30" s="537"/>
      <c r="N30" s="537"/>
      <c r="O30" s="537"/>
      <c r="P30" s="537"/>
      <c r="Q30" s="537"/>
      <c r="R30" s="537"/>
      <c r="S30" s="538"/>
      <c r="T30" s="349">
        <v>20</v>
      </c>
      <c r="U30" s="235"/>
      <c r="V30" s="236"/>
      <c r="W30" s="236"/>
      <c r="X30" s="236"/>
      <c r="Y30" s="236"/>
      <c r="Z30" s="236"/>
      <c r="AA30" s="236"/>
      <c r="AB30" s="238"/>
      <c r="AC30" s="232">
        <v>20</v>
      </c>
      <c r="AD30" s="236"/>
      <c r="AE30" s="231"/>
      <c r="AF30" s="236"/>
      <c r="AG30" s="236"/>
      <c r="AH30" s="236"/>
      <c r="AI30" s="237"/>
      <c r="AJ30" s="234"/>
      <c r="AK30" s="234"/>
    </row>
    <row r="31" spans="1:37" ht="45" customHeight="1" x14ac:dyDescent="0.25">
      <c r="A31" s="830">
        <v>10</v>
      </c>
      <c r="B31" s="789" t="s">
        <v>125</v>
      </c>
      <c r="C31" s="842" t="s">
        <v>126</v>
      </c>
      <c r="D31" s="804" t="s">
        <v>127</v>
      </c>
      <c r="E31" s="738" t="s">
        <v>75</v>
      </c>
      <c r="F31" s="7" t="s">
        <v>6</v>
      </c>
      <c r="G31" s="8" t="s">
        <v>76</v>
      </c>
      <c r="H31" s="282">
        <v>25</v>
      </c>
      <c r="I31" s="283">
        <v>25</v>
      </c>
      <c r="J31" s="283">
        <v>25</v>
      </c>
      <c r="K31" s="283">
        <v>25</v>
      </c>
      <c r="L31" s="283">
        <v>25</v>
      </c>
      <c r="M31" s="283">
        <v>10</v>
      </c>
      <c r="N31" s="283">
        <v>10</v>
      </c>
      <c r="O31" s="283">
        <v>10</v>
      </c>
      <c r="P31" s="283">
        <v>25</v>
      </c>
      <c r="Q31" s="283">
        <v>25</v>
      </c>
      <c r="R31" s="283">
        <v>25</v>
      </c>
      <c r="S31" s="284">
        <v>25</v>
      </c>
      <c r="T31" s="250">
        <f t="shared" si="0"/>
        <v>255</v>
      </c>
      <c r="U31" s="736"/>
      <c r="V31" s="730"/>
      <c r="W31" s="730"/>
      <c r="X31" s="730"/>
      <c r="Y31" s="730"/>
      <c r="Z31" s="730"/>
      <c r="AA31" s="730"/>
      <c r="AB31" s="739" t="s">
        <v>75</v>
      </c>
      <c r="AC31" s="780">
        <f>SUM(T31:T34)</f>
        <v>375</v>
      </c>
      <c r="AD31" s="730"/>
      <c r="AE31" s="761">
        <f>AC31*AD31</f>
        <v>0</v>
      </c>
      <c r="AF31" s="730"/>
      <c r="AG31" s="730"/>
      <c r="AH31" s="730"/>
      <c r="AI31" s="733"/>
      <c r="AJ31" s="769"/>
      <c r="AK31" s="769"/>
    </row>
    <row r="32" spans="1:37" ht="45" customHeight="1" x14ac:dyDescent="0.25">
      <c r="A32" s="829"/>
      <c r="B32" s="789"/>
      <c r="C32" s="842"/>
      <c r="D32" s="741"/>
      <c r="E32" s="738"/>
      <c r="F32" s="534" t="s">
        <v>692</v>
      </c>
      <c r="G32" s="535" t="s">
        <v>695</v>
      </c>
      <c r="H32" s="536"/>
      <c r="I32" s="537"/>
      <c r="J32" s="537"/>
      <c r="K32" s="537"/>
      <c r="L32" s="537"/>
      <c r="M32" s="537"/>
      <c r="N32" s="537"/>
      <c r="O32" s="537"/>
      <c r="P32" s="537"/>
      <c r="Q32" s="537"/>
      <c r="R32" s="537"/>
      <c r="S32" s="538"/>
      <c r="T32" s="249">
        <v>10</v>
      </c>
      <c r="U32" s="736"/>
      <c r="V32" s="730"/>
      <c r="W32" s="730"/>
      <c r="X32" s="730"/>
      <c r="Y32" s="730"/>
      <c r="Z32" s="730"/>
      <c r="AA32" s="730"/>
      <c r="AB32" s="739"/>
      <c r="AC32" s="780"/>
      <c r="AD32" s="730"/>
      <c r="AE32" s="761"/>
      <c r="AF32" s="730"/>
      <c r="AG32" s="730"/>
      <c r="AH32" s="730"/>
      <c r="AI32" s="733"/>
      <c r="AJ32" s="726"/>
      <c r="AK32" s="726"/>
    </row>
    <row r="33" spans="1:37" ht="45" customHeight="1" x14ac:dyDescent="0.25">
      <c r="A33" s="829"/>
      <c r="B33" s="789" t="s">
        <v>104</v>
      </c>
      <c r="C33" s="842"/>
      <c r="D33" s="741"/>
      <c r="E33" s="738"/>
      <c r="F33" s="9" t="s">
        <v>8</v>
      </c>
      <c r="G33" s="10"/>
      <c r="H33" s="273"/>
      <c r="I33" s="274"/>
      <c r="J33" s="274"/>
      <c r="K33" s="274"/>
      <c r="L33" s="274"/>
      <c r="M33" s="274"/>
      <c r="N33" s="274"/>
      <c r="O33" s="274"/>
      <c r="P33" s="274"/>
      <c r="Q33" s="274"/>
      <c r="R33" s="274"/>
      <c r="S33" s="275"/>
      <c r="T33" s="249">
        <f t="shared" si="0"/>
        <v>0</v>
      </c>
      <c r="U33" s="764"/>
      <c r="V33" s="762"/>
      <c r="W33" s="762"/>
      <c r="X33" s="762"/>
      <c r="Y33" s="762"/>
      <c r="Z33" s="762"/>
      <c r="AA33" s="762"/>
      <c r="AB33" s="784"/>
      <c r="AC33" s="781"/>
      <c r="AD33" s="762"/>
      <c r="AE33" s="760"/>
      <c r="AF33" s="762"/>
      <c r="AG33" s="762"/>
      <c r="AH33" s="762"/>
      <c r="AI33" s="772"/>
      <c r="AJ33" s="726"/>
      <c r="AK33" s="726"/>
    </row>
    <row r="34" spans="1:37" ht="45" customHeight="1" thickBot="1" x14ac:dyDescent="0.3">
      <c r="A34" s="862"/>
      <c r="B34" s="789" t="s">
        <v>104</v>
      </c>
      <c r="C34" s="842"/>
      <c r="D34" s="741"/>
      <c r="E34" s="738"/>
      <c r="F34" s="11" t="s">
        <v>599</v>
      </c>
      <c r="G34" s="12" t="s">
        <v>77</v>
      </c>
      <c r="H34" s="288">
        <v>10</v>
      </c>
      <c r="I34" s="289">
        <v>10</v>
      </c>
      <c r="J34" s="289">
        <v>10</v>
      </c>
      <c r="K34" s="289">
        <v>10</v>
      </c>
      <c r="L34" s="289">
        <v>10</v>
      </c>
      <c r="M34" s="289">
        <v>10</v>
      </c>
      <c r="N34" s="289"/>
      <c r="O34" s="289">
        <v>10</v>
      </c>
      <c r="P34" s="289">
        <v>10</v>
      </c>
      <c r="Q34" s="289">
        <v>10</v>
      </c>
      <c r="R34" s="289">
        <v>10</v>
      </c>
      <c r="S34" s="290">
        <v>10</v>
      </c>
      <c r="T34" s="249">
        <f t="shared" si="0"/>
        <v>110</v>
      </c>
      <c r="U34" s="764"/>
      <c r="V34" s="762"/>
      <c r="W34" s="762"/>
      <c r="X34" s="762"/>
      <c r="Y34" s="762"/>
      <c r="Z34" s="762"/>
      <c r="AA34" s="762"/>
      <c r="AB34" s="784"/>
      <c r="AC34" s="781"/>
      <c r="AD34" s="762"/>
      <c r="AE34" s="760"/>
      <c r="AF34" s="762"/>
      <c r="AG34" s="762"/>
      <c r="AH34" s="762"/>
      <c r="AI34" s="772"/>
      <c r="AJ34" s="726"/>
      <c r="AK34" s="726"/>
    </row>
    <row r="35" spans="1:37" ht="20.25" x14ac:dyDescent="0.3">
      <c r="B35" s="816" t="s">
        <v>95</v>
      </c>
      <c r="C35" s="855"/>
      <c r="D35" s="855"/>
      <c r="E35" s="855"/>
      <c r="F35" s="855"/>
      <c r="G35" s="855"/>
      <c r="H35" s="855"/>
      <c r="I35" s="855"/>
      <c r="J35" s="855"/>
      <c r="K35" s="855"/>
      <c r="L35" s="855"/>
      <c r="M35" s="855"/>
      <c r="N35" s="855"/>
      <c r="O35" s="855"/>
      <c r="P35" s="855"/>
      <c r="Q35" s="855"/>
      <c r="R35" s="855"/>
      <c r="S35" s="855"/>
      <c r="T35" s="855"/>
      <c r="U35" s="855"/>
      <c r="V35" s="855"/>
      <c r="W35" s="855"/>
      <c r="X35" s="855"/>
      <c r="Y35" s="855"/>
      <c r="Z35" s="855"/>
      <c r="AA35" s="855"/>
      <c r="AB35" s="855"/>
      <c r="AC35" s="855"/>
      <c r="AD35" s="855"/>
      <c r="AE35" s="153">
        <f>SUM(AE7:AE34)</f>
        <v>0</v>
      </c>
    </row>
    <row r="36" spans="1:37" ht="18.75" x14ac:dyDescent="0.3">
      <c r="G36" s="16"/>
      <c r="H36" s="2"/>
      <c r="I36" s="2"/>
      <c r="J36" s="2"/>
      <c r="K36" s="2"/>
    </row>
    <row r="37" spans="1:37" ht="18.75" x14ac:dyDescent="0.3">
      <c r="D37" s="17"/>
      <c r="E37" s="2"/>
      <c r="F37" s="2"/>
      <c r="G37" s="2"/>
      <c r="H37" s="2"/>
    </row>
    <row r="38" spans="1:37" ht="18.75" x14ac:dyDescent="0.3">
      <c r="B38" s="18" t="s">
        <v>96</v>
      </c>
      <c r="C38" s="149"/>
      <c r="D38" s="20">
        <f>SUM(AF7:AF34)/5</f>
        <v>0</v>
      </c>
      <c r="E38" s="19" t="s">
        <v>97</v>
      </c>
      <c r="F38" s="16"/>
      <c r="G38" s="16"/>
      <c r="H38" s="16"/>
      <c r="I38" s="16"/>
      <c r="J38" s="16"/>
      <c r="K38" s="16"/>
      <c r="L38" s="16"/>
      <c r="M38" s="24"/>
      <c r="N38" s="25"/>
    </row>
    <row r="39" spans="1:37" ht="15.75" x14ac:dyDescent="0.25">
      <c r="C39" s="150"/>
      <c r="D39" s="22"/>
      <c r="E39" s="22"/>
      <c r="F39" s="22"/>
      <c r="G39" s="22"/>
      <c r="H39" s="22"/>
      <c r="I39" s="22"/>
      <c r="J39" s="26"/>
      <c r="K39" s="27"/>
      <c r="L39" s="28"/>
      <c r="M39" s="28"/>
      <c r="N39" s="29"/>
    </row>
    <row r="40" spans="1:37" s="2" customFormat="1" ht="37.5" customHeight="1" x14ac:dyDescent="0.3">
      <c r="B40" s="815" t="s">
        <v>98</v>
      </c>
      <c r="C40" s="815"/>
      <c r="D40" s="815"/>
      <c r="E40" s="815"/>
      <c r="F40" s="815"/>
      <c r="G40" s="815"/>
      <c r="H40" s="815"/>
      <c r="I40" s="815"/>
      <c r="J40" s="815"/>
      <c r="K40" s="815"/>
      <c r="L40" s="815"/>
      <c r="M40" s="815"/>
      <c r="N40" s="815"/>
    </row>
    <row r="41" spans="1:37" s="2" customFormat="1" ht="37.5" customHeight="1" x14ac:dyDescent="0.3">
      <c r="B41" s="815" t="s">
        <v>32</v>
      </c>
      <c r="C41" s="815"/>
      <c r="D41" s="815"/>
      <c r="E41" s="815"/>
      <c r="F41" s="815"/>
      <c r="G41" s="815"/>
      <c r="H41" s="815"/>
      <c r="I41" s="815"/>
      <c r="J41" s="815"/>
    </row>
    <row r="42" spans="1:37" s="2" customFormat="1" ht="37.5" customHeight="1" x14ac:dyDescent="0.3">
      <c r="B42" s="815" t="s">
        <v>33</v>
      </c>
      <c r="C42" s="815"/>
      <c r="D42" s="815"/>
      <c r="E42" s="815"/>
      <c r="F42" s="815"/>
      <c r="G42" s="815"/>
      <c r="H42" s="815"/>
      <c r="I42" s="815"/>
      <c r="J42" s="815"/>
    </row>
    <row r="43" spans="1:37" ht="18.75" x14ac:dyDescent="0.3">
      <c r="D43" s="17"/>
      <c r="E43" s="2"/>
      <c r="F43" s="2"/>
      <c r="G43" s="2"/>
      <c r="H43" s="2"/>
    </row>
    <row r="45" spans="1:37" ht="15.75" x14ac:dyDescent="0.25">
      <c r="A45" s="809" t="s">
        <v>506</v>
      </c>
      <c r="B45" s="809"/>
      <c r="C45" s="809"/>
      <c r="D45" s="809"/>
      <c r="E45" s="809"/>
      <c r="F45" s="809"/>
      <c r="G45" s="809"/>
      <c r="H45" s="809"/>
      <c r="I45" s="809"/>
      <c r="J45" s="809"/>
      <c r="K45" s="809"/>
      <c r="L45" s="809"/>
      <c r="M45" s="809"/>
      <c r="N45" s="809"/>
      <c r="O45" s="809"/>
      <c r="P45" s="809"/>
      <c r="Q45" s="186"/>
      <c r="R45" s="186"/>
      <c r="S45" s="186"/>
      <c r="T45" s="186"/>
    </row>
    <row r="46" spans="1:37" ht="15.75" x14ac:dyDescent="0.25">
      <c r="A46" s="810" t="s">
        <v>514</v>
      </c>
      <c r="B46" s="810"/>
      <c r="C46" s="810"/>
      <c r="D46" s="810"/>
      <c r="E46" s="810"/>
      <c r="F46" s="810"/>
      <c r="G46" s="810"/>
      <c r="H46" s="810"/>
      <c r="I46" s="186"/>
      <c r="J46" s="186"/>
      <c r="K46" s="186"/>
      <c r="L46" s="186"/>
      <c r="M46" s="186"/>
      <c r="N46" s="186"/>
      <c r="O46" s="186"/>
      <c r="P46" s="186"/>
      <c r="Q46" s="186"/>
      <c r="R46" s="186"/>
      <c r="S46" s="186"/>
      <c r="T46" s="186"/>
    </row>
    <row r="47" spans="1:37" ht="15.75" x14ac:dyDescent="0.25">
      <c r="A47" s="811" t="s">
        <v>495</v>
      </c>
      <c r="B47" s="811"/>
      <c r="C47" s="811"/>
      <c r="D47" s="811"/>
      <c r="E47" s="811"/>
      <c r="F47" s="811"/>
      <c r="G47" s="811"/>
      <c r="H47" s="811"/>
      <c r="I47" s="811"/>
      <c r="J47" s="811"/>
      <c r="K47" s="811"/>
      <c r="L47" s="186"/>
      <c r="M47" s="186"/>
      <c r="N47" s="186"/>
      <c r="O47" s="186"/>
      <c r="P47" s="186"/>
      <c r="Q47" s="186"/>
      <c r="R47" s="186"/>
      <c r="S47" s="186"/>
      <c r="T47" s="186"/>
    </row>
    <row r="48" spans="1:37" ht="15.75" x14ac:dyDescent="0.25">
      <c r="A48" s="812" t="s">
        <v>521</v>
      </c>
      <c r="B48" s="812"/>
      <c r="C48" s="812"/>
      <c r="D48" s="812"/>
      <c r="E48" s="812"/>
      <c r="F48" s="812"/>
      <c r="G48" s="812"/>
      <c r="H48" s="812"/>
      <c r="I48" s="812"/>
      <c r="J48" s="812"/>
      <c r="K48" s="812"/>
      <c r="L48" s="186"/>
      <c r="M48" s="186"/>
      <c r="N48" s="186"/>
      <c r="O48" s="186"/>
      <c r="P48" s="186"/>
      <c r="Q48" s="186"/>
      <c r="R48" s="186"/>
      <c r="S48" s="186"/>
      <c r="T48" s="186"/>
    </row>
    <row r="49" spans="1:20" ht="15.75" x14ac:dyDescent="0.25">
      <c r="A49" s="813" t="s">
        <v>550</v>
      </c>
      <c r="B49" s="813"/>
      <c r="C49" s="813"/>
      <c r="D49" s="813"/>
      <c r="E49" s="813"/>
      <c r="F49" s="813"/>
      <c r="G49" s="813"/>
      <c r="H49" s="813"/>
      <c r="I49" s="813"/>
      <c r="J49" s="813"/>
      <c r="K49" s="813"/>
      <c r="L49" s="813"/>
      <c r="M49" s="813"/>
      <c r="N49" s="187"/>
      <c r="O49" s="187"/>
      <c r="P49" s="187"/>
      <c r="Q49" s="187"/>
      <c r="R49" s="187"/>
      <c r="S49" s="186"/>
      <c r="T49" s="186"/>
    </row>
    <row r="50" spans="1:20" ht="15.75" x14ac:dyDescent="0.25">
      <c r="A50" s="813" t="s">
        <v>503</v>
      </c>
      <c r="B50" s="813"/>
      <c r="C50" s="813"/>
      <c r="D50" s="813"/>
      <c r="E50" s="813"/>
      <c r="F50" s="813"/>
      <c r="G50" s="813"/>
      <c r="H50" s="813"/>
      <c r="I50" s="187"/>
      <c r="J50" s="186"/>
      <c r="K50" s="186"/>
      <c r="L50" s="186"/>
      <c r="M50" s="186"/>
      <c r="N50" s="186"/>
      <c r="O50" s="186"/>
      <c r="P50" s="186"/>
      <c r="Q50" s="186"/>
      <c r="R50" s="186"/>
      <c r="S50" s="186"/>
      <c r="T50" s="186"/>
    </row>
    <row r="51" spans="1:20" ht="15.75" x14ac:dyDescent="0.25">
      <c r="A51" s="813" t="s">
        <v>510</v>
      </c>
      <c r="B51" s="813"/>
      <c r="C51" s="813"/>
      <c r="D51" s="813"/>
      <c r="E51" s="813"/>
      <c r="F51" s="813"/>
      <c r="G51" s="813"/>
      <c r="H51" s="813"/>
      <c r="I51" s="813"/>
      <c r="J51" s="813"/>
      <c r="K51" s="813"/>
      <c r="L51" s="187"/>
      <c r="M51" s="186"/>
      <c r="N51" s="186"/>
      <c r="O51" s="186"/>
      <c r="P51" s="186"/>
      <c r="Q51" s="186"/>
      <c r="R51" s="186"/>
      <c r="S51" s="186"/>
      <c r="T51" s="186"/>
    </row>
    <row r="52" spans="1:20" ht="15.75" x14ac:dyDescent="0.25">
      <c r="A52" s="813"/>
      <c r="B52" s="813"/>
      <c r="C52" s="813"/>
      <c r="D52" s="813"/>
      <c r="E52" s="813"/>
      <c r="F52" s="813"/>
      <c r="G52" s="813"/>
      <c r="H52" s="813"/>
      <c r="I52" s="187"/>
      <c r="J52" s="188"/>
      <c r="K52" s="188"/>
      <c r="L52" s="188"/>
      <c r="M52" s="186"/>
      <c r="N52" s="186"/>
      <c r="O52" s="186"/>
      <c r="P52" s="186"/>
      <c r="Q52" s="186"/>
      <c r="R52" s="186"/>
      <c r="S52" s="186"/>
      <c r="T52" s="186"/>
    </row>
    <row r="53" spans="1:20" ht="15.75" x14ac:dyDescent="0.25">
      <c r="A53" s="814" t="s">
        <v>496</v>
      </c>
      <c r="B53" s="814"/>
      <c r="C53" s="814"/>
      <c r="D53" s="814"/>
      <c r="E53" s="814"/>
      <c r="F53" s="814"/>
      <c r="G53" s="814"/>
      <c r="H53" s="186"/>
      <c r="I53" s="186"/>
      <c r="J53" s="186"/>
      <c r="K53" s="186"/>
      <c r="L53" s="186"/>
      <c r="M53" s="186"/>
      <c r="N53" s="186"/>
      <c r="O53" s="186"/>
      <c r="P53" s="186"/>
      <c r="Q53" s="186"/>
      <c r="R53" s="186"/>
      <c r="S53" s="186"/>
      <c r="T53" s="186"/>
    </row>
    <row r="54" spans="1:20" ht="15.75" x14ac:dyDescent="0.25">
      <c r="A54" s="808" t="s">
        <v>497</v>
      </c>
      <c r="B54" s="808"/>
      <c r="C54" s="808"/>
      <c r="D54" s="808"/>
      <c r="E54" s="808"/>
      <c r="F54" s="808"/>
      <c r="G54" s="808"/>
      <c r="H54" s="808"/>
      <c r="I54" s="808"/>
      <c r="J54" s="808"/>
      <c r="K54" s="808"/>
      <c r="L54" s="808"/>
      <c r="M54" s="808"/>
      <c r="N54" s="808"/>
      <c r="O54" s="186"/>
      <c r="P54" s="186"/>
      <c r="Q54" s="186"/>
      <c r="R54" s="186"/>
      <c r="S54" s="186"/>
      <c r="T54" s="186"/>
    </row>
    <row r="55" spans="1:20" ht="15.75" x14ac:dyDescent="0.25">
      <c r="A55" s="819" t="s">
        <v>498</v>
      </c>
      <c r="B55" s="819"/>
      <c r="C55" s="819"/>
      <c r="D55" s="819"/>
      <c r="E55" s="186"/>
      <c r="F55" s="186"/>
      <c r="G55" s="186"/>
      <c r="H55" s="186"/>
      <c r="I55" s="186"/>
      <c r="J55" s="186"/>
      <c r="K55" s="186"/>
      <c r="L55" s="186"/>
      <c r="M55" s="186"/>
      <c r="N55" s="186"/>
      <c r="O55" s="186"/>
      <c r="P55" s="186"/>
      <c r="Q55" s="186"/>
      <c r="R55" s="186"/>
      <c r="S55" s="186"/>
      <c r="T55" s="186"/>
    </row>
    <row r="56" spans="1:20" ht="15.75" x14ac:dyDescent="0.25">
      <c r="A56" s="807" t="s">
        <v>499</v>
      </c>
      <c r="B56" s="807"/>
      <c r="C56" s="807"/>
      <c r="D56" s="807"/>
      <c r="E56" s="807"/>
      <c r="F56" s="807"/>
      <c r="G56" s="807"/>
      <c r="H56" s="807"/>
      <c r="I56" s="807"/>
      <c r="J56" s="807"/>
      <c r="K56" s="807"/>
      <c r="L56" s="807"/>
      <c r="M56" s="807"/>
      <c r="N56" s="807"/>
      <c r="O56" s="807"/>
      <c r="P56" s="807"/>
      <c r="Q56" s="807"/>
      <c r="R56" s="807"/>
      <c r="S56" s="807"/>
      <c r="T56" s="807"/>
    </row>
    <row r="57" spans="1:20" ht="15.75" x14ac:dyDescent="0.25">
      <c r="A57" s="807" t="s">
        <v>500</v>
      </c>
      <c r="B57" s="807"/>
      <c r="C57" s="807"/>
      <c r="D57" s="807"/>
      <c r="E57" s="807"/>
      <c r="F57" s="807"/>
      <c r="G57" s="807"/>
      <c r="H57" s="807"/>
      <c r="I57" s="807"/>
      <c r="J57" s="807"/>
      <c r="K57" s="807"/>
      <c r="L57" s="807"/>
      <c r="M57" s="807"/>
      <c r="N57" s="807"/>
      <c r="O57" s="807"/>
      <c r="P57" s="807"/>
      <c r="Q57" s="807"/>
      <c r="R57" s="807"/>
      <c r="S57" s="807"/>
      <c r="T57" s="186"/>
    </row>
    <row r="58" spans="1:20" ht="15.75" x14ac:dyDescent="0.25">
      <c r="A58" s="807" t="s">
        <v>501</v>
      </c>
      <c r="B58" s="807"/>
      <c r="C58" s="807"/>
      <c r="D58" s="807"/>
      <c r="E58" s="807"/>
      <c r="F58" s="807"/>
      <c r="G58" s="807"/>
      <c r="H58" s="807"/>
      <c r="I58" s="807"/>
      <c r="J58" s="807"/>
      <c r="K58" s="807"/>
      <c r="L58" s="807"/>
      <c r="M58" s="807"/>
      <c r="N58" s="807"/>
      <c r="O58" s="807"/>
      <c r="P58" s="807"/>
      <c r="Q58" s="807"/>
      <c r="R58" s="807"/>
      <c r="S58" s="807"/>
      <c r="T58" s="186"/>
    </row>
    <row r="59" spans="1:20" ht="15.75" x14ac:dyDescent="0.25">
      <c r="A59" s="807" t="s">
        <v>502</v>
      </c>
      <c r="B59" s="807"/>
      <c r="C59" s="807"/>
      <c r="D59" s="807"/>
      <c r="E59" s="807"/>
      <c r="F59" s="807"/>
      <c r="G59" s="807"/>
      <c r="H59" s="807"/>
      <c r="I59" s="807"/>
      <c r="J59" s="807"/>
      <c r="K59" s="807"/>
      <c r="L59" s="807"/>
      <c r="M59" s="807"/>
      <c r="N59" s="807"/>
      <c r="O59" s="807"/>
      <c r="P59" s="807"/>
      <c r="Q59" s="807"/>
      <c r="R59" s="807"/>
      <c r="S59" s="807"/>
      <c r="T59" s="807"/>
    </row>
    <row r="60" spans="1:20" ht="15.75" x14ac:dyDescent="0.25">
      <c r="A60" s="807" t="s">
        <v>505</v>
      </c>
      <c r="B60" s="807"/>
      <c r="C60" s="807"/>
      <c r="D60" s="807"/>
      <c r="E60" s="807"/>
      <c r="F60" s="807"/>
      <c r="G60" s="186"/>
      <c r="H60" s="186"/>
      <c r="I60" s="186"/>
      <c r="J60" s="186"/>
      <c r="K60" s="186"/>
      <c r="L60" s="186"/>
      <c r="M60" s="186"/>
      <c r="N60" s="186"/>
      <c r="O60" s="186"/>
      <c r="P60" s="186"/>
      <c r="Q60" s="186"/>
      <c r="R60" s="186"/>
      <c r="S60" s="186"/>
      <c r="T60" s="186"/>
    </row>
    <row r="61" spans="1:20" ht="15.75" x14ac:dyDescent="0.25">
      <c r="A61" s="808" t="s">
        <v>508</v>
      </c>
      <c r="B61" s="808"/>
      <c r="C61" s="808"/>
      <c r="D61" s="808"/>
      <c r="E61" s="808"/>
      <c r="F61" s="808"/>
      <c r="G61" s="808"/>
      <c r="H61" s="808"/>
      <c r="I61" s="808"/>
      <c r="J61" s="808"/>
      <c r="K61" s="808"/>
      <c r="L61" s="808"/>
      <c r="M61" s="808"/>
      <c r="N61" s="186"/>
      <c r="O61" s="186"/>
      <c r="P61" s="186"/>
      <c r="Q61" s="186"/>
      <c r="R61" s="186"/>
      <c r="S61" s="186"/>
      <c r="T61" s="186"/>
    </row>
  </sheetData>
  <protectedRanges>
    <protectedRange sqref="AD7:AI34" name="Diapazons2_5_1_1"/>
    <protectedRange sqref="U7:Z34" name="Diapazons1_5_1_1"/>
    <protectedRange sqref="B37:N39 B43:N43" name="Diapazons4_5_1_1"/>
    <protectedRange sqref="V35" name="Diapazons3_5_1_1"/>
    <protectedRange sqref="B40:N42" name="Diapazons4_5_1_1_1"/>
  </protectedRanges>
  <mergeCells count="164">
    <mergeCell ref="A5:A6"/>
    <mergeCell ref="A7:A10"/>
    <mergeCell ref="A11:A14"/>
    <mergeCell ref="A15:A18"/>
    <mergeCell ref="A19:A21"/>
    <mergeCell ref="A31:A34"/>
    <mergeCell ref="B5:B6"/>
    <mergeCell ref="B7:B10"/>
    <mergeCell ref="B11:B14"/>
    <mergeCell ref="B15:B18"/>
    <mergeCell ref="B19:B21"/>
    <mergeCell ref="B31:B34"/>
    <mergeCell ref="A22:A24"/>
    <mergeCell ref="B22:B24"/>
    <mergeCell ref="A25:A27"/>
    <mergeCell ref="B25:B27"/>
    <mergeCell ref="A57:S57"/>
    <mergeCell ref="A58:S58"/>
    <mergeCell ref="A59:T59"/>
    <mergeCell ref="A60:F60"/>
    <mergeCell ref="A61:M61"/>
    <mergeCell ref="A45:P45"/>
    <mergeCell ref="A46:H46"/>
    <mergeCell ref="A47:K47"/>
    <mergeCell ref="A48:K48"/>
    <mergeCell ref="A49:M49"/>
    <mergeCell ref="A50:H50"/>
    <mergeCell ref="A51:K51"/>
    <mergeCell ref="A52:H52"/>
    <mergeCell ref="A53:G53"/>
    <mergeCell ref="A54:N54"/>
    <mergeCell ref="A55:D55"/>
    <mergeCell ref="A56:T56"/>
    <mergeCell ref="E1:Q1"/>
    <mergeCell ref="E2:Q2"/>
    <mergeCell ref="C5:D5"/>
    <mergeCell ref="H5:S5"/>
    <mergeCell ref="U5:AA5"/>
    <mergeCell ref="B35:AD35"/>
    <mergeCell ref="B40:N40"/>
    <mergeCell ref="B41:J41"/>
    <mergeCell ref="E5:E6"/>
    <mergeCell ref="T5:T6"/>
    <mergeCell ref="U7:U10"/>
    <mergeCell ref="U11:U14"/>
    <mergeCell ref="U15:U18"/>
    <mergeCell ref="U19:U21"/>
    <mergeCell ref="U31:U34"/>
    <mergeCell ref="V7:V10"/>
    <mergeCell ref="V11:V14"/>
    <mergeCell ref="V15:V18"/>
    <mergeCell ref="V19:V21"/>
    <mergeCell ref="V31:V34"/>
    <mergeCell ref="W7:W10"/>
    <mergeCell ref="W11:W14"/>
    <mergeCell ref="F5:F6"/>
    <mergeCell ref="G5:G6"/>
    <mergeCell ref="B42:J42"/>
    <mergeCell ref="C7:C10"/>
    <mergeCell ref="C11:C14"/>
    <mergeCell ref="C15:C18"/>
    <mergeCell ref="C19:C21"/>
    <mergeCell ref="C31:C34"/>
    <mergeCell ref="D7:D10"/>
    <mergeCell ref="D11:D14"/>
    <mergeCell ref="D15:D18"/>
    <mergeCell ref="D19:D21"/>
    <mergeCell ref="D31:D34"/>
    <mergeCell ref="E7:E10"/>
    <mergeCell ref="E11:E14"/>
    <mergeCell ref="E15:E18"/>
    <mergeCell ref="E19:E21"/>
    <mergeCell ref="E31:E34"/>
    <mergeCell ref="C22:C24"/>
    <mergeCell ref="D22:D24"/>
    <mergeCell ref="E22:E24"/>
    <mergeCell ref="C25:C27"/>
    <mergeCell ref="D25:D27"/>
    <mergeCell ref="E25:E27"/>
    <mergeCell ref="W15:W18"/>
    <mergeCell ref="W19:W21"/>
    <mergeCell ref="W31:W34"/>
    <mergeCell ref="X7:X10"/>
    <mergeCell ref="X11:X14"/>
    <mergeCell ref="X15:X18"/>
    <mergeCell ref="X19:X21"/>
    <mergeCell ref="X31:X34"/>
    <mergeCell ref="Y7:Y10"/>
    <mergeCell ref="Y11:Y14"/>
    <mergeCell ref="Y15:Y18"/>
    <mergeCell ref="Y19:Y21"/>
    <mergeCell ref="Y31:Y34"/>
    <mergeCell ref="Z7:Z10"/>
    <mergeCell ref="Z11:Z14"/>
    <mergeCell ref="Z15:Z18"/>
    <mergeCell ref="Z19:Z21"/>
    <mergeCell ref="Z31:Z34"/>
    <mergeCell ref="AA7:AA10"/>
    <mergeCell ref="AA11:AA14"/>
    <mergeCell ref="AA15:AA18"/>
    <mergeCell ref="AA19:AA21"/>
    <mergeCell ref="AA31:AA34"/>
    <mergeCell ref="AB5:AB6"/>
    <mergeCell ref="AB7:AB10"/>
    <mergeCell ref="AB11:AB14"/>
    <mergeCell ref="AB15:AB18"/>
    <mergeCell ref="AB19:AB21"/>
    <mergeCell ref="AB31:AB34"/>
    <mergeCell ref="AC5:AC6"/>
    <mergeCell ref="AC7:AC10"/>
    <mergeCell ref="AC11:AC14"/>
    <mergeCell ref="AC15:AC18"/>
    <mergeCell ref="AC19:AC21"/>
    <mergeCell ref="AC31:AC34"/>
    <mergeCell ref="AC22:AC24"/>
    <mergeCell ref="AC25:AC27"/>
    <mergeCell ref="AD5:AD6"/>
    <mergeCell ref="AD7:AD10"/>
    <mergeCell ref="AD11:AD14"/>
    <mergeCell ref="AD15:AD18"/>
    <mergeCell ref="AD19:AD21"/>
    <mergeCell ref="AD31:AD34"/>
    <mergeCell ref="AE5:AE6"/>
    <mergeCell ref="AE7:AE10"/>
    <mergeCell ref="AE11:AE14"/>
    <mergeCell ref="AE15:AE18"/>
    <mergeCell ref="AE19:AE21"/>
    <mergeCell ref="AE31:AE34"/>
    <mergeCell ref="AF5:AF6"/>
    <mergeCell ref="AF7:AF10"/>
    <mergeCell ref="AF11:AF14"/>
    <mergeCell ref="AF15:AF18"/>
    <mergeCell ref="AF19:AF21"/>
    <mergeCell ref="AF31:AF34"/>
    <mergeCell ref="AG5:AG6"/>
    <mergeCell ref="AG7:AG10"/>
    <mergeCell ref="AG11:AG14"/>
    <mergeCell ref="AG15:AG18"/>
    <mergeCell ref="AG19:AG21"/>
    <mergeCell ref="AG31:AG34"/>
    <mergeCell ref="AH5:AH6"/>
    <mergeCell ref="AH7:AH10"/>
    <mergeCell ref="AH11:AH14"/>
    <mergeCell ref="AH15:AH18"/>
    <mergeCell ref="AH19:AH21"/>
    <mergeCell ref="AH31:AH34"/>
    <mergeCell ref="AI5:AI6"/>
    <mergeCell ref="AI7:AI10"/>
    <mergeCell ref="AI11:AI14"/>
    <mergeCell ref="AI15:AI18"/>
    <mergeCell ref="AI19:AI21"/>
    <mergeCell ref="AI31:AI34"/>
    <mergeCell ref="AK5:AK6"/>
    <mergeCell ref="AK7:AK10"/>
    <mergeCell ref="AK11:AK14"/>
    <mergeCell ref="AK15:AK18"/>
    <mergeCell ref="AK19:AK21"/>
    <mergeCell ref="AK31:AK34"/>
    <mergeCell ref="AJ5:AJ6"/>
    <mergeCell ref="AJ7:AJ10"/>
    <mergeCell ref="AJ11:AJ14"/>
    <mergeCell ref="AJ15:AJ18"/>
    <mergeCell ref="AJ31:AJ34"/>
    <mergeCell ref="AJ19:AJ2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J37"/>
  <sheetViews>
    <sheetView topLeftCell="D7" zoomScale="59" zoomScaleNormal="59" workbookViewId="0">
      <selection activeCell="AC22" sqref="AC22:AC24"/>
    </sheetView>
  </sheetViews>
  <sheetFormatPr defaultColWidth="9" defaultRowHeight="15" x14ac:dyDescent="0.25"/>
  <cols>
    <col min="1" max="1" width="9.140625"/>
    <col min="2" max="2" width="20.7109375" customWidth="1"/>
    <col min="3" max="3" width="45.42578125" customWidth="1"/>
    <col min="4" max="4" width="23.7109375" style="1" customWidth="1"/>
    <col min="5" max="5" width="21" customWidth="1"/>
    <col min="6" max="6" width="31.7109375" customWidth="1"/>
    <col min="7" max="7" width="20.28515625" customWidth="1"/>
    <col min="8" max="19" width="13.140625" customWidth="1"/>
    <col min="20" max="20" width="13.85546875" customWidth="1"/>
    <col min="21" max="27" width="17.7109375" customWidth="1"/>
    <col min="28" max="28" width="17" customWidth="1"/>
    <col min="29" max="30" width="16.85546875" customWidth="1"/>
    <col min="31" max="31" width="17.7109375" customWidth="1"/>
    <col min="32" max="32" width="37.85546875" customWidth="1"/>
    <col min="33" max="35" width="14.28515625" customWidth="1"/>
  </cols>
  <sheetData>
    <row r="1" spans="1:36" ht="18.75" x14ac:dyDescent="0.25">
      <c r="E1" s="721" t="s">
        <v>34</v>
      </c>
      <c r="F1" s="721"/>
      <c r="G1" s="721"/>
      <c r="H1" s="721"/>
      <c r="I1" s="721"/>
      <c r="J1" s="721"/>
      <c r="K1" s="721"/>
      <c r="L1" s="721"/>
      <c r="M1" s="721"/>
      <c r="N1" s="721"/>
      <c r="O1" s="721"/>
      <c r="P1" s="721"/>
      <c r="Q1" s="721"/>
    </row>
    <row r="2" spans="1:36" ht="18.75" customHeight="1" x14ac:dyDescent="0.25">
      <c r="E2" s="722" t="s">
        <v>35</v>
      </c>
      <c r="F2" s="722"/>
      <c r="G2" s="722"/>
      <c r="H2" s="722"/>
      <c r="I2" s="722"/>
      <c r="J2" s="722"/>
      <c r="K2" s="722"/>
      <c r="L2" s="722"/>
      <c r="M2" s="722"/>
      <c r="N2" s="722"/>
      <c r="O2" s="722"/>
      <c r="P2" s="722"/>
      <c r="Q2" s="722"/>
    </row>
    <row r="5" spans="1:36" ht="47.25" customHeight="1" x14ac:dyDescent="0.25">
      <c r="A5" s="860" t="s">
        <v>99</v>
      </c>
      <c r="B5" s="782" t="s">
        <v>36</v>
      </c>
      <c r="C5" s="791" t="s">
        <v>37</v>
      </c>
      <c r="D5" s="791"/>
      <c r="E5" s="782" t="s">
        <v>38</v>
      </c>
      <c r="F5" s="858" t="s">
        <v>39</v>
      </c>
      <c r="G5" s="856" t="s">
        <v>40</v>
      </c>
      <c r="H5" s="852" t="s">
        <v>41</v>
      </c>
      <c r="I5" s="853"/>
      <c r="J5" s="853"/>
      <c r="K5" s="853"/>
      <c r="L5" s="853"/>
      <c r="M5" s="853"/>
      <c r="N5" s="853"/>
      <c r="O5" s="853"/>
      <c r="P5" s="853"/>
      <c r="Q5" s="853"/>
      <c r="R5" s="853"/>
      <c r="S5" s="854"/>
      <c r="T5" s="801" t="s">
        <v>42</v>
      </c>
      <c r="U5" s="795" t="s">
        <v>43</v>
      </c>
      <c r="V5" s="796"/>
      <c r="W5" s="796"/>
      <c r="X5" s="796"/>
      <c r="Y5" s="796"/>
      <c r="Z5" s="796"/>
      <c r="AA5" s="796"/>
      <c r="AB5" s="776" t="s">
        <v>44</v>
      </c>
      <c r="AC5" s="778" t="s">
        <v>45</v>
      </c>
      <c r="AD5" s="782" t="s">
        <v>46</v>
      </c>
      <c r="AE5" s="773" t="s">
        <v>47</v>
      </c>
      <c r="AF5" s="765" t="s">
        <v>48</v>
      </c>
      <c r="AG5" s="776" t="s">
        <v>49</v>
      </c>
      <c r="AH5" s="776" t="s">
        <v>50</v>
      </c>
      <c r="AI5" s="825" t="s">
        <v>51</v>
      </c>
    </row>
    <row r="6" spans="1:36" ht="90.75" customHeight="1" thickBot="1" x14ac:dyDescent="0.3">
      <c r="A6" s="861"/>
      <c r="B6" s="783"/>
      <c r="C6" s="73" t="s">
        <v>52</v>
      </c>
      <c r="D6" s="5" t="s">
        <v>53</v>
      </c>
      <c r="E6" s="783"/>
      <c r="F6" s="859"/>
      <c r="G6" s="857"/>
      <c r="H6" s="291" t="s">
        <v>54</v>
      </c>
      <c r="I6" s="129" t="s">
        <v>55</v>
      </c>
      <c r="J6" s="129" t="s">
        <v>56</v>
      </c>
      <c r="K6" s="129" t="s">
        <v>57</v>
      </c>
      <c r="L6" s="129" t="s">
        <v>58</v>
      </c>
      <c r="M6" s="129" t="s">
        <v>59</v>
      </c>
      <c r="N6" s="129" t="s">
        <v>60</v>
      </c>
      <c r="O6" s="129" t="s">
        <v>61</v>
      </c>
      <c r="P6" s="129" t="s">
        <v>62</v>
      </c>
      <c r="Q6" s="129" t="s">
        <v>63</v>
      </c>
      <c r="R6" s="129" t="s">
        <v>64</v>
      </c>
      <c r="S6" s="130" t="s">
        <v>65</v>
      </c>
      <c r="T6" s="802"/>
      <c r="U6" s="31" t="s">
        <v>66</v>
      </c>
      <c r="V6" s="5" t="s">
        <v>67</v>
      </c>
      <c r="W6" s="5" t="s">
        <v>68</v>
      </c>
      <c r="X6" s="5" t="s">
        <v>69</v>
      </c>
      <c r="Y6" s="5" t="s">
        <v>70</v>
      </c>
      <c r="Z6" s="5" t="s">
        <v>71</v>
      </c>
      <c r="AA6" s="5" t="s">
        <v>72</v>
      </c>
      <c r="AB6" s="777"/>
      <c r="AC6" s="779"/>
      <c r="AD6" s="783"/>
      <c r="AE6" s="774"/>
      <c r="AF6" s="766"/>
      <c r="AG6" s="777"/>
      <c r="AH6" s="777"/>
      <c r="AI6" s="826"/>
    </row>
    <row r="7" spans="1:36" ht="36.75" customHeight="1" x14ac:dyDescent="0.25">
      <c r="A7" s="830">
        <v>1</v>
      </c>
      <c r="B7" s="831" t="s">
        <v>128</v>
      </c>
      <c r="C7" s="804" t="s">
        <v>129</v>
      </c>
      <c r="D7" s="845" t="s">
        <v>130</v>
      </c>
      <c r="E7" s="880" t="s">
        <v>75</v>
      </c>
      <c r="F7" s="87" t="s">
        <v>6</v>
      </c>
      <c r="G7" s="138" t="s">
        <v>77</v>
      </c>
      <c r="H7" s="292">
        <v>30</v>
      </c>
      <c r="I7" s="293">
        <v>20</v>
      </c>
      <c r="J7" s="293">
        <v>30</v>
      </c>
      <c r="K7" s="293">
        <v>30</v>
      </c>
      <c r="L7" s="293">
        <v>30</v>
      </c>
      <c r="M7" s="293">
        <v>10</v>
      </c>
      <c r="N7" s="293">
        <v>10</v>
      </c>
      <c r="O7" s="293">
        <v>10</v>
      </c>
      <c r="P7" s="293">
        <v>30</v>
      </c>
      <c r="Q7" s="293">
        <v>30</v>
      </c>
      <c r="R7" s="293">
        <v>30</v>
      </c>
      <c r="S7" s="294">
        <v>30</v>
      </c>
      <c r="T7" s="249">
        <f>SUM(H7:S7)</f>
        <v>290</v>
      </c>
      <c r="U7" s="874"/>
      <c r="V7" s="730"/>
      <c r="W7" s="730"/>
      <c r="X7" s="730"/>
      <c r="Y7" s="730"/>
      <c r="Z7" s="730"/>
      <c r="AA7" s="730"/>
      <c r="AB7" s="739" t="str">
        <f>E7</f>
        <v>kg</v>
      </c>
      <c r="AC7" s="780">
        <f>SUM(T7:T9)</f>
        <v>930</v>
      </c>
      <c r="AD7" s="730"/>
      <c r="AE7" s="761">
        <f>AC7*AD7</f>
        <v>0</v>
      </c>
      <c r="AF7" s="730"/>
      <c r="AG7" s="730"/>
      <c r="AH7" s="730"/>
      <c r="AI7" s="733"/>
    </row>
    <row r="8" spans="1:36" ht="36.75" customHeight="1" x14ac:dyDescent="0.25">
      <c r="A8" s="829"/>
      <c r="B8" s="832" t="s">
        <v>128</v>
      </c>
      <c r="C8" s="741"/>
      <c r="D8" s="842"/>
      <c r="E8" s="848"/>
      <c r="F8" s="89" t="s">
        <v>8</v>
      </c>
      <c r="G8" s="139" t="s">
        <v>106</v>
      </c>
      <c r="H8" s="295">
        <v>30</v>
      </c>
      <c r="I8" s="296">
        <v>30</v>
      </c>
      <c r="J8" s="296">
        <v>30</v>
      </c>
      <c r="K8" s="296">
        <v>30</v>
      </c>
      <c r="L8" s="296">
        <v>30</v>
      </c>
      <c r="M8" s="296">
        <v>20</v>
      </c>
      <c r="N8" s="296">
        <v>20</v>
      </c>
      <c r="O8" s="296">
        <v>20</v>
      </c>
      <c r="P8" s="296">
        <v>30</v>
      </c>
      <c r="Q8" s="296">
        <v>30</v>
      </c>
      <c r="R8" s="296">
        <v>30</v>
      </c>
      <c r="S8" s="297">
        <v>30</v>
      </c>
      <c r="T8" s="249">
        <f t="shared" ref="T8:T24" si="0">SUM(H8:S8)</f>
        <v>330</v>
      </c>
      <c r="U8" s="875"/>
      <c r="V8" s="762"/>
      <c r="W8" s="762"/>
      <c r="X8" s="762"/>
      <c r="Y8" s="762"/>
      <c r="Z8" s="762"/>
      <c r="AA8" s="762"/>
      <c r="AB8" s="784"/>
      <c r="AC8" s="781"/>
      <c r="AD8" s="762"/>
      <c r="AE8" s="760"/>
      <c r="AF8" s="762"/>
      <c r="AG8" s="762"/>
      <c r="AH8" s="762"/>
      <c r="AI8" s="772"/>
    </row>
    <row r="9" spans="1:36" ht="36.75" customHeight="1" thickBot="1" x14ac:dyDescent="0.3">
      <c r="A9" s="829"/>
      <c r="B9" s="833" t="s">
        <v>128</v>
      </c>
      <c r="C9" s="742"/>
      <c r="D9" s="842"/>
      <c r="E9" s="849"/>
      <c r="F9" s="90" t="s">
        <v>599</v>
      </c>
      <c r="G9" s="140" t="s">
        <v>79</v>
      </c>
      <c r="H9" s="298">
        <v>30</v>
      </c>
      <c r="I9" s="299">
        <v>30</v>
      </c>
      <c r="J9" s="299">
        <v>30</v>
      </c>
      <c r="K9" s="299">
        <v>30</v>
      </c>
      <c r="L9" s="299">
        <v>30</v>
      </c>
      <c r="M9" s="299">
        <v>20</v>
      </c>
      <c r="N9" s="299"/>
      <c r="O9" s="299">
        <v>20</v>
      </c>
      <c r="P9" s="299">
        <v>30</v>
      </c>
      <c r="Q9" s="299">
        <v>30</v>
      </c>
      <c r="R9" s="299">
        <v>30</v>
      </c>
      <c r="S9" s="300">
        <v>30</v>
      </c>
      <c r="T9" s="249">
        <f t="shared" si="0"/>
        <v>310</v>
      </c>
      <c r="U9" s="875"/>
      <c r="V9" s="762"/>
      <c r="W9" s="762"/>
      <c r="X9" s="762"/>
      <c r="Y9" s="762"/>
      <c r="Z9" s="762"/>
      <c r="AA9" s="762"/>
      <c r="AB9" s="784"/>
      <c r="AC9" s="781"/>
      <c r="AD9" s="762"/>
      <c r="AE9" s="760"/>
      <c r="AF9" s="762"/>
      <c r="AG9" s="762"/>
      <c r="AH9" s="762"/>
      <c r="AI9" s="772"/>
    </row>
    <row r="10" spans="1:36" ht="36.75" customHeight="1" x14ac:dyDescent="0.25">
      <c r="A10" s="830">
        <v>2</v>
      </c>
      <c r="B10" s="790" t="s">
        <v>131</v>
      </c>
      <c r="C10" s="741" t="s">
        <v>132</v>
      </c>
      <c r="D10" s="878" t="s">
        <v>612</v>
      </c>
      <c r="E10" s="841" t="s">
        <v>75</v>
      </c>
      <c r="F10" s="7" t="s">
        <v>6</v>
      </c>
      <c r="G10" s="141" t="s">
        <v>77</v>
      </c>
      <c r="H10" s="282">
        <v>60</v>
      </c>
      <c r="I10" s="283">
        <v>50</v>
      </c>
      <c r="J10" s="283">
        <v>60</v>
      </c>
      <c r="K10" s="283">
        <v>60</v>
      </c>
      <c r="L10" s="283">
        <v>60</v>
      </c>
      <c r="M10" s="283">
        <v>20</v>
      </c>
      <c r="N10" s="283">
        <v>20</v>
      </c>
      <c r="O10" s="283">
        <v>20</v>
      </c>
      <c r="P10" s="283">
        <v>60</v>
      </c>
      <c r="Q10" s="283">
        <v>60</v>
      </c>
      <c r="R10" s="283">
        <v>60</v>
      </c>
      <c r="S10" s="284">
        <v>60</v>
      </c>
      <c r="T10" s="250">
        <f t="shared" si="0"/>
        <v>590</v>
      </c>
      <c r="U10" s="874"/>
      <c r="V10" s="730"/>
      <c r="W10" s="730"/>
      <c r="X10" s="730"/>
      <c r="Y10" s="730"/>
      <c r="Z10" s="730"/>
      <c r="AA10" s="730"/>
      <c r="AB10" s="739" t="str">
        <f t="shared" ref="AB10" si="1">E10</f>
        <v>kg</v>
      </c>
      <c r="AC10" s="780">
        <f>SUM(T10:T12)</f>
        <v>755</v>
      </c>
      <c r="AD10" s="730"/>
      <c r="AE10" s="761">
        <f>AC10*AD10</f>
        <v>0</v>
      </c>
      <c r="AF10" s="730"/>
      <c r="AG10" s="730"/>
      <c r="AH10" s="730"/>
      <c r="AI10" s="733"/>
    </row>
    <row r="11" spans="1:36" ht="36.75" customHeight="1" x14ac:dyDescent="0.25">
      <c r="A11" s="829"/>
      <c r="B11" s="832" t="s">
        <v>131</v>
      </c>
      <c r="C11" s="741"/>
      <c r="D11" s="741"/>
      <c r="E11" s="738"/>
      <c r="F11" s="9" t="s">
        <v>8</v>
      </c>
      <c r="G11" s="142"/>
      <c r="H11" s="273"/>
      <c r="I11" s="274"/>
      <c r="J11" s="274"/>
      <c r="K11" s="274"/>
      <c r="L11" s="274"/>
      <c r="M11" s="274"/>
      <c r="N11" s="274"/>
      <c r="O11" s="274"/>
      <c r="P11" s="274"/>
      <c r="Q11" s="274"/>
      <c r="R11" s="274"/>
      <c r="S11" s="275"/>
      <c r="T11" s="251">
        <f t="shared" si="0"/>
        <v>0</v>
      </c>
      <c r="U11" s="875"/>
      <c r="V11" s="762"/>
      <c r="W11" s="762"/>
      <c r="X11" s="762"/>
      <c r="Y11" s="762"/>
      <c r="Z11" s="762"/>
      <c r="AA11" s="762"/>
      <c r="AB11" s="784"/>
      <c r="AC11" s="781"/>
      <c r="AD11" s="762"/>
      <c r="AE11" s="760"/>
      <c r="AF11" s="762"/>
      <c r="AG11" s="762"/>
      <c r="AH11" s="762"/>
      <c r="AI11" s="772"/>
    </row>
    <row r="12" spans="1:36" ht="36.75" customHeight="1" thickBot="1" x14ac:dyDescent="0.3">
      <c r="A12" s="829"/>
      <c r="B12" s="833" t="s">
        <v>131</v>
      </c>
      <c r="C12" s="742"/>
      <c r="D12" s="741"/>
      <c r="E12" s="739"/>
      <c r="F12" s="11" t="s">
        <v>599</v>
      </c>
      <c r="G12" s="143" t="s">
        <v>80</v>
      </c>
      <c r="H12" s="301">
        <v>15</v>
      </c>
      <c r="I12" s="302">
        <v>15</v>
      </c>
      <c r="J12" s="302">
        <v>15</v>
      </c>
      <c r="K12" s="302">
        <v>15</v>
      </c>
      <c r="L12" s="302">
        <v>15</v>
      </c>
      <c r="M12" s="302">
        <v>15</v>
      </c>
      <c r="N12" s="302"/>
      <c r="O12" s="302">
        <v>15</v>
      </c>
      <c r="P12" s="302">
        <v>15</v>
      </c>
      <c r="Q12" s="302">
        <v>15</v>
      </c>
      <c r="R12" s="302">
        <v>15</v>
      </c>
      <c r="S12" s="303">
        <v>15</v>
      </c>
      <c r="T12" s="252">
        <f t="shared" si="0"/>
        <v>165</v>
      </c>
      <c r="U12" s="875"/>
      <c r="V12" s="762"/>
      <c r="W12" s="762"/>
      <c r="X12" s="762"/>
      <c r="Y12" s="762"/>
      <c r="Z12" s="762"/>
      <c r="AA12" s="762"/>
      <c r="AB12" s="784"/>
      <c r="AC12" s="781"/>
      <c r="AD12" s="762"/>
      <c r="AE12" s="760"/>
      <c r="AF12" s="762"/>
      <c r="AG12" s="762"/>
      <c r="AH12" s="762"/>
      <c r="AI12" s="772"/>
    </row>
    <row r="13" spans="1:36" ht="36.75" customHeight="1" x14ac:dyDescent="0.25">
      <c r="A13" s="830">
        <v>3</v>
      </c>
      <c r="B13" s="790" t="s">
        <v>600</v>
      </c>
      <c r="C13" s="741" t="s">
        <v>133</v>
      </c>
      <c r="D13" s="879" t="s">
        <v>134</v>
      </c>
      <c r="E13" s="841" t="s">
        <v>75</v>
      </c>
      <c r="F13" s="7" t="s">
        <v>6</v>
      </c>
      <c r="G13" s="141"/>
      <c r="H13" s="282"/>
      <c r="I13" s="283"/>
      <c r="J13" s="283"/>
      <c r="K13" s="283"/>
      <c r="L13" s="283"/>
      <c r="M13" s="283"/>
      <c r="N13" s="283"/>
      <c r="O13" s="283"/>
      <c r="P13" s="283"/>
      <c r="Q13" s="283"/>
      <c r="R13" s="283"/>
      <c r="S13" s="284"/>
      <c r="T13" s="326">
        <f t="shared" si="0"/>
        <v>0</v>
      </c>
      <c r="U13" s="874"/>
      <c r="V13" s="730"/>
      <c r="W13" s="730"/>
      <c r="X13" s="730"/>
      <c r="Y13" s="730"/>
      <c r="Z13" s="730"/>
      <c r="AA13" s="730"/>
      <c r="AB13" s="739" t="str">
        <f t="shared" ref="AB13" si="2">E13</f>
        <v>kg</v>
      </c>
      <c r="AC13" s="780">
        <f>SUM(T13:T15)</f>
        <v>85</v>
      </c>
      <c r="AD13" s="730"/>
      <c r="AE13" s="761">
        <f>AC13*AD13</f>
        <v>0</v>
      </c>
      <c r="AF13" s="730"/>
      <c r="AG13" s="730"/>
      <c r="AH13" s="730"/>
      <c r="AI13" s="733"/>
    </row>
    <row r="14" spans="1:36" ht="36.75" customHeight="1" x14ac:dyDescent="0.25">
      <c r="A14" s="829"/>
      <c r="B14" s="832" t="s">
        <v>135</v>
      </c>
      <c r="C14" s="741"/>
      <c r="D14" s="842"/>
      <c r="E14" s="738"/>
      <c r="F14" s="9" t="s">
        <v>8</v>
      </c>
      <c r="G14" s="142" t="s">
        <v>91</v>
      </c>
      <c r="H14" s="295">
        <v>6</v>
      </c>
      <c r="I14" s="296">
        <v>6</v>
      </c>
      <c r="J14" s="296">
        <v>6</v>
      </c>
      <c r="K14" s="296">
        <v>6</v>
      </c>
      <c r="L14" s="296">
        <v>6</v>
      </c>
      <c r="M14" s="296">
        <v>4</v>
      </c>
      <c r="N14" s="296">
        <v>4</v>
      </c>
      <c r="O14" s="296">
        <v>4</v>
      </c>
      <c r="P14" s="296">
        <v>6</v>
      </c>
      <c r="Q14" s="296">
        <v>6</v>
      </c>
      <c r="R14" s="296">
        <v>6</v>
      </c>
      <c r="S14" s="297">
        <v>5</v>
      </c>
      <c r="T14" s="251">
        <f t="shared" si="0"/>
        <v>65</v>
      </c>
      <c r="U14" s="875"/>
      <c r="V14" s="762"/>
      <c r="W14" s="762"/>
      <c r="X14" s="762"/>
      <c r="Y14" s="762"/>
      <c r="Z14" s="762"/>
      <c r="AA14" s="762"/>
      <c r="AB14" s="784"/>
      <c r="AC14" s="781"/>
      <c r="AD14" s="762"/>
      <c r="AE14" s="760"/>
      <c r="AF14" s="762"/>
      <c r="AG14" s="762"/>
      <c r="AH14" s="762"/>
      <c r="AI14" s="772"/>
    </row>
    <row r="15" spans="1:36" ht="36.75" customHeight="1" thickBot="1" x14ac:dyDescent="0.3">
      <c r="A15" s="862"/>
      <c r="B15" s="833" t="s">
        <v>135</v>
      </c>
      <c r="C15" s="742"/>
      <c r="D15" s="843"/>
      <c r="E15" s="739"/>
      <c r="F15" s="11" t="s">
        <v>599</v>
      </c>
      <c r="G15" s="144" t="s">
        <v>91</v>
      </c>
      <c r="H15" s="301">
        <v>4</v>
      </c>
      <c r="I15" s="302"/>
      <c r="J15" s="302">
        <v>4</v>
      </c>
      <c r="K15" s="302"/>
      <c r="L15" s="302">
        <v>4</v>
      </c>
      <c r="M15" s="302"/>
      <c r="N15" s="302"/>
      <c r="O15" s="302"/>
      <c r="P15" s="302">
        <v>4</v>
      </c>
      <c r="Q15" s="302"/>
      <c r="R15" s="302">
        <v>4</v>
      </c>
      <c r="S15" s="303"/>
      <c r="T15" s="252">
        <f t="shared" si="0"/>
        <v>20</v>
      </c>
      <c r="U15" s="875"/>
      <c r="V15" s="762"/>
      <c r="W15" s="762"/>
      <c r="X15" s="762"/>
      <c r="Y15" s="762"/>
      <c r="Z15" s="762"/>
      <c r="AA15" s="762"/>
      <c r="AB15" s="784"/>
      <c r="AC15" s="781"/>
      <c r="AD15" s="762"/>
      <c r="AE15" s="760"/>
      <c r="AF15" s="762"/>
      <c r="AG15" s="762"/>
      <c r="AH15" s="762"/>
      <c r="AI15" s="772"/>
    </row>
    <row r="16" spans="1:36" ht="36.75" customHeight="1" x14ac:dyDescent="0.25">
      <c r="A16" s="860">
        <v>4</v>
      </c>
      <c r="B16" s="790" t="s">
        <v>546</v>
      </c>
      <c r="C16" s="873" t="s">
        <v>613</v>
      </c>
      <c r="D16" s="867" t="s">
        <v>472</v>
      </c>
      <c r="E16" s="841" t="s">
        <v>75</v>
      </c>
      <c r="F16" s="13" t="s">
        <v>6</v>
      </c>
      <c r="G16" s="307" t="s">
        <v>77</v>
      </c>
      <c r="H16" s="308">
        <v>30</v>
      </c>
      <c r="I16" s="309">
        <v>30</v>
      </c>
      <c r="J16" s="309">
        <v>30</v>
      </c>
      <c r="K16" s="309">
        <v>30</v>
      </c>
      <c r="L16" s="309">
        <v>30</v>
      </c>
      <c r="M16" s="309">
        <v>10</v>
      </c>
      <c r="N16" s="309">
        <v>10</v>
      </c>
      <c r="O16" s="309">
        <v>10</v>
      </c>
      <c r="P16" s="309">
        <v>30</v>
      </c>
      <c r="Q16" s="309">
        <v>30</v>
      </c>
      <c r="R16" s="309">
        <v>30</v>
      </c>
      <c r="S16" s="310">
        <v>30</v>
      </c>
      <c r="T16" s="326">
        <f>SUM(H16:S16)</f>
        <v>300</v>
      </c>
      <c r="U16" s="736"/>
      <c r="V16" s="730"/>
      <c r="W16" s="730"/>
      <c r="X16" s="730"/>
      <c r="Y16" s="730"/>
      <c r="Z16" s="730"/>
      <c r="AA16" s="730"/>
      <c r="AB16" s="739" t="str">
        <f>E16</f>
        <v>kg</v>
      </c>
      <c r="AC16" s="780">
        <f>SUM(T16:T18)</f>
        <v>570</v>
      </c>
      <c r="AD16" s="730"/>
      <c r="AE16" s="761">
        <f>AC16*AD16</f>
        <v>0</v>
      </c>
      <c r="AF16" s="730"/>
      <c r="AG16" s="730"/>
      <c r="AH16" s="730"/>
      <c r="AI16" s="733"/>
      <c r="AJ16" s="769"/>
    </row>
    <row r="17" spans="1:36" ht="36.75" customHeight="1" x14ac:dyDescent="0.25">
      <c r="A17" s="876"/>
      <c r="B17" s="832"/>
      <c r="C17" s="741"/>
      <c r="D17" s="738"/>
      <c r="E17" s="738"/>
      <c r="F17" s="9" t="s">
        <v>8</v>
      </c>
      <c r="G17" s="142" t="s">
        <v>664</v>
      </c>
      <c r="H17" s="273">
        <v>10</v>
      </c>
      <c r="I17" s="274"/>
      <c r="J17" s="274">
        <v>10</v>
      </c>
      <c r="K17" s="274"/>
      <c r="L17" s="274">
        <v>10</v>
      </c>
      <c r="M17" s="274"/>
      <c r="N17" s="274">
        <v>10</v>
      </c>
      <c r="O17" s="274"/>
      <c r="P17" s="274">
        <v>10</v>
      </c>
      <c r="Q17" s="274"/>
      <c r="R17" s="274">
        <v>10</v>
      </c>
      <c r="S17" s="275"/>
      <c r="T17" s="251">
        <f t="shared" ref="T17:T18" si="3">SUM(H17:S17)</f>
        <v>60</v>
      </c>
      <c r="U17" s="764"/>
      <c r="V17" s="762"/>
      <c r="W17" s="762"/>
      <c r="X17" s="762"/>
      <c r="Y17" s="762"/>
      <c r="Z17" s="762"/>
      <c r="AA17" s="762"/>
      <c r="AB17" s="784"/>
      <c r="AC17" s="781"/>
      <c r="AD17" s="762"/>
      <c r="AE17" s="760"/>
      <c r="AF17" s="762"/>
      <c r="AG17" s="762"/>
      <c r="AH17" s="762"/>
      <c r="AI17" s="772"/>
      <c r="AJ17" s="726"/>
    </row>
    <row r="18" spans="1:36" ht="36.75" customHeight="1" x14ac:dyDescent="0.25">
      <c r="A18" s="874"/>
      <c r="B18" s="833"/>
      <c r="C18" s="742"/>
      <c r="D18" s="739"/>
      <c r="E18" s="739"/>
      <c r="F18" s="11" t="s">
        <v>78</v>
      </c>
      <c r="G18" s="144" t="s">
        <v>77</v>
      </c>
      <c r="H18" s="311">
        <v>20</v>
      </c>
      <c r="I18" s="312">
        <v>20</v>
      </c>
      <c r="J18" s="312">
        <v>20</v>
      </c>
      <c r="K18" s="312">
        <v>20</v>
      </c>
      <c r="L18" s="312">
        <v>20</v>
      </c>
      <c r="M18" s="312">
        <v>15</v>
      </c>
      <c r="N18" s="312"/>
      <c r="O18" s="312">
        <v>15</v>
      </c>
      <c r="P18" s="312">
        <v>20</v>
      </c>
      <c r="Q18" s="312">
        <v>20</v>
      </c>
      <c r="R18" s="312">
        <v>20</v>
      </c>
      <c r="S18" s="313">
        <v>20</v>
      </c>
      <c r="T18" s="252">
        <f t="shared" si="3"/>
        <v>210</v>
      </c>
      <c r="U18" s="764"/>
      <c r="V18" s="762"/>
      <c r="W18" s="762"/>
      <c r="X18" s="762"/>
      <c r="Y18" s="762"/>
      <c r="Z18" s="762"/>
      <c r="AA18" s="762"/>
      <c r="AB18" s="784"/>
      <c r="AC18" s="781"/>
      <c r="AD18" s="762"/>
      <c r="AE18" s="760"/>
      <c r="AF18" s="762"/>
      <c r="AG18" s="762"/>
      <c r="AH18" s="762"/>
      <c r="AI18" s="772"/>
      <c r="AJ18" s="726"/>
    </row>
    <row r="19" spans="1:36" ht="36.75" customHeight="1" x14ac:dyDescent="0.25">
      <c r="A19" s="564">
        <v>5</v>
      </c>
      <c r="B19" s="562" t="s">
        <v>789</v>
      </c>
      <c r="C19" s="865" t="s">
        <v>790</v>
      </c>
      <c r="D19" s="867" t="s">
        <v>791</v>
      </c>
      <c r="E19" s="867" t="s">
        <v>792</v>
      </c>
      <c r="F19" s="869" t="s">
        <v>692</v>
      </c>
      <c r="G19" s="871" t="s">
        <v>695</v>
      </c>
      <c r="H19" s="654"/>
      <c r="I19" s="655"/>
      <c r="J19" s="655"/>
      <c r="K19" s="655"/>
      <c r="L19" s="655"/>
      <c r="M19" s="655"/>
      <c r="N19" s="655"/>
      <c r="O19" s="655"/>
      <c r="P19" s="655"/>
      <c r="Q19" s="655"/>
      <c r="R19" s="655"/>
      <c r="S19" s="656"/>
      <c r="T19" s="252">
        <v>2</v>
      </c>
      <c r="U19" s="235"/>
      <c r="V19" s="236"/>
      <c r="W19" s="236"/>
      <c r="X19" s="236"/>
      <c r="Y19" s="236"/>
      <c r="Z19" s="236"/>
      <c r="AA19" s="236"/>
      <c r="AB19" s="238"/>
      <c r="AC19" s="232">
        <v>2</v>
      </c>
      <c r="AD19" s="236"/>
      <c r="AE19" s="231"/>
      <c r="AF19" s="236"/>
      <c r="AG19" s="236"/>
      <c r="AH19" s="236"/>
      <c r="AI19" s="237"/>
      <c r="AJ19" s="34"/>
    </row>
    <row r="20" spans="1:36" ht="36.75" customHeight="1" x14ac:dyDescent="0.25">
      <c r="A20" s="564">
        <v>6</v>
      </c>
      <c r="B20" s="562" t="s">
        <v>793</v>
      </c>
      <c r="C20" s="866"/>
      <c r="D20" s="868"/>
      <c r="E20" s="868"/>
      <c r="F20" s="870"/>
      <c r="G20" s="872"/>
      <c r="H20" s="654"/>
      <c r="I20" s="655"/>
      <c r="J20" s="655"/>
      <c r="K20" s="655"/>
      <c r="L20" s="655"/>
      <c r="M20" s="655"/>
      <c r="N20" s="655"/>
      <c r="O20" s="655"/>
      <c r="P20" s="655"/>
      <c r="Q20" s="655"/>
      <c r="R20" s="655"/>
      <c r="S20" s="656"/>
      <c r="T20" s="252">
        <v>3</v>
      </c>
      <c r="U20" s="235"/>
      <c r="V20" s="236"/>
      <c r="W20" s="236"/>
      <c r="X20" s="236"/>
      <c r="Y20" s="236"/>
      <c r="Z20" s="236"/>
      <c r="AA20" s="236"/>
      <c r="AB20" s="238"/>
      <c r="AC20" s="232">
        <v>3</v>
      </c>
      <c r="AD20" s="236"/>
      <c r="AE20" s="231"/>
      <c r="AF20" s="236"/>
      <c r="AG20" s="236"/>
      <c r="AH20" s="236"/>
      <c r="AI20" s="237"/>
      <c r="AJ20" s="34"/>
    </row>
    <row r="21" spans="1:36" ht="36.75" customHeight="1" thickBot="1" x14ac:dyDescent="0.3">
      <c r="A21" s="564">
        <v>7</v>
      </c>
      <c r="B21" s="562" t="s">
        <v>786</v>
      </c>
      <c r="C21" s="552" t="s">
        <v>787</v>
      </c>
      <c r="D21" s="624" t="s">
        <v>788</v>
      </c>
      <c r="E21" s="624" t="s">
        <v>75</v>
      </c>
      <c r="F21" s="534" t="s">
        <v>692</v>
      </c>
      <c r="G21" s="535" t="s">
        <v>695</v>
      </c>
      <c r="H21" s="654"/>
      <c r="I21" s="655"/>
      <c r="J21" s="655"/>
      <c r="K21" s="655"/>
      <c r="L21" s="655"/>
      <c r="M21" s="655"/>
      <c r="N21" s="655"/>
      <c r="O21" s="655"/>
      <c r="P21" s="655"/>
      <c r="Q21" s="655"/>
      <c r="R21" s="655"/>
      <c r="S21" s="656"/>
      <c r="T21" s="349">
        <v>2</v>
      </c>
      <c r="U21" s="235"/>
      <c r="V21" s="236"/>
      <c r="W21" s="236"/>
      <c r="X21" s="236"/>
      <c r="Y21" s="236"/>
      <c r="Z21" s="236"/>
      <c r="AA21" s="236"/>
      <c r="AB21" s="238"/>
      <c r="AC21" s="232">
        <v>2</v>
      </c>
      <c r="AD21" s="236"/>
      <c r="AE21" s="231"/>
      <c r="AF21" s="236"/>
      <c r="AG21" s="236"/>
      <c r="AH21" s="236"/>
      <c r="AI21" s="237"/>
      <c r="AJ21" s="34"/>
    </row>
    <row r="22" spans="1:36" ht="36.75" customHeight="1" x14ac:dyDescent="0.25">
      <c r="A22" s="829">
        <v>8</v>
      </c>
      <c r="B22" s="832" t="s">
        <v>136</v>
      </c>
      <c r="C22" s="741" t="s">
        <v>133</v>
      </c>
      <c r="D22" s="879" t="s">
        <v>137</v>
      </c>
      <c r="E22" s="738" t="s">
        <v>75</v>
      </c>
      <c r="F22" s="7" t="s">
        <v>6</v>
      </c>
      <c r="G22" s="141" t="s">
        <v>77</v>
      </c>
      <c r="H22" s="282">
        <v>60</v>
      </c>
      <c r="I22" s="283">
        <v>60</v>
      </c>
      <c r="J22" s="283">
        <v>30</v>
      </c>
      <c r="K22" s="283">
        <v>60</v>
      </c>
      <c r="L22" s="283">
        <v>60</v>
      </c>
      <c r="M22" s="283">
        <v>30</v>
      </c>
      <c r="N22" s="283">
        <v>30</v>
      </c>
      <c r="O22" s="283">
        <v>30</v>
      </c>
      <c r="P22" s="283">
        <v>60</v>
      </c>
      <c r="Q22" s="283">
        <v>60</v>
      </c>
      <c r="R22" s="283">
        <v>60</v>
      </c>
      <c r="S22" s="284">
        <v>60</v>
      </c>
      <c r="T22" s="249">
        <f t="shared" si="0"/>
        <v>600</v>
      </c>
      <c r="U22" s="874"/>
      <c r="V22" s="730"/>
      <c r="W22" s="730"/>
      <c r="X22" s="730"/>
      <c r="Y22" s="730"/>
      <c r="Z22" s="730"/>
      <c r="AA22" s="730"/>
      <c r="AB22" s="739" t="str">
        <f t="shared" ref="AB22" si="4">E22</f>
        <v>kg</v>
      </c>
      <c r="AC22" s="780">
        <f>SUM(T22:T24)</f>
        <v>603</v>
      </c>
      <c r="AD22" s="730"/>
      <c r="AE22" s="761">
        <f>AC22*AD22</f>
        <v>0</v>
      </c>
      <c r="AF22" s="730"/>
      <c r="AG22" s="730"/>
      <c r="AH22" s="730"/>
      <c r="AI22" s="733"/>
    </row>
    <row r="23" spans="1:36" ht="36.75" customHeight="1" x14ac:dyDescent="0.25">
      <c r="A23" s="829"/>
      <c r="B23" s="832" t="s">
        <v>135</v>
      </c>
      <c r="C23" s="741"/>
      <c r="D23" s="842"/>
      <c r="E23" s="738"/>
      <c r="F23" s="534" t="s">
        <v>692</v>
      </c>
      <c r="G23" s="535" t="s">
        <v>695</v>
      </c>
      <c r="H23" s="679"/>
      <c r="I23" s="680"/>
      <c r="J23" s="680"/>
      <c r="K23" s="680"/>
      <c r="L23" s="680"/>
      <c r="M23" s="680"/>
      <c r="N23" s="680"/>
      <c r="O23" s="680"/>
      <c r="P23" s="680"/>
      <c r="Q23" s="680"/>
      <c r="R23" s="680"/>
      <c r="S23" s="681"/>
      <c r="T23" s="249">
        <v>3</v>
      </c>
      <c r="U23" s="875"/>
      <c r="V23" s="762"/>
      <c r="W23" s="762"/>
      <c r="X23" s="762"/>
      <c r="Y23" s="762"/>
      <c r="Z23" s="762"/>
      <c r="AA23" s="762"/>
      <c r="AB23" s="784"/>
      <c r="AC23" s="781"/>
      <c r="AD23" s="762"/>
      <c r="AE23" s="760"/>
      <c r="AF23" s="762"/>
      <c r="AG23" s="762"/>
      <c r="AH23" s="762"/>
      <c r="AI23" s="772"/>
    </row>
    <row r="24" spans="1:36" ht="36.75" customHeight="1" thickBot="1" x14ac:dyDescent="0.3">
      <c r="A24" s="829"/>
      <c r="B24" s="832" t="s">
        <v>135</v>
      </c>
      <c r="C24" s="741"/>
      <c r="D24" s="842"/>
      <c r="E24" s="738"/>
      <c r="F24" s="11" t="s">
        <v>599</v>
      </c>
      <c r="G24" s="145"/>
      <c r="H24" s="301"/>
      <c r="I24" s="302"/>
      <c r="J24" s="302"/>
      <c r="K24" s="302"/>
      <c r="L24" s="302"/>
      <c r="M24" s="302"/>
      <c r="N24" s="302"/>
      <c r="O24" s="302"/>
      <c r="P24" s="302"/>
      <c r="Q24" s="302"/>
      <c r="R24" s="302"/>
      <c r="S24" s="303"/>
      <c r="T24" s="249">
        <f t="shared" si="0"/>
        <v>0</v>
      </c>
      <c r="U24" s="875"/>
      <c r="V24" s="762"/>
      <c r="W24" s="762"/>
      <c r="X24" s="762"/>
      <c r="Y24" s="762"/>
      <c r="Z24" s="762"/>
      <c r="AA24" s="762"/>
      <c r="AB24" s="784"/>
      <c r="AC24" s="781"/>
      <c r="AD24" s="762"/>
      <c r="AE24" s="760"/>
      <c r="AF24" s="762"/>
      <c r="AG24" s="762"/>
      <c r="AH24" s="762"/>
      <c r="AI24" s="772"/>
    </row>
    <row r="25" spans="1:36" ht="20.25" x14ac:dyDescent="0.3">
      <c r="A25" s="146"/>
      <c r="B25" s="877" t="s">
        <v>95</v>
      </c>
      <c r="C25" s="855"/>
      <c r="D25" s="855"/>
      <c r="E25" s="855"/>
      <c r="F25" s="855"/>
      <c r="G25" s="855"/>
      <c r="H25" s="855"/>
      <c r="I25" s="855"/>
      <c r="J25" s="855"/>
      <c r="K25" s="855"/>
      <c r="L25" s="855"/>
      <c r="M25" s="855"/>
      <c r="N25" s="855"/>
      <c r="O25" s="855"/>
      <c r="P25" s="855"/>
      <c r="Q25" s="855"/>
      <c r="R25" s="855"/>
      <c r="S25" s="855"/>
      <c r="T25" s="855"/>
      <c r="U25" s="855"/>
      <c r="V25" s="855"/>
      <c r="W25" s="855"/>
      <c r="X25" s="855"/>
      <c r="Y25" s="855"/>
      <c r="Z25" s="855"/>
      <c r="AA25" s="855"/>
      <c r="AB25" s="855"/>
      <c r="AC25" s="855"/>
      <c r="AD25" s="855"/>
      <c r="AE25" s="126">
        <f>SUM(AE7:AE24)</f>
        <v>0</v>
      </c>
    </row>
    <row r="26" spans="1:36" ht="18.75" x14ac:dyDescent="0.3">
      <c r="D26"/>
      <c r="G26" s="16"/>
      <c r="H26" s="2"/>
      <c r="I26" s="2"/>
      <c r="J26" s="2"/>
      <c r="K26" s="2"/>
    </row>
    <row r="27" spans="1:36" ht="18.75" x14ac:dyDescent="0.3">
      <c r="D27" s="17"/>
      <c r="E27" s="2"/>
      <c r="F27" s="2"/>
      <c r="G27" s="2"/>
      <c r="H27" s="2"/>
    </row>
    <row r="28" spans="1:36" ht="18.75" x14ac:dyDescent="0.3">
      <c r="B28" s="18" t="s">
        <v>96</v>
      </c>
      <c r="C28" s="19"/>
      <c r="D28" s="20">
        <f>SUM(AF7:AF24)</f>
        <v>0</v>
      </c>
      <c r="E28" s="19" t="s">
        <v>97</v>
      </c>
      <c r="F28" s="16"/>
      <c r="G28" s="16"/>
      <c r="H28" s="16"/>
      <c r="I28" s="16"/>
      <c r="J28" s="16"/>
      <c r="K28" s="16"/>
      <c r="L28" s="16"/>
      <c r="M28" s="24"/>
      <c r="N28" s="25"/>
    </row>
    <row r="29" spans="1:36" ht="25.5" customHeight="1" x14ac:dyDescent="0.25">
      <c r="C29" s="21"/>
      <c r="D29" s="22"/>
      <c r="E29" s="22"/>
      <c r="F29" s="22"/>
      <c r="G29" s="22"/>
      <c r="H29" s="22"/>
      <c r="I29" s="22"/>
      <c r="J29" s="26"/>
      <c r="K29" s="27"/>
      <c r="L29" s="28"/>
      <c r="M29" s="28"/>
      <c r="N29" s="29"/>
    </row>
    <row r="30" spans="1:36" s="2" customFormat="1" ht="37.5" customHeight="1" x14ac:dyDescent="0.3">
      <c r="B30" s="815" t="s">
        <v>98</v>
      </c>
      <c r="C30" s="815"/>
      <c r="D30" s="815"/>
      <c r="E30" s="815"/>
      <c r="F30" s="815"/>
      <c r="G30" s="815"/>
      <c r="H30" s="815"/>
      <c r="I30" s="815"/>
      <c r="J30" s="815"/>
      <c r="K30" s="815"/>
      <c r="L30" s="815"/>
      <c r="M30" s="815"/>
      <c r="N30" s="815"/>
    </row>
    <row r="31" spans="1:36" s="2" customFormat="1" ht="37.5" customHeight="1" x14ac:dyDescent="0.3">
      <c r="B31" s="815" t="s">
        <v>32</v>
      </c>
      <c r="C31" s="815"/>
      <c r="D31" s="815"/>
      <c r="E31" s="815"/>
      <c r="F31" s="815"/>
      <c r="G31" s="815"/>
      <c r="H31" s="815"/>
      <c r="I31" s="815"/>
      <c r="J31" s="815"/>
    </row>
    <row r="32" spans="1:36" s="2" customFormat="1" ht="37.5" customHeight="1" x14ac:dyDescent="0.3">
      <c r="B32" s="815" t="s">
        <v>33</v>
      </c>
      <c r="C32" s="815"/>
      <c r="D32" s="815"/>
      <c r="E32" s="815"/>
      <c r="F32" s="815"/>
      <c r="G32" s="815"/>
      <c r="H32" s="815"/>
      <c r="I32" s="815"/>
      <c r="J32" s="815"/>
    </row>
    <row r="33" spans="2:2" ht="27.75" customHeight="1" x14ac:dyDescent="0.25">
      <c r="B33" s="189" t="s">
        <v>518</v>
      </c>
    </row>
    <row r="34" spans="2:2" ht="27" customHeight="1" x14ac:dyDescent="0.3">
      <c r="B34" s="2" t="s">
        <v>495</v>
      </c>
    </row>
    <row r="35" spans="2:2" ht="15.75" x14ac:dyDescent="0.25">
      <c r="B35" s="16" t="s">
        <v>517</v>
      </c>
    </row>
    <row r="36" spans="2:2" ht="18.75" x14ac:dyDescent="0.3">
      <c r="B36" s="2" t="s">
        <v>497</v>
      </c>
    </row>
    <row r="37" spans="2:2" x14ac:dyDescent="0.25">
      <c r="B37" t="s">
        <v>549</v>
      </c>
    </row>
  </sheetData>
  <protectedRanges>
    <protectedRange sqref="AD7:AI15 AD22:AI24" name="Diapazons2_5_1_1"/>
    <protectedRange sqref="U7:Z15 U22:Z24" name="Diapazons1_5_1_1"/>
    <protectedRange sqref="B27:N29" name="Diapazons4_5_1"/>
    <protectedRange sqref="V25" name="Diapazons3_5_1"/>
    <protectedRange sqref="B30:N32" name="Diapazons4_5_1_1"/>
    <protectedRange sqref="AD16:AI21" name="Diapazons2_5_1_1_1_1_1"/>
    <protectedRange sqref="U16:Z21" name="Diapazons1_5_1_1_1_1_1"/>
  </protectedRanges>
  <mergeCells count="129">
    <mergeCell ref="E1:Q1"/>
    <mergeCell ref="E2:Q2"/>
    <mergeCell ref="C5:D5"/>
    <mergeCell ref="H5:S5"/>
    <mergeCell ref="U5:AA5"/>
    <mergeCell ref="B25:AD25"/>
    <mergeCell ref="B30:N30"/>
    <mergeCell ref="B31:J31"/>
    <mergeCell ref="B32:J32"/>
    <mergeCell ref="C7:C9"/>
    <mergeCell ref="C10:C12"/>
    <mergeCell ref="C13:C15"/>
    <mergeCell ref="C22:C24"/>
    <mergeCell ref="D7:D9"/>
    <mergeCell ref="D10:D12"/>
    <mergeCell ref="D13:D15"/>
    <mergeCell ref="D22:D24"/>
    <mergeCell ref="E5:E6"/>
    <mergeCell ref="E7:E9"/>
    <mergeCell ref="E10:E12"/>
    <mergeCell ref="E13:E15"/>
    <mergeCell ref="E22:E24"/>
    <mergeCell ref="F5:F6"/>
    <mergeCell ref="G5:G6"/>
    <mergeCell ref="A5:A6"/>
    <mergeCell ref="A7:A9"/>
    <mergeCell ref="A10:A12"/>
    <mergeCell ref="A13:A15"/>
    <mergeCell ref="A22:A24"/>
    <mergeCell ref="B5:B6"/>
    <mergeCell ref="B7:B9"/>
    <mergeCell ref="B10:B12"/>
    <mergeCell ref="B13:B15"/>
    <mergeCell ref="B22:B24"/>
    <mergeCell ref="A16:A18"/>
    <mergeCell ref="B16:B18"/>
    <mergeCell ref="T5:T6"/>
    <mergeCell ref="U7:U9"/>
    <mergeCell ref="U10:U12"/>
    <mergeCell ref="U13:U15"/>
    <mergeCell ref="U22:U24"/>
    <mergeCell ref="V7:V9"/>
    <mergeCell ref="V10:V12"/>
    <mergeCell ref="V13:V15"/>
    <mergeCell ref="V22:V24"/>
    <mergeCell ref="W7:W9"/>
    <mergeCell ref="W10:W12"/>
    <mergeCell ref="W13:W15"/>
    <mergeCell ref="W22:W24"/>
    <mergeCell ref="X7:X9"/>
    <mergeCell ref="X10:X12"/>
    <mergeCell ref="X13:X15"/>
    <mergeCell ref="X22:X24"/>
    <mergeCell ref="Y7:Y9"/>
    <mergeCell ref="Y10:Y12"/>
    <mergeCell ref="Y13:Y15"/>
    <mergeCell ref="Y22:Y24"/>
    <mergeCell ref="Z7:Z9"/>
    <mergeCell ref="Z10:Z12"/>
    <mergeCell ref="Z13:Z15"/>
    <mergeCell ref="Z22:Z24"/>
    <mergeCell ref="AA7:AA9"/>
    <mergeCell ref="AA10:AA12"/>
    <mergeCell ref="AA13:AA15"/>
    <mergeCell ref="AA22:AA24"/>
    <mergeCell ref="AB5:AB6"/>
    <mergeCell ref="AB7:AB9"/>
    <mergeCell ref="AB10:AB12"/>
    <mergeCell ref="AB13:AB15"/>
    <mergeCell ref="AB22:AB24"/>
    <mergeCell ref="AA16:AA18"/>
    <mergeCell ref="AB16:AB18"/>
    <mergeCell ref="AC5:AC6"/>
    <mergeCell ref="AC7:AC9"/>
    <mergeCell ref="AC10:AC12"/>
    <mergeCell ref="AC13:AC15"/>
    <mergeCell ref="AC22:AC24"/>
    <mergeCell ref="AD5:AD6"/>
    <mergeCell ref="AD7:AD9"/>
    <mergeCell ref="AD10:AD12"/>
    <mergeCell ref="AD13:AD15"/>
    <mergeCell ref="AD22:AD24"/>
    <mergeCell ref="AC16:AC18"/>
    <mergeCell ref="AD16:AD18"/>
    <mergeCell ref="AE5:AE6"/>
    <mergeCell ref="AE7:AE9"/>
    <mergeCell ref="AE10:AE12"/>
    <mergeCell ref="AE13:AE15"/>
    <mergeCell ref="AE22:AE24"/>
    <mergeCell ref="AF5:AF6"/>
    <mergeCell ref="AF7:AF9"/>
    <mergeCell ref="AF10:AF12"/>
    <mergeCell ref="AF13:AF15"/>
    <mergeCell ref="AF22:AF24"/>
    <mergeCell ref="AE16:AE18"/>
    <mergeCell ref="AF16:AF18"/>
    <mergeCell ref="AI5:AI6"/>
    <mergeCell ref="AI7:AI9"/>
    <mergeCell ref="AI10:AI12"/>
    <mergeCell ref="AI13:AI15"/>
    <mergeCell ref="AI22:AI24"/>
    <mergeCell ref="AG5:AG6"/>
    <mergeCell ref="AG7:AG9"/>
    <mergeCell ref="AG10:AG12"/>
    <mergeCell ref="AG13:AG15"/>
    <mergeCell ref="AG22:AG24"/>
    <mergeCell ref="AH5:AH6"/>
    <mergeCell ref="AH7:AH9"/>
    <mergeCell ref="AH10:AH12"/>
    <mergeCell ref="AH13:AH15"/>
    <mergeCell ref="AH22:AH24"/>
    <mergeCell ref="AG16:AG18"/>
    <mergeCell ref="AH16:AH18"/>
    <mergeCell ref="AI16:AI18"/>
    <mergeCell ref="C19:C20"/>
    <mergeCell ref="D19:D20"/>
    <mergeCell ref="E19:E20"/>
    <mergeCell ref="F19:F20"/>
    <mergeCell ref="G19:G20"/>
    <mergeCell ref="AJ16:AJ18"/>
    <mergeCell ref="U16:U18"/>
    <mergeCell ref="C16:C18"/>
    <mergeCell ref="D16:D18"/>
    <mergeCell ref="E16:E18"/>
    <mergeCell ref="V16:V18"/>
    <mergeCell ref="W16:W18"/>
    <mergeCell ref="X16:X18"/>
    <mergeCell ref="Y16:Y18"/>
    <mergeCell ref="Z16:Z18"/>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L48"/>
  <sheetViews>
    <sheetView topLeftCell="E1" zoomScale="66" zoomScaleNormal="66" workbookViewId="0">
      <selection activeCell="AC22" sqref="AC22"/>
    </sheetView>
  </sheetViews>
  <sheetFormatPr defaultColWidth="9.140625" defaultRowHeight="15" x14ac:dyDescent="0.25"/>
  <cols>
    <col min="2" max="2" width="20.7109375" customWidth="1"/>
    <col min="3" max="3" width="45.42578125" customWidth="1"/>
    <col min="4" max="4" width="23.7109375" style="1" customWidth="1"/>
    <col min="5" max="5" width="21" customWidth="1"/>
    <col min="6" max="6" width="31.7109375" customWidth="1"/>
    <col min="7" max="7" width="20.28515625" customWidth="1"/>
    <col min="8" max="15" width="11.85546875" customWidth="1"/>
    <col min="16" max="16" width="13.28515625" customWidth="1"/>
    <col min="17" max="19" width="13.140625" customWidth="1"/>
    <col min="20" max="20" width="13.85546875" customWidth="1"/>
    <col min="21" max="27" width="17.7109375" customWidth="1"/>
    <col min="28" max="28" width="17" customWidth="1"/>
    <col min="29" max="30" width="16.85546875" customWidth="1"/>
    <col min="31" max="31" width="17.7109375" customWidth="1"/>
    <col min="32" max="32" width="37.85546875" customWidth="1"/>
    <col min="33" max="35" width="14.28515625" customWidth="1"/>
    <col min="36" max="36" width="15" customWidth="1"/>
    <col min="37" max="37" width="14.7109375" customWidth="1"/>
    <col min="38" max="38" width="13" customWidth="1"/>
  </cols>
  <sheetData>
    <row r="1" spans="1:38" ht="18.75" x14ac:dyDescent="0.25">
      <c r="E1" s="721" t="s">
        <v>34</v>
      </c>
      <c r="F1" s="721"/>
      <c r="G1" s="721"/>
      <c r="H1" s="721"/>
      <c r="I1" s="721"/>
      <c r="J1" s="721"/>
      <c r="K1" s="721"/>
      <c r="L1" s="721"/>
      <c r="M1" s="721"/>
      <c r="N1" s="721"/>
      <c r="O1" s="721"/>
      <c r="P1" s="721"/>
      <c r="Q1" s="721"/>
      <c r="R1" s="721"/>
      <c r="S1" s="721"/>
    </row>
    <row r="2" spans="1:38" ht="18.75" customHeight="1" x14ac:dyDescent="0.25">
      <c r="E2" s="722" t="s">
        <v>35</v>
      </c>
      <c r="F2" s="722"/>
      <c r="G2" s="722"/>
      <c r="H2" s="722"/>
      <c r="I2" s="722"/>
      <c r="J2" s="722"/>
      <c r="K2" s="722"/>
      <c r="L2" s="722"/>
      <c r="M2" s="722"/>
      <c r="N2" s="722"/>
      <c r="O2" s="722"/>
      <c r="P2" s="722"/>
      <c r="Q2" s="722"/>
      <c r="R2" s="722"/>
      <c r="S2" s="722"/>
      <c r="T2" s="43"/>
    </row>
    <row r="4" spans="1:38" ht="15.75" thickBot="1" x14ac:dyDescent="0.3"/>
    <row r="5" spans="1:38" ht="47.25" customHeight="1" x14ac:dyDescent="0.25">
      <c r="A5" s="860" t="s">
        <v>99</v>
      </c>
      <c r="B5" s="782" t="s">
        <v>36</v>
      </c>
      <c r="C5" s="791" t="s">
        <v>37</v>
      </c>
      <c r="D5" s="791"/>
      <c r="E5" s="782" t="s">
        <v>38</v>
      </c>
      <c r="F5" s="858" t="s">
        <v>39</v>
      </c>
      <c r="G5" s="889" t="s">
        <v>40</v>
      </c>
      <c r="H5" s="886"/>
      <c r="I5" s="887"/>
      <c r="J5" s="887"/>
      <c r="K5" s="887"/>
      <c r="L5" s="887"/>
      <c r="M5" s="887"/>
      <c r="N5" s="887"/>
      <c r="O5" s="887"/>
      <c r="P5" s="887"/>
      <c r="Q5" s="887"/>
      <c r="R5" s="887"/>
      <c r="S5" s="888"/>
      <c r="T5" s="891" t="s">
        <v>95</v>
      </c>
      <c r="U5" s="795" t="s">
        <v>43</v>
      </c>
      <c r="V5" s="796"/>
      <c r="W5" s="796"/>
      <c r="X5" s="796"/>
      <c r="Y5" s="796"/>
      <c r="Z5" s="796"/>
      <c r="AA5" s="796"/>
      <c r="AB5" s="776" t="s">
        <v>44</v>
      </c>
      <c r="AC5" s="778" t="s">
        <v>45</v>
      </c>
      <c r="AD5" s="782" t="s">
        <v>46</v>
      </c>
      <c r="AE5" s="773" t="s">
        <v>47</v>
      </c>
      <c r="AF5" s="765" t="s">
        <v>48</v>
      </c>
      <c r="AG5" s="776" t="s">
        <v>49</v>
      </c>
      <c r="AH5" s="776" t="s">
        <v>50</v>
      </c>
      <c r="AI5" s="825" t="s">
        <v>51</v>
      </c>
      <c r="AJ5" s="767" t="s">
        <v>525</v>
      </c>
      <c r="AK5" s="767" t="s">
        <v>526</v>
      </c>
      <c r="AL5" s="767" t="s">
        <v>527</v>
      </c>
    </row>
    <row r="6" spans="1:38" ht="90.75" customHeight="1" thickBot="1" x14ac:dyDescent="0.3">
      <c r="A6" s="861"/>
      <c r="B6" s="783"/>
      <c r="C6" s="4" t="s">
        <v>52</v>
      </c>
      <c r="D6" s="5" t="s">
        <v>53</v>
      </c>
      <c r="E6" s="783"/>
      <c r="F6" s="859"/>
      <c r="G6" s="890"/>
      <c r="H6" s="128" t="s">
        <v>54</v>
      </c>
      <c r="I6" s="129" t="s">
        <v>55</v>
      </c>
      <c r="J6" s="129" t="s">
        <v>56</v>
      </c>
      <c r="K6" s="129" t="s">
        <v>57</v>
      </c>
      <c r="L6" s="129" t="s">
        <v>58</v>
      </c>
      <c r="M6" s="129" t="s">
        <v>59</v>
      </c>
      <c r="N6" s="129" t="s">
        <v>60</v>
      </c>
      <c r="O6" s="129" t="s">
        <v>61</v>
      </c>
      <c r="P6" s="129" t="s">
        <v>62</v>
      </c>
      <c r="Q6" s="129" t="s">
        <v>63</v>
      </c>
      <c r="R6" s="129" t="s">
        <v>64</v>
      </c>
      <c r="S6" s="130" t="s">
        <v>65</v>
      </c>
      <c r="T6" s="892"/>
      <c r="U6" s="31" t="s">
        <v>66</v>
      </c>
      <c r="V6" s="5" t="s">
        <v>67</v>
      </c>
      <c r="W6" s="5" t="s">
        <v>68</v>
      </c>
      <c r="X6" s="5" t="s">
        <v>69</v>
      </c>
      <c r="Y6" s="5" t="s">
        <v>70</v>
      </c>
      <c r="Z6" s="5" t="s">
        <v>71</v>
      </c>
      <c r="AA6" s="5" t="s">
        <v>72</v>
      </c>
      <c r="AB6" s="777"/>
      <c r="AC6" s="779"/>
      <c r="AD6" s="783"/>
      <c r="AE6" s="774"/>
      <c r="AF6" s="766"/>
      <c r="AG6" s="777"/>
      <c r="AH6" s="777"/>
      <c r="AI6" s="826"/>
      <c r="AJ6" s="768"/>
      <c r="AK6" s="768"/>
      <c r="AL6" s="768"/>
    </row>
    <row r="7" spans="1:38" ht="36.75" customHeight="1" x14ac:dyDescent="0.25">
      <c r="A7" s="876">
        <v>1</v>
      </c>
      <c r="B7" s="881" t="s">
        <v>138</v>
      </c>
      <c r="C7" s="741" t="s">
        <v>139</v>
      </c>
      <c r="D7" s="738" t="s">
        <v>140</v>
      </c>
      <c r="E7" s="823" t="s">
        <v>75</v>
      </c>
      <c r="F7" s="7" t="s">
        <v>6</v>
      </c>
      <c r="G7" s="8" t="s">
        <v>103</v>
      </c>
      <c r="H7" s="282"/>
      <c r="I7" s="283"/>
      <c r="J7" s="283"/>
      <c r="K7" s="283"/>
      <c r="L7" s="283"/>
      <c r="M7" s="283"/>
      <c r="N7" s="283"/>
      <c r="O7" s="283">
        <v>50</v>
      </c>
      <c r="P7" s="283">
        <v>100</v>
      </c>
      <c r="Q7" s="283">
        <v>100</v>
      </c>
      <c r="R7" s="283"/>
      <c r="S7" s="284"/>
      <c r="T7" s="251">
        <f>SUM(H7:S7)</f>
        <v>250</v>
      </c>
      <c r="U7" s="736"/>
      <c r="V7" s="730"/>
      <c r="W7" s="730"/>
      <c r="X7" s="730"/>
      <c r="Y7" s="730"/>
      <c r="Z7" s="730"/>
      <c r="AA7" s="730"/>
      <c r="AB7" s="739" t="str">
        <f>E7</f>
        <v>kg</v>
      </c>
      <c r="AC7" s="780">
        <f>SUM(T7:T10)</f>
        <v>550</v>
      </c>
      <c r="AD7" s="730"/>
      <c r="AE7" s="761">
        <f>AC7*AD7</f>
        <v>0</v>
      </c>
      <c r="AF7" s="730"/>
      <c r="AG7" s="730"/>
      <c r="AH7" s="730"/>
      <c r="AI7" s="733"/>
      <c r="AJ7" s="769"/>
      <c r="AK7" s="769"/>
      <c r="AL7" s="769"/>
    </row>
    <row r="8" spans="1:38" ht="36.75" customHeight="1" x14ac:dyDescent="0.25">
      <c r="A8" s="876"/>
      <c r="B8" s="881"/>
      <c r="C8" s="741"/>
      <c r="D8" s="738"/>
      <c r="E8" s="738"/>
      <c r="F8" s="534" t="s">
        <v>692</v>
      </c>
      <c r="G8" s="535" t="s">
        <v>695</v>
      </c>
      <c r="H8" s="536"/>
      <c r="I8" s="537"/>
      <c r="J8" s="537"/>
      <c r="K8" s="537"/>
      <c r="L8" s="537"/>
      <c r="M8" s="537"/>
      <c r="N8" s="537"/>
      <c r="O8" s="537"/>
      <c r="P8" s="537"/>
      <c r="Q8" s="537"/>
      <c r="R8" s="537"/>
      <c r="S8" s="538"/>
      <c r="T8" s="251">
        <v>10</v>
      </c>
      <c r="U8" s="736"/>
      <c r="V8" s="730"/>
      <c r="W8" s="730"/>
      <c r="X8" s="730"/>
      <c r="Y8" s="730"/>
      <c r="Z8" s="730"/>
      <c r="AA8" s="730"/>
      <c r="AB8" s="739"/>
      <c r="AC8" s="780"/>
      <c r="AD8" s="730"/>
      <c r="AE8" s="761"/>
      <c r="AF8" s="730"/>
      <c r="AG8" s="730"/>
      <c r="AH8" s="730"/>
      <c r="AI8" s="733"/>
      <c r="AJ8" s="726"/>
      <c r="AK8" s="726"/>
      <c r="AL8" s="726"/>
    </row>
    <row r="9" spans="1:38" ht="36.75" customHeight="1" x14ac:dyDescent="0.25">
      <c r="A9" s="876"/>
      <c r="B9" s="881" t="s">
        <v>141</v>
      </c>
      <c r="C9" s="741"/>
      <c r="D9" s="738"/>
      <c r="E9" s="738"/>
      <c r="F9" s="9" t="s">
        <v>8</v>
      </c>
      <c r="G9" s="10" t="s">
        <v>142</v>
      </c>
      <c r="H9" s="273"/>
      <c r="I9" s="274"/>
      <c r="J9" s="274"/>
      <c r="K9" s="274"/>
      <c r="L9" s="274"/>
      <c r="M9" s="274"/>
      <c r="N9" s="274"/>
      <c r="O9" s="274">
        <v>40</v>
      </c>
      <c r="P9" s="274">
        <v>40</v>
      </c>
      <c r="Q9" s="274">
        <v>40</v>
      </c>
      <c r="R9" s="274"/>
      <c r="S9" s="275"/>
      <c r="T9" s="251">
        <f t="shared" ref="T9:T17" si="0">SUM(H9:S9)</f>
        <v>120</v>
      </c>
      <c r="U9" s="764"/>
      <c r="V9" s="762"/>
      <c r="W9" s="762"/>
      <c r="X9" s="762"/>
      <c r="Y9" s="762"/>
      <c r="Z9" s="762"/>
      <c r="AA9" s="762"/>
      <c r="AB9" s="784"/>
      <c r="AC9" s="781"/>
      <c r="AD9" s="762"/>
      <c r="AE9" s="760"/>
      <c r="AF9" s="762"/>
      <c r="AG9" s="762"/>
      <c r="AH9" s="762"/>
      <c r="AI9" s="772"/>
      <c r="AJ9" s="726"/>
      <c r="AK9" s="726"/>
      <c r="AL9" s="726"/>
    </row>
    <row r="10" spans="1:38" ht="36.75" customHeight="1" thickBot="1" x14ac:dyDescent="0.3">
      <c r="A10" s="876"/>
      <c r="B10" s="881" t="s">
        <v>141</v>
      </c>
      <c r="C10" s="741"/>
      <c r="D10" s="738"/>
      <c r="E10" s="739"/>
      <c r="F10" s="11" t="s">
        <v>599</v>
      </c>
      <c r="G10" s="15" t="s">
        <v>80</v>
      </c>
      <c r="H10" s="301"/>
      <c r="I10" s="302"/>
      <c r="J10" s="302"/>
      <c r="K10" s="302"/>
      <c r="L10" s="302"/>
      <c r="M10" s="302"/>
      <c r="N10" s="302"/>
      <c r="O10" s="302">
        <v>60</v>
      </c>
      <c r="P10" s="302">
        <v>60</v>
      </c>
      <c r="Q10" s="302">
        <v>50</v>
      </c>
      <c r="R10" s="302"/>
      <c r="S10" s="303"/>
      <c r="T10" s="251">
        <f t="shared" si="0"/>
        <v>170</v>
      </c>
      <c r="U10" s="764"/>
      <c r="V10" s="762"/>
      <c r="W10" s="762"/>
      <c r="X10" s="762"/>
      <c r="Y10" s="762"/>
      <c r="Z10" s="762"/>
      <c r="AA10" s="762"/>
      <c r="AB10" s="784"/>
      <c r="AC10" s="781"/>
      <c r="AD10" s="762"/>
      <c r="AE10" s="760"/>
      <c r="AF10" s="762"/>
      <c r="AG10" s="762"/>
      <c r="AH10" s="762"/>
      <c r="AI10" s="772"/>
      <c r="AJ10" s="726"/>
      <c r="AK10" s="726"/>
      <c r="AL10" s="726"/>
    </row>
    <row r="11" spans="1:38" ht="30.75" customHeight="1" x14ac:dyDescent="0.25">
      <c r="A11" s="830">
        <v>2</v>
      </c>
      <c r="B11" s="882" t="s">
        <v>143</v>
      </c>
      <c r="C11" s="818" t="s">
        <v>139</v>
      </c>
      <c r="D11" s="823" t="s">
        <v>140</v>
      </c>
      <c r="E11" s="841" t="s">
        <v>75</v>
      </c>
      <c r="F11" s="13" t="s">
        <v>6</v>
      </c>
      <c r="G11" s="14" t="s">
        <v>103</v>
      </c>
      <c r="H11" s="337">
        <v>200</v>
      </c>
      <c r="I11" s="338">
        <v>200</v>
      </c>
      <c r="J11" s="337">
        <v>200</v>
      </c>
      <c r="K11" s="338">
        <v>200</v>
      </c>
      <c r="L11" s="337">
        <v>200</v>
      </c>
      <c r="M11" s="338">
        <v>50</v>
      </c>
      <c r="N11" s="338">
        <v>50</v>
      </c>
      <c r="O11" s="337"/>
      <c r="P11" s="338"/>
      <c r="Q11" s="309"/>
      <c r="R11" s="309">
        <v>250</v>
      </c>
      <c r="S11" s="272">
        <v>300</v>
      </c>
      <c r="T11" s="250">
        <f t="shared" si="0"/>
        <v>1650</v>
      </c>
      <c r="U11" s="736"/>
      <c r="V11" s="730"/>
      <c r="W11" s="730"/>
      <c r="X11" s="730"/>
      <c r="Y11" s="730"/>
      <c r="Z11" s="730"/>
      <c r="AA11" s="730"/>
      <c r="AB11" s="739" t="str">
        <f t="shared" ref="AB11" si="1">E11</f>
        <v>kg</v>
      </c>
      <c r="AC11" s="780">
        <f>SUM(T11:T13)</f>
        <v>2530</v>
      </c>
      <c r="AD11" s="730"/>
      <c r="AE11" s="761">
        <f t="shared" ref="AE11" si="2">AC11*AD11</f>
        <v>0</v>
      </c>
      <c r="AF11" s="730"/>
      <c r="AG11" s="730"/>
      <c r="AH11" s="730"/>
      <c r="AI11" s="733"/>
      <c r="AJ11" s="769"/>
      <c r="AK11" s="769"/>
      <c r="AL11" s="769"/>
    </row>
    <row r="12" spans="1:38" ht="30.75" customHeight="1" x14ac:dyDescent="0.25">
      <c r="A12" s="829"/>
      <c r="B12" s="883" t="s">
        <v>141</v>
      </c>
      <c r="C12" s="741"/>
      <c r="D12" s="738"/>
      <c r="E12" s="738"/>
      <c r="F12" s="9" t="s">
        <v>8</v>
      </c>
      <c r="G12" s="10" t="s">
        <v>77</v>
      </c>
      <c r="H12" s="339">
        <v>50</v>
      </c>
      <c r="I12" s="340">
        <v>50</v>
      </c>
      <c r="J12" s="339">
        <v>50</v>
      </c>
      <c r="K12" s="340">
        <v>50</v>
      </c>
      <c r="L12" s="339">
        <v>40</v>
      </c>
      <c r="M12" s="340">
        <v>40</v>
      </c>
      <c r="N12" s="340"/>
      <c r="O12" s="339"/>
      <c r="P12" s="340"/>
      <c r="Q12" s="274"/>
      <c r="R12" s="274">
        <v>50</v>
      </c>
      <c r="S12" s="275">
        <v>50</v>
      </c>
      <c r="T12" s="251">
        <f t="shared" si="0"/>
        <v>380</v>
      </c>
      <c r="U12" s="764"/>
      <c r="V12" s="762"/>
      <c r="W12" s="762"/>
      <c r="X12" s="762"/>
      <c r="Y12" s="762"/>
      <c r="Z12" s="762"/>
      <c r="AA12" s="762"/>
      <c r="AB12" s="784"/>
      <c r="AC12" s="781"/>
      <c r="AD12" s="762"/>
      <c r="AE12" s="760"/>
      <c r="AF12" s="762"/>
      <c r="AG12" s="762"/>
      <c r="AH12" s="762"/>
      <c r="AI12" s="772"/>
      <c r="AJ12" s="726"/>
      <c r="AK12" s="726"/>
      <c r="AL12" s="726"/>
    </row>
    <row r="13" spans="1:38" ht="30.75" customHeight="1" thickBot="1" x14ac:dyDescent="0.3">
      <c r="A13" s="829"/>
      <c r="B13" s="883" t="s">
        <v>141</v>
      </c>
      <c r="C13" s="741"/>
      <c r="D13" s="738"/>
      <c r="E13" s="739"/>
      <c r="F13" s="11" t="s">
        <v>599</v>
      </c>
      <c r="G13" s="15" t="s">
        <v>80</v>
      </c>
      <c r="H13" s="341">
        <v>50</v>
      </c>
      <c r="I13" s="342">
        <v>70</v>
      </c>
      <c r="J13" s="341">
        <v>70</v>
      </c>
      <c r="K13" s="342">
        <v>70</v>
      </c>
      <c r="L13" s="341">
        <v>70</v>
      </c>
      <c r="M13" s="342">
        <v>70</v>
      </c>
      <c r="N13" s="342"/>
      <c r="O13" s="341"/>
      <c r="P13" s="342"/>
      <c r="Q13" s="302"/>
      <c r="R13" s="302">
        <v>50</v>
      </c>
      <c r="S13" s="303">
        <v>50</v>
      </c>
      <c r="T13" s="251">
        <f t="shared" si="0"/>
        <v>500</v>
      </c>
      <c r="U13" s="764"/>
      <c r="V13" s="762"/>
      <c r="W13" s="762"/>
      <c r="X13" s="762"/>
      <c r="Y13" s="762"/>
      <c r="Z13" s="762"/>
      <c r="AA13" s="762"/>
      <c r="AB13" s="784"/>
      <c r="AC13" s="781"/>
      <c r="AD13" s="762"/>
      <c r="AE13" s="760"/>
      <c r="AF13" s="762"/>
      <c r="AG13" s="762"/>
      <c r="AH13" s="762"/>
      <c r="AI13" s="772"/>
      <c r="AJ13" s="726"/>
      <c r="AK13" s="726"/>
      <c r="AL13" s="726"/>
    </row>
    <row r="14" spans="1:38" ht="29.25" customHeight="1" x14ac:dyDescent="0.25">
      <c r="A14" s="830">
        <v>3</v>
      </c>
      <c r="B14" s="884" t="s">
        <v>494</v>
      </c>
      <c r="C14" s="818" t="s">
        <v>139</v>
      </c>
      <c r="D14" s="823" t="s">
        <v>140</v>
      </c>
      <c r="E14" s="841" t="s">
        <v>75</v>
      </c>
      <c r="F14" s="13" t="s">
        <v>6</v>
      </c>
      <c r="G14" s="14" t="s">
        <v>103</v>
      </c>
      <c r="H14" s="337"/>
      <c r="I14" s="338"/>
      <c r="J14" s="337"/>
      <c r="K14" s="338"/>
      <c r="L14" s="337"/>
      <c r="M14" s="338"/>
      <c r="N14" s="338"/>
      <c r="O14" s="337">
        <v>40</v>
      </c>
      <c r="P14" s="338">
        <v>400</v>
      </c>
      <c r="Q14" s="309">
        <v>300</v>
      </c>
      <c r="R14" s="309"/>
      <c r="S14" s="310"/>
      <c r="T14" s="250">
        <f t="shared" si="0"/>
        <v>740</v>
      </c>
      <c r="U14" s="736"/>
      <c r="V14" s="730"/>
      <c r="W14" s="730"/>
      <c r="X14" s="730"/>
      <c r="Y14" s="730"/>
      <c r="Z14" s="730"/>
      <c r="AA14" s="730"/>
      <c r="AB14" s="739" t="str">
        <f t="shared" ref="AB14" si="3">E14</f>
        <v>kg</v>
      </c>
      <c r="AC14" s="780">
        <f>SUM(T14:T17)</f>
        <v>960</v>
      </c>
      <c r="AD14" s="730"/>
      <c r="AE14" s="761">
        <f t="shared" ref="AE14" si="4">AC14*AD14</f>
        <v>0</v>
      </c>
      <c r="AF14" s="730"/>
      <c r="AG14" s="730"/>
      <c r="AH14" s="730"/>
      <c r="AI14" s="733"/>
      <c r="AJ14" s="769"/>
      <c r="AK14" s="769"/>
      <c r="AL14" s="769"/>
    </row>
    <row r="15" spans="1:38" ht="29.25" customHeight="1" x14ac:dyDescent="0.25">
      <c r="A15" s="829"/>
      <c r="B15" s="885"/>
      <c r="C15" s="741"/>
      <c r="D15" s="738"/>
      <c r="E15" s="738"/>
      <c r="F15" s="534" t="s">
        <v>692</v>
      </c>
      <c r="G15" s="535" t="s">
        <v>695</v>
      </c>
      <c r="H15" s="651"/>
      <c r="I15" s="652"/>
      <c r="J15" s="651"/>
      <c r="K15" s="652"/>
      <c r="L15" s="651"/>
      <c r="M15" s="652"/>
      <c r="N15" s="652"/>
      <c r="O15" s="651"/>
      <c r="P15" s="652"/>
      <c r="Q15" s="548"/>
      <c r="R15" s="548"/>
      <c r="S15" s="549"/>
      <c r="T15" s="251">
        <v>10</v>
      </c>
      <c r="U15" s="736"/>
      <c r="V15" s="730"/>
      <c r="W15" s="730"/>
      <c r="X15" s="730"/>
      <c r="Y15" s="730"/>
      <c r="Z15" s="730"/>
      <c r="AA15" s="730"/>
      <c r="AB15" s="739"/>
      <c r="AC15" s="780"/>
      <c r="AD15" s="730"/>
      <c r="AE15" s="761"/>
      <c r="AF15" s="730"/>
      <c r="AG15" s="730"/>
      <c r="AH15" s="730"/>
      <c r="AI15" s="733"/>
      <c r="AJ15" s="726"/>
      <c r="AK15" s="726"/>
      <c r="AL15" s="726"/>
    </row>
    <row r="16" spans="1:38" ht="29.25" customHeight="1" x14ac:dyDescent="0.25">
      <c r="A16" s="829"/>
      <c r="B16" s="885"/>
      <c r="C16" s="741"/>
      <c r="D16" s="738"/>
      <c r="E16" s="738"/>
      <c r="F16" s="9" t="s">
        <v>8</v>
      </c>
      <c r="G16" s="10" t="s">
        <v>77</v>
      </c>
      <c r="H16" s="339"/>
      <c r="I16" s="340"/>
      <c r="J16" s="339"/>
      <c r="K16" s="340"/>
      <c r="L16" s="339"/>
      <c r="M16" s="340"/>
      <c r="N16" s="340"/>
      <c r="O16" s="339">
        <v>50</v>
      </c>
      <c r="P16" s="340">
        <v>50</v>
      </c>
      <c r="Q16" s="274">
        <v>50</v>
      </c>
      <c r="R16" s="274"/>
      <c r="S16" s="275"/>
      <c r="T16" s="251">
        <f t="shared" si="0"/>
        <v>150</v>
      </c>
      <c r="U16" s="764"/>
      <c r="V16" s="762"/>
      <c r="W16" s="762"/>
      <c r="X16" s="762"/>
      <c r="Y16" s="762"/>
      <c r="Z16" s="762"/>
      <c r="AA16" s="762"/>
      <c r="AB16" s="784"/>
      <c r="AC16" s="781"/>
      <c r="AD16" s="762"/>
      <c r="AE16" s="760"/>
      <c r="AF16" s="762"/>
      <c r="AG16" s="762"/>
      <c r="AH16" s="762"/>
      <c r="AI16" s="772"/>
      <c r="AJ16" s="726"/>
      <c r="AK16" s="726"/>
      <c r="AL16" s="726"/>
    </row>
    <row r="17" spans="1:38" ht="29.25" customHeight="1" thickBot="1" x14ac:dyDescent="0.3">
      <c r="A17" s="829"/>
      <c r="B17" s="885"/>
      <c r="C17" s="741"/>
      <c r="D17" s="738"/>
      <c r="E17" s="739"/>
      <c r="F17" s="11" t="s">
        <v>599</v>
      </c>
      <c r="G17" s="15" t="s">
        <v>80</v>
      </c>
      <c r="H17" s="341"/>
      <c r="I17" s="342"/>
      <c r="J17" s="341"/>
      <c r="K17" s="342"/>
      <c r="L17" s="341"/>
      <c r="M17" s="342"/>
      <c r="N17" s="342"/>
      <c r="O17" s="341">
        <v>20</v>
      </c>
      <c r="P17" s="342">
        <v>20</v>
      </c>
      <c r="Q17" s="302">
        <v>20</v>
      </c>
      <c r="R17" s="302"/>
      <c r="S17" s="303"/>
      <c r="T17" s="251">
        <f t="shared" si="0"/>
        <v>60</v>
      </c>
      <c r="U17" s="764"/>
      <c r="V17" s="762"/>
      <c r="W17" s="762"/>
      <c r="X17" s="762"/>
      <c r="Y17" s="762"/>
      <c r="Z17" s="762"/>
      <c r="AA17" s="762"/>
      <c r="AB17" s="784"/>
      <c r="AC17" s="781"/>
      <c r="AD17" s="762"/>
      <c r="AE17" s="760"/>
      <c r="AF17" s="762"/>
      <c r="AG17" s="762"/>
      <c r="AH17" s="762"/>
      <c r="AI17" s="772"/>
      <c r="AJ17" s="726"/>
      <c r="AK17" s="726"/>
      <c r="AL17" s="726"/>
    </row>
    <row r="18" spans="1:38" ht="29.25" customHeight="1" x14ac:dyDescent="0.25">
      <c r="A18" s="830">
        <v>4</v>
      </c>
      <c r="B18" s="884" t="s">
        <v>157</v>
      </c>
      <c r="C18" s="818" t="s">
        <v>139</v>
      </c>
      <c r="D18" s="823" t="s">
        <v>140</v>
      </c>
      <c r="E18" s="738" t="s">
        <v>75</v>
      </c>
      <c r="F18" s="13" t="s">
        <v>6</v>
      </c>
      <c r="G18" s="14" t="s">
        <v>103</v>
      </c>
      <c r="H18" s="337">
        <v>350</v>
      </c>
      <c r="I18" s="338">
        <v>350</v>
      </c>
      <c r="J18" s="337">
        <v>350</v>
      </c>
      <c r="K18" s="338">
        <v>100</v>
      </c>
      <c r="L18" s="337">
        <v>100</v>
      </c>
      <c r="M18" s="338">
        <v>40</v>
      </c>
      <c r="N18" s="338">
        <v>40</v>
      </c>
      <c r="O18" s="337"/>
      <c r="P18" s="338"/>
      <c r="Q18" s="309"/>
      <c r="R18" s="309">
        <v>400</v>
      </c>
      <c r="S18" s="310">
        <v>300</v>
      </c>
      <c r="T18" s="250">
        <f t="shared" ref="T18:T20" si="5">SUM(H18:S18)</f>
        <v>2030</v>
      </c>
      <c r="U18" s="736"/>
      <c r="V18" s="730"/>
      <c r="W18" s="730"/>
      <c r="X18" s="730"/>
      <c r="Y18" s="730"/>
      <c r="Z18" s="730"/>
      <c r="AA18" s="730"/>
      <c r="AB18" s="739" t="str">
        <f t="shared" ref="AB18" si="6">E18</f>
        <v>kg</v>
      </c>
      <c r="AC18" s="780">
        <f>SUM(T18:T20)</f>
        <v>2690</v>
      </c>
      <c r="AD18" s="730"/>
      <c r="AE18" s="761">
        <f t="shared" ref="AE18" si="7">AC18*AD18</f>
        <v>0</v>
      </c>
      <c r="AF18" s="730"/>
      <c r="AG18" s="730"/>
      <c r="AH18" s="730"/>
      <c r="AI18" s="733"/>
      <c r="AJ18" s="769"/>
      <c r="AK18" s="769"/>
      <c r="AL18" s="769"/>
    </row>
    <row r="19" spans="1:38" ht="29.25" customHeight="1" x14ac:dyDescent="0.25">
      <c r="A19" s="829"/>
      <c r="B19" s="885"/>
      <c r="C19" s="741"/>
      <c r="D19" s="738"/>
      <c r="E19" s="738"/>
      <c r="F19" s="9" t="s">
        <v>8</v>
      </c>
      <c r="G19" s="10" t="s">
        <v>103</v>
      </c>
      <c r="H19" s="339">
        <v>50</v>
      </c>
      <c r="I19" s="340">
        <v>50</v>
      </c>
      <c r="J19" s="339">
        <v>50</v>
      </c>
      <c r="K19" s="340">
        <v>50</v>
      </c>
      <c r="L19" s="339">
        <v>50</v>
      </c>
      <c r="M19" s="340">
        <v>40</v>
      </c>
      <c r="N19" s="340">
        <v>40</v>
      </c>
      <c r="O19" s="339"/>
      <c r="P19" s="340"/>
      <c r="Q19" s="274"/>
      <c r="R19" s="274">
        <v>50</v>
      </c>
      <c r="S19" s="275">
        <v>40</v>
      </c>
      <c r="T19" s="251">
        <f t="shared" si="5"/>
        <v>420</v>
      </c>
      <c r="U19" s="764"/>
      <c r="V19" s="762"/>
      <c r="W19" s="762"/>
      <c r="X19" s="762"/>
      <c r="Y19" s="762"/>
      <c r="Z19" s="762"/>
      <c r="AA19" s="762"/>
      <c r="AB19" s="784"/>
      <c r="AC19" s="781"/>
      <c r="AD19" s="762"/>
      <c r="AE19" s="760"/>
      <c r="AF19" s="762"/>
      <c r="AG19" s="762"/>
      <c r="AH19" s="762"/>
      <c r="AI19" s="772"/>
      <c r="AJ19" s="726"/>
      <c r="AK19" s="726"/>
      <c r="AL19" s="726"/>
    </row>
    <row r="20" spans="1:38" ht="32.25" thickBot="1" x14ac:dyDescent="0.3">
      <c r="A20" s="829"/>
      <c r="B20" s="885"/>
      <c r="C20" s="741"/>
      <c r="D20" s="738"/>
      <c r="E20" s="738"/>
      <c r="F20" s="11" t="s">
        <v>599</v>
      </c>
      <c r="G20" s="15" t="s">
        <v>80</v>
      </c>
      <c r="H20" s="341">
        <v>30</v>
      </c>
      <c r="I20" s="342">
        <v>30</v>
      </c>
      <c r="J20" s="341">
        <v>30</v>
      </c>
      <c r="K20" s="342">
        <v>30</v>
      </c>
      <c r="L20" s="341">
        <v>30</v>
      </c>
      <c r="M20" s="342">
        <v>30</v>
      </c>
      <c r="N20" s="342"/>
      <c r="O20" s="341"/>
      <c r="P20" s="342"/>
      <c r="Q20" s="302"/>
      <c r="R20" s="302">
        <v>30</v>
      </c>
      <c r="S20" s="303">
        <v>30</v>
      </c>
      <c r="T20" s="251">
        <f t="shared" si="5"/>
        <v>240</v>
      </c>
      <c r="U20" s="764"/>
      <c r="V20" s="762"/>
      <c r="W20" s="762"/>
      <c r="X20" s="762"/>
      <c r="Y20" s="762"/>
      <c r="Z20" s="762"/>
      <c r="AA20" s="762"/>
      <c r="AB20" s="784"/>
      <c r="AC20" s="781"/>
      <c r="AD20" s="762"/>
      <c r="AE20" s="760"/>
      <c r="AF20" s="762"/>
      <c r="AG20" s="762"/>
      <c r="AH20" s="762"/>
      <c r="AI20" s="772"/>
      <c r="AJ20" s="726"/>
      <c r="AK20" s="726"/>
      <c r="AL20" s="726"/>
    </row>
    <row r="21" spans="1:38" ht="25.5" customHeight="1" thickBot="1" x14ac:dyDescent="0.35">
      <c r="A21" s="132"/>
      <c r="B21" s="877" t="s">
        <v>95</v>
      </c>
      <c r="C21" s="855"/>
      <c r="D21" s="855"/>
      <c r="E21" s="855"/>
      <c r="F21" s="855"/>
      <c r="G21" s="855"/>
      <c r="H21" s="855"/>
      <c r="I21" s="855"/>
      <c r="J21" s="855"/>
      <c r="K21" s="855"/>
      <c r="L21" s="855"/>
      <c r="M21" s="855"/>
      <c r="N21" s="855"/>
      <c r="O21" s="855"/>
      <c r="P21" s="855"/>
      <c r="Q21" s="855"/>
      <c r="R21" s="855"/>
      <c r="S21" s="855"/>
      <c r="T21" s="855"/>
      <c r="U21" s="855"/>
      <c r="V21" s="855"/>
      <c r="W21" s="855"/>
      <c r="X21" s="855"/>
      <c r="Y21" s="855"/>
      <c r="Z21" s="855"/>
      <c r="AA21" s="855"/>
      <c r="AB21" s="855"/>
      <c r="AC21" s="855"/>
      <c r="AD21" s="855"/>
      <c r="AE21" s="126">
        <f>SUM(AE7:AE17)</f>
        <v>0</v>
      </c>
    </row>
    <row r="22" spans="1:38" s="2" customFormat="1" ht="37.5" customHeight="1" x14ac:dyDescent="0.3">
      <c r="A22"/>
      <c r="B22" s="124"/>
      <c r="C22" s="124"/>
      <c r="D22" s="136"/>
      <c r="E22" s="124"/>
      <c r="F22" s="124"/>
      <c r="G22" s="137"/>
      <c r="H22" s="137"/>
      <c r="I22" s="137"/>
      <c r="J22" s="137"/>
      <c r="K22" s="137"/>
      <c r="L22" s="137"/>
      <c r="M22" s="137"/>
      <c r="N22" s="137"/>
      <c r="O22" s="137"/>
      <c r="P22" s="137"/>
      <c r="Q22" s="124"/>
      <c r="R22" s="124"/>
      <c r="S22" s="124"/>
      <c r="T22" s="124"/>
      <c r="U22" s="124"/>
      <c r="V22" s="124"/>
      <c r="W22" s="124"/>
      <c r="X22" s="124"/>
      <c r="Y22" s="124"/>
      <c r="Z22" s="124"/>
      <c r="AA22" s="124"/>
      <c r="AB22" s="124"/>
      <c r="AC22" s="124"/>
      <c r="AD22" s="124"/>
      <c r="AE22"/>
      <c r="AF22"/>
      <c r="AG22"/>
      <c r="AH22"/>
      <c r="AI22"/>
      <c r="AJ22"/>
      <c r="AK22"/>
      <c r="AL22"/>
    </row>
    <row r="23" spans="1:38" s="2" customFormat="1" ht="37.5" customHeight="1" x14ac:dyDescent="0.3">
      <c r="A23"/>
      <c r="B23"/>
      <c r="C23"/>
      <c r="D23" s="17"/>
      <c r="Q23"/>
      <c r="R23"/>
      <c r="S23"/>
      <c r="T23"/>
      <c r="U23"/>
      <c r="V23"/>
      <c r="W23"/>
      <c r="X23"/>
      <c r="Y23"/>
      <c r="Z23"/>
      <c r="AA23"/>
      <c r="AB23"/>
      <c r="AC23"/>
      <c r="AD23"/>
      <c r="AE23"/>
      <c r="AF23"/>
      <c r="AG23"/>
      <c r="AH23"/>
      <c r="AI23"/>
      <c r="AJ23"/>
      <c r="AK23"/>
      <c r="AL23"/>
    </row>
    <row r="24" spans="1:38" s="2" customFormat="1" ht="37.5" customHeight="1" x14ac:dyDescent="0.3">
      <c r="A24"/>
      <c r="B24" s="18" t="s">
        <v>96</v>
      </c>
      <c r="C24" s="19"/>
      <c r="D24" s="20">
        <f>SUM(AF7:AF17)/3</f>
        <v>0</v>
      </c>
      <c r="E24" s="19" t="s">
        <v>97</v>
      </c>
      <c r="F24" s="16"/>
      <c r="G24" s="16"/>
      <c r="H24" s="16"/>
      <c r="I24" s="16"/>
      <c r="J24" s="16"/>
      <c r="K24" s="16"/>
      <c r="L24" s="16"/>
      <c r="M24" s="24"/>
      <c r="N24" s="25"/>
      <c r="O24"/>
      <c r="P24"/>
      <c r="Q24"/>
      <c r="R24"/>
      <c r="S24"/>
      <c r="T24"/>
      <c r="U24"/>
      <c r="V24"/>
      <c r="W24"/>
      <c r="X24"/>
      <c r="Y24"/>
      <c r="Z24"/>
      <c r="AA24"/>
      <c r="AB24"/>
      <c r="AC24"/>
      <c r="AD24"/>
      <c r="AE24"/>
      <c r="AF24"/>
      <c r="AG24"/>
      <c r="AH24"/>
      <c r="AI24"/>
      <c r="AJ24"/>
      <c r="AK24"/>
      <c r="AL24"/>
    </row>
    <row r="25" spans="1:38" ht="15.75" x14ac:dyDescent="0.25">
      <c r="C25" s="21"/>
      <c r="D25" s="22"/>
      <c r="E25" s="22"/>
      <c r="F25" s="22"/>
      <c r="G25" s="22"/>
      <c r="H25" s="22"/>
      <c r="I25" s="22"/>
      <c r="J25" s="26"/>
      <c r="K25" s="27"/>
      <c r="L25" s="28"/>
      <c r="M25" s="28"/>
      <c r="N25" s="29"/>
    </row>
    <row r="26" spans="1:38" ht="18.75" x14ac:dyDescent="0.3">
      <c r="A26" s="2"/>
      <c r="B26" s="815" t="s">
        <v>98</v>
      </c>
      <c r="C26" s="815"/>
      <c r="D26" s="815"/>
      <c r="E26" s="815"/>
      <c r="F26" s="815"/>
      <c r="G26" s="815"/>
      <c r="H26" s="815"/>
      <c r="I26" s="815"/>
      <c r="J26" s="815"/>
      <c r="K26" s="815"/>
      <c r="L26" s="815"/>
      <c r="M26" s="815"/>
      <c r="N26" s="815"/>
      <c r="O26" s="2"/>
      <c r="P26" s="2"/>
      <c r="Q26" s="2"/>
      <c r="R26" s="2"/>
      <c r="S26" s="2"/>
      <c r="T26" s="2"/>
      <c r="U26" s="2"/>
      <c r="V26" s="2"/>
      <c r="W26" s="2"/>
      <c r="X26" s="2"/>
      <c r="Y26" s="2"/>
      <c r="Z26" s="2"/>
      <c r="AA26" s="2"/>
      <c r="AB26" s="2"/>
      <c r="AC26" s="2"/>
      <c r="AD26" s="2"/>
      <c r="AE26" s="2"/>
      <c r="AF26" s="2"/>
      <c r="AG26" s="2"/>
      <c r="AH26" s="2"/>
      <c r="AI26" s="2"/>
      <c r="AJ26" s="2"/>
      <c r="AK26" s="2"/>
      <c r="AL26" s="2"/>
    </row>
    <row r="27" spans="1:38" ht="18.75" x14ac:dyDescent="0.3">
      <c r="A27" s="2"/>
      <c r="B27" s="815" t="s">
        <v>32</v>
      </c>
      <c r="C27" s="815"/>
      <c r="D27" s="815"/>
      <c r="E27" s="815"/>
      <c r="F27" s="815"/>
      <c r="G27" s="815"/>
      <c r="H27" s="815"/>
      <c r="I27" s="815"/>
      <c r="J27" s="815"/>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row>
    <row r="28" spans="1:38" ht="18.75" x14ac:dyDescent="0.3">
      <c r="A28" s="2"/>
      <c r="B28" s="815" t="s">
        <v>33</v>
      </c>
      <c r="C28" s="815"/>
      <c r="D28" s="815"/>
      <c r="E28" s="815"/>
      <c r="F28" s="815"/>
      <c r="G28" s="815"/>
      <c r="H28" s="815"/>
      <c r="I28" s="815"/>
      <c r="J28" s="815"/>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row>
    <row r="32" spans="1:38" ht="15.75" x14ac:dyDescent="0.25">
      <c r="A32" s="809" t="s">
        <v>506</v>
      </c>
      <c r="B32" s="809"/>
      <c r="C32" s="809"/>
      <c r="D32" s="809"/>
      <c r="E32" s="809"/>
      <c r="F32" s="809"/>
      <c r="G32" s="809"/>
      <c r="H32" s="809"/>
      <c r="I32" s="809"/>
      <c r="J32" s="809"/>
      <c r="K32" s="809"/>
      <c r="L32" s="809"/>
      <c r="M32" s="809"/>
      <c r="N32" s="809"/>
      <c r="O32" s="809"/>
      <c r="P32" s="809"/>
      <c r="Q32" s="186"/>
      <c r="R32" s="186"/>
      <c r="S32" s="186"/>
      <c r="T32" s="186"/>
    </row>
    <row r="33" spans="1:20" ht="15.75" x14ac:dyDescent="0.25">
      <c r="A33" s="810" t="s">
        <v>543</v>
      </c>
      <c r="B33" s="810"/>
      <c r="C33" s="810"/>
      <c r="D33" s="810"/>
      <c r="E33" s="810"/>
      <c r="F33" s="810"/>
      <c r="G33" s="810"/>
      <c r="H33" s="810"/>
      <c r="I33" s="186"/>
      <c r="J33" s="186"/>
      <c r="K33" s="186"/>
      <c r="L33" s="186"/>
      <c r="M33" s="186"/>
      <c r="N33" s="186"/>
      <c r="O33" s="186"/>
      <c r="P33" s="186"/>
      <c r="Q33" s="186"/>
      <c r="R33" s="186"/>
      <c r="S33" s="186"/>
      <c r="T33" s="186"/>
    </row>
    <row r="34" spans="1:20" ht="15.75" x14ac:dyDescent="0.25">
      <c r="A34" s="811" t="s">
        <v>495</v>
      </c>
      <c r="B34" s="811"/>
      <c r="C34" s="811"/>
      <c r="D34" s="811"/>
      <c r="E34" s="811"/>
      <c r="F34" s="811"/>
      <c r="G34" s="811"/>
      <c r="H34" s="811"/>
      <c r="I34" s="811"/>
      <c r="J34" s="811"/>
      <c r="K34" s="811"/>
      <c r="L34" s="186"/>
      <c r="M34" s="186"/>
      <c r="N34" s="186"/>
      <c r="O34" s="186"/>
      <c r="P34" s="186"/>
      <c r="Q34" s="186"/>
      <c r="R34" s="186"/>
      <c r="S34" s="186"/>
      <c r="T34" s="186"/>
    </row>
    <row r="35" spans="1:20" ht="15.75" x14ac:dyDescent="0.25">
      <c r="A35" s="812" t="s">
        <v>544</v>
      </c>
      <c r="B35" s="812"/>
      <c r="C35" s="812"/>
      <c r="D35" s="812"/>
      <c r="E35" s="812"/>
      <c r="F35" s="812"/>
      <c r="G35" s="812"/>
      <c r="H35" s="812"/>
      <c r="I35" s="812"/>
      <c r="J35" s="812"/>
      <c r="K35" s="812"/>
      <c r="L35" s="186"/>
      <c r="M35" s="186"/>
      <c r="N35" s="186"/>
      <c r="O35" s="186"/>
      <c r="P35" s="186"/>
      <c r="Q35" s="186"/>
      <c r="R35" s="186"/>
      <c r="S35" s="186"/>
      <c r="T35" s="186"/>
    </row>
    <row r="36" spans="1:20" ht="15.75" x14ac:dyDescent="0.25">
      <c r="A36" s="813" t="s">
        <v>552</v>
      </c>
      <c r="B36" s="813"/>
      <c r="C36" s="813"/>
      <c r="D36" s="813"/>
      <c r="E36" s="813"/>
      <c r="F36" s="813"/>
      <c r="G36" s="813"/>
      <c r="H36" s="813"/>
      <c r="I36" s="813"/>
      <c r="J36" s="813"/>
      <c r="K36" s="813"/>
      <c r="L36" s="813"/>
      <c r="M36" s="813"/>
      <c r="N36" s="187"/>
      <c r="O36" s="187"/>
      <c r="P36" s="187"/>
      <c r="Q36" s="187"/>
      <c r="R36" s="187"/>
      <c r="S36" s="186"/>
      <c r="T36" s="186"/>
    </row>
    <row r="37" spans="1:20" ht="15.75" x14ac:dyDescent="0.25">
      <c r="A37" s="813" t="s">
        <v>503</v>
      </c>
      <c r="B37" s="813"/>
      <c r="C37" s="813"/>
      <c r="D37" s="813"/>
      <c r="E37" s="813"/>
      <c r="F37" s="813"/>
      <c r="G37" s="813"/>
      <c r="H37" s="813"/>
      <c r="I37" s="187"/>
      <c r="J37" s="186"/>
      <c r="K37" s="186"/>
      <c r="L37" s="186"/>
      <c r="M37" s="186"/>
      <c r="N37" s="186"/>
      <c r="O37" s="186"/>
      <c r="P37" s="186"/>
      <c r="Q37" s="186"/>
      <c r="R37" s="186"/>
      <c r="S37" s="186"/>
      <c r="T37" s="186"/>
    </row>
    <row r="38" spans="1:20" ht="15.75" x14ac:dyDescent="0.25">
      <c r="A38" s="813" t="s">
        <v>504</v>
      </c>
      <c r="B38" s="813"/>
      <c r="C38" s="813"/>
      <c r="D38" s="813"/>
      <c r="E38" s="813"/>
      <c r="F38" s="813"/>
      <c r="G38" s="813"/>
      <c r="H38" s="813"/>
      <c r="I38" s="813"/>
      <c r="J38" s="813"/>
      <c r="K38" s="813"/>
      <c r="L38" s="187"/>
      <c r="M38" s="186"/>
      <c r="N38" s="186"/>
      <c r="O38" s="186"/>
      <c r="P38" s="186"/>
      <c r="Q38" s="186"/>
      <c r="R38" s="186"/>
      <c r="S38" s="186"/>
      <c r="T38" s="186"/>
    </row>
    <row r="39" spans="1:20" ht="15.75" x14ac:dyDescent="0.25">
      <c r="A39" s="813" t="s">
        <v>551</v>
      </c>
      <c r="B39" s="813"/>
      <c r="C39" s="813"/>
      <c r="D39" s="813"/>
      <c r="E39" s="813"/>
      <c r="F39" s="813"/>
      <c r="G39" s="813"/>
      <c r="H39" s="813"/>
      <c r="I39" s="187"/>
      <c r="J39" s="188"/>
      <c r="K39" s="188"/>
      <c r="L39" s="188"/>
      <c r="M39" s="186"/>
      <c r="N39" s="186"/>
      <c r="O39" s="186"/>
      <c r="P39" s="186"/>
      <c r="Q39" s="186"/>
      <c r="R39" s="186"/>
      <c r="S39" s="186"/>
      <c r="T39" s="186"/>
    </row>
    <row r="40" spans="1:20" ht="15.75" x14ac:dyDescent="0.25">
      <c r="A40" s="814" t="s">
        <v>496</v>
      </c>
      <c r="B40" s="814"/>
      <c r="C40" s="814"/>
      <c r="D40" s="814"/>
      <c r="E40" s="814"/>
      <c r="F40" s="814"/>
      <c r="G40" s="814"/>
      <c r="H40" s="186"/>
      <c r="I40" s="186"/>
      <c r="J40" s="186"/>
      <c r="K40" s="186"/>
      <c r="L40" s="186"/>
      <c r="M40" s="186"/>
      <c r="N40" s="186"/>
      <c r="O40" s="186"/>
      <c r="P40" s="186"/>
      <c r="Q40" s="186"/>
      <c r="R40" s="186"/>
      <c r="S40" s="186"/>
      <c r="T40" s="186"/>
    </row>
    <row r="41" spans="1:20" ht="15.75" x14ac:dyDescent="0.25">
      <c r="A41" s="808" t="s">
        <v>497</v>
      </c>
      <c r="B41" s="808"/>
      <c r="C41" s="808"/>
      <c r="D41" s="808"/>
      <c r="E41" s="808"/>
      <c r="F41" s="808"/>
      <c r="G41" s="808"/>
      <c r="H41" s="808"/>
      <c r="I41" s="808"/>
      <c r="J41" s="808"/>
      <c r="K41" s="808"/>
      <c r="L41" s="808"/>
      <c r="M41" s="808"/>
      <c r="N41" s="808"/>
      <c r="O41" s="186"/>
      <c r="P41" s="186"/>
      <c r="Q41" s="186"/>
      <c r="R41" s="186"/>
      <c r="S41" s="186"/>
      <c r="T41" s="186"/>
    </row>
    <row r="42" spans="1:20" ht="15.75" x14ac:dyDescent="0.25">
      <c r="A42" s="819" t="s">
        <v>498</v>
      </c>
      <c r="B42" s="819"/>
      <c r="C42" s="819"/>
      <c r="D42" s="819"/>
      <c r="E42" s="186"/>
      <c r="F42" s="186"/>
      <c r="G42" s="186"/>
      <c r="H42" s="186"/>
      <c r="I42" s="186"/>
      <c r="J42" s="186"/>
      <c r="K42" s="186"/>
      <c r="L42" s="186"/>
      <c r="M42" s="186"/>
      <c r="N42" s="186"/>
      <c r="O42" s="186"/>
      <c r="P42" s="186"/>
      <c r="Q42" s="186"/>
      <c r="R42" s="186"/>
      <c r="S42" s="186"/>
      <c r="T42" s="186"/>
    </row>
    <row r="43" spans="1:20" ht="15.75" x14ac:dyDescent="0.25">
      <c r="A43" s="807" t="s">
        <v>499</v>
      </c>
      <c r="B43" s="807"/>
      <c r="C43" s="807"/>
      <c r="D43" s="807"/>
      <c r="E43" s="807"/>
      <c r="F43" s="807"/>
      <c r="G43" s="807"/>
      <c r="H43" s="807"/>
      <c r="I43" s="807"/>
      <c r="J43" s="807"/>
      <c r="K43" s="807"/>
      <c r="L43" s="807"/>
      <c r="M43" s="807"/>
      <c r="N43" s="807"/>
      <c r="O43" s="807"/>
      <c r="P43" s="807"/>
      <c r="Q43" s="807"/>
      <c r="R43" s="807"/>
      <c r="S43" s="807"/>
      <c r="T43" s="807"/>
    </row>
    <row r="44" spans="1:20" ht="15.75" x14ac:dyDescent="0.25">
      <c r="A44" s="807" t="s">
        <v>500</v>
      </c>
      <c r="B44" s="807"/>
      <c r="C44" s="807"/>
      <c r="D44" s="807"/>
      <c r="E44" s="807"/>
      <c r="F44" s="807"/>
      <c r="G44" s="807"/>
      <c r="H44" s="807"/>
      <c r="I44" s="807"/>
      <c r="J44" s="807"/>
      <c r="K44" s="807"/>
      <c r="L44" s="807"/>
      <c r="M44" s="807"/>
      <c r="N44" s="807"/>
      <c r="O44" s="807"/>
      <c r="P44" s="807"/>
      <c r="Q44" s="807"/>
      <c r="R44" s="807"/>
      <c r="S44" s="807"/>
      <c r="T44" s="186"/>
    </row>
    <row r="45" spans="1:20" ht="15.75" x14ac:dyDescent="0.25">
      <c r="A45" s="807" t="s">
        <v>501</v>
      </c>
      <c r="B45" s="807"/>
      <c r="C45" s="807"/>
      <c r="D45" s="807"/>
      <c r="E45" s="807"/>
      <c r="F45" s="807"/>
      <c r="G45" s="807"/>
      <c r="H45" s="807"/>
      <c r="I45" s="807"/>
      <c r="J45" s="807"/>
      <c r="K45" s="807"/>
      <c r="L45" s="807"/>
      <c r="M45" s="807"/>
      <c r="N45" s="807"/>
      <c r="O45" s="807"/>
      <c r="P45" s="807"/>
      <c r="Q45" s="807"/>
      <c r="R45" s="807"/>
      <c r="S45" s="807"/>
      <c r="T45" s="186"/>
    </row>
    <row r="46" spans="1:20" ht="15.75" x14ac:dyDescent="0.25">
      <c r="A46" s="807" t="s">
        <v>502</v>
      </c>
      <c r="B46" s="807"/>
      <c r="C46" s="807"/>
      <c r="D46" s="807"/>
      <c r="E46" s="807"/>
      <c r="F46" s="807"/>
      <c r="G46" s="807"/>
      <c r="H46" s="807"/>
      <c r="I46" s="807"/>
      <c r="J46" s="807"/>
      <c r="K46" s="807"/>
      <c r="L46" s="807"/>
      <c r="M46" s="807"/>
      <c r="N46" s="807"/>
      <c r="O46" s="807"/>
      <c r="P46" s="807"/>
      <c r="Q46" s="807"/>
      <c r="R46" s="807"/>
      <c r="S46" s="807"/>
      <c r="T46" s="807"/>
    </row>
    <row r="47" spans="1:20" ht="15.75" x14ac:dyDescent="0.25">
      <c r="A47" s="807" t="s">
        <v>505</v>
      </c>
      <c r="B47" s="807"/>
      <c r="C47" s="807"/>
      <c r="D47" s="807"/>
      <c r="E47" s="807"/>
      <c r="F47" s="807"/>
      <c r="G47" s="186"/>
      <c r="H47" s="186"/>
      <c r="I47" s="186"/>
      <c r="J47" s="186"/>
      <c r="K47" s="186"/>
      <c r="L47" s="186"/>
      <c r="M47" s="186"/>
      <c r="N47" s="186"/>
      <c r="O47" s="186"/>
      <c r="P47" s="186"/>
      <c r="Q47" s="186"/>
      <c r="R47" s="186"/>
      <c r="S47" s="186"/>
      <c r="T47" s="186"/>
    </row>
    <row r="48" spans="1:20" ht="15.75" x14ac:dyDescent="0.25">
      <c r="A48" s="808" t="s">
        <v>508</v>
      </c>
      <c r="B48" s="808"/>
      <c r="C48" s="808"/>
      <c r="D48" s="808"/>
      <c r="E48" s="808"/>
      <c r="F48" s="808"/>
      <c r="G48" s="808"/>
      <c r="H48" s="808"/>
      <c r="I48" s="808"/>
      <c r="J48" s="808"/>
      <c r="K48" s="808"/>
      <c r="L48" s="808"/>
      <c r="M48" s="808"/>
      <c r="N48" s="186"/>
      <c r="O48" s="186"/>
      <c r="P48" s="186"/>
      <c r="Q48" s="186"/>
      <c r="R48" s="186"/>
      <c r="S48" s="186"/>
      <c r="T48" s="186"/>
    </row>
  </sheetData>
  <protectedRanges>
    <protectedRange sqref="AD7:AI20" name="Diapazons2_5_1_1_1"/>
    <protectedRange sqref="U7:Z20" name="Diapazons1_5_1_1_1"/>
    <protectedRange sqref="B23:P23" name="Diapazons4_5_1_1"/>
    <protectedRange sqref="V21" name="Diapazons3_5_1_1"/>
    <protectedRange sqref="B24:N25" name="Diapazons4_5_1"/>
    <protectedRange sqref="B26:N28" name="Diapazons4_5_1_1_1"/>
  </protectedRanges>
  <mergeCells count="135">
    <mergeCell ref="AH18:AH20"/>
    <mergeCell ref="AI18:AI20"/>
    <mergeCell ref="AJ18:AJ20"/>
    <mergeCell ref="AK18:AK20"/>
    <mergeCell ref="AL18:AL20"/>
    <mergeCell ref="Y18:Y20"/>
    <mergeCell ref="Z18:Z20"/>
    <mergeCell ref="AA18:AA20"/>
    <mergeCell ref="AB18:AB20"/>
    <mergeCell ref="AC18:AC20"/>
    <mergeCell ref="AD18:AD20"/>
    <mergeCell ref="AE18:AE20"/>
    <mergeCell ref="AF18:AF20"/>
    <mergeCell ref="AG18:AG20"/>
    <mergeCell ref="A18:A20"/>
    <mergeCell ref="B18:B20"/>
    <mergeCell ref="C18:C20"/>
    <mergeCell ref="D18:D20"/>
    <mergeCell ref="E18:E20"/>
    <mergeCell ref="U18:U20"/>
    <mergeCell ref="V18:V20"/>
    <mergeCell ref="W18:W20"/>
    <mergeCell ref="X18:X20"/>
    <mergeCell ref="A32:P32"/>
    <mergeCell ref="A33:H33"/>
    <mergeCell ref="A34:K34"/>
    <mergeCell ref="A35:K35"/>
    <mergeCell ref="A36:M36"/>
    <mergeCell ref="B26:N26"/>
    <mergeCell ref="B27:J27"/>
    <mergeCell ref="B28:J28"/>
    <mergeCell ref="A47:F47"/>
    <mergeCell ref="A48:M48"/>
    <mergeCell ref="A42:D42"/>
    <mergeCell ref="A43:T43"/>
    <mergeCell ref="A44:S44"/>
    <mergeCell ref="A45:S45"/>
    <mergeCell ref="A46:T46"/>
    <mergeCell ref="A37:H37"/>
    <mergeCell ref="A38:K38"/>
    <mergeCell ref="A39:H39"/>
    <mergeCell ref="A40:G40"/>
    <mergeCell ref="A41:N41"/>
    <mergeCell ref="E1:S1"/>
    <mergeCell ref="E2:S2"/>
    <mergeCell ref="C5:D5"/>
    <mergeCell ref="H5:S5"/>
    <mergeCell ref="U5:AA5"/>
    <mergeCell ref="F5:F6"/>
    <mergeCell ref="G5:G6"/>
    <mergeCell ref="T5:T6"/>
    <mergeCell ref="B21:AD21"/>
    <mergeCell ref="U7:U10"/>
    <mergeCell ref="U11:U13"/>
    <mergeCell ref="U14:U17"/>
    <mergeCell ref="V7:V10"/>
    <mergeCell ref="V11:V13"/>
    <mergeCell ref="V14:V17"/>
    <mergeCell ref="W7:W10"/>
    <mergeCell ref="W11:W13"/>
    <mergeCell ref="W14:W17"/>
    <mergeCell ref="X7:X10"/>
    <mergeCell ref="X11:X13"/>
    <mergeCell ref="X14:X17"/>
    <mergeCell ref="Y7:Y10"/>
    <mergeCell ref="Y11:Y13"/>
    <mergeCell ref="Y14:Y17"/>
    <mergeCell ref="A5:A6"/>
    <mergeCell ref="A7:A10"/>
    <mergeCell ref="A11:A13"/>
    <mergeCell ref="A14:A17"/>
    <mergeCell ref="B5:B6"/>
    <mergeCell ref="B7:B10"/>
    <mergeCell ref="B11:B13"/>
    <mergeCell ref="B14:B17"/>
    <mergeCell ref="C7:C10"/>
    <mergeCell ref="C11:C13"/>
    <mergeCell ref="C14:C17"/>
    <mergeCell ref="D7:D10"/>
    <mergeCell ref="D11:D13"/>
    <mergeCell ref="D14:D17"/>
    <mergeCell ref="E5:E6"/>
    <mergeCell ref="E7:E10"/>
    <mergeCell ref="E11:E13"/>
    <mergeCell ref="E14:E17"/>
    <mergeCell ref="Z7:Z10"/>
    <mergeCell ref="Z11:Z13"/>
    <mergeCell ref="Z14:Z17"/>
    <mergeCell ref="AA7:AA10"/>
    <mergeCell ref="AA11:AA13"/>
    <mergeCell ref="AA14:AA17"/>
    <mergeCell ref="AB5:AB6"/>
    <mergeCell ref="AB7:AB10"/>
    <mergeCell ref="AB11:AB13"/>
    <mergeCell ref="AB14:AB17"/>
    <mergeCell ref="AC5:AC6"/>
    <mergeCell ref="AC7:AC10"/>
    <mergeCell ref="AC11:AC13"/>
    <mergeCell ref="AC14:AC17"/>
    <mergeCell ref="AD5:AD6"/>
    <mergeCell ref="AD7:AD10"/>
    <mergeCell ref="AD11:AD13"/>
    <mergeCell ref="AD14:AD17"/>
    <mergeCell ref="AE5:AE6"/>
    <mergeCell ref="AE7:AE10"/>
    <mergeCell ref="AE11:AE13"/>
    <mergeCell ref="AE14:AE17"/>
    <mergeCell ref="AK5:AK6"/>
    <mergeCell ref="AK7:AK10"/>
    <mergeCell ref="AK11:AK13"/>
    <mergeCell ref="AK14:AK17"/>
    <mergeCell ref="AJ5:AJ6"/>
    <mergeCell ref="AJ7:AJ10"/>
    <mergeCell ref="AJ11:AJ13"/>
    <mergeCell ref="AJ14:AJ17"/>
    <mergeCell ref="AL5:AL6"/>
    <mergeCell ref="AL7:AL10"/>
    <mergeCell ref="AL11:AL13"/>
    <mergeCell ref="AL14:AL17"/>
    <mergeCell ref="AF5:AF6"/>
    <mergeCell ref="AF7:AF10"/>
    <mergeCell ref="AF11:AF13"/>
    <mergeCell ref="AF14:AF17"/>
    <mergeCell ref="AI5:AI6"/>
    <mergeCell ref="AI7:AI10"/>
    <mergeCell ref="AI11:AI13"/>
    <mergeCell ref="AI14:AI17"/>
    <mergeCell ref="AG5:AG6"/>
    <mergeCell ref="AG7:AG10"/>
    <mergeCell ref="AG11:AG13"/>
    <mergeCell ref="AG14:AG17"/>
    <mergeCell ref="AH5:AH6"/>
    <mergeCell ref="AH7:AH10"/>
    <mergeCell ref="AH11:AH13"/>
    <mergeCell ref="AH14:AH17"/>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L51"/>
  <sheetViews>
    <sheetView topLeftCell="C1" zoomScale="50" zoomScaleNormal="50" workbookViewId="0">
      <selection activeCell="AC26" sqref="AC26:AC29"/>
    </sheetView>
  </sheetViews>
  <sheetFormatPr defaultColWidth="9" defaultRowHeight="15" x14ac:dyDescent="0.25"/>
  <cols>
    <col min="1" max="1" width="9.140625"/>
    <col min="2" max="2" width="19.7109375" customWidth="1"/>
    <col min="3" max="3" width="46.140625" style="1" customWidth="1"/>
    <col min="4" max="4" width="22" style="1" customWidth="1"/>
    <col min="5" max="5" width="18.85546875" customWidth="1"/>
    <col min="6" max="6" width="34.28515625" customWidth="1"/>
    <col min="7" max="7" width="20.28515625" customWidth="1"/>
    <col min="8" max="19" width="17.42578125" customWidth="1"/>
    <col min="20" max="20" width="13.7109375" customWidth="1"/>
    <col min="21" max="21" width="24.5703125" customWidth="1"/>
    <col min="22" max="27" width="15.42578125" customWidth="1"/>
    <col min="28" max="28" width="15.140625" customWidth="1"/>
    <col min="29" max="29" width="19.7109375" customWidth="1"/>
    <col min="30" max="30" width="20.5703125" customWidth="1"/>
    <col min="31" max="31" width="16.85546875" customWidth="1"/>
    <col min="32" max="32" width="49" customWidth="1"/>
    <col min="33" max="35" width="21.42578125" customWidth="1"/>
    <col min="36" max="36" width="19" customWidth="1"/>
    <col min="37" max="37" width="17.85546875" customWidth="1"/>
    <col min="38" max="38" width="20.140625" customWidth="1"/>
  </cols>
  <sheetData>
    <row r="1" spans="1:38" ht="18.75" x14ac:dyDescent="0.25">
      <c r="E1" s="721" t="s">
        <v>34</v>
      </c>
      <c r="F1" s="721"/>
      <c r="G1" s="721"/>
      <c r="H1" s="721"/>
      <c r="I1" s="721"/>
      <c r="J1" s="721"/>
      <c r="K1" s="721"/>
      <c r="L1" s="721"/>
      <c r="M1" s="721"/>
      <c r="N1" s="721"/>
      <c r="O1" s="721"/>
      <c r="P1" s="721"/>
      <c r="Q1" s="721"/>
    </row>
    <row r="2" spans="1:38" ht="18.75" x14ac:dyDescent="0.25">
      <c r="E2" s="722" t="s">
        <v>35</v>
      </c>
      <c r="F2" s="722"/>
      <c r="G2" s="722"/>
      <c r="H2" s="722"/>
      <c r="I2" s="722"/>
      <c r="J2" s="722"/>
      <c r="K2" s="722"/>
      <c r="L2" s="722"/>
      <c r="M2" s="722"/>
      <c r="N2" s="722"/>
      <c r="O2" s="722"/>
      <c r="P2" s="722"/>
      <c r="Q2" s="722"/>
    </row>
    <row r="4" spans="1:38" ht="15.75" thickBot="1" x14ac:dyDescent="0.3">
      <c r="B4" s="133"/>
      <c r="C4" s="97"/>
      <c r="D4" s="97"/>
      <c r="E4" s="133"/>
      <c r="F4" s="133"/>
      <c r="G4" s="133"/>
      <c r="H4" s="133"/>
      <c r="I4" s="133"/>
      <c r="J4" s="133"/>
      <c r="K4" s="133"/>
      <c r="L4" s="133"/>
      <c r="M4" s="133"/>
      <c r="N4" s="133"/>
      <c r="O4" s="133"/>
      <c r="P4" s="133"/>
      <c r="Q4" s="133"/>
      <c r="R4" s="133"/>
      <c r="S4" s="133"/>
      <c r="T4" s="133"/>
      <c r="U4" s="133"/>
      <c r="V4" s="133"/>
      <c r="W4" s="133"/>
      <c r="X4" s="133"/>
      <c r="Y4" s="133"/>
      <c r="Z4" s="133"/>
      <c r="AA4" s="133"/>
      <c r="AB4" s="133"/>
      <c r="AC4" s="133"/>
      <c r="AD4" s="133"/>
      <c r="AE4" s="133"/>
      <c r="AF4" s="133"/>
      <c r="AG4" s="133"/>
      <c r="AH4" s="133"/>
      <c r="AI4" s="133"/>
    </row>
    <row r="5" spans="1:38" ht="15.75" customHeight="1" x14ac:dyDescent="0.3">
      <c r="A5" s="830" t="s">
        <v>99</v>
      </c>
      <c r="B5" s="905" t="s">
        <v>36</v>
      </c>
      <c r="C5" s="908" t="s">
        <v>37</v>
      </c>
      <c r="D5" s="908"/>
      <c r="E5" s="905" t="s">
        <v>38</v>
      </c>
      <c r="F5" s="915" t="s">
        <v>39</v>
      </c>
      <c r="G5" s="917" t="s">
        <v>40</v>
      </c>
      <c r="H5" s="909" t="s">
        <v>41</v>
      </c>
      <c r="I5" s="910"/>
      <c r="J5" s="910"/>
      <c r="K5" s="910"/>
      <c r="L5" s="910"/>
      <c r="M5" s="910"/>
      <c r="N5" s="910"/>
      <c r="O5" s="910"/>
      <c r="P5" s="910"/>
      <c r="Q5" s="910"/>
      <c r="R5" s="910"/>
      <c r="S5" s="911"/>
      <c r="T5" s="891" t="s">
        <v>42</v>
      </c>
      <c r="U5" s="912" t="s">
        <v>43</v>
      </c>
      <c r="V5" s="913"/>
      <c r="W5" s="913"/>
      <c r="X5" s="913"/>
      <c r="Y5" s="913"/>
      <c r="Z5" s="913"/>
      <c r="AA5" s="913"/>
      <c r="AB5" s="896" t="s">
        <v>44</v>
      </c>
      <c r="AC5" s="903" t="s">
        <v>45</v>
      </c>
      <c r="AD5" s="905" t="s">
        <v>46</v>
      </c>
      <c r="AE5" s="899" t="s">
        <v>47</v>
      </c>
      <c r="AF5" s="901" t="s">
        <v>48</v>
      </c>
      <c r="AG5" s="896" t="s">
        <v>49</v>
      </c>
      <c r="AH5" s="896" t="s">
        <v>50</v>
      </c>
      <c r="AI5" s="893" t="s">
        <v>51</v>
      </c>
      <c r="AJ5" s="767" t="s">
        <v>525</v>
      </c>
      <c r="AK5" s="767" t="s">
        <v>526</v>
      </c>
      <c r="AL5" s="767" t="s">
        <v>527</v>
      </c>
    </row>
    <row r="6" spans="1:38" s="1" customFormat="1" ht="98.25" customHeight="1" thickBot="1" x14ac:dyDescent="0.3">
      <c r="A6" s="864"/>
      <c r="B6" s="787"/>
      <c r="C6" s="99" t="s">
        <v>52</v>
      </c>
      <c r="D6" s="52" t="s">
        <v>53</v>
      </c>
      <c r="E6" s="787"/>
      <c r="F6" s="916"/>
      <c r="G6" s="917"/>
      <c r="H6" s="53" t="s">
        <v>54</v>
      </c>
      <c r="I6" s="57" t="s">
        <v>55</v>
      </c>
      <c r="J6" s="57" t="s">
        <v>56</v>
      </c>
      <c r="K6" s="57" t="s">
        <v>57</v>
      </c>
      <c r="L6" s="57" t="s">
        <v>58</v>
      </c>
      <c r="M6" s="57" t="s">
        <v>59</v>
      </c>
      <c r="N6" s="57" t="s">
        <v>60</v>
      </c>
      <c r="O6" s="57" t="s">
        <v>61</v>
      </c>
      <c r="P6" s="57" t="s">
        <v>62</v>
      </c>
      <c r="Q6" s="57" t="s">
        <v>63</v>
      </c>
      <c r="R6" s="57" t="s">
        <v>64</v>
      </c>
      <c r="S6" s="58" t="s">
        <v>65</v>
      </c>
      <c r="T6" s="892"/>
      <c r="U6" s="134" t="s">
        <v>66</v>
      </c>
      <c r="V6" s="52" t="s">
        <v>67</v>
      </c>
      <c r="W6" s="52" t="s">
        <v>68</v>
      </c>
      <c r="X6" s="52" t="s">
        <v>69</v>
      </c>
      <c r="Y6" s="52" t="s">
        <v>70</v>
      </c>
      <c r="Z6" s="52" t="s">
        <v>71</v>
      </c>
      <c r="AA6" s="52" t="s">
        <v>72</v>
      </c>
      <c r="AB6" s="897"/>
      <c r="AC6" s="827"/>
      <c r="AD6" s="787"/>
      <c r="AE6" s="900"/>
      <c r="AF6" s="902"/>
      <c r="AG6" s="897"/>
      <c r="AH6" s="897"/>
      <c r="AI6" s="894"/>
      <c r="AJ6" s="768"/>
      <c r="AK6" s="768"/>
      <c r="AL6" s="768"/>
    </row>
    <row r="7" spans="1:38" ht="37.5" customHeight="1" x14ac:dyDescent="0.25">
      <c r="A7" s="860">
        <v>1</v>
      </c>
      <c r="B7" s="831" t="s">
        <v>144</v>
      </c>
      <c r="C7" s="804" t="s">
        <v>145</v>
      </c>
      <c r="D7" s="823" t="s">
        <v>146</v>
      </c>
      <c r="E7" s="823" t="s">
        <v>75</v>
      </c>
      <c r="F7" s="54" t="s">
        <v>6</v>
      </c>
      <c r="G7" s="55" t="s">
        <v>147</v>
      </c>
      <c r="H7" s="270">
        <v>400</v>
      </c>
      <c r="I7" s="271">
        <v>400</v>
      </c>
      <c r="J7" s="271">
        <v>400</v>
      </c>
      <c r="K7" s="271"/>
      <c r="L7" s="271"/>
      <c r="M7" s="271"/>
      <c r="N7" s="271"/>
      <c r="O7" s="271"/>
      <c r="P7" s="271"/>
      <c r="Q7" s="271">
        <v>100</v>
      </c>
      <c r="R7" s="271">
        <v>300</v>
      </c>
      <c r="S7" s="272">
        <v>600</v>
      </c>
      <c r="T7" s="347">
        <f>SUM(H7:S7)</f>
        <v>2200</v>
      </c>
      <c r="U7" s="907"/>
      <c r="V7" s="898"/>
      <c r="W7" s="898"/>
      <c r="X7" s="898"/>
      <c r="Y7" s="898"/>
      <c r="Z7" s="898"/>
      <c r="AA7" s="898"/>
      <c r="AB7" s="906" t="str">
        <f>E7</f>
        <v>kg</v>
      </c>
      <c r="AC7" s="904">
        <f>SUM(T7:T10)</f>
        <v>2500</v>
      </c>
      <c r="AD7" s="898"/>
      <c r="AE7" s="759">
        <f>AC7*AD7</f>
        <v>0</v>
      </c>
      <c r="AF7" s="898"/>
      <c r="AG7" s="898"/>
      <c r="AH7" s="898"/>
      <c r="AI7" s="895"/>
      <c r="AJ7" s="769"/>
      <c r="AK7" s="769"/>
      <c r="AL7" s="769"/>
    </row>
    <row r="8" spans="1:38" ht="37.5" customHeight="1" x14ac:dyDescent="0.25">
      <c r="A8" s="876"/>
      <c r="B8" s="832"/>
      <c r="C8" s="741"/>
      <c r="D8" s="738"/>
      <c r="E8" s="738"/>
      <c r="F8" s="534" t="s">
        <v>692</v>
      </c>
      <c r="G8" s="535" t="s">
        <v>695</v>
      </c>
      <c r="H8" s="536"/>
      <c r="I8" s="537"/>
      <c r="J8" s="537"/>
      <c r="K8" s="537"/>
      <c r="L8" s="537"/>
      <c r="M8" s="537"/>
      <c r="N8" s="537"/>
      <c r="O8" s="537"/>
      <c r="P8" s="537"/>
      <c r="Q8" s="537"/>
      <c r="R8" s="537"/>
      <c r="S8" s="538"/>
      <c r="T8" s="249">
        <v>20</v>
      </c>
      <c r="U8" s="736"/>
      <c r="V8" s="730"/>
      <c r="W8" s="730"/>
      <c r="X8" s="730"/>
      <c r="Y8" s="730"/>
      <c r="Z8" s="730"/>
      <c r="AA8" s="730"/>
      <c r="AB8" s="739"/>
      <c r="AC8" s="780"/>
      <c r="AD8" s="730"/>
      <c r="AE8" s="761"/>
      <c r="AF8" s="730"/>
      <c r="AG8" s="730"/>
      <c r="AH8" s="730"/>
      <c r="AI8" s="733"/>
      <c r="AJ8" s="726"/>
      <c r="AK8" s="726"/>
      <c r="AL8" s="726"/>
    </row>
    <row r="9" spans="1:38" ht="37.5" customHeight="1" x14ac:dyDescent="0.25">
      <c r="A9" s="876"/>
      <c r="B9" s="832" t="s">
        <v>144</v>
      </c>
      <c r="C9" s="741"/>
      <c r="D9" s="738"/>
      <c r="E9" s="738"/>
      <c r="F9" s="9" t="s">
        <v>8</v>
      </c>
      <c r="G9" s="10" t="s">
        <v>105</v>
      </c>
      <c r="H9" s="273">
        <v>30</v>
      </c>
      <c r="I9" s="274">
        <v>30</v>
      </c>
      <c r="J9" s="274">
        <v>30</v>
      </c>
      <c r="K9" s="274"/>
      <c r="L9" s="274"/>
      <c r="M9" s="274"/>
      <c r="N9" s="274"/>
      <c r="O9" s="274"/>
      <c r="P9" s="274"/>
      <c r="Q9" s="274"/>
      <c r="R9" s="274">
        <v>30</v>
      </c>
      <c r="S9" s="275">
        <v>40</v>
      </c>
      <c r="T9" s="326">
        <f>SUM(H9:S9)</f>
        <v>160</v>
      </c>
      <c r="U9" s="764"/>
      <c r="V9" s="762"/>
      <c r="W9" s="762"/>
      <c r="X9" s="762"/>
      <c r="Y9" s="762"/>
      <c r="Z9" s="762"/>
      <c r="AA9" s="762"/>
      <c r="AB9" s="784"/>
      <c r="AC9" s="781"/>
      <c r="AD9" s="762"/>
      <c r="AE9" s="760"/>
      <c r="AF9" s="762"/>
      <c r="AG9" s="762"/>
      <c r="AH9" s="762"/>
      <c r="AI9" s="772"/>
      <c r="AJ9" s="726"/>
      <c r="AK9" s="726"/>
      <c r="AL9" s="726"/>
    </row>
    <row r="10" spans="1:38" ht="37.5" customHeight="1" thickBot="1" x14ac:dyDescent="0.3">
      <c r="A10" s="876"/>
      <c r="B10" s="833" t="s">
        <v>144</v>
      </c>
      <c r="C10" s="742"/>
      <c r="D10" s="738"/>
      <c r="E10" s="739"/>
      <c r="F10" s="214" t="s">
        <v>78</v>
      </c>
      <c r="G10" s="215" t="s">
        <v>80</v>
      </c>
      <c r="H10" s="276">
        <v>20</v>
      </c>
      <c r="I10" s="277">
        <v>30</v>
      </c>
      <c r="J10" s="277">
        <v>30</v>
      </c>
      <c r="K10" s="277"/>
      <c r="L10" s="277"/>
      <c r="M10" s="277"/>
      <c r="N10" s="277"/>
      <c r="O10" s="277"/>
      <c r="P10" s="277"/>
      <c r="Q10" s="277"/>
      <c r="R10" s="277">
        <v>20</v>
      </c>
      <c r="S10" s="278">
        <v>20</v>
      </c>
      <c r="T10" s="326">
        <f>SUM(H10:S10)</f>
        <v>120</v>
      </c>
      <c r="U10" s="764"/>
      <c r="V10" s="762"/>
      <c r="W10" s="762"/>
      <c r="X10" s="762"/>
      <c r="Y10" s="762"/>
      <c r="Z10" s="762"/>
      <c r="AA10" s="762"/>
      <c r="AB10" s="784"/>
      <c r="AC10" s="781"/>
      <c r="AD10" s="762"/>
      <c r="AE10" s="760"/>
      <c r="AF10" s="762"/>
      <c r="AG10" s="762"/>
      <c r="AH10" s="762"/>
      <c r="AI10" s="772"/>
      <c r="AJ10" s="726"/>
      <c r="AK10" s="726"/>
      <c r="AL10" s="726"/>
    </row>
    <row r="11" spans="1:38" ht="37.5" customHeight="1" x14ac:dyDescent="0.25">
      <c r="A11" s="860">
        <v>2</v>
      </c>
      <c r="B11" s="790" t="s">
        <v>148</v>
      </c>
      <c r="C11" s="818" t="s">
        <v>149</v>
      </c>
      <c r="D11" s="823" t="s">
        <v>146</v>
      </c>
      <c r="E11" s="841" t="s">
        <v>75</v>
      </c>
      <c r="F11" s="54" t="s">
        <v>6</v>
      </c>
      <c r="G11" s="55" t="s">
        <v>103</v>
      </c>
      <c r="H11" s="270">
        <v>30</v>
      </c>
      <c r="I11" s="271">
        <v>20</v>
      </c>
      <c r="J11" s="271">
        <v>20</v>
      </c>
      <c r="K11" s="271">
        <v>20</v>
      </c>
      <c r="L11" s="271">
        <v>20</v>
      </c>
      <c r="M11" s="271">
        <v>5</v>
      </c>
      <c r="N11" s="271">
        <v>5</v>
      </c>
      <c r="O11" s="271">
        <v>5</v>
      </c>
      <c r="P11" s="271">
        <v>20</v>
      </c>
      <c r="Q11" s="271">
        <v>30</v>
      </c>
      <c r="R11" s="271">
        <v>30</v>
      </c>
      <c r="S11" s="272">
        <v>30</v>
      </c>
      <c r="T11" s="348">
        <f t="shared" ref="T11:T29" si="0">SUM(I11:S11)</f>
        <v>205</v>
      </c>
      <c r="U11" s="736"/>
      <c r="V11" s="730"/>
      <c r="W11" s="730"/>
      <c r="X11" s="730"/>
      <c r="Y11" s="730"/>
      <c r="Z11" s="730"/>
      <c r="AA11" s="730"/>
      <c r="AB11" s="739" t="str">
        <f t="shared" ref="AB11:AB14" si="1">E11</f>
        <v>kg</v>
      </c>
      <c r="AC11" s="904">
        <f>SUM(T11:T13)</f>
        <v>290</v>
      </c>
      <c r="AD11" s="730"/>
      <c r="AE11" s="761">
        <f>AC11*AD11</f>
        <v>0</v>
      </c>
      <c r="AF11" s="730"/>
      <c r="AG11" s="730"/>
      <c r="AH11" s="730"/>
      <c r="AI11" s="733"/>
      <c r="AJ11" s="769"/>
      <c r="AK11" s="769"/>
      <c r="AL11" s="769"/>
    </row>
    <row r="12" spans="1:38" ht="37.5" customHeight="1" x14ac:dyDescent="0.25">
      <c r="A12" s="876"/>
      <c r="B12" s="832" t="s">
        <v>144</v>
      </c>
      <c r="C12" s="741"/>
      <c r="D12" s="738"/>
      <c r="E12" s="738"/>
      <c r="F12" s="534" t="s">
        <v>692</v>
      </c>
      <c r="G12" s="535" t="s">
        <v>695</v>
      </c>
      <c r="H12" s="547"/>
      <c r="I12" s="548"/>
      <c r="J12" s="548"/>
      <c r="K12" s="548"/>
      <c r="L12" s="548"/>
      <c r="M12" s="548"/>
      <c r="N12" s="548"/>
      <c r="O12" s="548"/>
      <c r="P12" s="548"/>
      <c r="Q12" s="548"/>
      <c r="R12" s="548"/>
      <c r="S12" s="549"/>
      <c r="T12" s="326">
        <v>3</v>
      </c>
      <c r="U12" s="764"/>
      <c r="V12" s="762"/>
      <c r="W12" s="762"/>
      <c r="X12" s="762"/>
      <c r="Y12" s="762"/>
      <c r="Z12" s="762"/>
      <c r="AA12" s="762"/>
      <c r="AB12" s="784"/>
      <c r="AC12" s="781"/>
      <c r="AD12" s="762"/>
      <c r="AE12" s="760"/>
      <c r="AF12" s="762"/>
      <c r="AG12" s="762"/>
      <c r="AH12" s="762"/>
      <c r="AI12" s="772"/>
      <c r="AJ12" s="726"/>
      <c r="AK12" s="726"/>
      <c r="AL12" s="726"/>
    </row>
    <row r="13" spans="1:38" ht="37.5" customHeight="1" thickBot="1" x14ac:dyDescent="0.3">
      <c r="A13" s="876"/>
      <c r="B13" s="833" t="s">
        <v>144</v>
      </c>
      <c r="C13" s="742"/>
      <c r="D13" s="738"/>
      <c r="E13" s="739"/>
      <c r="F13" s="214" t="s">
        <v>78</v>
      </c>
      <c r="G13" s="216" t="s">
        <v>488</v>
      </c>
      <c r="H13" s="388">
        <v>8</v>
      </c>
      <c r="I13" s="386">
        <v>8</v>
      </c>
      <c r="J13" s="386">
        <v>8</v>
      </c>
      <c r="K13" s="386">
        <v>8</v>
      </c>
      <c r="L13" s="386">
        <v>8</v>
      </c>
      <c r="M13" s="343">
        <v>5</v>
      </c>
      <c r="N13" s="343"/>
      <c r="O13" s="343">
        <v>5</v>
      </c>
      <c r="P13" s="386">
        <v>8</v>
      </c>
      <c r="Q13" s="386">
        <v>8</v>
      </c>
      <c r="R13" s="386">
        <v>8</v>
      </c>
      <c r="S13" s="387">
        <v>8</v>
      </c>
      <c r="T13" s="326">
        <f>SUM(H13:S13)</f>
        <v>82</v>
      </c>
      <c r="U13" s="764"/>
      <c r="V13" s="762"/>
      <c r="W13" s="762"/>
      <c r="X13" s="762"/>
      <c r="Y13" s="762"/>
      <c r="Z13" s="762"/>
      <c r="AA13" s="762"/>
      <c r="AB13" s="784"/>
      <c r="AC13" s="781"/>
      <c r="AD13" s="762"/>
      <c r="AE13" s="760"/>
      <c r="AF13" s="762"/>
      <c r="AG13" s="762"/>
      <c r="AH13" s="762"/>
      <c r="AI13" s="772"/>
      <c r="AJ13" s="726"/>
      <c r="AK13" s="726"/>
      <c r="AL13" s="726"/>
    </row>
    <row r="14" spans="1:38" ht="37.5" customHeight="1" x14ac:dyDescent="0.25">
      <c r="A14" s="860">
        <v>3</v>
      </c>
      <c r="B14" s="790" t="s">
        <v>150</v>
      </c>
      <c r="C14" s="818" t="s">
        <v>151</v>
      </c>
      <c r="D14" s="823" t="s">
        <v>146</v>
      </c>
      <c r="E14" s="841" t="s">
        <v>75</v>
      </c>
      <c r="F14" s="54" t="s">
        <v>6</v>
      </c>
      <c r="G14" s="55" t="s">
        <v>103</v>
      </c>
      <c r="H14" s="270">
        <v>400</v>
      </c>
      <c r="I14" s="271">
        <v>400</v>
      </c>
      <c r="J14" s="271">
        <v>400</v>
      </c>
      <c r="K14" s="271">
        <v>400</v>
      </c>
      <c r="L14" s="271">
        <v>400</v>
      </c>
      <c r="M14" s="271">
        <v>50</v>
      </c>
      <c r="N14" s="271">
        <v>50</v>
      </c>
      <c r="O14" s="271">
        <v>50</v>
      </c>
      <c r="P14" s="271">
        <v>400</v>
      </c>
      <c r="Q14" s="271">
        <v>300</v>
      </c>
      <c r="R14" s="271">
        <v>100</v>
      </c>
      <c r="S14" s="272">
        <v>100</v>
      </c>
      <c r="T14" s="348">
        <f t="shared" si="0"/>
        <v>2650</v>
      </c>
      <c r="U14" s="736"/>
      <c r="V14" s="730"/>
      <c r="W14" s="730"/>
      <c r="X14" s="730"/>
      <c r="Y14" s="730"/>
      <c r="Z14" s="730"/>
      <c r="AA14" s="730"/>
      <c r="AB14" s="739" t="str">
        <f t="shared" si="1"/>
        <v>kg</v>
      </c>
      <c r="AC14" s="904">
        <f>SUM(T14:T17)</f>
        <v>3420</v>
      </c>
      <c r="AD14" s="730"/>
      <c r="AE14" s="761">
        <f>AC14*AD14</f>
        <v>0</v>
      </c>
      <c r="AF14" s="730"/>
      <c r="AG14" s="730"/>
      <c r="AH14" s="730"/>
      <c r="AI14" s="733"/>
      <c r="AJ14" s="769"/>
      <c r="AK14" s="769"/>
      <c r="AL14" s="769"/>
    </row>
    <row r="15" spans="1:38" ht="37.5" customHeight="1" x14ac:dyDescent="0.25">
      <c r="A15" s="876"/>
      <c r="B15" s="832"/>
      <c r="C15" s="741"/>
      <c r="D15" s="738"/>
      <c r="E15" s="738"/>
      <c r="F15" s="534" t="s">
        <v>692</v>
      </c>
      <c r="G15" s="535" t="s">
        <v>695</v>
      </c>
      <c r="H15" s="536"/>
      <c r="I15" s="537"/>
      <c r="J15" s="537"/>
      <c r="K15" s="537"/>
      <c r="L15" s="537"/>
      <c r="M15" s="537"/>
      <c r="N15" s="537"/>
      <c r="O15" s="537"/>
      <c r="P15" s="537"/>
      <c r="Q15" s="537"/>
      <c r="R15" s="537"/>
      <c r="S15" s="538"/>
      <c r="T15" s="251">
        <v>20</v>
      </c>
      <c r="U15" s="736"/>
      <c r="V15" s="730"/>
      <c r="W15" s="730"/>
      <c r="X15" s="730"/>
      <c r="Y15" s="730"/>
      <c r="Z15" s="730"/>
      <c r="AA15" s="730"/>
      <c r="AB15" s="739"/>
      <c r="AC15" s="780"/>
      <c r="AD15" s="730"/>
      <c r="AE15" s="761"/>
      <c r="AF15" s="730"/>
      <c r="AG15" s="730"/>
      <c r="AH15" s="730"/>
      <c r="AI15" s="733"/>
      <c r="AJ15" s="726"/>
      <c r="AK15" s="726"/>
      <c r="AL15" s="726"/>
    </row>
    <row r="16" spans="1:38" ht="37.5" customHeight="1" x14ac:dyDescent="0.25">
      <c r="A16" s="876"/>
      <c r="B16" s="832" t="s">
        <v>144</v>
      </c>
      <c r="C16" s="741"/>
      <c r="D16" s="738"/>
      <c r="E16" s="738"/>
      <c r="F16" s="9" t="s">
        <v>8</v>
      </c>
      <c r="G16" s="10" t="s">
        <v>77</v>
      </c>
      <c r="H16" s="273">
        <v>50</v>
      </c>
      <c r="I16" s="274">
        <v>50</v>
      </c>
      <c r="J16" s="274">
        <v>50</v>
      </c>
      <c r="K16" s="274">
        <v>50</v>
      </c>
      <c r="L16" s="274">
        <v>50</v>
      </c>
      <c r="M16" s="274">
        <v>40</v>
      </c>
      <c r="N16" s="274"/>
      <c r="O16" s="274">
        <v>40</v>
      </c>
      <c r="P16" s="274">
        <v>50</v>
      </c>
      <c r="Q16" s="274">
        <v>50</v>
      </c>
      <c r="R16" s="274">
        <v>50</v>
      </c>
      <c r="S16" s="275">
        <v>50</v>
      </c>
      <c r="T16" s="326">
        <f>SUM(H16:S16)</f>
        <v>530</v>
      </c>
      <c r="U16" s="764"/>
      <c r="V16" s="762"/>
      <c r="W16" s="762"/>
      <c r="X16" s="762"/>
      <c r="Y16" s="762"/>
      <c r="Z16" s="762"/>
      <c r="AA16" s="762"/>
      <c r="AB16" s="784"/>
      <c r="AC16" s="781"/>
      <c r="AD16" s="762"/>
      <c r="AE16" s="760"/>
      <c r="AF16" s="762"/>
      <c r="AG16" s="762"/>
      <c r="AH16" s="762"/>
      <c r="AI16" s="772"/>
      <c r="AJ16" s="726"/>
      <c r="AK16" s="726"/>
      <c r="AL16" s="726"/>
    </row>
    <row r="17" spans="1:38" ht="37.5" customHeight="1" thickBot="1" x14ac:dyDescent="0.3">
      <c r="A17" s="876"/>
      <c r="B17" s="833" t="s">
        <v>144</v>
      </c>
      <c r="C17" s="742"/>
      <c r="D17" s="738"/>
      <c r="E17" s="739"/>
      <c r="F17" s="214" t="s">
        <v>78</v>
      </c>
      <c r="G17" s="215" t="s">
        <v>80</v>
      </c>
      <c r="H17" s="276">
        <v>20</v>
      </c>
      <c r="I17" s="277">
        <v>35</v>
      </c>
      <c r="J17" s="277">
        <v>35</v>
      </c>
      <c r="K17" s="277">
        <v>35</v>
      </c>
      <c r="L17" s="277"/>
      <c r="M17" s="277"/>
      <c r="N17" s="277"/>
      <c r="O17" s="277"/>
      <c r="P17" s="277">
        <v>35</v>
      </c>
      <c r="Q17" s="277">
        <v>20</v>
      </c>
      <c r="R17" s="277">
        <v>20</v>
      </c>
      <c r="S17" s="278">
        <v>20</v>
      </c>
      <c r="T17" s="326">
        <f>SUM(H17:S17)</f>
        <v>220</v>
      </c>
      <c r="U17" s="764"/>
      <c r="V17" s="762"/>
      <c r="W17" s="762"/>
      <c r="X17" s="762"/>
      <c r="Y17" s="762"/>
      <c r="Z17" s="762"/>
      <c r="AA17" s="762"/>
      <c r="AB17" s="784"/>
      <c r="AC17" s="781"/>
      <c r="AD17" s="762"/>
      <c r="AE17" s="760"/>
      <c r="AF17" s="762"/>
      <c r="AG17" s="762"/>
      <c r="AH17" s="762"/>
      <c r="AI17" s="772"/>
      <c r="AJ17" s="726"/>
      <c r="AK17" s="726"/>
      <c r="AL17" s="726"/>
    </row>
    <row r="18" spans="1:38" ht="37.5" customHeight="1" x14ac:dyDescent="0.25">
      <c r="A18" s="860">
        <v>4</v>
      </c>
      <c r="B18" s="790" t="s">
        <v>152</v>
      </c>
      <c r="C18" s="818" t="s">
        <v>153</v>
      </c>
      <c r="D18" s="914" t="s">
        <v>146</v>
      </c>
      <c r="E18" s="841" t="s">
        <v>75</v>
      </c>
      <c r="F18" s="54" t="s">
        <v>6</v>
      </c>
      <c r="G18" s="55" t="s">
        <v>103</v>
      </c>
      <c r="H18" s="270">
        <v>300</v>
      </c>
      <c r="I18" s="271">
        <v>300</v>
      </c>
      <c r="J18" s="271">
        <v>300</v>
      </c>
      <c r="K18" s="271">
        <v>300</v>
      </c>
      <c r="L18" s="271">
        <v>300</v>
      </c>
      <c r="M18" s="271">
        <v>50</v>
      </c>
      <c r="N18" s="271">
        <v>50</v>
      </c>
      <c r="O18" s="271">
        <v>50</v>
      </c>
      <c r="P18" s="271">
        <v>300</v>
      </c>
      <c r="Q18" s="271">
        <v>300</v>
      </c>
      <c r="R18" s="271">
        <v>300</v>
      </c>
      <c r="S18" s="272">
        <v>300</v>
      </c>
      <c r="T18" s="348">
        <f t="shared" si="0"/>
        <v>2550</v>
      </c>
      <c r="U18" s="736"/>
      <c r="V18" s="730"/>
      <c r="W18" s="730"/>
      <c r="X18" s="730"/>
      <c r="Y18" s="730"/>
      <c r="Z18" s="730"/>
      <c r="AA18" s="730"/>
      <c r="AB18" s="739" t="str">
        <f t="shared" ref="AB18" si="2">E18</f>
        <v>kg</v>
      </c>
      <c r="AC18" s="904">
        <f>SUM(T18:T21)</f>
        <v>2910</v>
      </c>
      <c r="AD18" s="730"/>
      <c r="AE18" s="761">
        <f>AC18*AD18</f>
        <v>0</v>
      </c>
      <c r="AF18" s="730"/>
      <c r="AG18" s="730"/>
      <c r="AH18" s="730"/>
      <c r="AI18" s="733"/>
      <c r="AJ18" s="769"/>
      <c r="AK18" s="769"/>
      <c r="AL18" s="769"/>
    </row>
    <row r="19" spans="1:38" ht="37.5" customHeight="1" x14ac:dyDescent="0.25">
      <c r="A19" s="876"/>
      <c r="B19" s="832"/>
      <c r="C19" s="741"/>
      <c r="D19" s="738"/>
      <c r="E19" s="738"/>
      <c r="F19" s="534" t="s">
        <v>692</v>
      </c>
      <c r="G19" s="535" t="s">
        <v>695</v>
      </c>
      <c r="H19" s="536"/>
      <c r="I19" s="537"/>
      <c r="J19" s="537"/>
      <c r="K19" s="537"/>
      <c r="L19" s="537"/>
      <c r="M19" s="537"/>
      <c r="N19" s="537"/>
      <c r="O19" s="537"/>
      <c r="P19" s="537"/>
      <c r="Q19" s="537"/>
      <c r="R19" s="537"/>
      <c r="S19" s="538"/>
      <c r="T19" s="251">
        <v>5</v>
      </c>
      <c r="U19" s="736"/>
      <c r="V19" s="730"/>
      <c r="W19" s="730"/>
      <c r="X19" s="730"/>
      <c r="Y19" s="730"/>
      <c r="Z19" s="730"/>
      <c r="AA19" s="730"/>
      <c r="AB19" s="739"/>
      <c r="AC19" s="780"/>
      <c r="AD19" s="730"/>
      <c r="AE19" s="761"/>
      <c r="AF19" s="730"/>
      <c r="AG19" s="730"/>
      <c r="AH19" s="730"/>
      <c r="AI19" s="733"/>
      <c r="AJ19" s="726"/>
      <c r="AK19" s="726"/>
      <c r="AL19" s="726"/>
    </row>
    <row r="20" spans="1:38" ht="37.5" customHeight="1" x14ac:dyDescent="0.25">
      <c r="A20" s="876"/>
      <c r="B20" s="832" t="s">
        <v>144</v>
      </c>
      <c r="C20" s="741"/>
      <c r="D20" s="738"/>
      <c r="E20" s="738"/>
      <c r="F20" s="9" t="s">
        <v>8</v>
      </c>
      <c r="G20" s="10" t="s">
        <v>105</v>
      </c>
      <c r="H20" s="273">
        <v>30</v>
      </c>
      <c r="I20" s="274">
        <v>30</v>
      </c>
      <c r="J20" s="274">
        <v>30</v>
      </c>
      <c r="K20" s="274">
        <v>30</v>
      </c>
      <c r="L20" s="274">
        <v>20</v>
      </c>
      <c r="M20" s="274"/>
      <c r="N20" s="274"/>
      <c r="O20" s="274"/>
      <c r="P20" s="274"/>
      <c r="Q20" s="274">
        <v>30</v>
      </c>
      <c r="R20" s="274">
        <v>30</v>
      </c>
      <c r="S20" s="275">
        <v>30</v>
      </c>
      <c r="T20" s="326">
        <f>SUM(H20:S20)</f>
        <v>230</v>
      </c>
      <c r="U20" s="764"/>
      <c r="V20" s="762"/>
      <c r="W20" s="762"/>
      <c r="X20" s="762"/>
      <c r="Y20" s="762"/>
      <c r="Z20" s="762"/>
      <c r="AA20" s="762"/>
      <c r="AB20" s="784"/>
      <c r="AC20" s="781"/>
      <c r="AD20" s="762"/>
      <c r="AE20" s="760"/>
      <c r="AF20" s="762"/>
      <c r="AG20" s="762"/>
      <c r="AH20" s="762"/>
      <c r="AI20" s="772"/>
      <c r="AJ20" s="726"/>
      <c r="AK20" s="726"/>
      <c r="AL20" s="726"/>
    </row>
    <row r="21" spans="1:38" ht="37.5" customHeight="1" thickBot="1" x14ac:dyDescent="0.3">
      <c r="A21" s="874"/>
      <c r="B21" s="833" t="s">
        <v>144</v>
      </c>
      <c r="C21" s="742"/>
      <c r="D21" s="739"/>
      <c r="E21" s="739"/>
      <c r="F21" s="214" t="s">
        <v>78</v>
      </c>
      <c r="G21" s="216" t="s">
        <v>80</v>
      </c>
      <c r="H21" s="344">
        <v>15</v>
      </c>
      <c r="I21" s="345">
        <v>20</v>
      </c>
      <c r="J21" s="345">
        <v>25</v>
      </c>
      <c r="K21" s="345">
        <v>25</v>
      </c>
      <c r="L21" s="345"/>
      <c r="M21" s="345"/>
      <c r="N21" s="345"/>
      <c r="O21" s="345"/>
      <c r="P21" s="345"/>
      <c r="Q21" s="345"/>
      <c r="R21" s="345">
        <v>20</v>
      </c>
      <c r="S21" s="346">
        <v>20</v>
      </c>
      <c r="T21" s="349">
        <f>SUM(H21:S21)</f>
        <v>125</v>
      </c>
      <c r="U21" s="764"/>
      <c r="V21" s="762"/>
      <c r="W21" s="762"/>
      <c r="X21" s="762"/>
      <c r="Y21" s="762"/>
      <c r="Z21" s="762"/>
      <c r="AA21" s="762"/>
      <c r="AB21" s="784"/>
      <c r="AC21" s="781"/>
      <c r="AD21" s="762"/>
      <c r="AE21" s="760"/>
      <c r="AF21" s="762"/>
      <c r="AG21" s="762"/>
      <c r="AH21" s="762"/>
      <c r="AI21" s="772"/>
      <c r="AJ21" s="726"/>
      <c r="AK21" s="726"/>
      <c r="AL21" s="726"/>
    </row>
    <row r="22" spans="1:38" ht="54" customHeight="1" x14ac:dyDescent="0.25">
      <c r="A22" s="565">
        <v>5</v>
      </c>
      <c r="B22" s="562" t="s">
        <v>767</v>
      </c>
      <c r="C22" s="653" t="s">
        <v>768</v>
      </c>
      <c r="D22" s="624" t="s">
        <v>146</v>
      </c>
      <c r="E22" s="624" t="s">
        <v>75</v>
      </c>
      <c r="F22" s="534" t="s">
        <v>692</v>
      </c>
      <c r="G22" s="535" t="s">
        <v>695</v>
      </c>
      <c r="H22" s="654"/>
      <c r="I22" s="655"/>
      <c r="J22" s="655"/>
      <c r="K22" s="655"/>
      <c r="L22" s="655"/>
      <c r="M22" s="655"/>
      <c r="N22" s="655"/>
      <c r="O22" s="655"/>
      <c r="P22" s="655"/>
      <c r="Q22" s="655"/>
      <c r="R22" s="655"/>
      <c r="S22" s="656"/>
      <c r="T22" s="252">
        <v>2</v>
      </c>
      <c r="U22" s="235"/>
      <c r="V22" s="236"/>
      <c r="W22" s="236"/>
      <c r="X22" s="236"/>
      <c r="Y22" s="236"/>
      <c r="Z22" s="236"/>
      <c r="AA22" s="236"/>
      <c r="AB22" s="238"/>
      <c r="AC22" s="232">
        <v>2</v>
      </c>
      <c r="AD22" s="236"/>
      <c r="AE22" s="231"/>
      <c r="AF22" s="236"/>
      <c r="AG22" s="236"/>
      <c r="AH22" s="236"/>
      <c r="AI22" s="237"/>
      <c r="AJ22" s="234"/>
      <c r="AK22" s="234"/>
      <c r="AL22" s="234"/>
    </row>
    <row r="23" spans="1:38" ht="54" customHeight="1" x14ac:dyDescent="0.25">
      <c r="A23" s="566">
        <v>6</v>
      </c>
      <c r="B23" s="560" t="s">
        <v>770</v>
      </c>
      <c r="C23" s="623" t="s">
        <v>769</v>
      </c>
      <c r="D23" s="558" t="s">
        <v>146</v>
      </c>
      <c r="E23" s="660" t="s">
        <v>75</v>
      </c>
      <c r="F23" s="534" t="s">
        <v>692</v>
      </c>
      <c r="G23" s="535" t="s">
        <v>695</v>
      </c>
      <c r="H23" s="657"/>
      <c r="I23" s="658"/>
      <c r="J23" s="658"/>
      <c r="K23" s="658"/>
      <c r="L23" s="658"/>
      <c r="M23" s="658"/>
      <c r="N23" s="658"/>
      <c r="O23" s="658"/>
      <c r="P23" s="658"/>
      <c r="Q23" s="658"/>
      <c r="R23" s="658"/>
      <c r="S23" s="659"/>
      <c r="T23" s="252">
        <v>10</v>
      </c>
      <c r="U23" s="235"/>
      <c r="V23" s="236"/>
      <c r="W23" s="236"/>
      <c r="X23" s="236"/>
      <c r="Y23" s="236"/>
      <c r="Z23" s="236"/>
      <c r="AA23" s="236"/>
      <c r="AB23" s="238"/>
      <c r="AC23" s="232">
        <v>10</v>
      </c>
      <c r="AD23" s="236"/>
      <c r="AE23" s="231"/>
      <c r="AF23" s="236"/>
      <c r="AG23" s="236"/>
      <c r="AH23" s="236"/>
      <c r="AI23" s="237"/>
      <c r="AJ23" s="234"/>
      <c r="AK23" s="234"/>
      <c r="AL23" s="234"/>
    </row>
    <row r="24" spans="1:38" ht="54" customHeight="1" x14ac:dyDescent="0.25">
      <c r="A24" s="566">
        <v>7</v>
      </c>
      <c r="B24" s="560" t="s">
        <v>771</v>
      </c>
      <c r="C24" s="623" t="s">
        <v>772</v>
      </c>
      <c r="D24" s="558" t="s">
        <v>146</v>
      </c>
      <c r="E24" s="660" t="s">
        <v>75</v>
      </c>
      <c r="F24" s="534" t="s">
        <v>692</v>
      </c>
      <c r="G24" s="535" t="s">
        <v>695</v>
      </c>
      <c r="H24" s="657"/>
      <c r="I24" s="658"/>
      <c r="J24" s="658"/>
      <c r="K24" s="658"/>
      <c r="L24" s="658"/>
      <c r="M24" s="658"/>
      <c r="N24" s="658"/>
      <c r="O24" s="658"/>
      <c r="P24" s="658"/>
      <c r="Q24" s="658"/>
      <c r="R24" s="658"/>
      <c r="S24" s="659"/>
      <c r="T24" s="252">
        <v>20</v>
      </c>
      <c r="U24" s="235"/>
      <c r="V24" s="236"/>
      <c r="W24" s="236"/>
      <c r="X24" s="236"/>
      <c r="Y24" s="236"/>
      <c r="Z24" s="236"/>
      <c r="AA24" s="236"/>
      <c r="AB24" s="238"/>
      <c r="AC24" s="232">
        <v>20</v>
      </c>
      <c r="AD24" s="236"/>
      <c r="AE24" s="231"/>
      <c r="AF24" s="236"/>
      <c r="AG24" s="236"/>
      <c r="AH24" s="236"/>
      <c r="AI24" s="237"/>
      <c r="AJ24" s="234"/>
      <c r="AK24" s="234"/>
      <c r="AL24" s="234"/>
    </row>
    <row r="25" spans="1:38" ht="54" customHeight="1" thickBot="1" x14ac:dyDescent="0.3">
      <c r="A25" s="565">
        <v>8</v>
      </c>
      <c r="B25" s="562" t="s">
        <v>773</v>
      </c>
      <c r="C25" s="653" t="s">
        <v>772</v>
      </c>
      <c r="D25" s="238" t="s">
        <v>146</v>
      </c>
      <c r="E25" s="624" t="s">
        <v>75</v>
      </c>
      <c r="F25" s="534" t="s">
        <v>692</v>
      </c>
      <c r="G25" s="535" t="s">
        <v>695</v>
      </c>
      <c r="H25" s="654"/>
      <c r="I25" s="655"/>
      <c r="J25" s="655"/>
      <c r="K25" s="655"/>
      <c r="L25" s="655"/>
      <c r="M25" s="655"/>
      <c r="N25" s="655"/>
      <c r="O25" s="655"/>
      <c r="P25" s="655"/>
      <c r="Q25" s="655"/>
      <c r="R25" s="655"/>
      <c r="S25" s="656"/>
      <c r="T25" s="252">
        <v>20</v>
      </c>
      <c r="U25" s="235"/>
      <c r="V25" s="236"/>
      <c r="W25" s="236"/>
      <c r="X25" s="236"/>
      <c r="Y25" s="236"/>
      <c r="Z25" s="236"/>
      <c r="AA25" s="236"/>
      <c r="AB25" s="238"/>
      <c r="AC25" s="232">
        <v>20</v>
      </c>
      <c r="AD25" s="236"/>
      <c r="AE25" s="231"/>
      <c r="AF25" s="236"/>
      <c r="AG25" s="236"/>
      <c r="AH25" s="236"/>
      <c r="AI25" s="237"/>
      <c r="AJ25" s="234"/>
      <c r="AK25" s="234"/>
      <c r="AL25" s="234"/>
    </row>
    <row r="26" spans="1:38" ht="37.5" customHeight="1" x14ac:dyDescent="0.25">
      <c r="A26" s="876">
        <v>9</v>
      </c>
      <c r="B26" s="832" t="s">
        <v>155</v>
      </c>
      <c r="C26" s="741" t="s">
        <v>156</v>
      </c>
      <c r="D26" s="738" t="s">
        <v>146</v>
      </c>
      <c r="E26" s="738" t="s">
        <v>75</v>
      </c>
      <c r="F26" s="7" t="s">
        <v>6</v>
      </c>
      <c r="G26" s="8" t="s">
        <v>77</v>
      </c>
      <c r="H26" s="282"/>
      <c r="I26" s="283"/>
      <c r="J26" s="283"/>
      <c r="K26" s="283"/>
      <c r="L26" s="283"/>
      <c r="M26" s="283"/>
      <c r="N26" s="283"/>
      <c r="O26" s="283"/>
      <c r="P26" s="283"/>
      <c r="Q26" s="283"/>
      <c r="R26" s="283"/>
      <c r="S26" s="284"/>
      <c r="T26" s="252">
        <f t="shared" si="0"/>
        <v>0</v>
      </c>
      <c r="U26" s="736"/>
      <c r="V26" s="730"/>
      <c r="W26" s="730"/>
      <c r="X26" s="730"/>
      <c r="Y26" s="730"/>
      <c r="Z26" s="730"/>
      <c r="AA26" s="730"/>
      <c r="AB26" s="739" t="str">
        <f t="shared" ref="AB26" si="3">E26</f>
        <v>kg</v>
      </c>
      <c r="AC26" s="780">
        <f>SUM(T26:T29)</f>
        <v>140</v>
      </c>
      <c r="AD26" s="730"/>
      <c r="AE26" s="761">
        <f t="shared" ref="AE26" si="4">AC26*AD26</f>
        <v>0</v>
      </c>
      <c r="AF26" s="730"/>
      <c r="AG26" s="730"/>
      <c r="AH26" s="730"/>
      <c r="AI26" s="733"/>
      <c r="AJ26" s="769"/>
      <c r="AK26" s="769"/>
      <c r="AL26" s="769"/>
    </row>
    <row r="27" spans="1:38" ht="37.5" customHeight="1" x14ac:dyDescent="0.25">
      <c r="A27" s="876"/>
      <c r="B27" s="832"/>
      <c r="C27" s="741"/>
      <c r="D27" s="738"/>
      <c r="E27" s="738"/>
      <c r="F27" s="534" t="s">
        <v>692</v>
      </c>
      <c r="G27" s="535" t="s">
        <v>695</v>
      </c>
      <c r="H27" s="536"/>
      <c r="I27" s="537"/>
      <c r="J27" s="537"/>
      <c r="K27" s="537"/>
      <c r="L27" s="537"/>
      <c r="M27" s="537"/>
      <c r="N27" s="537"/>
      <c r="O27" s="537"/>
      <c r="P27" s="537"/>
      <c r="Q27" s="537"/>
      <c r="R27" s="537"/>
      <c r="S27" s="538"/>
      <c r="T27" s="251">
        <v>20</v>
      </c>
      <c r="U27" s="736"/>
      <c r="V27" s="730"/>
      <c r="W27" s="730"/>
      <c r="X27" s="730"/>
      <c r="Y27" s="730"/>
      <c r="Z27" s="730"/>
      <c r="AA27" s="730"/>
      <c r="AB27" s="739"/>
      <c r="AC27" s="780"/>
      <c r="AD27" s="730"/>
      <c r="AE27" s="761"/>
      <c r="AF27" s="730"/>
      <c r="AG27" s="730"/>
      <c r="AH27" s="730"/>
      <c r="AI27" s="733"/>
      <c r="AJ27" s="726"/>
      <c r="AK27" s="726"/>
      <c r="AL27" s="726"/>
    </row>
    <row r="28" spans="1:38" ht="37.5" customHeight="1" x14ac:dyDescent="0.25">
      <c r="A28" s="876"/>
      <c r="B28" s="832" t="s">
        <v>154</v>
      </c>
      <c r="C28" s="741"/>
      <c r="D28" s="738"/>
      <c r="E28" s="738"/>
      <c r="F28" s="9" t="s">
        <v>8</v>
      </c>
      <c r="G28" s="10" t="s">
        <v>91</v>
      </c>
      <c r="H28" s="273">
        <v>10</v>
      </c>
      <c r="I28" s="274">
        <v>10</v>
      </c>
      <c r="J28" s="274">
        <v>10</v>
      </c>
      <c r="K28" s="274">
        <v>10</v>
      </c>
      <c r="L28" s="274">
        <v>10</v>
      </c>
      <c r="M28" s="274">
        <v>10</v>
      </c>
      <c r="N28" s="274">
        <v>10</v>
      </c>
      <c r="O28" s="274">
        <v>10</v>
      </c>
      <c r="P28" s="274">
        <v>10</v>
      </c>
      <c r="Q28" s="274">
        <v>10</v>
      </c>
      <c r="R28" s="274">
        <v>10</v>
      </c>
      <c r="S28" s="275">
        <v>10</v>
      </c>
      <c r="T28" s="326">
        <f>SUM(H28:S28)</f>
        <v>120</v>
      </c>
      <c r="U28" s="764"/>
      <c r="V28" s="762"/>
      <c r="W28" s="762"/>
      <c r="X28" s="762"/>
      <c r="Y28" s="762"/>
      <c r="Z28" s="762"/>
      <c r="AA28" s="762"/>
      <c r="AB28" s="784"/>
      <c r="AC28" s="781"/>
      <c r="AD28" s="762"/>
      <c r="AE28" s="760"/>
      <c r="AF28" s="762"/>
      <c r="AG28" s="762"/>
      <c r="AH28" s="762"/>
      <c r="AI28" s="772"/>
      <c r="AJ28" s="726"/>
      <c r="AK28" s="726"/>
      <c r="AL28" s="726"/>
    </row>
    <row r="29" spans="1:38" ht="37.5" customHeight="1" thickBot="1" x14ac:dyDescent="0.3">
      <c r="A29" s="874"/>
      <c r="B29" s="833" t="s">
        <v>154</v>
      </c>
      <c r="C29" s="741"/>
      <c r="D29" s="738"/>
      <c r="E29" s="738"/>
      <c r="F29" s="11" t="s">
        <v>78</v>
      </c>
      <c r="G29" s="12"/>
      <c r="H29" s="288"/>
      <c r="I29" s="289"/>
      <c r="J29" s="289"/>
      <c r="K29" s="289"/>
      <c r="L29" s="289"/>
      <c r="M29" s="289"/>
      <c r="N29" s="289"/>
      <c r="O29" s="289"/>
      <c r="P29" s="289"/>
      <c r="Q29" s="289"/>
      <c r="R29" s="289"/>
      <c r="S29" s="290"/>
      <c r="T29" s="326">
        <f t="shared" si="0"/>
        <v>0</v>
      </c>
      <c r="U29" s="764"/>
      <c r="V29" s="762"/>
      <c r="W29" s="762"/>
      <c r="X29" s="762"/>
      <c r="Y29" s="762"/>
      <c r="Z29" s="762"/>
      <c r="AA29" s="762"/>
      <c r="AB29" s="784"/>
      <c r="AC29" s="781"/>
      <c r="AD29" s="762"/>
      <c r="AE29" s="760"/>
      <c r="AF29" s="762"/>
      <c r="AG29" s="762"/>
      <c r="AH29" s="762"/>
      <c r="AI29" s="772"/>
      <c r="AJ29" s="726"/>
      <c r="AK29" s="726"/>
      <c r="AL29" s="726"/>
    </row>
    <row r="30" spans="1:38" ht="20.25" x14ac:dyDescent="0.3">
      <c r="B30" s="816" t="s">
        <v>95</v>
      </c>
      <c r="C30" s="855"/>
      <c r="D30" s="855"/>
      <c r="E30" s="855"/>
      <c r="F30" s="855"/>
      <c r="G30" s="855"/>
      <c r="H30" s="855"/>
      <c r="I30" s="855"/>
      <c r="J30" s="855"/>
      <c r="K30" s="855"/>
      <c r="L30" s="855"/>
      <c r="M30" s="855"/>
      <c r="N30" s="855"/>
      <c r="O30" s="855"/>
      <c r="P30" s="855"/>
      <c r="Q30" s="855"/>
      <c r="R30" s="855"/>
      <c r="S30" s="855"/>
      <c r="T30" s="855"/>
      <c r="U30" s="855"/>
      <c r="V30" s="855"/>
      <c r="W30" s="855"/>
      <c r="X30" s="855"/>
      <c r="Y30" s="855"/>
      <c r="Z30" s="855"/>
      <c r="AA30" s="855"/>
      <c r="AB30" s="855"/>
      <c r="AC30" s="855"/>
      <c r="AD30" s="855"/>
      <c r="AE30" s="126">
        <f>SUM(AE7:AE29)</f>
        <v>0</v>
      </c>
    </row>
    <row r="31" spans="1:38" ht="18.75" x14ac:dyDescent="0.3">
      <c r="C31"/>
      <c r="G31" s="16"/>
      <c r="H31" s="2"/>
      <c r="I31" s="2"/>
      <c r="J31" s="2"/>
      <c r="K31" s="2"/>
    </row>
    <row r="32" spans="1:38" ht="18.75" x14ac:dyDescent="0.3">
      <c r="C32"/>
      <c r="D32" s="17"/>
      <c r="E32" s="2"/>
      <c r="F32" s="2"/>
      <c r="G32" s="2"/>
      <c r="H32" s="2"/>
    </row>
    <row r="33" spans="1:21" ht="18.75" x14ac:dyDescent="0.3">
      <c r="B33" s="18" t="s">
        <v>96</v>
      </c>
      <c r="C33" s="19"/>
      <c r="D33" s="20">
        <f>SUM(AF7:AF29)/6</f>
        <v>0</v>
      </c>
      <c r="E33" s="19" t="s">
        <v>97</v>
      </c>
      <c r="F33" s="16"/>
      <c r="G33" s="16"/>
      <c r="H33" s="16"/>
      <c r="I33" s="16"/>
      <c r="J33" s="16"/>
      <c r="K33" s="16"/>
      <c r="L33" s="16"/>
      <c r="M33" s="24"/>
      <c r="N33" s="25"/>
    </row>
    <row r="34" spans="1:21" ht="25.5" customHeight="1" x14ac:dyDescent="0.25">
      <c r="C34" s="21"/>
      <c r="D34" s="22"/>
      <c r="E34" s="22"/>
      <c r="F34" s="22"/>
      <c r="G34" s="22"/>
      <c r="H34" s="22"/>
      <c r="I34" s="22"/>
      <c r="J34" s="26"/>
      <c r="K34" s="27"/>
      <c r="L34" s="28"/>
      <c r="M34" s="28"/>
      <c r="N34" s="29"/>
    </row>
    <row r="35" spans="1:21" s="2" customFormat="1" ht="37.5" customHeight="1" x14ac:dyDescent="0.3">
      <c r="B35" s="815" t="s">
        <v>98</v>
      </c>
      <c r="C35" s="815"/>
      <c r="D35" s="815"/>
      <c r="E35" s="815"/>
      <c r="F35" s="815"/>
      <c r="G35" s="815"/>
      <c r="H35" s="815"/>
      <c r="I35" s="815"/>
      <c r="J35" s="815"/>
      <c r="K35" s="815"/>
      <c r="L35" s="815"/>
      <c r="M35" s="815"/>
      <c r="N35" s="815"/>
    </row>
    <row r="36" spans="1:21" s="2" customFormat="1" ht="37.5" customHeight="1" x14ac:dyDescent="0.3">
      <c r="B36" s="815" t="s">
        <v>32</v>
      </c>
      <c r="C36" s="815"/>
      <c r="D36" s="815"/>
      <c r="E36" s="815"/>
      <c r="F36" s="815"/>
      <c r="G36" s="815"/>
      <c r="H36" s="815"/>
      <c r="I36" s="815"/>
      <c r="J36" s="815"/>
    </row>
    <row r="37" spans="1:21" s="2" customFormat="1" ht="37.5" customHeight="1" x14ac:dyDescent="0.3">
      <c r="B37" s="815" t="s">
        <v>33</v>
      </c>
      <c r="C37" s="815"/>
      <c r="D37" s="815"/>
      <c r="E37" s="815"/>
      <c r="F37" s="815"/>
      <c r="G37" s="815"/>
      <c r="H37" s="815"/>
      <c r="I37" s="815"/>
      <c r="J37" s="815"/>
    </row>
    <row r="38" spans="1:21" x14ac:dyDescent="0.25">
      <c r="C38"/>
    </row>
    <row r="39" spans="1:21" ht="49.5" customHeight="1" x14ac:dyDescent="0.25">
      <c r="A39" s="809" t="s">
        <v>506</v>
      </c>
      <c r="B39" s="809"/>
      <c r="C39" s="809"/>
      <c r="D39" s="809"/>
      <c r="E39" s="809"/>
      <c r="F39" s="809"/>
      <c r="G39" s="809"/>
      <c r="H39" s="809"/>
      <c r="I39" s="809"/>
      <c r="J39" s="809"/>
      <c r="K39" s="809"/>
      <c r="L39" s="809"/>
      <c r="M39" s="809"/>
      <c r="N39" s="809"/>
      <c r="O39" s="809"/>
      <c r="P39" s="809"/>
      <c r="Q39" s="186"/>
      <c r="R39" s="186"/>
      <c r="S39" s="186"/>
      <c r="T39" s="186"/>
      <c r="U39" s="186"/>
    </row>
    <row r="40" spans="1:21" ht="33" customHeight="1" x14ac:dyDescent="0.25">
      <c r="A40" s="810" t="s">
        <v>507</v>
      </c>
      <c r="B40" s="810"/>
      <c r="C40" s="810"/>
      <c r="D40" s="810"/>
      <c r="E40" s="810"/>
      <c r="F40" s="810"/>
      <c r="G40" s="810"/>
      <c r="H40" s="810"/>
      <c r="I40" s="186"/>
      <c r="J40" s="186"/>
      <c r="K40" s="186"/>
      <c r="L40" s="186"/>
      <c r="M40" s="186"/>
      <c r="N40" s="186"/>
      <c r="O40" s="186"/>
      <c r="P40" s="186"/>
      <c r="Q40" s="186"/>
      <c r="R40" s="186"/>
      <c r="S40" s="186"/>
      <c r="T40" s="186"/>
      <c r="U40" s="186"/>
    </row>
    <row r="41" spans="1:21" ht="15.75" x14ac:dyDescent="0.25">
      <c r="A41" s="811" t="s">
        <v>495</v>
      </c>
      <c r="B41" s="811"/>
      <c r="C41" s="811"/>
      <c r="D41" s="811"/>
      <c r="E41" s="811"/>
      <c r="F41" s="811"/>
      <c r="G41" s="811"/>
      <c r="H41" s="811"/>
      <c r="I41" s="811"/>
      <c r="J41" s="811"/>
      <c r="K41" s="811"/>
      <c r="L41" s="186"/>
      <c r="M41" s="186"/>
      <c r="N41" s="186"/>
      <c r="O41" s="186"/>
      <c r="P41" s="186"/>
      <c r="Q41" s="186"/>
      <c r="R41" s="186"/>
      <c r="S41" s="186"/>
      <c r="T41" s="186"/>
      <c r="U41" s="186"/>
    </row>
    <row r="42" spans="1:21" ht="15.75" x14ac:dyDescent="0.25">
      <c r="A42" s="814" t="s">
        <v>517</v>
      </c>
      <c r="B42" s="814"/>
      <c r="C42" s="814"/>
      <c r="D42" s="814"/>
      <c r="E42" s="814"/>
      <c r="F42" s="814"/>
      <c r="G42" s="814"/>
      <c r="H42" s="186"/>
      <c r="I42" s="186"/>
      <c r="J42" s="186"/>
      <c r="K42" s="186"/>
      <c r="L42" s="186"/>
      <c r="M42" s="186"/>
      <c r="N42" s="186"/>
      <c r="O42" s="186"/>
      <c r="P42" s="186"/>
      <c r="Q42" s="186"/>
      <c r="R42" s="186"/>
      <c r="S42" s="186"/>
      <c r="T42" s="186"/>
      <c r="U42" s="186"/>
    </row>
    <row r="43" spans="1:21" ht="15.75" x14ac:dyDescent="0.25">
      <c r="A43" s="808" t="s">
        <v>497</v>
      </c>
      <c r="B43" s="808"/>
      <c r="C43" s="808"/>
      <c r="D43" s="808"/>
      <c r="E43" s="808"/>
      <c r="F43" s="808"/>
      <c r="G43" s="808"/>
      <c r="H43" s="808"/>
      <c r="I43" s="808"/>
      <c r="J43" s="808"/>
      <c r="K43" s="808"/>
      <c r="L43" s="808"/>
      <c r="M43" s="808"/>
      <c r="N43" s="808"/>
      <c r="O43" s="186"/>
      <c r="P43" s="186"/>
      <c r="Q43" s="186"/>
      <c r="R43" s="186"/>
      <c r="S43" s="186"/>
      <c r="T43" s="186"/>
      <c r="U43" s="186"/>
    </row>
    <row r="44" spans="1:21" ht="15.75" x14ac:dyDescent="0.25">
      <c r="A44" s="819" t="s">
        <v>545</v>
      </c>
      <c r="B44" s="819"/>
      <c r="C44" s="819"/>
      <c r="D44" s="819"/>
      <c r="E44" s="186"/>
      <c r="F44" s="186"/>
      <c r="G44" s="186"/>
      <c r="H44" s="186"/>
      <c r="I44" s="186"/>
      <c r="J44" s="186"/>
      <c r="K44" s="186"/>
      <c r="L44" s="186"/>
      <c r="M44" s="186"/>
      <c r="N44" s="186"/>
      <c r="O44" s="186"/>
      <c r="P44" s="186"/>
      <c r="Q44" s="186"/>
      <c r="R44" s="186"/>
      <c r="S44" s="186"/>
      <c r="T44" s="186"/>
      <c r="U44" s="186"/>
    </row>
    <row r="45" spans="1:21" ht="15.75" x14ac:dyDescent="0.25">
      <c r="A45" s="807" t="s">
        <v>499</v>
      </c>
      <c r="B45" s="807"/>
      <c r="C45" s="807"/>
      <c r="D45" s="807"/>
      <c r="E45" s="807"/>
      <c r="F45" s="807"/>
      <c r="G45" s="807"/>
      <c r="H45" s="807"/>
      <c r="I45" s="807"/>
      <c r="J45" s="807"/>
      <c r="K45" s="807"/>
      <c r="L45" s="807"/>
      <c r="M45" s="807"/>
      <c r="N45" s="807"/>
      <c r="O45" s="807"/>
      <c r="P45" s="807"/>
      <c r="Q45" s="807"/>
      <c r="R45" s="807"/>
      <c r="S45" s="807"/>
      <c r="T45" s="807"/>
      <c r="U45" s="186"/>
    </row>
    <row r="46" spans="1:21" ht="15.75" x14ac:dyDescent="0.25">
      <c r="A46" s="807" t="s">
        <v>500</v>
      </c>
      <c r="B46" s="807"/>
      <c r="C46" s="807"/>
      <c r="D46" s="807"/>
      <c r="E46" s="807"/>
      <c r="F46" s="807"/>
      <c r="G46" s="807"/>
      <c r="H46" s="807"/>
      <c r="I46" s="807"/>
      <c r="J46" s="807"/>
      <c r="K46" s="807"/>
      <c r="L46" s="807"/>
      <c r="M46" s="807"/>
      <c r="N46" s="807"/>
      <c r="O46" s="807"/>
      <c r="P46" s="807"/>
      <c r="Q46" s="807"/>
      <c r="R46" s="807"/>
      <c r="S46" s="807"/>
      <c r="T46" s="186"/>
      <c r="U46" s="186"/>
    </row>
    <row r="47" spans="1:21" ht="15.75" x14ac:dyDescent="0.25">
      <c r="A47" s="807" t="s">
        <v>501</v>
      </c>
      <c r="B47" s="807"/>
      <c r="C47" s="807"/>
      <c r="D47" s="807"/>
      <c r="E47" s="807"/>
      <c r="F47" s="807"/>
      <c r="G47" s="807"/>
      <c r="H47" s="807"/>
      <c r="I47" s="807"/>
      <c r="J47" s="807"/>
      <c r="K47" s="807"/>
      <c r="L47" s="807"/>
      <c r="M47" s="807"/>
      <c r="N47" s="807"/>
      <c r="O47" s="807"/>
      <c r="P47" s="807"/>
      <c r="Q47" s="807"/>
      <c r="R47" s="807"/>
      <c r="S47" s="807"/>
      <c r="T47" s="186"/>
      <c r="U47" s="186"/>
    </row>
    <row r="48" spans="1:21" ht="15.75" x14ac:dyDescent="0.25">
      <c r="A48" s="807" t="s">
        <v>502</v>
      </c>
      <c r="B48" s="807"/>
      <c r="C48" s="807"/>
      <c r="D48" s="807"/>
      <c r="E48" s="807"/>
      <c r="F48" s="807"/>
      <c r="G48" s="807"/>
      <c r="H48" s="807"/>
      <c r="I48" s="807"/>
      <c r="J48" s="807"/>
      <c r="K48" s="807"/>
      <c r="L48" s="807"/>
      <c r="M48" s="807"/>
      <c r="N48" s="807"/>
      <c r="O48" s="807"/>
      <c r="P48" s="807"/>
      <c r="Q48" s="807"/>
      <c r="R48" s="807"/>
      <c r="S48" s="807"/>
      <c r="T48" s="807"/>
      <c r="U48" s="186"/>
    </row>
    <row r="49" spans="1:21" ht="15.75" x14ac:dyDescent="0.25">
      <c r="A49" s="807" t="s">
        <v>505</v>
      </c>
      <c r="B49" s="807"/>
      <c r="C49" s="807"/>
      <c r="D49" s="807"/>
      <c r="E49" s="807"/>
      <c r="F49" s="807"/>
      <c r="G49" s="186"/>
      <c r="H49" s="186"/>
      <c r="I49" s="186"/>
      <c r="J49" s="186"/>
      <c r="K49" s="186"/>
      <c r="L49" s="186"/>
      <c r="M49" s="186"/>
      <c r="N49" s="186"/>
      <c r="O49" s="186"/>
      <c r="P49" s="186"/>
      <c r="Q49" s="186"/>
      <c r="R49" s="186"/>
      <c r="S49" s="186"/>
      <c r="T49" s="186"/>
      <c r="U49" s="186"/>
    </row>
    <row r="50" spans="1:21" ht="15.75" x14ac:dyDescent="0.25">
      <c r="A50" s="808" t="s">
        <v>508</v>
      </c>
      <c r="B50" s="808"/>
      <c r="C50" s="808"/>
      <c r="D50" s="808"/>
      <c r="E50" s="808"/>
      <c r="F50" s="808"/>
      <c r="G50" s="808"/>
      <c r="H50" s="808"/>
      <c r="I50" s="808"/>
      <c r="J50" s="808"/>
      <c r="K50" s="808"/>
      <c r="L50" s="808"/>
      <c r="M50" s="808"/>
      <c r="N50" s="186"/>
      <c r="O50" s="186"/>
      <c r="P50" s="186"/>
      <c r="Q50" s="186"/>
      <c r="R50" s="186"/>
      <c r="S50" s="186"/>
      <c r="T50" s="186"/>
      <c r="U50" s="186"/>
    </row>
    <row r="51" spans="1:21" ht="15.75" x14ac:dyDescent="0.25">
      <c r="A51" s="810"/>
      <c r="B51" s="810"/>
      <c r="C51" s="810"/>
      <c r="D51" s="810"/>
      <c r="E51" s="810"/>
      <c r="F51" s="810"/>
      <c r="G51" s="810"/>
      <c r="H51" s="810"/>
      <c r="I51" s="810"/>
      <c r="J51" s="810"/>
      <c r="K51" s="810"/>
      <c r="L51" s="810"/>
      <c r="M51" s="810"/>
      <c r="N51" s="810"/>
      <c r="O51" s="810"/>
      <c r="P51" s="810"/>
      <c r="Q51" s="810"/>
      <c r="R51" s="810"/>
      <c r="S51" s="810"/>
      <c r="T51" s="810"/>
      <c r="U51" s="810"/>
    </row>
  </sheetData>
  <protectedRanges>
    <protectedRange sqref="B32:N32" name="Diapazons4_5_1_1"/>
    <protectedRange sqref="V30" name="Diapazons3_5_1_1"/>
    <protectedRange sqref="B33:N34" name="Diapazons4_5_1"/>
    <protectedRange sqref="B35:N37" name="Diapazons4_5_1_1_1"/>
  </protectedRanges>
  <mergeCells count="154">
    <mergeCell ref="A26:A29"/>
    <mergeCell ref="B5:B6"/>
    <mergeCell ref="B7:B10"/>
    <mergeCell ref="B11:B13"/>
    <mergeCell ref="B14:B17"/>
    <mergeCell ref="B18:B21"/>
    <mergeCell ref="B26:B29"/>
    <mergeCell ref="A45:T45"/>
    <mergeCell ref="A46:S46"/>
    <mergeCell ref="E14:E17"/>
    <mergeCell ref="F5:F6"/>
    <mergeCell ref="G5:G6"/>
    <mergeCell ref="T5:T6"/>
    <mergeCell ref="A5:A6"/>
    <mergeCell ref="A7:A10"/>
    <mergeCell ref="A11:A13"/>
    <mergeCell ref="A14:A17"/>
    <mergeCell ref="A18:A21"/>
    <mergeCell ref="A47:S47"/>
    <mergeCell ref="A48:T48"/>
    <mergeCell ref="A49:F49"/>
    <mergeCell ref="A50:M50"/>
    <mergeCell ref="A51:U51"/>
    <mergeCell ref="A39:P39"/>
    <mergeCell ref="A40:H40"/>
    <mergeCell ref="A41:K41"/>
    <mergeCell ref="A42:G42"/>
    <mergeCell ref="A43:N43"/>
    <mergeCell ref="A44:D44"/>
    <mergeCell ref="E1:Q1"/>
    <mergeCell ref="E2:Q2"/>
    <mergeCell ref="C5:D5"/>
    <mergeCell ref="H5:S5"/>
    <mergeCell ref="U5:AA5"/>
    <mergeCell ref="B30:AD30"/>
    <mergeCell ref="B35:N35"/>
    <mergeCell ref="B36:J36"/>
    <mergeCell ref="B37:J37"/>
    <mergeCell ref="C7:C10"/>
    <mergeCell ref="C11:C13"/>
    <mergeCell ref="C14:C17"/>
    <mergeCell ref="C18:C21"/>
    <mergeCell ref="C26:C29"/>
    <mergeCell ref="D7:D10"/>
    <mergeCell ref="D11:D13"/>
    <mergeCell ref="D14:D17"/>
    <mergeCell ref="D18:D21"/>
    <mergeCell ref="D26:D29"/>
    <mergeCell ref="E5:E6"/>
    <mergeCell ref="E7:E10"/>
    <mergeCell ref="E11:E13"/>
    <mergeCell ref="E18:E21"/>
    <mergeCell ref="E26:E29"/>
    <mergeCell ref="U7:U10"/>
    <mergeCell ref="U11:U13"/>
    <mergeCell ref="U14:U17"/>
    <mergeCell ref="U18:U21"/>
    <mergeCell ref="U26:U29"/>
    <mergeCell ref="V7:V10"/>
    <mergeCell ref="V11:V13"/>
    <mergeCell ref="V14:V17"/>
    <mergeCell ref="V18:V21"/>
    <mergeCell ref="V26:V29"/>
    <mergeCell ref="W7:W10"/>
    <mergeCell ref="W11:W13"/>
    <mergeCell ref="W14:W17"/>
    <mergeCell ref="W18:W21"/>
    <mergeCell ref="W26:W29"/>
    <mergeCell ref="X7:X10"/>
    <mergeCell ref="X11:X13"/>
    <mergeCell ref="X14:X17"/>
    <mergeCell ref="X18:X21"/>
    <mergeCell ref="X26:X29"/>
    <mergeCell ref="Y7:Y10"/>
    <mergeCell ref="Y11:Y13"/>
    <mergeCell ref="Y14:Y17"/>
    <mergeCell ref="Y18:Y21"/>
    <mergeCell ref="Y26:Y29"/>
    <mergeCell ref="Z7:Z10"/>
    <mergeCell ref="Z11:Z13"/>
    <mergeCell ref="Z14:Z17"/>
    <mergeCell ref="Z18:Z21"/>
    <mergeCell ref="Z26:Z29"/>
    <mergeCell ref="AA7:AA10"/>
    <mergeCell ref="AA11:AA13"/>
    <mergeCell ref="AA14:AA17"/>
    <mergeCell ref="AA18:AA21"/>
    <mergeCell ref="AA26:AA29"/>
    <mergeCell ref="AB5:AB6"/>
    <mergeCell ref="AB7:AB10"/>
    <mergeCell ref="AB11:AB13"/>
    <mergeCell ref="AB14:AB17"/>
    <mergeCell ref="AB18:AB21"/>
    <mergeCell ref="AB26:AB29"/>
    <mergeCell ref="AC5:AC6"/>
    <mergeCell ref="AC7:AC10"/>
    <mergeCell ref="AC11:AC13"/>
    <mergeCell ref="AC14:AC17"/>
    <mergeCell ref="AC18:AC21"/>
    <mergeCell ref="AC26:AC29"/>
    <mergeCell ref="AD5:AD6"/>
    <mergeCell ref="AD7:AD10"/>
    <mergeCell ref="AD11:AD13"/>
    <mergeCell ref="AD14:AD17"/>
    <mergeCell ref="AD18:AD21"/>
    <mergeCell ref="AD26:AD29"/>
    <mergeCell ref="AE5:AE6"/>
    <mergeCell ref="AE7:AE10"/>
    <mergeCell ref="AE11:AE13"/>
    <mergeCell ref="AE14:AE17"/>
    <mergeCell ref="AE18:AE21"/>
    <mergeCell ref="AE26:AE29"/>
    <mergeCell ref="AF5:AF6"/>
    <mergeCell ref="AF7:AF10"/>
    <mergeCell ref="AF11:AF13"/>
    <mergeCell ref="AF14:AF17"/>
    <mergeCell ref="AF18:AF21"/>
    <mergeCell ref="AF26:AF29"/>
    <mergeCell ref="AG5:AG6"/>
    <mergeCell ref="AG7:AG10"/>
    <mergeCell ref="AG11:AG13"/>
    <mergeCell ref="AG14:AG17"/>
    <mergeCell ref="AG18:AG21"/>
    <mergeCell ref="AG26:AG29"/>
    <mergeCell ref="AH5:AH6"/>
    <mergeCell ref="AH7:AH10"/>
    <mergeCell ref="AH11:AH13"/>
    <mergeCell ref="AH14:AH17"/>
    <mergeCell ref="AH18:AH21"/>
    <mergeCell ref="AH26:AH29"/>
    <mergeCell ref="AI5:AI6"/>
    <mergeCell ref="AI7:AI10"/>
    <mergeCell ref="AI11:AI13"/>
    <mergeCell ref="AI14:AI17"/>
    <mergeCell ref="AI18:AI21"/>
    <mergeCell ref="AI26:AI29"/>
    <mergeCell ref="AK26:AK29"/>
    <mergeCell ref="AL5:AL6"/>
    <mergeCell ref="AL7:AL10"/>
    <mergeCell ref="AL11:AL13"/>
    <mergeCell ref="AL14:AL17"/>
    <mergeCell ref="AL18:AL21"/>
    <mergeCell ref="AL26:AL29"/>
    <mergeCell ref="AK5:AK6"/>
    <mergeCell ref="AK7:AK10"/>
    <mergeCell ref="AK11:AK13"/>
    <mergeCell ref="AK14:AK17"/>
    <mergeCell ref="AK18:AK21"/>
    <mergeCell ref="AJ26:AJ29"/>
    <mergeCell ref="AJ5:AJ6"/>
    <mergeCell ref="AJ7:AJ10"/>
    <mergeCell ref="AJ11:AJ13"/>
    <mergeCell ref="AJ14:AJ17"/>
    <mergeCell ref="AJ18:AJ21"/>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P51"/>
  <sheetViews>
    <sheetView topLeftCell="D13" zoomScale="66" zoomScaleNormal="66" workbookViewId="0">
      <selection activeCell="T24" sqref="T24:T27"/>
    </sheetView>
  </sheetViews>
  <sheetFormatPr defaultRowHeight="15" x14ac:dyDescent="0.25"/>
  <cols>
    <col min="2" max="2" width="19.28515625" customWidth="1"/>
    <col min="3" max="3" width="36.7109375" customWidth="1"/>
    <col min="4" max="4" width="16.85546875" customWidth="1"/>
    <col min="5" max="5" width="20.140625" customWidth="1"/>
    <col min="6" max="6" width="23.7109375" customWidth="1"/>
    <col min="7" max="7" width="20.7109375" customWidth="1"/>
    <col min="16" max="16" width="10.7109375" customWidth="1"/>
    <col min="18" max="18" width="12.140625" customWidth="1"/>
    <col min="19" max="19" width="11.42578125" customWidth="1"/>
    <col min="21" max="38" width="20.7109375" customWidth="1"/>
  </cols>
  <sheetData>
    <row r="1" spans="1:42" ht="18.75" x14ac:dyDescent="0.25">
      <c r="D1" s="61"/>
      <c r="E1" s="721" t="s">
        <v>34</v>
      </c>
      <c r="F1" s="721"/>
      <c r="G1" s="721"/>
      <c r="H1" s="721"/>
      <c r="I1" s="721"/>
      <c r="J1" s="721"/>
      <c r="K1" s="721"/>
      <c r="L1" s="721"/>
      <c r="M1" s="721"/>
      <c r="N1" s="721"/>
      <c r="O1" s="721"/>
      <c r="P1" s="721"/>
      <c r="Q1" s="721"/>
      <c r="R1" s="721"/>
      <c r="S1" s="721"/>
    </row>
    <row r="2" spans="1:42" ht="18.75" x14ac:dyDescent="0.25">
      <c r="D2" s="61"/>
      <c r="E2" s="722" t="s">
        <v>35</v>
      </c>
      <c r="F2" s="722"/>
      <c r="G2" s="722"/>
      <c r="H2" s="722"/>
      <c r="I2" s="722"/>
      <c r="J2" s="722"/>
      <c r="K2" s="722"/>
      <c r="L2" s="722"/>
      <c r="M2" s="722"/>
      <c r="N2" s="722"/>
      <c r="O2" s="722"/>
      <c r="P2" s="722"/>
      <c r="Q2" s="722"/>
      <c r="R2" s="722"/>
      <c r="S2" s="722"/>
      <c r="T2" s="43"/>
    </row>
    <row r="3" spans="1:42" x14ac:dyDescent="0.25">
      <c r="D3" s="61"/>
    </row>
    <row r="4" spans="1:42" ht="15.75" thickBot="1" x14ac:dyDescent="0.3">
      <c r="D4" s="61"/>
    </row>
    <row r="5" spans="1:42" ht="54.95" customHeight="1" x14ac:dyDescent="0.25">
      <c r="A5" s="860" t="s">
        <v>99</v>
      </c>
      <c r="B5" s="782" t="s">
        <v>36</v>
      </c>
      <c r="C5" s="791" t="s">
        <v>37</v>
      </c>
      <c r="D5" s="791"/>
      <c r="E5" s="782" t="s">
        <v>38</v>
      </c>
      <c r="F5" s="858" t="s">
        <v>39</v>
      </c>
      <c r="G5" s="889" t="s">
        <v>40</v>
      </c>
      <c r="H5" s="886"/>
      <c r="I5" s="887"/>
      <c r="J5" s="887"/>
      <c r="K5" s="887"/>
      <c r="L5" s="887"/>
      <c r="M5" s="887"/>
      <c r="N5" s="887"/>
      <c r="O5" s="887"/>
      <c r="P5" s="887"/>
      <c r="Q5" s="887"/>
      <c r="R5" s="887"/>
      <c r="S5" s="888"/>
      <c r="T5" s="269" t="s">
        <v>95</v>
      </c>
      <c r="U5" s="795" t="s">
        <v>43</v>
      </c>
      <c r="V5" s="796"/>
      <c r="W5" s="796"/>
      <c r="X5" s="796"/>
      <c r="Y5" s="796"/>
      <c r="Z5" s="796"/>
      <c r="AA5" s="796"/>
      <c r="AB5" s="950" t="s">
        <v>44</v>
      </c>
      <c r="AC5" s="959" t="s">
        <v>45</v>
      </c>
      <c r="AD5" s="956" t="s">
        <v>46</v>
      </c>
      <c r="AE5" s="954" t="s">
        <v>47</v>
      </c>
      <c r="AF5" s="952" t="s">
        <v>557</v>
      </c>
      <c r="AG5" s="950" t="s">
        <v>49</v>
      </c>
      <c r="AH5" s="950" t="s">
        <v>50</v>
      </c>
      <c r="AI5" s="961" t="s">
        <v>51</v>
      </c>
      <c r="AJ5" s="767" t="s">
        <v>525</v>
      </c>
      <c r="AK5" s="767" t="s">
        <v>526</v>
      </c>
      <c r="AL5" s="767" t="s">
        <v>527</v>
      </c>
    </row>
    <row r="6" spans="1:42" ht="63.75" thickBot="1" x14ac:dyDescent="0.3">
      <c r="A6" s="861"/>
      <c r="B6" s="783"/>
      <c r="C6" s="4" t="s">
        <v>52</v>
      </c>
      <c r="D6" s="5" t="s">
        <v>53</v>
      </c>
      <c r="E6" s="783"/>
      <c r="F6" s="859"/>
      <c r="G6" s="890"/>
      <c r="H6" s="128" t="s">
        <v>54</v>
      </c>
      <c r="I6" s="129" t="s">
        <v>55</v>
      </c>
      <c r="J6" s="129" t="s">
        <v>56</v>
      </c>
      <c r="K6" s="129" t="s">
        <v>57</v>
      </c>
      <c r="L6" s="129" t="s">
        <v>58</v>
      </c>
      <c r="M6" s="129" t="s">
        <v>59</v>
      </c>
      <c r="N6" s="129" t="s">
        <v>60</v>
      </c>
      <c r="O6" s="129" t="s">
        <v>61</v>
      </c>
      <c r="P6" s="129" t="s">
        <v>62</v>
      </c>
      <c r="Q6" s="129" t="s">
        <v>63</v>
      </c>
      <c r="R6" s="129" t="s">
        <v>64</v>
      </c>
      <c r="S6" s="224" t="s">
        <v>65</v>
      </c>
      <c r="T6" s="224"/>
      <c r="U6" s="225" t="s">
        <v>66</v>
      </c>
      <c r="V6" s="5" t="s">
        <v>67</v>
      </c>
      <c r="W6" s="5" t="s">
        <v>68</v>
      </c>
      <c r="X6" s="5" t="s">
        <v>69</v>
      </c>
      <c r="Y6" s="5" t="s">
        <v>70</v>
      </c>
      <c r="Z6" s="5" t="s">
        <v>71</v>
      </c>
      <c r="AA6" s="5" t="s">
        <v>72</v>
      </c>
      <c r="AB6" s="951"/>
      <c r="AC6" s="960"/>
      <c r="AD6" s="957"/>
      <c r="AE6" s="955"/>
      <c r="AF6" s="953"/>
      <c r="AG6" s="951"/>
      <c r="AH6" s="951"/>
      <c r="AI6" s="962"/>
      <c r="AJ6" s="949"/>
      <c r="AK6" s="949"/>
      <c r="AL6" s="949"/>
    </row>
    <row r="7" spans="1:42" ht="30" customHeight="1" x14ac:dyDescent="0.25">
      <c r="A7" s="860">
        <v>1</v>
      </c>
      <c r="B7" s="831" t="s">
        <v>160</v>
      </c>
      <c r="C7" s="741" t="s">
        <v>161</v>
      </c>
      <c r="D7" s="823" t="s">
        <v>162</v>
      </c>
      <c r="E7" s="738" t="s">
        <v>75</v>
      </c>
      <c r="F7" s="7" t="s">
        <v>6</v>
      </c>
      <c r="G7" s="8" t="s">
        <v>77</v>
      </c>
      <c r="H7" s="392">
        <v>120</v>
      </c>
      <c r="I7" s="393">
        <v>120</v>
      </c>
      <c r="J7" s="392">
        <v>120</v>
      </c>
      <c r="K7" s="393">
        <v>120</v>
      </c>
      <c r="L7" s="392">
        <v>120</v>
      </c>
      <c r="M7" s="359"/>
      <c r="N7" s="359"/>
      <c r="O7" s="393"/>
      <c r="P7" s="359"/>
      <c r="Q7" s="359"/>
      <c r="R7" s="359">
        <v>120</v>
      </c>
      <c r="S7" s="360">
        <v>120</v>
      </c>
      <c r="T7" s="131">
        <f t="shared" ref="T7:T27" si="0">SUM(H7:S7)</f>
        <v>840</v>
      </c>
      <c r="U7" s="736"/>
      <c r="V7" s="730"/>
      <c r="W7" s="730"/>
      <c r="X7" s="730"/>
      <c r="Y7" s="730"/>
      <c r="Z7" s="730"/>
      <c r="AA7" s="730"/>
      <c r="AB7" s="739" t="str">
        <f>E7</f>
        <v>kg</v>
      </c>
      <c r="AC7" s="780">
        <f>SUM(T7:T10)</f>
        <v>1206</v>
      </c>
      <c r="AD7" s="730"/>
      <c r="AE7" s="761">
        <f t="shared" ref="AE7" si="1">AC7*AD7</f>
        <v>0</v>
      </c>
      <c r="AF7" s="730"/>
      <c r="AG7" s="730"/>
      <c r="AH7" s="730"/>
      <c r="AI7" s="733"/>
      <c r="AJ7" s="769"/>
      <c r="AK7" s="769"/>
      <c r="AL7" s="769"/>
    </row>
    <row r="8" spans="1:42" ht="30" customHeight="1" x14ac:dyDescent="0.25">
      <c r="A8" s="876"/>
      <c r="B8" s="832"/>
      <c r="C8" s="741"/>
      <c r="D8" s="738"/>
      <c r="E8" s="738"/>
      <c r="F8" s="534" t="s">
        <v>692</v>
      </c>
      <c r="G8" s="535" t="s">
        <v>671</v>
      </c>
      <c r="H8" s="643">
        <v>0.5</v>
      </c>
      <c r="I8" s="644"/>
      <c r="J8" s="643"/>
      <c r="K8" s="644">
        <v>0.5</v>
      </c>
      <c r="L8" s="643"/>
      <c r="M8" s="627"/>
      <c r="N8" s="627">
        <v>0.5</v>
      </c>
      <c r="O8" s="644"/>
      <c r="P8" s="627"/>
      <c r="Q8" s="627">
        <v>0.5</v>
      </c>
      <c r="R8" s="627"/>
      <c r="S8" s="628"/>
      <c r="T8" s="131">
        <v>2</v>
      </c>
      <c r="U8" s="736"/>
      <c r="V8" s="730"/>
      <c r="W8" s="730"/>
      <c r="X8" s="730"/>
      <c r="Y8" s="730"/>
      <c r="Z8" s="730"/>
      <c r="AA8" s="730"/>
      <c r="AB8" s="739"/>
      <c r="AC8" s="780"/>
      <c r="AD8" s="730"/>
      <c r="AE8" s="761"/>
      <c r="AF8" s="730"/>
      <c r="AG8" s="730"/>
      <c r="AH8" s="730"/>
      <c r="AI8" s="733"/>
      <c r="AJ8" s="726"/>
      <c r="AK8" s="726"/>
      <c r="AL8" s="726"/>
    </row>
    <row r="9" spans="1:42" ht="45" customHeight="1" x14ac:dyDescent="0.25">
      <c r="A9" s="876"/>
      <c r="B9" s="832"/>
      <c r="C9" s="741"/>
      <c r="D9" s="738"/>
      <c r="E9" s="738"/>
      <c r="F9" s="9" t="s">
        <v>8</v>
      </c>
      <c r="G9" s="10" t="s">
        <v>77</v>
      </c>
      <c r="H9" s="394">
        <v>30</v>
      </c>
      <c r="I9" s="395">
        <v>30</v>
      </c>
      <c r="J9" s="394">
        <v>30</v>
      </c>
      <c r="K9" s="395">
        <v>30</v>
      </c>
      <c r="L9" s="394">
        <v>30</v>
      </c>
      <c r="M9" s="353">
        <v>20</v>
      </c>
      <c r="N9" s="353"/>
      <c r="O9" s="395"/>
      <c r="P9" s="353"/>
      <c r="Q9" s="353">
        <v>30</v>
      </c>
      <c r="R9" s="353">
        <v>30</v>
      </c>
      <c r="S9" s="354">
        <v>30</v>
      </c>
      <c r="T9" s="131">
        <f t="shared" si="0"/>
        <v>260</v>
      </c>
      <c r="U9" s="764"/>
      <c r="V9" s="762"/>
      <c r="W9" s="762"/>
      <c r="X9" s="762"/>
      <c r="Y9" s="762"/>
      <c r="Z9" s="762"/>
      <c r="AA9" s="762"/>
      <c r="AB9" s="784"/>
      <c r="AC9" s="781"/>
      <c r="AD9" s="762"/>
      <c r="AE9" s="760"/>
      <c r="AF9" s="762"/>
      <c r="AG9" s="762"/>
      <c r="AH9" s="762"/>
      <c r="AI9" s="772"/>
      <c r="AJ9" s="726"/>
      <c r="AK9" s="726"/>
      <c r="AL9" s="726"/>
    </row>
    <row r="10" spans="1:42" ht="45" customHeight="1" thickBot="1" x14ac:dyDescent="0.3">
      <c r="A10" s="876"/>
      <c r="B10" s="832"/>
      <c r="C10" s="741"/>
      <c r="D10" s="738"/>
      <c r="E10" s="738"/>
      <c r="F10" s="217" t="s">
        <v>78</v>
      </c>
      <c r="G10" s="218" t="s">
        <v>80</v>
      </c>
      <c r="H10" s="396">
        <v>10</v>
      </c>
      <c r="I10" s="397">
        <v>10</v>
      </c>
      <c r="J10" s="396">
        <v>10</v>
      </c>
      <c r="K10" s="397">
        <v>10</v>
      </c>
      <c r="L10" s="396">
        <v>10</v>
      </c>
      <c r="M10" s="361"/>
      <c r="N10" s="361">
        <v>7</v>
      </c>
      <c r="O10" s="397">
        <v>7</v>
      </c>
      <c r="P10" s="361">
        <v>10</v>
      </c>
      <c r="Q10" s="361">
        <v>10</v>
      </c>
      <c r="R10" s="361">
        <v>10</v>
      </c>
      <c r="S10" s="362">
        <v>10</v>
      </c>
      <c r="T10" s="131">
        <f t="shared" si="0"/>
        <v>104</v>
      </c>
      <c r="U10" s="764"/>
      <c r="V10" s="762"/>
      <c r="W10" s="762"/>
      <c r="X10" s="762"/>
      <c r="Y10" s="762"/>
      <c r="Z10" s="762"/>
      <c r="AA10" s="762"/>
      <c r="AB10" s="784"/>
      <c r="AC10" s="781"/>
      <c r="AD10" s="762"/>
      <c r="AE10" s="760"/>
      <c r="AF10" s="762"/>
      <c r="AG10" s="762"/>
      <c r="AH10" s="762"/>
      <c r="AI10" s="772"/>
      <c r="AJ10" s="726"/>
      <c r="AK10" s="726"/>
      <c r="AL10" s="726"/>
    </row>
    <row r="11" spans="1:42" ht="30" customHeight="1" x14ac:dyDescent="0.25">
      <c r="A11" s="933">
        <v>2</v>
      </c>
      <c r="B11" s="936" t="s">
        <v>163</v>
      </c>
      <c r="C11" s="939" t="s">
        <v>164</v>
      </c>
      <c r="D11" s="823" t="s">
        <v>162</v>
      </c>
      <c r="E11" s="823" t="s">
        <v>75</v>
      </c>
      <c r="F11" s="54" t="s">
        <v>6</v>
      </c>
      <c r="G11" s="55" t="s">
        <v>77</v>
      </c>
      <c r="H11" s="350">
        <v>20</v>
      </c>
      <c r="I11" s="351">
        <v>20</v>
      </c>
      <c r="J11" s="351">
        <v>20</v>
      </c>
      <c r="K11" s="351">
        <v>50</v>
      </c>
      <c r="L11" s="351">
        <v>30</v>
      </c>
      <c r="M11" s="351"/>
      <c r="N11" s="351"/>
      <c r="O11" s="351"/>
      <c r="P11" s="351"/>
      <c r="Q11" s="351"/>
      <c r="R11" s="351">
        <v>40</v>
      </c>
      <c r="S11" s="363">
        <v>40</v>
      </c>
      <c r="T11" s="93">
        <f t="shared" si="0"/>
        <v>220</v>
      </c>
      <c r="U11" s="736"/>
      <c r="V11" s="730"/>
      <c r="W11" s="730"/>
      <c r="X11" s="730"/>
      <c r="Y11" s="730"/>
      <c r="Z11" s="730"/>
      <c r="AA11" s="730"/>
      <c r="AB11" s="739" t="str">
        <f>E11</f>
        <v>kg</v>
      </c>
      <c r="AC11" s="780">
        <f>SUM(T11:T13)</f>
        <v>220</v>
      </c>
      <c r="AD11" s="730"/>
      <c r="AE11" s="761">
        <f t="shared" ref="AE11" si="2">AC11*AD11</f>
        <v>0</v>
      </c>
      <c r="AF11" s="730"/>
      <c r="AG11" s="730"/>
      <c r="AH11" s="730"/>
      <c r="AI11" s="733"/>
      <c r="AJ11" s="769"/>
      <c r="AK11" s="769"/>
      <c r="AL11" s="190"/>
    </row>
    <row r="12" spans="1:42" ht="47.25" x14ac:dyDescent="0.25">
      <c r="A12" s="934"/>
      <c r="B12" s="937" t="s">
        <v>158</v>
      </c>
      <c r="C12" s="940"/>
      <c r="D12" s="738"/>
      <c r="E12" s="738"/>
      <c r="F12" s="9" t="s">
        <v>8</v>
      </c>
      <c r="G12" s="10"/>
      <c r="H12" s="352"/>
      <c r="I12" s="353"/>
      <c r="J12" s="353"/>
      <c r="K12" s="353"/>
      <c r="L12" s="353"/>
      <c r="M12" s="353"/>
      <c r="N12" s="353"/>
      <c r="O12" s="353"/>
      <c r="P12" s="353"/>
      <c r="Q12" s="353"/>
      <c r="R12" s="353"/>
      <c r="S12" s="354"/>
      <c r="T12" s="131">
        <f t="shared" si="0"/>
        <v>0</v>
      </c>
      <c r="U12" s="764"/>
      <c r="V12" s="762"/>
      <c r="W12" s="762"/>
      <c r="X12" s="762"/>
      <c r="Y12" s="762"/>
      <c r="Z12" s="762"/>
      <c r="AA12" s="762"/>
      <c r="AB12" s="784"/>
      <c r="AC12" s="781"/>
      <c r="AD12" s="762"/>
      <c r="AE12" s="760"/>
      <c r="AF12" s="762"/>
      <c r="AG12" s="762"/>
      <c r="AH12" s="762"/>
      <c r="AI12" s="772"/>
      <c r="AJ12" s="726"/>
      <c r="AK12" s="726"/>
      <c r="AL12" s="191"/>
    </row>
    <row r="13" spans="1:42" ht="48" thickBot="1" x14ac:dyDescent="0.3">
      <c r="A13" s="935"/>
      <c r="B13" s="938" t="s">
        <v>158</v>
      </c>
      <c r="C13" s="941"/>
      <c r="D13" s="753"/>
      <c r="E13" s="753"/>
      <c r="F13" s="214" t="s">
        <v>599</v>
      </c>
      <c r="G13" s="219"/>
      <c r="H13" s="355"/>
      <c r="I13" s="356"/>
      <c r="J13" s="356"/>
      <c r="K13" s="356"/>
      <c r="L13" s="356"/>
      <c r="M13" s="356"/>
      <c r="N13" s="356"/>
      <c r="O13" s="356"/>
      <c r="P13" s="356"/>
      <c r="Q13" s="356"/>
      <c r="R13" s="356"/>
      <c r="S13" s="357"/>
      <c r="T13" s="389">
        <f t="shared" si="0"/>
        <v>0</v>
      </c>
      <c r="U13" s="764"/>
      <c r="V13" s="762"/>
      <c r="W13" s="762"/>
      <c r="X13" s="762"/>
      <c r="Y13" s="762"/>
      <c r="Z13" s="762"/>
      <c r="AA13" s="762"/>
      <c r="AB13" s="784"/>
      <c r="AC13" s="781"/>
      <c r="AD13" s="762"/>
      <c r="AE13" s="760"/>
      <c r="AF13" s="762"/>
      <c r="AG13" s="762"/>
      <c r="AH13" s="762"/>
      <c r="AI13" s="772"/>
      <c r="AJ13" s="726"/>
      <c r="AK13" s="726"/>
      <c r="AL13" s="191"/>
    </row>
    <row r="14" spans="1:42" ht="30" customHeight="1" x14ac:dyDescent="0.25">
      <c r="A14" s="933">
        <v>3</v>
      </c>
      <c r="B14" s="943" t="s">
        <v>561</v>
      </c>
      <c r="C14" s="945" t="s">
        <v>614</v>
      </c>
      <c r="D14" s="823" t="s">
        <v>162</v>
      </c>
      <c r="E14" s="823" t="s">
        <v>75</v>
      </c>
      <c r="F14" s="54" t="s">
        <v>6</v>
      </c>
      <c r="G14" s="55" t="s">
        <v>77</v>
      </c>
      <c r="H14" s="398">
        <v>160</v>
      </c>
      <c r="I14" s="399">
        <v>190</v>
      </c>
      <c r="J14" s="398">
        <v>180</v>
      </c>
      <c r="K14" s="399">
        <v>190</v>
      </c>
      <c r="L14" s="398">
        <v>190</v>
      </c>
      <c r="M14" s="351"/>
      <c r="N14" s="351"/>
      <c r="O14" s="399"/>
      <c r="P14" s="351"/>
      <c r="Q14" s="351"/>
      <c r="R14" s="351">
        <v>200</v>
      </c>
      <c r="S14" s="363">
        <v>200</v>
      </c>
      <c r="T14" s="389">
        <f t="shared" si="0"/>
        <v>1310</v>
      </c>
      <c r="U14" s="749"/>
      <c r="V14" s="730"/>
      <c r="W14" s="730"/>
      <c r="X14" s="730"/>
      <c r="Y14" s="730"/>
      <c r="Z14" s="730"/>
      <c r="AA14" s="730"/>
      <c r="AB14" s="739" t="str">
        <f>E14</f>
        <v>kg</v>
      </c>
      <c r="AC14" s="780">
        <f>SUM(T14:T17)</f>
        <v>3024</v>
      </c>
      <c r="AD14" s="730"/>
      <c r="AE14" s="761">
        <f t="shared" ref="AE14" si="3">AC14*AD14</f>
        <v>0</v>
      </c>
      <c r="AF14" s="730"/>
      <c r="AG14" s="730"/>
      <c r="AH14" s="730"/>
      <c r="AI14" s="733"/>
      <c r="AJ14" s="769"/>
      <c r="AK14" s="769"/>
      <c r="AL14" s="769"/>
      <c r="AN14" s="210"/>
      <c r="AO14" s="210"/>
      <c r="AP14" s="22"/>
    </row>
    <row r="15" spans="1:42" ht="30" customHeight="1" x14ac:dyDescent="0.25">
      <c r="A15" s="934"/>
      <c r="B15" s="944"/>
      <c r="C15" s="946"/>
      <c r="D15" s="738"/>
      <c r="E15" s="738"/>
      <c r="F15" s="534" t="s">
        <v>692</v>
      </c>
      <c r="G15" s="535" t="s">
        <v>671</v>
      </c>
      <c r="H15" s="625">
        <v>1</v>
      </c>
      <c r="I15" s="626"/>
      <c r="J15" s="625"/>
      <c r="K15" s="626">
        <v>1</v>
      </c>
      <c r="L15" s="625"/>
      <c r="M15" s="627"/>
      <c r="N15" s="627">
        <v>1</v>
      </c>
      <c r="O15" s="626"/>
      <c r="P15" s="627"/>
      <c r="Q15" s="627">
        <v>1</v>
      </c>
      <c r="R15" s="627"/>
      <c r="S15" s="628"/>
      <c r="T15" s="389">
        <v>4</v>
      </c>
      <c r="U15" s="749"/>
      <c r="V15" s="730"/>
      <c r="W15" s="730"/>
      <c r="X15" s="730"/>
      <c r="Y15" s="730"/>
      <c r="Z15" s="730"/>
      <c r="AA15" s="730"/>
      <c r="AB15" s="739"/>
      <c r="AC15" s="780"/>
      <c r="AD15" s="730"/>
      <c r="AE15" s="761"/>
      <c r="AF15" s="730"/>
      <c r="AG15" s="730"/>
      <c r="AH15" s="730"/>
      <c r="AI15" s="733"/>
      <c r="AJ15" s="726"/>
      <c r="AK15" s="726"/>
      <c r="AL15" s="726"/>
      <c r="AN15" s="210"/>
      <c r="AO15" s="210"/>
      <c r="AP15" s="22"/>
    </row>
    <row r="16" spans="1:42" ht="47.25" x14ac:dyDescent="0.25">
      <c r="A16" s="934"/>
      <c r="B16" s="944" t="s">
        <v>553</v>
      </c>
      <c r="C16" s="940"/>
      <c r="D16" s="738"/>
      <c r="E16" s="738"/>
      <c r="F16" s="9" t="s">
        <v>8</v>
      </c>
      <c r="G16" s="10" t="s">
        <v>77</v>
      </c>
      <c r="H16" s="394">
        <v>80</v>
      </c>
      <c r="I16" s="395">
        <v>80</v>
      </c>
      <c r="J16" s="394">
        <v>80</v>
      </c>
      <c r="K16" s="395">
        <v>80</v>
      </c>
      <c r="L16" s="394">
        <v>80</v>
      </c>
      <c r="M16" s="353">
        <v>70</v>
      </c>
      <c r="N16" s="353">
        <v>70</v>
      </c>
      <c r="O16" s="395">
        <v>70</v>
      </c>
      <c r="P16" s="353">
        <v>80</v>
      </c>
      <c r="Q16" s="353">
        <v>80</v>
      </c>
      <c r="R16" s="353">
        <v>80</v>
      </c>
      <c r="S16" s="354">
        <v>80</v>
      </c>
      <c r="T16" s="390">
        <f t="shared" si="0"/>
        <v>930</v>
      </c>
      <c r="U16" s="947"/>
      <c r="V16" s="762"/>
      <c r="W16" s="762"/>
      <c r="X16" s="762"/>
      <c r="Y16" s="762"/>
      <c r="Z16" s="762"/>
      <c r="AA16" s="762"/>
      <c r="AB16" s="784"/>
      <c r="AC16" s="781"/>
      <c r="AD16" s="762"/>
      <c r="AE16" s="760"/>
      <c r="AF16" s="762"/>
      <c r="AG16" s="762"/>
      <c r="AH16" s="762"/>
      <c r="AI16" s="772"/>
      <c r="AJ16" s="726"/>
      <c r="AK16" s="726"/>
      <c r="AL16" s="726"/>
      <c r="AN16" s="211"/>
      <c r="AO16" s="211"/>
      <c r="AP16" s="184"/>
    </row>
    <row r="17" spans="1:42" ht="48" thickBot="1" x14ac:dyDescent="0.3">
      <c r="A17" s="942"/>
      <c r="B17" s="944" t="s">
        <v>553</v>
      </c>
      <c r="C17" s="941"/>
      <c r="D17" s="753"/>
      <c r="E17" s="753"/>
      <c r="F17" s="217" t="s">
        <v>599</v>
      </c>
      <c r="G17" s="215" t="s">
        <v>80</v>
      </c>
      <c r="H17" s="400">
        <v>80</v>
      </c>
      <c r="I17" s="401">
        <v>80</v>
      </c>
      <c r="J17" s="400">
        <v>80</v>
      </c>
      <c r="K17" s="401">
        <v>70</v>
      </c>
      <c r="L17" s="400">
        <v>60</v>
      </c>
      <c r="M17" s="356">
        <v>50</v>
      </c>
      <c r="N17" s="356"/>
      <c r="O17" s="401">
        <v>50</v>
      </c>
      <c r="P17" s="356">
        <v>70</v>
      </c>
      <c r="Q17" s="356">
        <v>80</v>
      </c>
      <c r="R17" s="356">
        <v>80</v>
      </c>
      <c r="S17" s="357">
        <v>80</v>
      </c>
      <c r="T17" s="452">
        <f t="shared" si="0"/>
        <v>780</v>
      </c>
      <c r="U17" s="947"/>
      <c r="V17" s="762"/>
      <c r="W17" s="762"/>
      <c r="X17" s="762"/>
      <c r="Y17" s="762"/>
      <c r="Z17" s="762"/>
      <c r="AA17" s="762"/>
      <c r="AB17" s="784"/>
      <c r="AC17" s="781"/>
      <c r="AD17" s="762"/>
      <c r="AE17" s="760"/>
      <c r="AF17" s="762"/>
      <c r="AG17" s="762"/>
      <c r="AH17" s="762"/>
      <c r="AI17" s="772"/>
      <c r="AJ17" s="726"/>
      <c r="AK17" s="726"/>
      <c r="AL17" s="726"/>
      <c r="AN17" s="212"/>
      <c r="AO17" s="212"/>
      <c r="AP17" s="184"/>
    </row>
    <row r="18" spans="1:42" ht="35.1" customHeight="1" x14ac:dyDescent="0.25">
      <c r="A18" s="918">
        <v>4</v>
      </c>
      <c r="B18" s="921" t="s">
        <v>678</v>
      </c>
      <c r="C18" s="804"/>
      <c r="D18" s="823"/>
      <c r="E18" s="924" t="s">
        <v>75</v>
      </c>
      <c r="F18" s="412" t="s">
        <v>6</v>
      </c>
      <c r="G18" s="247"/>
      <c r="H18" s="523"/>
      <c r="I18" s="524"/>
      <c r="J18" s="523"/>
      <c r="K18" s="524"/>
      <c r="L18" s="523"/>
      <c r="M18" s="525"/>
      <c r="N18" s="525"/>
      <c r="O18" s="524"/>
      <c r="P18" s="525"/>
      <c r="Q18" s="525"/>
      <c r="R18" s="525"/>
      <c r="S18" s="525"/>
      <c r="T18" s="450"/>
      <c r="U18" s="385"/>
      <c r="V18" s="236"/>
      <c r="W18" s="236"/>
      <c r="X18" s="236"/>
      <c r="Y18" s="236"/>
      <c r="Z18" s="236"/>
      <c r="AA18" s="236"/>
      <c r="AB18" s="238"/>
      <c r="AC18" s="828">
        <v>70</v>
      </c>
      <c r="AD18" s="236"/>
      <c r="AE18" s="231"/>
      <c r="AF18" s="236"/>
      <c r="AG18" s="236"/>
      <c r="AH18" s="236"/>
      <c r="AI18" s="237"/>
      <c r="AJ18" s="234"/>
      <c r="AK18" s="234"/>
      <c r="AL18" s="234"/>
      <c r="AN18" s="212"/>
      <c r="AO18" s="212"/>
      <c r="AP18" s="184"/>
    </row>
    <row r="19" spans="1:42" ht="35.1" customHeight="1" x14ac:dyDescent="0.25">
      <c r="A19" s="919"/>
      <c r="B19" s="922"/>
      <c r="C19" s="741"/>
      <c r="D19" s="738"/>
      <c r="E19" s="738"/>
      <c r="F19" s="418" t="s">
        <v>8</v>
      </c>
      <c r="G19" s="419"/>
      <c r="H19" s="420"/>
      <c r="I19" s="421"/>
      <c r="J19" s="420"/>
      <c r="K19" s="421"/>
      <c r="L19" s="420"/>
      <c r="M19" s="422"/>
      <c r="N19" s="422">
        <v>20</v>
      </c>
      <c r="O19" s="421">
        <v>20</v>
      </c>
      <c r="P19" s="422">
        <v>30</v>
      </c>
      <c r="Q19" s="422"/>
      <c r="R19" s="422"/>
      <c r="S19" s="422"/>
      <c r="T19" s="450">
        <f>SUM(H19:S19)</f>
        <v>70</v>
      </c>
      <c r="U19" s="385"/>
      <c r="V19" s="236"/>
      <c r="W19" s="236"/>
      <c r="X19" s="236"/>
      <c r="Y19" s="236"/>
      <c r="Z19" s="236"/>
      <c r="AA19" s="236"/>
      <c r="AB19" s="238"/>
      <c r="AC19" s="822"/>
      <c r="AD19" s="236"/>
      <c r="AE19" s="231"/>
      <c r="AF19" s="236"/>
      <c r="AG19" s="236"/>
      <c r="AH19" s="236"/>
      <c r="AI19" s="237"/>
      <c r="AJ19" s="234"/>
      <c r="AK19" s="234"/>
      <c r="AL19" s="234"/>
      <c r="AN19" s="212"/>
      <c r="AO19" s="212"/>
      <c r="AP19" s="184"/>
    </row>
    <row r="20" spans="1:42" ht="35.1" customHeight="1" thickBot="1" x14ac:dyDescent="0.3">
      <c r="A20" s="920"/>
      <c r="B20" s="923"/>
      <c r="C20" s="742"/>
      <c r="D20" s="739"/>
      <c r="E20" s="739"/>
      <c r="F20" s="217" t="s">
        <v>599</v>
      </c>
      <c r="G20" s="407"/>
      <c r="H20" s="408"/>
      <c r="I20" s="409"/>
      <c r="J20" s="408"/>
      <c r="K20" s="409"/>
      <c r="L20" s="408"/>
      <c r="M20" s="410"/>
      <c r="N20" s="410"/>
      <c r="O20" s="409"/>
      <c r="P20" s="410"/>
      <c r="Q20" s="410"/>
      <c r="R20" s="410"/>
      <c r="S20" s="411"/>
      <c r="T20" s="451"/>
      <c r="U20" s="385"/>
      <c r="V20" s="236"/>
      <c r="W20" s="236"/>
      <c r="X20" s="236"/>
      <c r="Y20" s="236"/>
      <c r="Z20" s="236"/>
      <c r="AA20" s="236"/>
      <c r="AB20" s="238"/>
      <c r="AC20" s="780"/>
      <c r="AD20" s="236"/>
      <c r="AE20" s="231"/>
      <c r="AF20" s="236"/>
      <c r="AG20" s="236"/>
      <c r="AH20" s="236"/>
      <c r="AI20" s="237"/>
      <c r="AJ20" s="234"/>
      <c r="AK20" s="234"/>
      <c r="AL20" s="234"/>
      <c r="AN20" s="212"/>
      <c r="AO20" s="212"/>
      <c r="AP20" s="184"/>
    </row>
    <row r="21" spans="1:42" ht="39.950000000000003" customHeight="1" x14ac:dyDescent="0.25">
      <c r="A21" s="925">
        <v>5</v>
      </c>
      <c r="B21" s="926" t="s">
        <v>615</v>
      </c>
      <c r="C21" s="878" t="s">
        <v>616</v>
      </c>
      <c r="D21" s="930" t="s">
        <v>194</v>
      </c>
      <c r="E21" s="930" t="s">
        <v>75</v>
      </c>
      <c r="F21" s="54" t="s">
        <v>6</v>
      </c>
      <c r="G21" s="413"/>
      <c r="H21" s="414"/>
      <c r="I21" s="415"/>
      <c r="J21" s="414"/>
      <c r="K21" s="415"/>
      <c r="L21" s="414"/>
      <c r="M21" s="416"/>
      <c r="N21" s="416"/>
      <c r="O21" s="415"/>
      <c r="P21" s="416"/>
      <c r="Q21" s="416"/>
      <c r="R21" s="416"/>
      <c r="S21" s="417"/>
      <c r="T21" s="389"/>
      <c r="U21" s="385"/>
      <c r="V21" s="236"/>
      <c r="W21" s="236"/>
      <c r="X21" s="236"/>
      <c r="Y21" s="236"/>
      <c r="Z21" s="236"/>
      <c r="AA21" s="236"/>
      <c r="AB21" s="238"/>
      <c r="AC21" s="828">
        <v>20</v>
      </c>
      <c r="AD21" s="236"/>
      <c r="AE21" s="231"/>
      <c r="AF21" s="236"/>
      <c r="AG21" s="236"/>
      <c r="AH21" s="236"/>
      <c r="AI21" s="237"/>
      <c r="AJ21" s="234"/>
      <c r="AK21" s="234"/>
      <c r="AL21" s="234"/>
    </row>
    <row r="22" spans="1:42" ht="39.950000000000003" customHeight="1" x14ac:dyDescent="0.25">
      <c r="A22" s="876"/>
      <c r="B22" s="922"/>
      <c r="C22" s="928"/>
      <c r="D22" s="931"/>
      <c r="E22" s="931"/>
      <c r="F22" s="9" t="s">
        <v>8</v>
      </c>
      <c r="G22" s="419"/>
      <c r="H22" s="420"/>
      <c r="I22" s="421"/>
      <c r="J22" s="420"/>
      <c r="K22" s="421"/>
      <c r="L22" s="420"/>
      <c r="M22" s="422"/>
      <c r="N22" s="422"/>
      <c r="O22" s="421"/>
      <c r="P22" s="422"/>
      <c r="Q22" s="422"/>
      <c r="R22" s="422"/>
      <c r="S22" s="423"/>
      <c r="T22" s="389"/>
      <c r="U22" s="385"/>
      <c r="V22" s="236"/>
      <c r="W22" s="236"/>
      <c r="X22" s="236"/>
      <c r="Y22" s="236"/>
      <c r="Z22" s="236"/>
      <c r="AA22" s="236"/>
      <c r="AB22" s="238"/>
      <c r="AC22" s="822"/>
      <c r="AD22" s="236"/>
      <c r="AE22" s="231"/>
      <c r="AF22" s="236"/>
      <c r="AG22" s="236"/>
      <c r="AH22" s="236"/>
      <c r="AI22" s="237"/>
      <c r="AJ22" s="234"/>
      <c r="AK22" s="234"/>
      <c r="AL22" s="234"/>
    </row>
    <row r="23" spans="1:42" ht="39.950000000000003" customHeight="1" thickBot="1" x14ac:dyDescent="0.3">
      <c r="A23" s="861"/>
      <c r="B23" s="927"/>
      <c r="C23" s="929"/>
      <c r="D23" s="932"/>
      <c r="E23" s="932"/>
      <c r="F23" s="217" t="s">
        <v>599</v>
      </c>
      <c r="G23" s="407" t="s">
        <v>91</v>
      </c>
      <c r="H23" s="408"/>
      <c r="I23" s="409"/>
      <c r="J23" s="408"/>
      <c r="K23" s="409"/>
      <c r="L23" s="408"/>
      <c r="M23" s="410"/>
      <c r="N23" s="410"/>
      <c r="O23" s="409"/>
      <c r="P23" s="410">
        <v>5</v>
      </c>
      <c r="Q23" s="410">
        <v>5</v>
      </c>
      <c r="R23" s="410">
        <v>5</v>
      </c>
      <c r="S23" s="411">
        <v>5</v>
      </c>
      <c r="T23" s="389">
        <f>SUM(H23:S23)</f>
        <v>20</v>
      </c>
      <c r="U23" s="385"/>
      <c r="V23" s="236"/>
      <c r="W23" s="236"/>
      <c r="X23" s="236"/>
      <c r="Y23" s="236"/>
      <c r="Z23" s="236"/>
      <c r="AA23" s="236"/>
      <c r="AB23" s="238"/>
      <c r="AC23" s="780"/>
      <c r="AD23" s="236"/>
      <c r="AE23" s="231"/>
      <c r="AF23" s="236"/>
      <c r="AG23" s="236"/>
      <c r="AH23" s="236"/>
      <c r="AI23" s="237"/>
      <c r="AJ23" s="234"/>
      <c r="AK23" s="234"/>
      <c r="AL23" s="234"/>
    </row>
    <row r="24" spans="1:42" ht="24.95" customHeight="1" x14ac:dyDescent="0.25">
      <c r="A24" s="876">
        <v>6</v>
      </c>
      <c r="B24" s="922" t="s">
        <v>562</v>
      </c>
      <c r="C24" s="741" t="s">
        <v>164</v>
      </c>
      <c r="D24" s="738" t="s">
        <v>162</v>
      </c>
      <c r="E24" s="738" t="s">
        <v>75</v>
      </c>
      <c r="F24" s="7" t="s">
        <v>6</v>
      </c>
      <c r="G24" s="8" t="s">
        <v>77</v>
      </c>
      <c r="H24" s="358">
        <v>200</v>
      </c>
      <c r="I24" s="359">
        <v>150</v>
      </c>
      <c r="J24" s="359">
        <v>190</v>
      </c>
      <c r="K24" s="359">
        <v>190</v>
      </c>
      <c r="L24" s="359">
        <v>190</v>
      </c>
      <c r="M24" s="359"/>
      <c r="N24" s="359"/>
      <c r="O24" s="359"/>
      <c r="P24" s="359"/>
      <c r="Q24" s="359"/>
      <c r="R24" s="359">
        <v>200</v>
      </c>
      <c r="S24" s="402">
        <v>200</v>
      </c>
      <c r="T24" s="391">
        <f t="shared" si="0"/>
        <v>1320</v>
      </c>
      <c r="U24" s="749"/>
      <c r="V24" s="730"/>
      <c r="W24" s="730"/>
      <c r="X24" s="730"/>
      <c r="Y24" s="730"/>
      <c r="Z24" s="730"/>
      <c r="AA24" s="730"/>
      <c r="AB24" s="739" t="str">
        <f>E24</f>
        <v>kg</v>
      </c>
      <c r="AC24" s="780">
        <f>SUM(T24:T27)</f>
        <v>2555</v>
      </c>
      <c r="AD24" s="730"/>
      <c r="AE24" s="761">
        <f t="shared" ref="AE24" si="4">AC24*AD24</f>
        <v>0</v>
      </c>
      <c r="AF24" s="730"/>
      <c r="AG24" s="730"/>
      <c r="AH24" s="730"/>
      <c r="AI24" s="733"/>
      <c r="AJ24" s="769"/>
      <c r="AK24" s="769"/>
      <c r="AL24" s="769"/>
      <c r="AO24" s="21"/>
      <c r="AP24" s="61"/>
    </row>
    <row r="25" spans="1:42" ht="24.95" customHeight="1" x14ac:dyDescent="0.25">
      <c r="A25" s="876"/>
      <c r="B25" s="922"/>
      <c r="C25" s="741"/>
      <c r="D25" s="738"/>
      <c r="E25" s="738"/>
      <c r="F25" s="534" t="s">
        <v>692</v>
      </c>
      <c r="G25" s="535" t="s">
        <v>671</v>
      </c>
      <c r="H25" s="641">
        <v>1</v>
      </c>
      <c r="I25" s="627"/>
      <c r="J25" s="627"/>
      <c r="K25" s="627">
        <v>1</v>
      </c>
      <c r="L25" s="627"/>
      <c r="M25" s="627"/>
      <c r="N25" s="627">
        <v>1</v>
      </c>
      <c r="O25" s="627">
        <v>1</v>
      </c>
      <c r="P25" s="627"/>
      <c r="Q25" s="627"/>
      <c r="R25" s="627">
        <v>1</v>
      </c>
      <c r="S25" s="642"/>
      <c r="T25" s="389">
        <v>5</v>
      </c>
      <c r="U25" s="749"/>
      <c r="V25" s="730"/>
      <c r="W25" s="730"/>
      <c r="X25" s="730"/>
      <c r="Y25" s="730"/>
      <c r="Z25" s="730"/>
      <c r="AA25" s="730"/>
      <c r="AB25" s="739"/>
      <c r="AC25" s="780"/>
      <c r="AD25" s="730"/>
      <c r="AE25" s="761"/>
      <c r="AF25" s="730"/>
      <c r="AG25" s="730"/>
      <c r="AH25" s="730"/>
      <c r="AI25" s="733"/>
      <c r="AJ25" s="726"/>
      <c r="AK25" s="726"/>
      <c r="AL25" s="726"/>
      <c r="AO25" s="21"/>
      <c r="AP25" s="61"/>
    </row>
    <row r="26" spans="1:42" ht="47.25" x14ac:dyDescent="0.25">
      <c r="A26" s="876"/>
      <c r="B26" s="922" t="s">
        <v>554</v>
      </c>
      <c r="C26" s="741"/>
      <c r="D26" s="738"/>
      <c r="E26" s="738"/>
      <c r="F26" s="9" t="s">
        <v>8</v>
      </c>
      <c r="G26" s="10" t="s">
        <v>77</v>
      </c>
      <c r="H26" s="352">
        <v>80</v>
      </c>
      <c r="I26" s="353">
        <v>80</v>
      </c>
      <c r="J26" s="353">
        <v>80</v>
      </c>
      <c r="K26" s="353">
        <v>80</v>
      </c>
      <c r="L26" s="353">
        <v>80</v>
      </c>
      <c r="M26" s="353">
        <v>50</v>
      </c>
      <c r="N26" s="353">
        <v>50</v>
      </c>
      <c r="O26" s="353">
        <v>70</v>
      </c>
      <c r="P26" s="353">
        <v>80</v>
      </c>
      <c r="Q26" s="353">
        <v>80</v>
      </c>
      <c r="R26" s="353">
        <v>80</v>
      </c>
      <c r="S26" s="403">
        <v>80</v>
      </c>
      <c r="T26" s="390">
        <f t="shared" si="0"/>
        <v>890</v>
      </c>
      <c r="U26" s="947"/>
      <c r="V26" s="762"/>
      <c r="W26" s="762"/>
      <c r="X26" s="762"/>
      <c r="Y26" s="762"/>
      <c r="Z26" s="762"/>
      <c r="AA26" s="762"/>
      <c r="AB26" s="784"/>
      <c r="AC26" s="781"/>
      <c r="AD26" s="762"/>
      <c r="AE26" s="760"/>
      <c r="AF26" s="762"/>
      <c r="AG26" s="762"/>
      <c r="AH26" s="762"/>
      <c r="AI26" s="772"/>
      <c r="AJ26" s="726"/>
      <c r="AK26" s="726"/>
      <c r="AL26" s="726"/>
      <c r="AN26" s="184"/>
      <c r="AO26" s="184"/>
      <c r="AP26" s="61"/>
    </row>
    <row r="27" spans="1:42" ht="48" thickBot="1" x14ac:dyDescent="0.3">
      <c r="A27" s="876"/>
      <c r="B27" s="922" t="s">
        <v>554</v>
      </c>
      <c r="C27" s="741"/>
      <c r="D27" s="738"/>
      <c r="E27" s="738"/>
      <c r="F27" s="11" t="s">
        <v>599</v>
      </c>
      <c r="G27" s="15" t="s">
        <v>80</v>
      </c>
      <c r="H27" s="404">
        <v>40</v>
      </c>
      <c r="I27" s="405">
        <v>40</v>
      </c>
      <c r="J27" s="405">
        <v>40</v>
      </c>
      <c r="K27" s="405">
        <v>40</v>
      </c>
      <c r="L27" s="405">
        <v>20</v>
      </c>
      <c r="M27" s="405"/>
      <c r="N27" s="405"/>
      <c r="O27" s="405"/>
      <c r="P27" s="405">
        <v>40</v>
      </c>
      <c r="Q27" s="405">
        <v>40</v>
      </c>
      <c r="R27" s="405">
        <v>40</v>
      </c>
      <c r="S27" s="406">
        <v>40</v>
      </c>
      <c r="T27" s="390">
        <f t="shared" si="0"/>
        <v>340</v>
      </c>
      <c r="U27" s="947"/>
      <c r="V27" s="762"/>
      <c r="W27" s="762"/>
      <c r="X27" s="762"/>
      <c r="Y27" s="762"/>
      <c r="Z27" s="762"/>
      <c r="AA27" s="762"/>
      <c r="AB27" s="784"/>
      <c r="AC27" s="781"/>
      <c r="AD27" s="762"/>
      <c r="AE27" s="760"/>
      <c r="AF27" s="762"/>
      <c r="AG27" s="762"/>
      <c r="AH27" s="762"/>
      <c r="AI27" s="772"/>
      <c r="AJ27" s="727"/>
      <c r="AK27" s="727"/>
      <c r="AL27" s="727"/>
      <c r="AN27" s="184"/>
      <c r="AO27" s="184"/>
      <c r="AP27" s="61"/>
    </row>
    <row r="28" spans="1:42" ht="21" thickBot="1" x14ac:dyDescent="0.35">
      <c r="A28" s="220"/>
      <c r="B28" s="839" t="s">
        <v>95</v>
      </c>
      <c r="C28" s="840"/>
      <c r="D28" s="840"/>
      <c r="E28" s="840"/>
      <c r="F28" s="840"/>
      <c r="G28" s="840"/>
      <c r="H28" s="840"/>
      <c r="I28" s="840"/>
      <c r="J28" s="840"/>
      <c r="K28" s="840"/>
      <c r="L28" s="840"/>
      <c r="M28" s="840"/>
      <c r="N28" s="840"/>
      <c r="O28" s="840"/>
      <c r="P28" s="840"/>
      <c r="Q28" s="840"/>
      <c r="R28" s="840"/>
      <c r="S28" s="840"/>
      <c r="T28" s="840"/>
      <c r="U28" s="840"/>
      <c r="V28" s="840"/>
      <c r="W28" s="840"/>
      <c r="X28" s="840"/>
      <c r="Y28" s="840"/>
      <c r="Z28" s="840"/>
      <c r="AA28" s="840"/>
      <c r="AB28" s="840"/>
      <c r="AC28" s="840"/>
      <c r="AD28" s="958"/>
      <c r="AE28" s="221">
        <f>SUM(AE14:AE27)</f>
        <v>0</v>
      </c>
      <c r="AK28" s="213"/>
      <c r="AL28" s="213"/>
      <c r="AM28" s="210"/>
    </row>
    <row r="29" spans="1:42" ht="18.75" x14ac:dyDescent="0.3">
      <c r="B29" s="815"/>
      <c r="C29" s="815"/>
      <c r="D29" s="815"/>
      <c r="E29" s="815"/>
      <c r="F29" s="815"/>
      <c r="G29" s="815"/>
      <c r="H29" s="815"/>
      <c r="I29" s="815"/>
      <c r="J29" s="815"/>
      <c r="K29" s="2"/>
      <c r="L29" s="2"/>
      <c r="M29" s="2"/>
      <c r="N29" s="2"/>
      <c r="Q29" s="61"/>
      <c r="AK29" s="207"/>
      <c r="AL29" s="207"/>
      <c r="AM29" s="211"/>
    </row>
    <row r="30" spans="1:42" ht="18.75" x14ac:dyDescent="0.3">
      <c r="B30" s="18" t="s">
        <v>96</v>
      </c>
      <c r="C30" s="19"/>
      <c r="D30" s="20"/>
      <c r="E30" s="19" t="s">
        <v>97</v>
      </c>
      <c r="F30" s="16"/>
      <c r="G30" s="16"/>
      <c r="H30" s="16"/>
      <c r="I30" s="16"/>
      <c r="J30" s="16"/>
      <c r="K30" s="16"/>
      <c r="L30" s="16"/>
      <c r="M30" s="24"/>
      <c r="N30" s="25"/>
      <c r="O30" s="815"/>
      <c r="P30" s="815"/>
      <c r="Q30" s="815"/>
      <c r="R30" s="815"/>
      <c r="S30" s="815"/>
      <c r="T30" s="815"/>
      <c r="U30" s="815"/>
      <c r="V30" s="815"/>
      <c r="W30" s="815"/>
      <c r="X30" s="2"/>
      <c r="Y30" s="2"/>
      <c r="Z30" s="815"/>
      <c r="AA30" s="815"/>
      <c r="AB30" s="815"/>
      <c r="AC30" s="815"/>
      <c r="AD30" s="815"/>
      <c r="AE30" s="815"/>
      <c r="AF30" s="815"/>
      <c r="AG30" s="815"/>
      <c r="AH30" s="815"/>
      <c r="AI30" s="2"/>
      <c r="AK30" s="208"/>
      <c r="AL30" s="208"/>
      <c r="AM30" s="212"/>
    </row>
    <row r="31" spans="1:42" ht="18.75" x14ac:dyDescent="0.25">
      <c r="B31" s="815" t="s">
        <v>32</v>
      </c>
      <c r="C31" s="815"/>
      <c r="D31" s="815"/>
      <c r="E31" s="815"/>
      <c r="F31" s="815"/>
      <c r="G31" s="815"/>
      <c r="H31" s="815"/>
      <c r="I31" s="815"/>
      <c r="J31" s="815"/>
      <c r="L31" s="21"/>
      <c r="M31" s="22"/>
      <c r="N31" s="22"/>
      <c r="O31" s="22"/>
      <c r="P31" s="22"/>
      <c r="Q31" s="22"/>
      <c r="R31" s="22"/>
      <c r="S31" s="26"/>
      <c r="T31" s="27"/>
      <c r="U31" s="28"/>
      <c r="V31" s="28"/>
      <c r="W31" s="29"/>
      <c r="X31" s="814"/>
      <c r="Y31" s="814"/>
      <c r="Z31" s="814"/>
      <c r="AA31" s="814"/>
      <c r="AB31" s="814"/>
      <c r="AC31" s="814"/>
      <c r="AD31" s="814"/>
      <c r="AE31" s="186"/>
      <c r="AF31" s="186"/>
      <c r="AG31" s="186"/>
      <c r="AH31" s="186"/>
      <c r="AI31" s="184"/>
      <c r="AK31" s="209"/>
      <c r="AL31" s="209"/>
      <c r="AM31" s="22"/>
    </row>
    <row r="32" spans="1:42" ht="18.75" x14ac:dyDescent="0.25">
      <c r="B32" s="815" t="s">
        <v>98</v>
      </c>
      <c r="C32" s="815"/>
      <c r="D32" s="815"/>
      <c r="E32" s="815"/>
      <c r="F32" s="815"/>
      <c r="G32" s="815"/>
      <c r="H32" s="815"/>
      <c r="I32" s="815"/>
      <c r="J32" s="815"/>
      <c r="K32" s="815"/>
      <c r="L32" s="815"/>
      <c r="M32" s="815"/>
      <c r="N32" s="815"/>
      <c r="Q32" s="61"/>
      <c r="AK32" s="209"/>
      <c r="AL32" s="209"/>
      <c r="AM32" s="184"/>
    </row>
    <row r="33" spans="2:39" ht="18.75" x14ac:dyDescent="0.25">
      <c r="B33" s="809" t="s">
        <v>506</v>
      </c>
      <c r="C33" s="809"/>
      <c r="D33" s="809"/>
      <c r="E33" s="809"/>
      <c r="F33" s="809"/>
      <c r="G33" s="809"/>
      <c r="H33" s="809"/>
      <c r="I33" s="809"/>
      <c r="J33" s="809"/>
      <c r="K33" s="809"/>
      <c r="L33" s="809"/>
      <c r="M33" s="809"/>
      <c r="N33" s="809"/>
      <c r="O33" s="809"/>
      <c r="P33" s="809"/>
      <c r="Q33" s="809"/>
      <c r="R33" s="186"/>
      <c r="S33" s="186"/>
      <c r="T33" s="186"/>
      <c r="U33" s="186"/>
      <c r="X33" s="61"/>
      <c r="AK33" s="209"/>
      <c r="AL33" s="209"/>
      <c r="AM33" s="184"/>
    </row>
    <row r="34" spans="2:39" ht="15.75" x14ac:dyDescent="0.25">
      <c r="B34" s="810" t="s">
        <v>560</v>
      </c>
      <c r="C34" s="810"/>
      <c r="D34" s="810"/>
      <c r="E34" s="810"/>
      <c r="F34" s="810"/>
      <c r="G34" s="810"/>
      <c r="H34" s="810"/>
      <c r="I34" s="810"/>
      <c r="J34" s="186"/>
      <c r="K34" s="186"/>
      <c r="L34" s="186"/>
      <c r="M34" s="186"/>
      <c r="N34" s="186"/>
      <c r="O34" s="186"/>
      <c r="P34" s="186"/>
      <c r="Q34" s="186"/>
      <c r="R34" s="186"/>
      <c r="S34" s="186"/>
      <c r="T34" s="186"/>
      <c r="U34" s="186"/>
      <c r="X34" s="61"/>
      <c r="AM34" s="213"/>
    </row>
    <row r="35" spans="2:39" ht="15.75" x14ac:dyDescent="0.25">
      <c r="B35" s="811" t="s">
        <v>495</v>
      </c>
      <c r="C35" s="811"/>
      <c r="D35" s="811"/>
      <c r="E35" s="811"/>
      <c r="F35" s="811"/>
      <c r="G35" s="811"/>
      <c r="H35" s="811"/>
      <c r="I35" s="811"/>
      <c r="J35" s="811"/>
      <c r="K35" s="811"/>
      <c r="L35" s="811"/>
      <c r="M35" s="186"/>
      <c r="N35" s="186"/>
      <c r="O35" s="186"/>
      <c r="P35" s="186"/>
      <c r="Q35" s="186"/>
      <c r="R35" s="186"/>
      <c r="S35" s="186"/>
      <c r="T35" s="186"/>
      <c r="U35" s="186"/>
      <c r="X35" s="61"/>
      <c r="AM35" s="207"/>
    </row>
    <row r="36" spans="2:39" ht="18.75" x14ac:dyDescent="0.3">
      <c r="B36" s="812" t="s">
        <v>524</v>
      </c>
      <c r="C36" s="812"/>
      <c r="D36" s="812"/>
      <c r="E36" s="812"/>
      <c r="F36" s="812"/>
      <c r="G36" s="812"/>
      <c r="H36" s="812"/>
      <c r="I36" s="812"/>
      <c r="J36" s="812"/>
      <c r="K36" s="812"/>
      <c r="L36" s="812"/>
      <c r="M36" s="186"/>
      <c r="N36" s="186"/>
      <c r="O36" s="186"/>
      <c r="P36" s="186"/>
      <c r="Q36" s="186"/>
      <c r="R36" s="186"/>
      <c r="S36" s="186"/>
      <c r="T36" s="186"/>
      <c r="U36" s="186"/>
      <c r="X36" s="61"/>
      <c r="AJ36" s="2"/>
      <c r="AM36" s="208"/>
    </row>
    <row r="37" spans="2:39" ht="18.75" x14ac:dyDescent="0.25">
      <c r="B37" s="948" t="s">
        <v>558</v>
      </c>
      <c r="C37" s="948"/>
      <c r="D37" s="948"/>
      <c r="E37" s="948"/>
      <c r="F37" s="948"/>
      <c r="G37" s="948"/>
      <c r="H37" s="948"/>
      <c r="I37" s="948"/>
      <c r="J37" s="948"/>
      <c r="K37" s="948"/>
      <c r="L37" s="948"/>
      <c r="M37" s="948"/>
      <c r="N37" s="948"/>
      <c r="O37" s="187"/>
      <c r="P37" s="187"/>
      <c r="Q37" s="187"/>
      <c r="R37" s="187"/>
      <c r="S37" s="187"/>
      <c r="T37" s="186"/>
      <c r="U37" s="186"/>
      <c r="X37" s="61"/>
      <c r="AJ37" s="184"/>
      <c r="AK37" s="184"/>
      <c r="AL37" s="184"/>
      <c r="AM37" s="209"/>
    </row>
    <row r="38" spans="2:39" ht="15.75" x14ac:dyDescent="0.25">
      <c r="B38" s="948" t="s">
        <v>503</v>
      </c>
      <c r="C38" s="948"/>
      <c r="D38" s="948"/>
      <c r="E38" s="948"/>
      <c r="F38" s="948"/>
      <c r="G38" s="948"/>
      <c r="H38" s="948"/>
      <c r="I38" s="948"/>
      <c r="J38" s="222"/>
      <c r="K38" s="223"/>
      <c r="L38" s="223"/>
      <c r="M38" s="223"/>
      <c r="N38" s="223"/>
      <c r="O38" s="186"/>
      <c r="P38" s="186"/>
      <c r="Q38" s="186"/>
      <c r="R38" s="186"/>
      <c r="S38" s="186"/>
      <c r="T38" s="186"/>
      <c r="U38" s="186"/>
      <c r="X38" s="61"/>
      <c r="AM38" s="209"/>
    </row>
    <row r="39" spans="2:39" ht="15.75" x14ac:dyDescent="0.25">
      <c r="B39" s="813" t="s">
        <v>504</v>
      </c>
      <c r="C39" s="813"/>
      <c r="D39" s="813"/>
      <c r="E39" s="813"/>
      <c r="F39" s="813"/>
      <c r="G39" s="813"/>
      <c r="H39" s="813"/>
      <c r="I39" s="813"/>
      <c r="J39" s="813"/>
      <c r="K39" s="813"/>
      <c r="L39" s="813"/>
      <c r="M39" s="187"/>
      <c r="N39" s="186"/>
      <c r="O39" s="186"/>
      <c r="P39" s="186"/>
      <c r="Q39" s="186"/>
      <c r="R39" s="186"/>
      <c r="S39" s="186"/>
      <c r="T39" s="186"/>
      <c r="U39" s="186"/>
      <c r="X39" s="61"/>
      <c r="AM39" s="209"/>
    </row>
    <row r="40" spans="2:39" ht="15.75" x14ac:dyDescent="0.25">
      <c r="B40" s="813" t="s">
        <v>559</v>
      </c>
      <c r="C40" s="813"/>
      <c r="D40" s="813"/>
      <c r="E40" s="813"/>
      <c r="F40" s="813"/>
      <c r="G40" s="813"/>
      <c r="H40" s="813"/>
      <c r="I40" s="813"/>
      <c r="J40" s="187"/>
      <c r="K40" s="188"/>
      <c r="L40" s="188"/>
      <c r="M40" s="188"/>
      <c r="N40" s="186"/>
      <c r="O40" s="186"/>
      <c r="P40" s="186"/>
      <c r="Q40" s="186"/>
      <c r="R40" s="186"/>
      <c r="S40" s="186"/>
      <c r="T40" s="186"/>
      <c r="U40" s="186"/>
      <c r="X40" s="61"/>
    </row>
    <row r="41" spans="2:39" ht="15.75" x14ac:dyDescent="0.25">
      <c r="B41" s="814" t="s">
        <v>496</v>
      </c>
      <c r="C41" s="814"/>
      <c r="D41" s="814"/>
      <c r="E41" s="814"/>
      <c r="F41" s="814"/>
      <c r="G41" s="814"/>
      <c r="H41" s="814"/>
      <c r="I41" s="186"/>
      <c r="J41" s="186"/>
      <c r="K41" s="186"/>
      <c r="L41" s="186"/>
      <c r="M41" s="186"/>
      <c r="N41" s="186"/>
      <c r="O41" s="186"/>
      <c r="P41" s="186"/>
      <c r="Q41" s="186"/>
      <c r="R41" s="186"/>
      <c r="S41" s="186"/>
      <c r="T41" s="186"/>
      <c r="U41" s="186"/>
      <c r="X41" s="61"/>
    </row>
    <row r="42" spans="2:39" ht="15.75" x14ac:dyDescent="0.25">
      <c r="B42" s="808" t="s">
        <v>497</v>
      </c>
      <c r="C42" s="808"/>
      <c r="D42" s="808"/>
      <c r="E42" s="808"/>
      <c r="F42" s="808"/>
      <c r="G42" s="808"/>
      <c r="H42" s="808"/>
      <c r="I42" s="808"/>
      <c r="J42" s="808"/>
      <c r="K42" s="808"/>
      <c r="L42" s="808"/>
      <c r="M42" s="808"/>
      <c r="N42" s="808"/>
      <c r="O42" s="808"/>
      <c r="P42" s="186"/>
      <c r="Q42" s="186"/>
      <c r="R42" s="186"/>
      <c r="S42" s="186"/>
      <c r="T42" s="186"/>
      <c r="U42" s="186"/>
      <c r="X42" s="61"/>
      <c r="AM42" s="61"/>
    </row>
    <row r="43" spans="2:39" ht="18.75" x14ac:dyDescent="0.25">
      <c r="B43" s="819" t="s">
        <v>498</v>
      </c>
      <c r="C43" s="819"/>
      <c r="D43" s="819"/>
      <c r="E43" s="819"/>
      <c r="F43" s="186"/>
      <c r="G43" s="186"/>
      <c r="H43" s="186"/>
      <c r="I43" s="186"/>
      <c r="J43" s="186"/>
      <c r="K43" s="186"/>
      <c r="L43" s="186"/>
      <c r="M43" s="186"/>
      <c r="N43" s="186"/>
      <c r="O43" s="186"/>
      <c r="P43" s="186"/>
      <c r="Q43" s="186"/>
      <c r="R43" s="186"/>
      <c r="S43" s="186"/>
      <c r="T43" s="186"/>
      <c r="U43" s="186"/>
      <c r="X43" s="61"/>
      <c r="AM43" s="184"/>
    </row>
    <row r="44" spans="2:39" ht="15.75" x14ac:dyDescent="0.25">
      <c r="B44" s="807" t="s">
        <v>499</v>
      </c>
      <c r="C44" s="807"/>
      <c r="D44" s="807"/>
      <c r="E44" s="807"/>
      <c r="F44" s="807"/>
      <c r="G44" s="807"/>
      <c r="H44" s="807"/>
      <c r="I44" s="807"/>
      <c r="J44" s="807"/>
      <c r="K44" s="807"/>
      <c r="L44" s="807"/>
      <c r="M44" s="807"/>
      <c r="N44" s="807"/>
      <c r="O44" s="807"/>
      <c r="P44" s="807"/>
      <c r="Q44" s="807"/>
      <c r="R44" s="807"/>
      <c r="S44" s="807"/>
      <c r="T44" s="807"/>
      <c r="U44" s="807"/>
      <c r="X44" s="61"/>
    </row>
    <row r="45" spans="2:39" ht="15.75" x14ac:dyDescent="0.25">
      <c r="B45" s="807" t="s">
        <v>500</v>
      </c>
      <c r="C45" s="807"/>
      <c r="D45" s="807"/>
      <c r="E45" s="807"/>
      <c r="F45" s="807"/>
      <c r="G45" s="807"/>
      <c r="H45" s="807"/>
      <c r="I45" s="807"/>
      <c r="J45" s="807"/>
      <c r="K45" s="807"/>
      <c r="L45" s="807"/>
      <c r="M45" s="807"/>
      <c r="N45" s="807"/>
      <c r="O45" s="807"/>
      <c r="P45" s="807"/>
      <c r="Q45" s="807"/>
      <c r="R45" s="807"/>
      <c r="S45" s="807"/>
      <c r="T45" s="807"/>
      <c r="U45" s="186"/>
      <c r="X45" s="61"/>
    </row>
    <row r="46" spans="2:39" ht="15.75" x14ac:dyDescent="0.25">
      <c r="B46" s="807" t="s">
        <v>501</v>
      </c>
      <c r="C46" s="807"/>
      <c r="D46" s="807"/>
      <c r="E46" s="807"/>
      <c r="F46" s="807"/>
      <c r="G46" s="807"/>
      <c r="H46" s="807"/>
      <c r="I46" s="807"/>
      <c r="J46" s="807"/>
      <c r="K46" s="807"/>
      <c r="L46" s="807"/>
      <c r="M46" s="807"/>
      <c r="N46" s="807"/>
      <c r="O46" s="807"/>
      <c r="P46" s="807"/>
      <c r="Q46" s="807"/>
      <c r="R46" s="807"/>
      <c r="S46" s="807"/>
      <c r="T46" s="807"/>
      <c r="U46" s="186"/>
      <c r="X46" s="61"/>
    </row>
    <row r="47" spans="2:39" ht="15.75" x14ac:dyDescent="0.25">
      <c r="B47" s="807" t="s">
        <v>502</v>
      </c>
      <c r="C47" s="807"/>
      <c r="D47" s="807"/>
      <c r="E47" s="807"/>
      <c r="F47" s="807"/>
      <c r="G47" s="807"/>
      <c r="H47" s="807"/>
      <c r="I47" s="807"/>
      <c r="J47" s="807"/>
      <c r="K47" s="807"/>
      <c r="L47" s="807"/>
      <c r="M47" s="807"/>
      <c r="N47" s="807"/>
      <c r="O47" s="807"/>
      <c r="P47" s="807"/>
      <c r="Q47" s="807"/>
      <c r="R47" s="807"/>
      <c r="S47" s="807"/>
      <c r="T47" s="807"/>
      <c r="U47" s="807"/>
      <c r="X47" s="61"/>
    </row>
    <row r="48" spans="2:39" ht="15.75" x14ac:dyDescent="0.25">
      <c r="B48" s="807" t="s">
        <v>555</v>
      </c>
      <c r="C48" s="807"/>
      <c r="D48" s="807"/>
      <c r="E48" s="807"/>
      <c r="F48" s="807"/>
      <c r="G48" s="807"/>
      <c r="H48" s="186"/>
      <c r="I48" s="186"/>
      <c r="J48" s="186"/>
      <c r="K48" s="186"/>
      <c r="L48" s="186"/>
      <c r="M48" s="186"/>
      <c r="N48" s="186"/>
      <c r="O48" s="186"/>
      <c r="P48" s="186"/>
      <c r="Q48" s="186"/>
      <c r="R48" s="186"/>
      <c r="S48" s="186"/>
      <c r="T48" s="186"/>
      <c r="U48" s="186"/>
      <c r="X48" s="61"/>
    </row>
    <row r="49" spans="2:24" ht="15.75" x14ac:dyDescent="0.25">
      <c r="B49" s="808" t="s">
        <v>508</v>
      </c>
      <c r="C49" s="808"/>
      <c r="D49" s="808"/>
      <c r="E49" s="808"/>
      <c r="F49" s="808"/>
      <c r="G49" s="808"/>
      <c r="H49" s="808"/>
      <c r="I49" s="808"/>
      <c r="J49" s="808"/>
      <c r="K49" s="808"/>
      <c r="L49" s="808"/>
      <c r="M49" s="808"/>
      <c r="N49" s="808"/>
      <c r="O49" s="186"/>
      <c r="P49" s="186"/>
      <c r="Q49" s="186"/>
      <c r="R49" s="186"/>
      <c r="S49" s="186"/>
      <c r="T49" s="186"/>
      <c r="U49" s="186"/>
      <c r="X49" s="61"/>
    </row>
    <row r="50" spans="2:24" ht="15.75" x14ac:dyDescent="0.25">
      <c r="B50" s="16" t="s">
        <v>556</v>
      </c>
      <c r="D50" s="61"/>
    </row>
    <row r="51" spans="2:24" x14ac:dyDescent="0.25">
      <c r="D51" s="61"/>
    </row>
  </sheetData>
  <protectedRanges>
    <protectedRange sqref="AD7:AI13" name="Diapazons2_5_1_1_1_4"/>
    <protectedRange sqref="U7:Z13" name="Diapazons1_5_1_1_1_4"/>
    <protectedRange sqref="AP14:AP15 AN24:AO25 B30:N30 K31:W31 AM31" name="Diapazons4_5_1_2_1"/>
    <protectedRange sqref="B31:J31 AJ37:AL37 AI31 B29:N29 B32:N32 O30:AI30 AN26:AO27 AM32:AM33 AM43 AJ36 AP16:AP20" name="Diapazons4_5_1_1_2_1"/>
    <protectedRange sqref="AD14:AI27" name="Diapazons2_5_1_1_1_3_1"/>
    <protectedRange sqref="U14:Z27" name="Diapazons1_5_1_1_1_3_1"/>
    <protectedRange sqref="V28" name="Diapazons3_5_1_1_1_1"/>
  </protectedRanges>
  <mergeCells count="148">
    <mergeCell ref="AC18:AC20"/>
    <mergeCell ref="AC21:AC23"/>
    <mergeCell ref="AC5:AC6"/>
    <mergeCell ref="AB5:AB6"/>
    <mergeCell ref="AI5:AI6"/>
    <mergeCell ref="AJ5:AJ6"/>
    <mergeCell ref="AH14:AH17"/>
    <mergeCell ref="AI14:AI17"/>
    <mergeCell ref="AJ14:AJ17"/>
    <mergeCell ref="AB14:AB17"/>
    <mergeCell ref="AC14:AC17"/>
    <mergeCell ref="AD14:AD17"/>
    <mergeCell ref="AE14:AE17"/>
    <mergeCell ref="AE11:AE13"/>
    <mergeCell ref="AK5:AK6"/>
    <mergeCell ref="AL5:AL6"/>
    <mergeCell ref="AH5:AH6"/>
    <mergeCell ref="AG5:AG6"/>
    <mergeCell ref="AF5:AF6"/>
    <mergeCell ref="AE5:AE6"/>
    <mergeCell ref="AD5:AD6"/>
    <mergeCell ref="B44:U44"/>
    <mergeCell ref="B45:T45"/>
    <mergeCell ref="AD24:AD27"/>
    <mergeCell ref="AE24:AE27"/>
    <mergeCell ref="AF24:AF27"/>
    <mergeCell ref="B32:N32"/>
    <mergeCell ref="B33:Q33"/>
    <mergeCell ref="B34:I34"/>
    <mergeCell ref="B35:L35"/>
    <mergeCell ref="B36:L36"/>
    <mergeCell ref="B37:N37"/>
    <mergeCell ref="B28:AD28"/>
    <mergeCell ref="B29:J29"/>
    <mergeCell ref="O30:W30"/>
    <mergeCell ref="Z30:AH30"/>
    <mergeCell ref="B31:J31"/>
    <mergeCell ref="X31:AD31"/>
    <mergeCell ref="B46:T46"/>
    <mergeCell ref="B47:U47"/>
    <mergeCell ref="B48:G48"/>
    <mergeCell ref="B49:N49"/>
    <mergeCell ref="B38:I38"/>
    <mergeCell ref="B39:L39"/>
    <mergeCell ref="B40:I40"/>
    <mergeCell ref="B41:H41"/>
    <mergeCell ref="B42:O42"/>
    <mergeCell ref="B43:E43"/>
    <mergeCell ref="AG24:AG27"/>
    <mergeCell ref="AH24:AH27"/>
    <mergeCell ref="AI24:AI27"/>
    <mergeCell ref="AJ24:AJ27"/>
    <mergeCell ref="AK24:AK27"/>
    <mergeCell ref="AL24:AL27"/>
    <mergeCell ref="A24:A27"/>
    <mergeCell ref="B24:B27"/>
    <mergeCell ref="C24:C27"/>
    <mergeCell ref="D24:D27"/>
    <mergeCell ref="E24:E27"/>
    <mergeCell ref="U24:U27"/>
    <mergeCell ref="V24:V27"/>
    <mergeCell ref="W24:W27"/>
    <mergeCell ref="X24:X27"/>
    <mergeCell ref="Y24:Y27"/>
    <mergeCell ref="Z24:Z27"/>
    <mergeCell ref="AA24:AA27"/>
    <mergeCell ref="AB24:AB27"/>
    <mergeCell ref="AC24:AC27"/>
    <mergeCell ref="A14:A17"/>
    <mergeCell ref="B14:B17"/>
    <mergeCell ref="C14:C17"/>
    <mergeCell ref="D14:D17"/>
    <mergeCell ref="E14:E17"/>
    <mergeCell ref="U14:U17"/>
    <mergeCell ref="AK14:AK17"/>
    <mergeCell ref="AL14:AL17"/>
    <mergeCell ref="AF14:AF17"/>
    <mergeCell ref="AG14:AG17"/>
    <mergeCell ref="V14:V17"/>
    <mergeCell ref="W14:W17"/>
    <mergeCell ref="X14:X17"/>
    <mergeCell ref="Y14:Y17"/>
    <mergeCell ref="Z14:Z17"/>
    <mergeCell ref="AA14:AA17"/>
    <mergeCell ref="AK7:AK10"/>
    <mergeCell ref="AF11:AF13"/>
    <mergeCell ref="AG11:AG13"/>
    <mergeCell ref="AH11:AH13"/>
    <mergeCell ref="AI11:AI13"/>
    <mergeCell ref="X11:X13"/>
    <mergeCell ref="Y11:Y13"/>
    <mergeCell ref="Z11:Z13"/>
    <mergeCell ref="AA11:AA13"/>
    <mergeCell ref="AB11:AB13"/>
    <mergeCell ref="AC11:AC13"/>
    <mergeCell ref="AL7:AL10"/>
    <mergeCell ref="A11:A13"/>
    <mergeCell ref="B11:B13"/>
    <mergeCell ref="C11:C13"/>
    <mergeCell ref="D11:D13"/>
    <mergeCell ref="E11:E13"/>
    <mergeCell ref="U11:U13"/>
    <mergeCell ref="V11:V13"/>
    <mergeCell ref="W11:W13"/>
    <mergeCell ref="AE7:AE10"/>
    <mergeCell ref="AF7:AF10"/>
    <mergeCell ref="AG7:AG10"/>
    <mergeCell ref="AH7:AH10"/>
    <mergeCell ref="AI7:AI10"/>
    <mergeCell ref="AJ7:AJ10"/>
    <mergeCell ref="Y7:Y10"/>
    <mergeCell ref="Z7:Z10"/>
    <mergeCell ref="AA7:AA10"/>
    <mergeCell ref="AB7:AB10"/>
    <mergeCell ref="AC7:AC10"/>
    <mergeCell ref="AD7:AD10"/>
    <mergeCell ref="AJ11:AJ13"/>
    <mergeCell ref="AK11:AK13"/>
    <mergeCell ref="AD11:AD13"/>
    <mergeCell ref="U5:AA5"/>
    <mergeCell ref="A7:A10"/>
    <mergeCell ref="B7:B10"/>
    <mergeCell ref="C7:C10"/>
    <mergeCell ref="D7:D10"/>
    <mergeCell ref="E7:E10"/>
    <mergeCell ref="U7:U10"/>
    <mergeCell ref="V7:V10"/>
    <mergeCell ref="W7:W10"/>
    <mergeCell ref="X7:X10"/>
    <mergeCell ref="E1:S1"/>
    <mergeCell ref="E2:S2"/>
    <mergeCell ref="A5:A6"/>
    <mergeCell ref="B5:B6"/>
    <mergeCell ref="C5:D5"/>
    <mergeCell ref="E5:E6"/>
    <mergeCell ref="F5:F6"/>
    <mergeCell ref="G5:G6"/>
    <mergeCell ref="H5:S5"/>
    <mergeCell ref="A18:A20"/>
    <mergeCell ref="B18:B20"/>
    <mergeCell ref="C18:C20"/>
    <mergeCell ref="D18:D20"/>
    <mergeCell ref="E18:E20"/>
    <mergeCell ref="A21:A23"/>
    <mergeCell ref="B21:B23"/>
    <mergeCell ref="C21:C23"/>
    <mergeCell ref="D21:D23"/>
    <mergeCell ref="E21:E23"/>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L95"/>
  <sheetViews>
    <sheetView topLeftCell="E49" zoomScale="68" zoomScaleNormal="68" workbookViewId="0">
      <selection activeCell="AD65" sqref="AD65:AD68"/>
    </sheetView>
  </sheetViews>
  <sheetFormatPr defaultColWidth="9.140625" defaultRowHeight="15" x14ac:dyDescent="0.25"/>
  <cols>
    <col min="1" max="1" width="9.140625" style="1"/>
    <col min="2" max="2" width="16.7109375" style="96" customWidth="1"/>
    <col min="3" max="3" width="45.85546875" style="1" customWidth="1"/>
    <col min="4" max="4" width="18.5703125" style="1" customWidth="1"/>
    <col min="5" max="5" width="9.140625" style="1"/>
    <col min="6" max="6" width="28.5703125" style="1" customWidth="1"/>
    <col min="7" max="7" width="19.7109375" style="1" customWidth="1"/>
    <col min="8" max="20" width="10.28515625" style="1" customWidth="1"/>
    <col min="21" max="21" width="21.7109375" style="1" customWidth="1"/>
    <col min="22" max="22" width="17" style="1" customWidth="1"/>
    <col min="23" max="23" width="16.28515625" style="1" customWidth="1"/>
    <col min="24" max="24" width="15.140625" style="1" customWidth="1"/>
    <col min="25" max="25" width="15.85546875" style="1" customWidth="1"/>
    <col min="26" max="26" width="15.5703125" style="1" customWidth="1"/>
    <col min="27" max="27" width="16.28515625" style="1" customWidth="1"/>
    <col min="28" max="28" width="11.5703125" style="1" customWidth="1"/>
    <col min="29" max="29" width="15.28515625" style="1" customWidth="1"/>
    <col min="30" max="30" width="18.140625" style="1" customWidth="1"/>
    <col min="31" max="31" width="16.7109375" style="1" customWidth="1"/>
    <col min="32" max="32" width="46.140625" style="1" customWidth="1"/>
    <col min="33" max="35" width="12" style="1" customWidth="1"/>
    <col min="36" max="36" width="12.85546875" style="1" customWidth="1"/>
    <col min="37" max="37" width="17" style="1" customWidth="1"/>
    <col min="38" max="38" width="17.28515625" style="1" customWidth="1"/>
    <col min="39" max="16384" width="9.140625" style="1"/>
  </cols>
  <sheetData>
    <row r="1" spans="1:38" ht="18.75" x14ac:dyDescent="0.25">
      <c r="F1" s="721" t="s">
        <v>34</v>
      </c>
      <c r="G1" s="721"/>
      <c r="H1" s="721"/>
      <c r="I1" s="721"/>
      <c r="J1" s="721"/>
      <c r="K1" s="721"/>
      <c r="L1" s="721"/>
      <c r="M1" s="721"/>
      <c r="N1" s="721"/>
      <c r="O1" s="721"/>
      <c r="P1" s="721"/>
      <c r="Q1" s="721"/>
      <c r="R1" s="721"/>
      <c r="S1" s="721"/>
      <c r="T1" s="721"/>
    </row>
    <row r="2" spans="1:38" ht="18.75" x14ac:dyDescent="0.25">
      <c r="F2" s="722" t="s">
        <v>35</v>
      </c>
      <c r="G2" s="722"/>
      <c r="H2" s="722"/>
      <c r="I2" s="722"/>
      <c r="J2" s="722"/>
      <c r="K2" s="722"/>
      <c r="L2" s="722"/>
      <c r="M2" s="722"/>
      <c r="N2" s="722"/>
      <c r="O2" s="722"/>
      <c r="P2" s="722"/>
      <c r="Q2" s="722"/>
      <c r="R2" s="722"/>
      <c r="S2" s="722"/>
      <c r="T2" s="722"/>
    </row>
    <row r="3" spans="1:38" ht="15.75" thickBot="1" x14ac:dyDescent="0.3">
      <c r="A3" s="97"/>
      <c r="B3" s="98"/>
      <c r="C3" s="97"/>
      <c r="D3" s="97"/>
      <c r="E3" s="97"/>
      <c r="F3" s="97"/>
      <c r="G3" s="97"/>
      <c r="H3" s="97"/>
      <c r="I3" s="97"/>
      <c r="J3" s="97"/>
      <c r="K3" s="97"/>
      <c r="L3" s="97"/>
      <c r="M3" s="97"/>
      <c r="N3" s="97"/>
      <c r="O3" s="97"/>
      <c r="P3" s="97"/>
      <c r="Q3" s="97"/>
      <c r="R3" s="97"/>
      <c r="S3" s="97"/>
      <c r="T3" s="97"/>
    </row>
    <row r="4" spans="1:38" ht="15" customHeight="1" x14ac:dyDescent="0.25">
      <c r="A4" s="829" t="s">
        <v>3</v>
      </c>
      <c r="B4" s="987" t="s">
        <v>36</v>
      </c>
      <c r="C4" s="908" t="s">
        <v>37</v>
      </c>
      <c r="D4" s="908"/>
      <c r="E4" s="905" t="s">
        <v>38</v>
      </c>
      <c r="F4" s="984" t="s">
        <v>39</v>
      </c>
      <c r="G4" s="986" t="s">
        <v>40</v>
      </c>
      <c r="H4" s="996"/>
      <c r="I4" s="997"/>
      <c r="J4" s="997"/>
      <c r="K4" s="997"/>
      <c r="L4" s="997"/>
      <c r="M4" s="997"/>
      <c r="N4" s="997"/>
      <c r="O4" s="997"/>
      <c r="P4" s="997"/>
      <c r="Q4" s="997"/>
      <c r="R4" s="997"/>
      <c r="S4" s="998"/>
      <c r="T4" s="856" t="s">
        <v>42</v>
      </c>
      <c r="U4" s="795" t="s">
        <v>43</v>
      </c>
      <c r="V4" s="796"/>
      <c r="W4" s="796"/>
      <c r="X4" s="796"/>
      <c r="Y4" s="796"/>
      <c r="Z4" s="796"/>
      <c r="AA4" s="999"/>
      <c r="AB4" s="970" t="s">
        <v>44</v>
      </c>
      <c r="AC4" s="778" t="s">
        <v>45</v>
      </c>
      <c r="AD4" s="782" t="s">
        <v>46</v>
      </c>
      <c r="AE4" s="773" t="s">
        <v>47</v>
      </c>
      <c r="AF4" s="967" t="s">
        <v>48</v>
      </c>
      <c r="AG4" s="965" t="s">
        <v>49</v>
      </c>
      <c r="AH4" s="776" t="s">
        <v>50</v>
      </c>
      <c r="AI4" s="825" t="s">
        <v>51</v>
      </c>
      <c r="AJ4" s="767" t="s">
        <v>525</v>
      </c>
      <c r="AK4" s="767" t="s">
        <v>526</v>
      </c>
      <c r="AL4" s="767" t="s">
        <v>527</v>
      </c>
    </row>
    <row r="5" spans="1:38" ht="97.5" customHeight="1" thickBot="1" x14ac:dyDescent="0.3">
      <c r="A5" s="864"/>
      <c r="B5" s="988"/>
      <c r="C5" s="99" t="s">
        <v>52</v>
      </c>
      <c r="D5" s="52" t="s">
        <v>53</v>
      </c>
      <c r="E5" s="787"/>
      <c r="F5" s="985"/>
      <c r="G5" s="986"/>
      <c r="H5" s="100" t="s">
        <v>54</v>
      </c>
      <c r="I5" s="108" t="s">
        <v>55</v>
      </c>
      <c r="J5" s="108" t="s">
        <v>56</v>
      </c>
      <c r="K5" s="108" t="s">
        <v>57</v>
      </c>
      <c r="L5" s="108" t="s">
        <v>58</v>
      </c>
      <c r="M5" s="108" t="s">
        <v>59</v>
      </c>
      <c r="N5" s="108" t="s">
        <v>60</v>
      </c>
      <c r="O5" s="108" t="s">
        <v>61</v>
      </c>
      <c r="P5" s="108" t="s">
        <v>62</v>
      </c>
      <c r="Q5" s="108" t="s">
        <v>63</v>
      </c>
      <c r="R5" s="108" t="s">
        <v>64</v>
      </c>
      <c r="S5" s="114" t="s">
        <v>65</v>
      </c>
      <c r="T5" s="857"/>
      <c r="U5" s="31" t="s">
        <v>66</v>
      </c>
      <c r="V5" s="5" t="s">
        <v>67</v>
      </c>
      <c r="W5" s="5" t="s">
        <v>68</v>
      </c>
      <c r="X5" s="5" t="s">
        <v>69</v>
      </c>
      <c r="Y5" s="5" t="s">
        <v>70</v>
      </c>
      <c r="Z5" s="5" t="s">
        <v>71</v>
      </c>
      <c r="AA5" s="123" t="s">
        <v>72</v>
      </c>
      <c r="AB5" s="971"/>
      <c r="AC5" s="779"/>
      <c r="AD5" s="783"/>
      <c r="AE5" s="774"/>
      <c r="AF5" s="968"/>
      <c r="AG5" s="966"/>
      <c r="AH5" s="777"/>
      <c r="AI5" s="826"/>
      <c r="AJ5" s="949"/>
      <c r="AK5" s="949"/>
      <c r="AL5" s="949"/>
    </row>
    <row r="6" spans="1:38" ht="38.25" customHeight="1" x14ac:dyDescent="0.25">
      <c r="A6" s="860">
        <v>1</v>
      </c>
      <c r="B6" s="989" t="s">
        <v>165</v>
      </c>
      <c r="C6" s="804" t="s">
        <v>166</v>
      </c>
      <c r="D6" s="823" t="s">
        <v>167</v>
      </c>
      <c r="E6" s="823" t="s">
        <v>75</v>
      </c>
      <c r="F6" s="54" t="s">
        <v>6</v>
      </c>
      <c r="G6" s="55" t="s">
        <v>77</v>
      </c>
      <c r="H6" s="101"/>
      <c r="I6" s="109">
        <v>20</v>
      </c>
      <c r="J6" s="109">
        <v>10</v>
      </c>
      <c r="K6" s="109">
        <v>20</v>
      </c>
      <c r="L6" s="109">
        <v>15</v>
      </c>
      <c r="M6" s="109"/>
      <c r="N6" s="109"/>
      <c r="O6" s="109"/>
      <c r="P6" s="109"/>
      <c r="Q6" s="109"/>
      <c r="R6" s="109"/>
      <c r="S6" s="115"/>
      <c r="T6" s="117">
        <f>SUM(H6:S6)</f>
        <v>65</v>
      </c>
      <c r="U6" s="907"/>
      <c r="V6" s="898"/>
      <c r="W6" s="978"/>
      <c r="X6" s="898"/>
      <c r="Y6" s="730"/>
      <c r="Z6" s="730"/>
      <c r="AA6" s="733"/>
      <c r="AB6" s="862" t="str">
        <f>E6</f>
        <v>kg</v>
      </c>
      <c r="AC6" s="780">
        <v>87.5</v>
      </c>
      <c r="AD6" s="730"/>
      <c r="AE6" s="761">
        <f>AC6*AD6</f>
        <v>0</v>
      </c>
      <c r="AF6" s="895"/>
      <c r="AG6" s="749"/>
      <c r="AH6" s="730"/>
      <c r="AI6" s="733"/>
      <c r="AJ6" s="769"/>
      <c r="AK6" s="769"/>
      <c r="AL6" s="769"/>
    </row>
    <row r="7" spans="1:38" ht="38.25" customHeight="1" x14ac:dyDescent="0.25">
      <c r="A7" s="876"/>
      <c r="B7" s="990"/>
      <c r="C7" s="741"/>
      <c r="D7" s="738"/>
      <c r="E7" s="738"/>
      <c r="F7" s="534" t="s">
        <v>692</v>
      </c>
      <c r="G7" s="535" t="s">
        <v>695</v>
      </c>
      <c r="H7" s="645"/>
      <c r="I7" s="646"/>
      <c r="J7" s="646"/>
      <c r="K7" s="646"/>
      <c r="L7" s="646"/>
      <c r="M7" s="646"/>
      <c r="N7" s="646"/>
      <c r="O7" s="646"/>
      <c r="P7" s="646"/>
      <c r="Q7" s="646"/>
      <c r="R7" s="646"/>
      <c r="S7" s="647"/>
      <c r="T7" s="314">
        <v>0.5</v>
      </c>
      <c r="U7" s="736"/>
      <c r="V7" s="730"/>
      <c r="W7" s="979"/>
      <c r="X7" s="730"/>
      <c r="Y7" s="730"/>
      <c r="Z7" s="730"/>
      <c r="AA7" s="733"/>
      <c r="AB7" s="862"/>
      <c r="AC7" s="780"/>
      <c r="AD7" s="730"/>
      <c r="AE7" s="761"/>
      <c r="AF7" s="733"/>
      <c r="AG7" s="749"/>
      <c r="AH7" s="730"/>
      <c r="AI7" s="733"/>
      <c r="AJ7" s="726"/>
      <c r="AK7" s="726"/>
      <c r="AL7" s="726"/>
    </row>
    <row r="8" spans="1:38" ht="38.25" customHeight="1" x14ac:dyDescent="0.25">
      <c r="A8" s="876"/>
      <c r="B8" s="990" t="s">
        <v>158</v>
      </c>
      <c r="C8" s="741"/>
      <c r="D8" s="738"/>
      <c r="E8" s="738"/>
      <c r="F8" s="9" t="s">
        <v>8</v>
      </c>
      <c r="G8" s="10" t="s">
        <v>105</v>
      </c>
      <c r="H8" s="75">
        <v>2</v>
      </c>
      <c r="I8" s="79">
        <v>2</v>
      </c>
      <c r="J8" s="79">
        <v>2</v>
      </c>
      <c r="K8" s="79">
        <v>2</v>
      </c>
      <c r="L8" s="79">
        <v>2</v>
      </c>
      <c r="M8" s="79">
        <v>1</v>
      </c>
      <c r="N8" s="79"/>
      <c r="O8" s="79"/>
      <c r="P8" s="79"/>
      <c r="Q8" s="79">
        <v>2</v>
      </c>
      <c r="R8" s="79">
        <v>2</v>
      </c>
      <c r="S8" s="84">
        <v>2</v>
      </c>
      <c r="T8" s="314">
        <f t="shared" ref="T8:T64" si="0">SUM(H8:S8)</f>
        <v>17</v>
      </c>
      <c r="U8" s="764"/>
      <c r="V8" s="762"/>
      <c r="W8" s="980"/>
      <c r="X8" s="762"/>
      <c r="Y8" s="762"/>
      <c r="Z8" s="762"/>
      <c r="AA8" s="772"/>
      <c r="AB8" s="969"/>
      <c r="AC8" s="781"/>
      <c r="AD8" s="762"/>
      <c r="AE8" s="760"/>
      <c r="AF8" s="772"/>
      <c r="AG8" s="947"/>
      <c r="AH8" s="762"/>
      <c r="AI8" s="772"/>
      <c r="AJ8" s="726"/>
      <c r="AK8" s="726"/>
      <c r="AL8" s="726"/>
    </row>
    <row r="9" spans="1:38" ht="38.25" customHeight="1" thickBot="1" x14ac:dyDescent="0.3">
      <c r="A9" s="876"/>
      <c r="B9" s="990" t="s">
        <v>158</v>
      </c>
      <c r="C9" s="741"/>
      <c r="D9" s="738"/>
      <c r="E9" s="738"/>
      <c r="F9" s="11" t="s">
        <v>78</v>
      </c>
      <c r="G9" s="15" t="s">
        <v>106</v>
      </c>
      <c r="H9" s="76">
        <v>1</v>
      </c>
      <c r="I9" s="80"/>
      <c r="J9" s="80">
        <v>1</v>
      </c>
      <c r="K9" s="80"/>
      <c r="L9" s="80">
        <v>1</v>
      </c>
      <c r="M9" s="80"/>
      <c r="N9" s="80"/>
      <c r="O9" s="80"/>
      <c r="P9" s="80"/>
      <c r="Q9" s="80">
        <v>1</v>
      </c>
      <c r="R9" s="80"/>
      <c r="S9" s="85">
        <v>1</v>
      </c>
      <c r="T9" s="315">
        <f t="shared" si="0"/>
        <v>5</v>
      </c>
      <c r="U9" s="764"/>
      <c r="V9" s="762"/>
      <c r="W9" s="980"/>
      <c r="X9" s="762"/>
      <c r="Y9" s="762"/>
      <c r="Z9" s="762"/>
      <c r="AA9" s="772"/>
      <c r="AB9" s="969"/>
      <c r="AC9" s="781"/>
      <c r="AD9" s="762"/>
      <c r="AE9" s="760"/>
      <c r="AF9" s="772"/>
      <c r="AG9" s="947"/>
      <c r="AH9" s="762"/>
      <c r="AI9" s="772"/>
      <c r="AJ9" s="726"/>
      <c r="AK9" s="726"/>
      <c r="AL9" s="726"/>
    </row>
    <row r="10" spans="1:38" ht="38.25" customHeight="1" x14ac:dyDescent="0.25">
      <c r="A10" s="829">
        <f>A6+1</f>
        <v>2</v>
      </c>
      <c r="B10" s="883" t="s">
        <v>168</v>
      </c>
      <c r="C10" s="741" t="s">
        <v>169</v>
      </c>
      <c r="D10" s="738" t="s">
        <v>167</v>
      </c>
      <c r="E10" s="738" t="s">
        <v>75</v>
      </c>
      <c r="F10" s="7" t="s">
        <v>6</v>
      </c>
      <c r="G10" s="8" t="s">
        <v>103</v>
      </c>
      <c r="H10" s="74">
        <v>20</v>
      </c>
      <c r="I10" s="78"/>
      <c r="J10" s="78"/>
      <c r="K10" s="78"/>
      <c r="L10" s="78"/>
      <c r="M10" s="78"/>
      <c r="N10" s="78"/>
      <c r="O10" s="78"/>
      <c r="P10" s="78"/>
      <c r="Q10" s="78">
        <v>15</v>
      </c>
      <c r="R10" s="78">
        <v>15</v>
      </c>
      <c r="S10" s="83">
        <v>15</v>
      </c>
      <c r="T10" s="116">
        <f t="shared" ref="T10:T12" si="1">SUM(H10:S10)</f>
        <v>65</v>
      </c>
      <c r="U10" s="736"/>
      <c r="V10" s="730"/>
      <c r="W10" s="730"/>
      <c r="X10" s="730"/>
      <c r="Y10" s="730"/>
      <c r="Z10" s="730"/>
      <c r="AA10" s="733"/>
      <c r="AB10" s="862" t="str">
        <f t="shared" ref="AB10" si="2">E10</f>
        <v>kg</v>
      </c>
      <c r="AC10" s="780">
        <f t="shared" ref="AC10" si="3">T10+T11+T12</f>
        <v>65</v>
      </c>
      <c r="AD10" s="730"/>
      <c r="AE10" s="761">
        <f t="shared" ref="AE10" si="4">AC10*AD10</f>
        <v>0</v>
      </c>
      <c r="AF10" s="895"/>
      <c r="AG10" s="749"/>
      <c r="AH10" s="730"/>
      <c r="AI10" s="733"/>
      <c r="AJ10" s="769"/>
      <c r="AK10" s="769"/>
      <c r="AL10" s="769"/>
    </row>
    <row r="11" spans="1:38" ht="38.25" customHeight="1" x14ac:dyDescent="0.25">
      <c r="A11" s="829"/>
      <c r="B11" s="883" t="s">
        <v>158</v>
      </c>
      <c r="C11" s="741"/>
      <c r="D11" s="738"/>
      <c r="E11" s="738"/>
      <c r="F11" s="9" t="s">
        <v>8</v>
      </c>
      <c r="G11" s="10"/>
      <c r="H11" s="75"/>
      <c r="I11" s="79"/>
      <c r="J11" s="79"/>
      <c r="K11" s="79"/>
      <c r="L11" s="79"/>
      <c r="M11" s="79"/>
      <c r="N11" s="79"/>
      <c r="O11" s="79"/>
      <c r="P11" s="79"/>
      <c r="Q11" s="79"/>
      <c r="R11" s="79"/>
      <c r="S11" s="84"/>
      <c r="T11" s="116">
        <f t="shared" si="1"/>
        <v>0</v>
      </c>
      <c r="U11" s="764"/>
      <c r="V11" s="762"/>
      <c r="W11" s="762"/>
      <c r="X11" s="762"/>
      <c r="Y11" s="762"/>
      <c r="Z11" s="762"/>
      <c r="AA11" s="772"/>
      <c r="AB11" s="969"/>
      <c r="AC11" s="781"/>
      <c r="AD11" s="762"/>
      <c r="AE11" s="760"/>
      <c r="AF11" s="772"/>
      <c r="AG11" s="947"/>
      <c r="AH11" s="762"/>
      <c r="AI11" s="772"/>
      <c r="AJ11" s="726"/>
      <c r="AK11" s="726"/>
      <c r="AL11" s="726"/>
    </row>
    <row r="12" spans="1:38" ht="38.25" customHeight="1" thickBot="1" x14ac:dyDescent="0.3">
      <c r="A12" s="829"/>
      <c r="B12" s="883" t="s">
        <v>158</v>
      </c>
      <c r="C12" s="741"/>
      <c r="D12" s="738"/>
      <c r="E12" s="738"/>
      <c r="F12" s="11" t="s">
        <v>78</v>
      </c>
      <c r="G12" s="15"/>
      <c r="H12" s="76"/>
      <c r="I12" s="80"/>
      <c r="J12" s="80"/>
      <c r="K12" s="80"/>
      <c r="L12" s="80"/>
      <c r="M12" s="80"/>
      <c r="N12" s="80"/>
      <c r="O12" s="80"/>
      <c r="P12" s="80"/>
      <c r="Q12" s="80"/>
      <c r="R12" s="80"/>
      <c r="S12" s="85"/>
      <c r="T12" s="116">
        <f t="shared" si="1"/>
        <v>0</v>
      </c>
      <c r="U12" s="764"/>
      <c r="V12" s="762"/>
      <c r="W12" s="762"/>
      <c r="X12" s="762"/>
      <c r="Y12" s="762"/>
      <c r="Z12" s="762"/>
      <c r="AA12" s="772"/>
      <c r="AB12" s="969"/>
      <c r="AC12" s="781"/>
      <c r="AD12" s="762"/>
      <c r="AE12" s="760"/>
      <c r="AF12" s="772"/>
      <c r="AG12" s="947"/>
      <c r="AH12" s="762"/>
      <c r="AI12" s="772"/>
      <c r="AJ12" s="726"/>
      <c r="AK12" s="726"/>
      <c r="AL12" s="726"/>
    </row>
    <row r="13" spans="1:38" ht="38.25" customHeight="1" x14ac:dyDescent="0.25">
      <c r="A13" s="829">
        <f>A10+1</f>
        <v>3</v>
      </c>
      <c r="B13" s="991" t="s">
        <v>170</v>
      </c>
      <c r="C13" s="741" t="s">
        <v>171</v>
      </c>
      <c r="D13" s="823" t="s">
        <v>167</v>
      </c>
      <c r="E13" s="738" t="s">
        <v>75</v>
      </c>
      <c r="F13" s="7" t="s">
        <v>6</v>
      </c>
      <c r="G13" s="8" t="s">
        <v>103</v>
      </c>
      <c r="H13" s="74"/>
      <c r="I13" s="78"/>
      <c r="J13" s="78"/>
      <c r="K13" s="78"/>
      <c r="L13" s="78"/>
      <c r="M13" s="78"/>
      <c r="N13" s="78"/>
      <c r="O13" s="78">
        <v>3</v>
      </c>
      <c r="P13" s="78">
        <v>5</v>
      </c>
      <c r="Q13" s="78"/>
      <c r="R13" s="78"/>
      <c r="S13" s="83"/>
      <c r="T13" s="117">
        <f t="shared" si="0"/>
        <v>8</v>
      </c>
      <c r="U13" s="736"/>
      <c r="V13" s="730"/>
      <c r="W13" s="730"/>
      <c r="X13" s="730"/>
      <c r="Y13" s="730"/>
      <c r="Z13" s="730"/>
      <c r="AA13" s="733"/>
      <c r="AB13" s="862" t="str">
        <f t="shared" ref="AB13" si="5">E13</f>
        <v>kg</v>
      </c>
      <c r="AC13" s="780">
        <f t="shared" ref="AC13" si="6">T13+T14+T15</f>
        <v>14</v>
      </c>
      <c r="AD13" s="730"/>
      <c r="AE13" s="761">
        <f t="shared" ref="AE13" si="7">AC13*AD13</f>
        <v>0</v>
      </c>
      <c r="AF13" s="895"/>
      <c r="AG13" s="749"/>
      <c r="AH13" s="730"/>
      <c r="AI13" s="733"/>
      <c r="AJ13" s="769"/>
      <c r="AK13" s="769"/>
      <c r="AL13" s="769"/>
    </row>
    <row r="14" spans="1:38" ht="38.25" customHeight="1" x14ac:dyDescent="0.25">
      <c r="A14" s="829"/>
      <c r="B14" s="991" t="s">
        <v>158</v>
      </c>
      <c r="C14" s="741"/>
      <c r="D14" s="738"/>
      <c r="E14" s="738"/>
      <c r="F14" s="9" t="s">
        <v>8</v>
      </c>
      <c r="G14" s="10" t="s">
        <v>105</v>
      </c>
      <c r="H14" s="75"/>
      <c r="I14" s="79"/>
      <c r="J14" s="79"/>
      <c r="K14" s="79"/>
      <c r="L14" s="79"/>
      <c r="M14" s="79"/>
      <c r="N14" s="79">
        <v>1</v>
      </c>
      <c r="O14" s="79">
        <v>1</v>
      </c>
      <c r="P14" s="79">
        <v>2</v>
      </c>
      <c r="Q14" s="79"/>
      <c r="R14" s="79"/>
      <c r="S14" s="84"/>
      <c r="T14" s="116">
        <f t="shared" si="0"/>
        <v>4</v>
      </c>
      <c r="U14" s="764"/>
      <c r="V14" s="762"/>
      <c r="W14" s="762"/>
      <c r="X14" s="762"/>
      <c r="Y14" s="762"/>
      <c r="Z14" s="762"/>
      <c r="AA14" s="772"/>
      <c r="AB14" s="969"/>
      <c r="AC14" s="781"/>
      <c r="AD14" s="762"/>
      <c r="AE14" s="760"/>
      <c r="AF14" s="772"/>
      <c r="AG14" s="947"/>
      <c r="AH14" s="762"/>
      <c r="AI14" s="772"/>
      <c r="AJ14" s="726"/>
      <c r="AK14" s="726"/>
      <c r="AL14" s="726"/>
    </row>
    <row r="15" spans="1:38" ht="38.25" customHeight="1" thickBot="1" x14ac:dyDescent="0.3">
      <c r="A15" s="829"/>
      <c r="B15" s="991" t="s">
        <v>158</v>
      </c>
      <c r="C15" s="741"/>
      <c r="D15" s="738"/>
      <c r="E15" s="738"/>
      <c r="F15" s="11" t="s">
        <v>78</v>
      </c>
      <c r="G15" s="15" t="s">
        <v>106</v>
      </c>
      <c r="H15" s="76"/>
      <c r="I15" s="80"/>
      <c r="J15" s="80"/>
      <c r="K15" s="80"/>
      <c r="L15" s="80"/>
      <c r="M15" s="80"/>
      <c r="N15" s="80">
        <v>1</v>
      </c>
      <c r="O15" s="80"/>
      <c r="P15" s="80">
        <v>1</v>
      </c>
      <c r="Q15" s="80"/>
      <c r="R15" s="80"/>
      <c r="S15" s="85"/>
      <c r="T15" s="116">
        <f t="shared" si="0"/>
        <v>2</v>
      </c>
      <c r="U15" s="764"/>
      <c r="V15" s="762"/>
      <c r="W15" s="762"/>
      <c r="X15" s="762"/>
      <c r="Y15" s="762"/>
      <c r="Z15" s="762"/>
      <c r="AA15" s="772"/>
      <c r="AB15" s="969"/>
      <c r="AC15" s="781"/>
      <c r="AD15" s="762"/>
      <c r="AE15" s="760"/>
      <c r="AF15" s="772"/>
      <c r="AG15" s="947"/>
      <c r="AH15" s="762"/>
      <c r="AI15" s="772"/>
      <c r="AJ15" s="726"/>
      <c r="AK15" s="726"/>
      <c r="AL15" s="726"/>
    </row>
    <row r="16" spans="1:38" ht="38.25" customHeight="1" x14ac:dyDescent="0.25">
      <c r="A16" s="829">
        <f>A13+1</f>
        <v>4</v>
      </c>
      <c r="B16" s="990" t="s">
        <v>172</v>
      </c>
      <c r="C16" s="741" t="s">
        <v>173</v>
      </c>
      <c r="D16" s="823" t="s">
        <v>174</v>
      </c>
      <c r="E16" s="738" t="s">
        <v>75</v>
      </c>
      <c r="F16" s="7" t="s">
        <v>6</v>
      </c>
      <c r="G16" s="8" t="s">
        <v>103</v>
      </c>
      <c r="H16" s="74">
        <v>50</v>
      </c>
      <c r="I16" s="78">
        <v>120</v>
      </c>
      <c r="J16" s="78"/>
      <c r="K16" s="78"/>
      <c r="L16" s="78"/>
      <c r="M16" s="78"/>
      <c r="N16" s="78"/>
      <c r="O16" s="78"/>
      <c r="P16" s="78"/>
      <c r="Q16" s="78"/>
      <c r="R16" s="78">
        <v>50</v>
      </c>
      <c r="S16" s="83">
        <v>120</v>
      </c>
      <c r="T16" s="117">
        <f t="shared" si="0"/>
        <v>340</v>
      </c>
      <c r="U16" s="736"/>
      <c r="V16" s="898"/>
      <c r="W16" s="898"/>
      <c r="X16" s="898"/>
      <c r="Y16" s="898"/>
      <c r="Z16" s="898"/>
      <c r="AA16" s="895"/>
      <c r="AB16" s="862" t="str">
        <f t="shared" ref="AB16" si="8">E16</f>
        <v>kg</v>
      </c>
      <c r="AC16" s="780">
        <v>1005</v>
      </c>
      <c r="AD16" s="730"/>
      <c r="AE16" s="761">
        <f t="shared" ref="AE16" si="9">AC16*AD16</f>
        <v>0</v>
      </c>
      <c r="AF16" s="895"/>
      <c r="AG16" s="749"/>
      <c r="AH16" s="730"/>
      <c r="AI16" s="733"/>
      <c r="AJ16" s="933"/>
      <c r="AK16" s="933"/>
      <c r="AL16" s="933"/>
    </row>
    <row r="17" spans="1:38" ht="38.25" customHeight="1" x14ac:dyDescent="0.25">
      <c r="A17" s="829"/>
      <c r="B17" s="990"/>
      <c r="C17" s="741"/>
      <c r="D17" s="738"/>
      <c r="E17" s="738"/>
      <c r="F17" s="534" t="s">
        <v>692</v>
      </c>
      <c r="G17" s="535" t="s">
        <v>695</v>
      </c>
      <c r="H17" s="645"/>
      <c r="I17" s="646"/>
      <c r="J17" s="646"/>
      <c r="K17" s="646"/>
      <c r="L17" s="646"/>
      <c r="M17" s="646"/>
      <c r="N17" s="646"/>
      <c r="O17" s="646"/>
      <c r="P17" s="646"/>
      <c r="Q17" s="646"/>
      <c r="R17" s="646"/>
      <c r="S17" s="647"/>
      <c r="T17" s="116">
        <v>10</v>
      </c>
      <c r="U17" s="736"/>
      <c r="V17" s="730"/>
      <c r="W17" s="730"/>
      <c r="X17" s="730"/>
      <c r="Y17" s="730"/>
      <c r="Z17" s="730"/>
      <c r="AA17" s="733"/>
      <c r="AB17" s="862"/>
      <c r="AC17" s="780"/>
      <c r="AD17" s="730"/>
      <c r="AE17" s="761"/>
      <c r="AF17" s="733"/>
      <c r="AG17" s="749"/>
      <c r="AH17" s="730"/>
      <c r="AI17" s="733"/>
      <c r="AJ17" s="934"/>
      <c r="AK17" s="934"/>
      <c r="AL17" s="934"/>
    </row>
    <row r="18" spans="1:38" ht="38.25" customHeight="1" x14ac:dyDescent="0.25">
      <c r="A18" s="829"/>
      <c r="B18" s="990" t="s">
        <v>158</v>
      </c>
      <c r="C18" s="741"/>
      <c r="D18" s="738"/>
      <c r="E18" s="738"/>
      <c r="F18" s="9" t="s">
        <v>8</v>
      </c>
      <c r="G18" s="10" t="s">
        <v>77</v>
      </c>
      <c r="H18" s="75">
        <v>50</v>
      </c>
      <c r="I18" s="79">
        <v>50</v>
      </c>
      <c r="J18" s="79">
        <v>50</v>
      </c>
      <c r="K18" s="79">
        <v>50</v>
      </c>
      <c r="L18" s="79">
        <v>50</v>
      </c>
      <c r="M18" s="79"/>
      <c r="N18" s="79"/>
      <c r="O18" s="79"/>
      <c r="P18" s="79"/>
      <c r="Q18" s="79">
        <v>50</v>
      </c>
      <c r="R18" s="79">
        <v>50</v>
      </c>
      <c r="S18" s="84">
        <v>50</v>
      </c>
      <c r="T18" s="116">
        <f t="shared" si="0"/>
        <v>400</v>
      </c>
      <c r="U18" s="764"/>
      <c r="V18" s="762"/>
      <c r="W18" s="762"/>
      <c r="X18" s="762"/>
      <c r="Y18" s="762"/>
      <c r="Z18" s="762"/>
      <c r="AA18" s="772"/>
      <c r="AB18" s="969"/>
      <c r="AC18" s="781"/>
      <c r="AD18" s="762"/>
      <c r="AE18" s="760"/>
      <c r="AF18" s="772"/>
      <c r="AG18" s="947"/>
      <c r="AH18" s="762"/>
      <c r="AI18" s="772"/>
      <c r="AJ18" s="934"/>
      <c r="AK18" s="934"/>
      <c r="AL18" s="934"/>
    </row>
    <row r="19" spans="1:38" ht="38.25" customHeight="1" thickBot="1" x14ac:dyDescent="0.3">
      <c r="A19" s="829"/>
      <c r="B19" s="990" t="s">
        <v>158</v>
      </c>
      <c r="C19" s="741"/>
      <c r="D19" s="738"/>
      <c r="E19" s="738"/>
      <c r="F19" s="11" t="s">
        <v>78</v>
      </c>
      <c r="G19" s="15" t="s">
        <v>80</v>
      </c>
      <c r="H19" s="76">
        <v>35</v>
      </c>
      <c r="I19" s="80">
        <v>35</v>
      </c>
      <c r="J19" s="80">
        <v>30</v>
      </c>
      <c r="K19" s="80">
        <v>30</v>
      </c>
      <c r="L19" s="80">
        <v>20</v>
      </c>
      <c r="M19" s="80"/>
      <c r="N19" s="80"/>
      <c r="O19" s="80"/>
      <c r="P19" s="80"/>
      <c r="Q19" s="80">
        <v>35</v>
      </c>
      <c r="R19" s="80">
        <v>35</v>
      </c>
      <c r="S19" s="85">
        <v>35</v>
      </c>
      <c r="T19" s="116">
        <f t="shared" si="0"/>
        <v>255</v>
      </c>
      <c r="U19" s="764"/>
      <c r="V19" s="762"/>
      <c r="W19" s="762"/>
      <c r="X19" s="762"/>
      <c r="Y19" s="762"/>
      <c r="Z19" s="762"/>
      <c r="AA19" s="772"/>
      <c r="AB19" s="969"/>
      <c r="AC19" s="781"/>
      <c r="AD19" s="762"/>
      <c r="AE19" s="760"/>
      <c r="AF19" s="772"/>
      <c r="AG19" s="947"/>
      <c r="AH19" s="762"/>
      <c r="AI19" s="772"/>
      <c r="AJ19" s="934"/>
      <c r="AK19" s="934"/>
      <c r="AL19" s="934"/>
    </row>
    <row r="20" spans="1:38" ht="38.25" customHeight="1" x14ac:dyDescent="0.25">
      <c r="A20" s="829">
        <f>A16+1</f>
        <v>5</v>
      </c>
      <c r="B20" s="883" t="s">
        <v>175</v>
      </c>
      <c r="C20" s="741" t="s">
        <v>173</v>
      </c>
      <c r="D20" s="823" t="s">
        <v>174</v>
      </c>
      <c r="E20" s="738" t="s">
        <v>75</v>
      </c>
      <c r="F20" s="7" t="s">
        <v>6</v>
      </c>
      <c r="G20" s="8" t="s">
        <v>103</v>
      </c>
      <c r="H20" s="74"/>
      <c r="I20" s="78"/>
      <c r="J20" s="78">
        <v>50</v>
      </c>
      <c r="K20" s="78">
        <v>120</v>
      </c>
      <c r="L20" s="78">
        <v>150</v>
      </c>
      <c r="M20" s="78"/>
      <c r="N20" s="78"/>
      <c r="O20" s="78"/>
      <c r="P20" s="78"/>
      <c r="Q20" s="78">
        <v>120</v>
      </c>
      <c r="R20" s="78"/>
      <c r="S20" s="83"/>
      <c r="T20" s="117">
        <f t="shared" ref="T20:T22" si="10">SUM(H20:S20)</f>
        <v>440</v>
      </c>
      <c r="U20" s="736"/>
      <c r="V20" s="730"/>
      <c r="W20" s="730"/>
      <c r="X20" s="730"/>
      <c r="Y20" s="730"/>
      <c r="Z20" s="730"/>
      <c r="AA20" s="733"/>
      <c r="AB20" s="862" t="str">
        <f t="shared" ref="AB20" si="11">E20</f>
        <v>kg</v>
      </c>
      <c r="AC20" s="780">
        <f>T20+T21+T22</f>
        <v>610</v>
      </c>
      <c r="AD20" s="730"/>
      <c r="AE20" s="761">
        <f t="shared" ref="AE20" si="12">AC20*AD20</f>
        <v>0</v>
      </c>
      <c r="AF20" s="895"/>
      <c r="AG20" s="749"/>
      <c r="AH20" s="730"/>
      <c r="AI20" s="733"/>
      <c r="AJ20" s="933"/>
      <c r="AK20" s="933"/>
      <c r="AL20" s="933"/>
    </row>
    <row r="21" spans="1:38" ht="38.25" customHeight="1" x14ac:dyDescent="0.25">
      <c r="A21" s="829"/>
      <c r="B21" s="883" t="s">
        <v>158</v>
      </c>
      <c r="C21" s="741"/>
      <c r="D21" s="738"/>
      <c r="E21" s="738"/>
      <c r="F21" s="9" t="s">
        <v>8</v>
      </c>
      <c r="G21" s="47" t="s">
        <v>103</v>
      </c>
      <c r="H21" s="75"/>
      <c r="I21" s="79"/>
      <c r="J21" s="79">
        <v>40</v>
      </c>
      <c r="K21" s="79">
        <v>40</v>
      </c>
      <c r="L21" s="79">
        <v>50</v>
      </c>
      <c r="M21" s="79"/>
      <c r="N21" s="79"/>
      <c r="O21" s="79"/>
      <c r="P21" s="79"/>
      <c r="Q21" s="79">
        <v>40</v>
      </c>
      <c r="R21" s="79"/>
      <c r="S21" s="84"/>
      <c r="T21" s="314">
        <f t="shared" si="10"/>
        <v>170</v>
      </c>
      <c r="U21" s="764"/>
      <c r="V21" s="762"/>
      <c r="W21" s="762"/>
      <c r="X21" s="762"/>
      <c r="Y21" s="762"/>
      <c r="Z21" s="762"/>
      <c r="AA21" s="772"/>
      <c r="AB21" s="969"/>
      <c r="AC21" s="781"/>
      <c r="AD21" s="762"/>
      <c r="AE21" s="760"/>
      <c r="AF21" s="772"/>
      <c r="AG21" s="947"/>
      <c r="AH21" s="762"/>
      <c r="AI21" s="772"/>
      <c r="AJ21" s="934"/>
      <c r="AK21" s="934"/>
      <c r="AL21" s="934"/>
    </row>
    <row r="22" spans="1:38" ht="38.25" customHeight="1" thickBot="1" x14ac:dyDescent="0.3">
      <c r="A22" s="829"/>
      <c r="B22" s="883" t="s">
        <v>158</v>
      </c>
      <c r="C22" s="741"/>
      <c r="D22" s="738"/>
      <c r="E22" s="738"/>
      <c r="F22" s="11" t="s">
        <v>78</v>
      </c>
      <c r="G22" s="15" t="s">
        <v>80</v>
      </c>
      <c r="H22" s="76"/>
      <c r="I22" s="80"/>
      <c r="J22" s="80"/>
      <c r="K22" s="80"/>
      <c r="L22" s="80"/>
      <c r="M22" s="80"/>
      <c r="N22" s="80"/>
      <c r="O22" s="80"/>
      <c r="P22" s="80"/>
      <c r="Q22" s="80"/>
      <c r="R22" s="80"/>
      <c r="S22" s="85"/>
      <c r="T22" s="315">
        <f t="shared" si="10"/>
        <v>0</v>
      </c>
      <c r="U22" s="764"/>
      <c r="V22" s="762"/>
      <c r="W22" s="762"/>
      <c r="X22" s="762"/>
      <c r="Y22" s="762"/>
      <c r="Z22" s="762"/>
      <c r="AA22" s="772"/>
      <c r="AB22" s="969"/>
      <c r="AC22" s="781"/>
      <c r="AD22" s="762"/>
      <c r="AE22" s="760"/>
      <c r="AF22" s="772"/>
      <c r="AG22" s="947"/>
      <c r="AH22" s="762"/>
      <c r="AI22" s="772"/>
      <c r="AJ22" s="934"/>
      <c r="AK22" s="934"/>
      <c r="AL22" s="934"/>
    </row>
    <row r="23" spans="1:38" ht="38.25" customHeight="1" x14ac:dyDescent="0.25">
      <c r="A23" s="829">
        <f>A20+1</f>
        <v>6</v>
      </c>
      <c r="B23" s="991" t="s">
        <v>176</v>
      </c>
      <c r="C23" s="741" t="s">
        <v>173</v>
      </c>
      <c r="D23" s="823" t="s">
        <v>174</v>
      </c>
      <c r="E23" s="738" t="s">
        <v>75</v>
      </c>
      <c r="F23" s="7" t="s">
        <v>6</v>
      </c>
      <c r="G23" s="8" t="s">
        <v>103</v>
      </c>
      <c r="H23" s="74"/>
      <c r="I23" s="78"/>
      <c r="J23" s="78"/>
      <c r="K23" s="78"/>
      <c r="L23" s="78"/>
      <c r="M23" s="78"/>
      <c r="N23" s="78"/>
      <c r="O23" s="78">
        <v>10</v>
      </c>
      <c r="P23" s="78">
        <v>120</v>
      </c>
      <c r="Q23" s="78"/>
      <c r="R23" s="78"/>
      <c r="S23" s="83"/>
      <c r="T23" s="665">
        <f t="shared" si="0"/>
        <v>130</v>
      </c>
      <c r="U23" s="736"/>
      <c r="V23" s="730"/>
      <c r="W23" s="730"/>
      <c r="X23" s="730"/>
      <c r="Y23" s="730"/>
      <c r="Z23" s="730"/>
      <c r="AA23" s="733"/>
      <c r="AB23" s="862" t="str">
        <f t="shared" ref="AB23" si="13">E23</f>
        <v>kg</v>
      </c>
      <c r="AC23" s="780">
        <f t="shared" ref="AC23" si="14">T23+T24+T25</f>
        <v>360</v>
      </c>
      <c r="AD23" s="730"/>
      <c r="AE23" s="761">
        <f t="shared" ref="AE23" si="15">AC23*AD23</f>
        <v>0</v>
      </c>
      <c r="AF23" s="895"/>
      <c r="AG23" s="749"/>
      <c r="AH23" s="730"/>
      <c r="AI23" s="733"/>
      <c r="AJ23" s="933"/>
      <c r="AK23" s="933"/>
      <c r="AL23" s="933"/>
    </row>
    <row r="24" spans="1:38" ht="38.25" customHeight="1" x14ac:dyDescent="0.25">
      <c r="A24" s="829"/>
      <c r="B24" s="991" t="s">
        <v>158</v>
      </c>
      <c r="C24" s="741"/>
      <c r="D24" s="738"/>
      <c r="E24" s="738"/>
      <c r="F24" s="9" t="s">
        <v>8</v>
      </c>
      <c r="G24" s="10" t="s">
        <v>103</v>
      </c>
      <c r="H24" s="75"/>
      <c r="I24" s="79"/>
      <c r="J24" s="79"/>
      <c r="K24" s="79"/>
      <c r="L24" s="79"/>
      <c r="M24" s="79">
        <v>40</v>
      </c>
      <c r="N24" s="79">
        <v>40</v>
      </c>
      <c r="O24" s="79">
        <v>40</v>
      </c>
      <c r="P24" s="79">
        <v>50</v>
      </c>
      <c r="Q24" s="79"/>
      <c r="R24" s="79"/>
      <c r="S24" s="84"/>
      <c r="T24" s="314">
        <f t="shared" si="0"/>
        <v>170</v>
      </c>
      <c r="U24" s="764"/>
      <c r="V24" s="762"/>
      <c r="W24" s="762"/>
      <c r="X24" s="762"/>
      <c r="Y24" s="762"/>
      <c r="Z24" s="762"/>
      <c r="AA24" s="772"/>
      <c r="AB24" s="969"/>
      <c r="AC24" s="781"/>
      <c r="AD24" s="762"/>
      <c r="AE24" s="760"/>
      <c r="AF24" s="772"/>
      <c r="AG24" s="947"/>
      <c r="AH24" s="762"/>
      <c r="AI24" s="772"/>
      <c r="AJ24" s="934"/>
      <c r="AK24" s="934"/>
      <c r="AL24" s="934"/>
    </row>
    <row r="25" spans="1:38" ht="38.25" customHeight="1" thickBot="1" x14ac:dyDescent="0.3">
      <c r="A25" s="829"/>
      <c r="B25" s="991" t="s">
        <v>158</v>
      </c>
      <c r="C25" s="741"/>
      <c r="D25" s="738"/>
      <c r="E25" s="738"/>
      <c r="F25" s="11" t="s">
        <v>78</v>
      </c>
      <c r="G25" s="15" t="s">
        <v>80</v>
      </c>
      <c r="H25" s="76"/>
      <c r="I25" s="80"/>
      <c r="J25" s="80"/>
      <c r="K25" s="80"/>
      <c r="L25" s="80"/>
      <c r="M25" s="80"/>
      <c r="N25" s="80">
        <v>20</v>
      </c>
      <c r="O25" s="80">
        <v>20</v>
      </c>
      <c r="P25" s="80">
        <v>20</v>
      </c>
      <c r="Q25" s="80"/>
      <c r="R25" s="80"/>
      <c r="S25" s="85"/>
      <c r="T25" s="315">
        <f t="shared" si="0"/>
        <v>60</v>
      </c>
      <c r="U25" s="764"/>
      <c r="V25" s="762"/>
      <c r="W25" s="762"/>
      <c r="X25" s="762"/>
      <c r="Y25" s="762"/>
      <c r="Z25" s="762"/>
      <c r="AA25" s="772"/>
      <c r="AB25" s="969"/>
      <c r="AC25" s="781"/>
      <c r="AD25" s="762"/>
      <c r="AE25" s="760"/>
      <c r="AF25" s="772"/>
      <c r="AG25" s="947"/>
      <c r="AH25" s="762"/>
      <c r="AI25" s="772"/>
      <c r="AJ25" s="934"/>
      <c r="AK25" s="934"/>
      <c r="AL25" s="934"/>
    </row>
    <row r="26" spans="1:38" ht="38.25" customHeight="1" x14ac:dyDescent="0.25">
      <c r="A26" s="829">
        <f>A23+1</f>
        <v>7</v>
      </c>
      <c r="B26" s="922" t="s">
        <v>177</v>
      </c>
      <c r="C26" s="741" t="s">
        <v>178</v>
      </c>
      <c r="D26" s="823" t="s">
        <v>174</v>
      </c>
      <c r="E26" s="738" t="s">
        <v>75</v>
      </c>
      <c r="F26" s="7" t="s">
        <v>6</v>
      </c>
      <c r="G26" s="8" t="s">
        <v>103</v>
      </c>
      <c r="H26" s="74">
        <v>50</v>
      </c>
      <c r="I26" s="78">
        <v>100</v>
      </c>
      <c r="J26" s="78">
        <v>30</v>
      </c>
      <c r="K26" s="78">
        <v>50</v>
      </c>
      <c r="L26" s="78">
        <v>120</v>
      </c>
      <c r="M26" s="78"/>
      <c r="N26" s="78"/>
      <c r="O26" s="78"/>
      <c r="P26" s="78"/>
      <c r="Q26" s="78"/>
      <c r="R26" s="78">
        <v>100</v>
      </c>
      <c r="S26" s="83">
        <v>100</v>
      </c>
      <c r="T26" s="116">
        <f t="shared" si="0"/>
        <v>550</v>
      </c>
      <c r="U26" s="736"/>
      <c r="V26" s="730"/>
      <c r="W26" s="730"/>
      <c r="X26" s="730"/>
      <c r="Y26" s="730"/>
      <c r="Z26" s="730"/>
      <c r="AA26" s="733"/>
      <c r="AB26" s="862" t="str">
        <f t="shared" ref="AB26" si="16">E26</f>
        <v>kg</v>
      </c>
      <c r="AC26" s="780">
        <v>1100</v>
      </c>
      <c r="AD26" s="730"/>
      <c r="AE26" s="761">
        <f t="shared" ref="AE26" si="17">AC26*AD26</f>
        <v>0</v>
      </c>
      <c r="AF26" s="895"/>
      <c r="AG26" s="749"/>
      <c r="AH26" s="730"/>
      <c r="AI26" s="733"/>
      <c r="AJ26" s="933"/>
      <c r="AK26" s="933"/>
      <c r="AL26" s="933"/>
    </row>
    <row r="27" spans="1:38" ht="38.25" customHeight="1" x14ac:dyDescent="0.25">
      <c r="A27" s="829"/>
      <c r="B27" s="922"/>
      <c r="C27" s="741"/>
      <c r="D27" s="738"/>
      <c r="E27" s="738"/>
      <c r="F27" s="534" t="s">
        <v>692</v>
      </c>
      <c r="G27" s="535" t="s">
        <v>695</v>
      </c>
      <c r="H27" s="645"/>
      <c r="I27" s="646"/>
      <c r="J27" s="646"/>
      <c r="K27" s="646"/>
      <c r="L27" s="646"/>
      <c r="M27" s="646"/>
      <c r="N27" s="646"/>
      <c r="O27" s="646"/>
      <c r="P27" s="646"/>
      <c r="Q27" s="646"/>
      <c r="R27" s="646"/>
      <c r="S27" s="647"/>
      <c r="T27" s="116">
        <v>10</v>
      </c>
      <c r="U27" s="736"/>
      <c r="V27" s="730"/>
      <c r="W27" s="730"/>
      <c r="X27" s="730"/>
      <c r="Y27" s="730"/>
      <c r="Z27" s="730"/>
      <c r="AA27" s="733"/>
      <c r="AB27" s="862"/>
      <c r="AC27" s="780"/>
      <c r="AD27" s="730"/>
      <c r="AE27" s="761"/>
      <c r="AF27" s="733"/>
      <c r="AG27" s="749"/>
      <c r="AH27" s="730"/>
      <c r="AI27" s="733"/>
      <c r="AJ27" s="934"/>
      <c r="AK27" s="934"/>
      <c r="AL27" s="934"/>
    </row>
    <row r="28" spans="1:38" ht="38.25" customHeight="1" x14ac:dyDescent="0.25">
      <c r="A28" s="829"/>
      <c r="B28" s="922" t="s">
        <v>158</v>
      </c>
      <c r="C28" s="741"/>
      <c r="D28" s="738"/>
      <c r="E28" s="738"/>
      <c r="F28" s="9" t="s">
        <v>8</v>
      </c>
      <c r="G28" s="10" t="s">
        <v>77</v>
      </c>
      <c r="H28" s="75">
        <v>50</v>
      </c>
      <c r="I28" s="79">
        <v>50</v>
      </c>
      <c r="J28" s="79">
        <v>50</v>
      </c>
      <c r="K28" s="79">
        <v>50</v>
      </c>
      <c r="L28" s="79">
        <v>50</v>
      </c>
      <c r="M28" s="79"/>
      <c r="N28" s="79"/>
      <c r="O28" s="79"/>
      <c r="P28" s="79"/>
      <c r="Q28" s="79"/>
      <c r="R28" s="79">
        <v>50</v>
      </c>
      <c r="S28" s="84">
        <v>50</v>
      </c>
      <c r="T28" s="116">
        <f t="shared" si="0"/>
        <v>350</v>
      </c>
      <c r="U28" s="764"/>
      <c r="V28" s="762"/>
      <c r="W28" s="762"/>
      <c r="X28" s="762"/>
      <c r="Y28" s="762"/>
      <c r="Z28" s="762"/>
      <c r="AA28" s="772"/>
      <c r="AB28" s="969"/>
      <c r="AC28" s="781"/>
      <c r="AD28" s="762"/>
      <c r="AE28" s="760"/>
      <c r="AF28" s="772"/>
      <c r="AG28" s="947"/>
      <c r="AH28" s="762"/>
      <c r="AI28" s="772"/>
      <c r="AJ28" s="934"/>
      <c r="AK28" s="934"/>
      <c r="AL28" s="934"/>
    </row>
    <row r="29" spans="1:38" ht="38.25" customHeight="1" thickBot="1" x14ac:dyDescent="0.3">
      <c r="A29" s="829"/>
      <c r="B29" s="922" t="s">
        <v>158</v>
      </c>
      <c r="C29" s="741"/>
      <c r="D29" s="738"/>
      <c r="E29" s="738"/>
      <c r="F29" s="11" t="s">
        <v>78</v>
      </c>
      <c r="G29" s="15" t="s">
        <v>77</v>
      </c>
      <c r="H29" s="76">
        <v>30</v>
      </c>
      <c r="I29" s="80">
        <v>25</v>
      </c>
      <c r="J29" s="80">
        <v>25</v>
      </c>
      <c r="K29" s="80">
        <v>20</v>
      </c>
      <c r="L29" s="80"/>
      <c r="M29" s="80"/>
      <c r="N29" s="80"/>
      <c r="O29" s="80"/>
      <c r="P29" s="80"/>
      <c r="Q29" s="80">
        <v>30</v>
      </c>
      <c r="R29" s="80">
        <v>30</v>
      </c>
      <c r="S29" s="85">
        <v>30</v>
      </c>
      <c r="T29" s="116">
        <f t="shared" si="0"/>
        <v>190</v>
      </c>
      <c r="U29" s="764"/>
      <c r="V29" s="762"/>
      <c r="W29" s="762"/>
      <c r="X29" s="762"/>
      <c r="Y29" s="762"/>
      <c r="Z29" s="762"/>
      <c r="AA29" s="772"/>
      <c r="AB29" s="969"/>
      <c r="AC29" s="781"/>
      <c r="AD29" s="762"/>
      <c r="AE29" s="760"/>
      <c r="AF29" s="772"/>
      <c r="AG29" s="947"/>
      <c r="AH29" s="762"/>
      <c r="AI29" s="772"/>
      <c r="AJ29" s="934"/>
      <c r="AK29" s="934"/>
      <c r="AL29" s="934"/>
    </row>
    <row r="30" spans="1:38" ht="38.25" customHeight="1" x14ac:dyDescent="0.25">
      <c r="A30" s="829">
        <f>A26+1</f>
        <v>8</v>
      </c>
      <c r="B30" s="991" t="s">
        <v>179</v>
      </c>
      <c r="C30" s="741" t="s">
        <v>178</v>
      </c>
      <c r="D30" s="823" t="s">
        <v>174</v>
      </c>
      <c r="E30" s="738" t="s">
        <v>75</v>
      </c>
      <c r="F30" s="7" t="s">
        <v>6</v>
      </c>
      <c r="G30" s="8" t="s">
        <v>103</v>
      </c>
      <c r="H30" s="74"/>
      <c r="I30" s="78"/>
      <c r="J30" s="78"/>
      <c r="K30" s="78"/>
      <c r="L30" s="78"/>
      <c r="M30" s="78"/>
      <c r="N30" s="78"/>
      <c r="O30" s="78"/>
      <c r="P30" s="78">
        <v>120</v>
      </c>
      <c r="Q30" s="78">
        <v>100</v>
      </c>
      <c r="R30" s="78"/>
      <c r="S30" s="83"/>
      <c r="T30" s="117">
        <f t="shared" si="0"/>
        <v>220</v>
      </c>
      <c r="U30" s="736"/>
      <c r="V30" s="730"/>
      <c r="W30" s="730"/>
      <c r="X30" s="730"/>
      <c r="Y30" s="730"/>
      <c r="Z30" s="730"/>
      <c r="AA30" s="733"/>
      <c r="AB30" s="862" t="str">
        <f t="shared" ref="AB30" si="18">E30</f>
        <v>kg</v>
      </c>
      <c r="AC30" s="780">
        <f t="shared" ref="AC30" si="19">T30+T31+T32</f>
        <v>530</v>
      </c>
      <c r="AD30" s="730"/>
      <c r="AE30" s="761">
        <f t="shared" ref="AE30" si="20">AC30*AD30</f>
        <v>0</v>
      </c>
      <c r="AF30" s="895"/>
      <c r="AG30" s="749"/>
      <c r="AH30" s="730"/>
      <c r="AI30" s="733"/>
      <c r="AJ30" s="933"/>
      <c r="AK30" s="933"/>
      <c r="AL30" s="933"/>
    </row>
    <row r="31" spans="1:38" ht="38.25" customHeight="1" x14ac:dyDescent="0.25">
      <c r="A31" s="829"/>
      <c r="B31" s="991" t="s">
        <v>158</v>
      </c>
      <c r="C31" s="741"/>
      <c r="D31" s="738"/>
      <c r="E31" s="738"/>
      <c r="F31" s="9" t="s">
        <v>8</v>
      </c>
      <c r="G31" s="10" t="s">
        <v>77</v>
      </c>
      <c r="H31" s="75"/>
      <c r="I31" s="79"/>
      <c r="J31" s="79"/>
      <c r="K31" s="79"/>
      <c r="L31" s="79"/>
      <c r="M31" s="79">
        <v>40</v>
      </c>
      <c r="N31" s="79">
        <v>40</v>
      </c>
      <c r="O31" s="79">
        <v>40</v>
      </c>
      <c r="P31" s="79">
        <v>50</v>
      </c>
      <c r="Q31" s="79">
        <v>50</v>
      </c>
      <c r="R31" s="79"/>
      <c r="S31" s="84"/>
      <c r="T31" s="116">
        <f t="shared" si="0"/>
        <v>220</v>
      </c>
      <c r="U31" s="764"/>
      <c r="V31" s="762"/>
      <c r="W31" s="762"/>
      <c r="X31" s="762"/>
      <c r="Y31" s="762"/>
      <c r="Z31" s="762"/>
      <c r="AA31" s="772"/>
      <c r="AB31" s="969"/>
      <c r="AC31" s="781"/>
      <c r="AD31" s="762"/>
      <c r="AE31" s="760"/>
      <c r="AF31" s="772"/>
      <c r="AG31" s="947"/>
      <c r="AH31" s="762"/>
      <c r="AI31" s="772"/>
      <c r="AJ31" s="934"/>
      <c r="AK31" s="934"/>
      <c r="AL31" s="934"/>
    </row>
    <row r="32" spans="1:38" ht="38.25" customHeight="1" thickBot="1" x14ac:dyDescent="0.3">
      <c r="A32" s="829"/>
      <c r="B32" s="991" t="s">
        <v>158</v>
      </c>
      <c r="C32" s="741"/>
      <c r="D32" s="738"/>
      <c r="E32" s="738"/>
      <c r="F32" s="11" t="s">
        <v>78</v>
      </c>
      <c r="G32" s="15" t="s">
        <v>77</v>
      </c>
      <c r="H32" s="76"/>
      <c r="I32" s="80"/>
      <c r="J32" s="80"/>
      <c r="K32" s="80"/>
      <c r="L32" s="80"/>
      <c r="M32" s="80"/>
      <c r="N32" s="80">
        <v>30</v>
      </c>
      <c r="O32" s="80">
        <v>30</v>
      </c>
      <c r="P32" s="80">
        <v>30</v>
      </c>
      <c r="Q32" s="80"/>
      <c r="R32" s="80"/>
      <c r="S32" s="85"/>
      <c r="T32" s="116">
        <f t="shared" si="0"/>
        <v>90</v>
      </c>
      <c r="U32" s="764"/>
      <c r="V32" s="762"/>
      <c r="W32" s="762"/>
      <c r="X32" s="762"/>
      <c r="Y32" s="762"/>
      <c r="Z32" s="762"/>
      <c r="AA32" s="772"/>
      <c r="AB32" s="969"/>
      <c r="AC32" s="781"/>
      <c r="AD32" s="762"/>
      <c r="AE32" s="760"/>
      <c r="AF32" s="772"/>
      <c r="AG32" s="947"/>
      <c r="AH32" s="762"/>
      <c r="AI32" s="772"/>
      <c r="AJ32" s="934"/>
      <c r="AK32" s="934"/>
      <c r="AL32" s="934"/>
    </row>
    <row r="33" spans="1:38" s="95" customFormat="1" ht="38.25" customHeight="1" x14ac:dyDescent="0.25">
      <c r="A33" s="829">
        <f>A30+1</f>
        <v>9</v>
      </c>
      <c r="B33" s="992" t="s">
        <v>180</v>
      </c>
      <c r="C33" s="879" t="s">
        <v>181</v>
      </c>
      <c r="D33" s="880" t="s">
        <v>182</v>
      </c>
      <c r="E33" s="880" t="s">
        <v>75</v>
      </c>
      <c r="F33" s="102" t="s">
        <v>6</v>
      </c>
      <c r="G33" s="103" t="s">
        <v>103</v>
      </c>
      <c r="H33" s="104">
        <v>50</v>
      </c>
      <c r="I33" s="110">
        <v>50</v>
      </c>
      <c r="J33" s="110">
        <v>30</v>
      </c>
      <c r="K33" s="110">
        <v>50</v>
      </c>
      <c r="L33" s="110">
        <v>50</v>
      </c>
      <c r="M33" s="110"/>
      <c r="N33" s="110"/>
      <c r="O33" s="110"/>
      <c r="P33" s="110">
        <v>50</v>
      </c>
      <c r="Q33" s="110">
        <v>50</v>
      </c>
      <c r="R33" s="110">
        <v>50</v>
      </c>
      <c r="S33" s="118">
        <v>60</v>
      </c>
      <c r="T33" s="119">
        <f t="shared" si="0"/>
        <v>440</v>
      </c>
      <c r="U33" s="981"/>
      <c r="V33" s="975"/>
      <c r="W33" s="975"/>
      <c r="X33" s="975"/>
      <c r="Y33" s="975"/>
      <c r="Z33" s="975"/>
      <c r="AA33" s="972"/>
      <c r="AB33" s="862" t="str">
        <f t="shared" ref="AB33" si="21">E33</f>
        <v>kg</v>
      </c>
      <c r="AC33" s="780">
        <v>476</v>
      </c>
      <c r="AD33" s="730"/>
      <c r="AE33" s="761">
        <f t="shared" ref="AE33" si="22">AC33*AD33</f>
        <v>0</v>
      </c>
      <c r="AF33" s="895"/>
      <c r="AG33" s="749"/>
      <c r="AH33" s="730"/>
      <c r="AI33" s="733"/>
      <c r="AJ33" s="963"/>
      <c r="AK33" s="963"/>
      <c r="AL33" s="963"/>
    </row>
    <row r="34" spans="1:38" s="95" customFormat="1" ht="38.25" customHeight="1" x14ac:dyDescent="0.25">
      <c r="A34" s="829"/>
      <c r="B34" s="993"/>
      <c r="C34" s="842"/>
      <c r="D34" s="848"/>
      <c r="E34" s="848"/>
      <c r="F34" s="534" t="s">
        <v>692</v>
      </c>
      <c r="G34" s="535" t="s">
        <v>695</v>
      </c>
      <c r="H34" s="661"/>
      <c r="I34" s="662"/>
      <c r="J34" s="662"/>
      <c r="K34" s="662"/>
      <c r="L34" s="662"/>
      <c r="M34" s="662"/>
      <c r="N34" s="662"/>
      <c r="O34" s="662"/>
      <c r="P34" s="662"/>
      <c r="Q34" s="662"/>
      <c r="R34" s="662"/>
      <c r="S34" s="663"/>
      <c r="T34" s="691">
        <v>10</v>
      </c>
      <c r="U34" s="982"/>
      <c r="V34" s="976"/>
      <c r="W34" s="976"/>
      <c r="X34" s="976"/>
      <c r="Y34" s="976"/>
      <c r="Z34" s="976"/>
      <c r="AA34" s="973"/>
      <c r="AB34" s="862"/>
      <c r="AC34" s="780"/>
      <c r="AD34" s="730"/>
      <c r="AE34" s="761"/>
      <c r="AF34" s="733"/>
      <c r="AG34" s="749"/>
      <c r="AH34" s="730"/>
      <c r="AI34" s="733"/>
      <c r="AJ34" s="964"/>
      <c r="AK34" s="964"/>
      <c r="AL34" s="964"/>
    </row>
    <row r="35" spans="1:38" s="95" customFormat="1" ht="38.25" customHeight="1" x14ac:dyDescent="0.25">
      <c r="A35" s="829"/>
      <c r="B35" s="993" t="s">
        <v>158</v>
      </c>
      <c r="C35" s="842"/>
      <c r="D35" s="848"/>
      <c r="E35" s="848"/>
      <c r="F35" s="89" t="s">
        <v>8</v>
      </c>
      <c r="G35" s="47" t="s">
        <v>665</v>
      </c>
      <c r="H35" s="105">
        <v>1</v>
      </c>
      <c r="I35" s="111"/>
      <c r="J35" s="111"/>
      <c r="K35" s="111">
        <v>1</v>
      </c>
      <c r="L35" s="111"/>
      <c r="M35" s="111"/>
      <c r="N35" s="111">
        <v>1</v>
      </c>
      <c r="O35" s="111"/>
      <c r="P35" s="111"/>
      <c r="Q35" s="111">
        <v>1</v>
      </c>
      <c r="R35" s="111"/>
      <c r="S35" s="120"/>
      <c r="T35" s="691">
        <f t="shared" si="0"/>
        <v>4</v>
      </c>
      <c r="U35" s="983"/>
      <c r="V35" s="977"/>
      <c r="W35" s="977"/>
      <c r="X35" s="977"/>
      <c r="Y35" s="977"/>
      <c r="Z35" s="977"/>
      <c r="AA35" s="974"/>
      <c r="AB35" s="969"/>
      <c r="AC35" s="781"/>
      <c r="AD35" s="762"/>
      <c r="AE35" s="760"/>
      <c r="AF35" s="772"/>
      <c r="AG35" s="947"/>
      <c r="AH35" s="762"/>
      <c r="AI35" s="772"/>
      <c r="AJ35" s="964"/>
      <c r="AK35" s="964"/>
      <c r="AL35" s="964"/>
    </row>
    <row r="36" spans="1:38" s="95" customFormat="1" ht="38.25" customHeight="1" thickBot="1" x14ac:dyDescent="0.3">
      <c r="A36" s="829"/>
      <c r="B36" s="993" t="s">
        <v>158</v>
      </c>
      <c r="C36" s="842"/>
      <c r="D36" s="848"/>
      <c r="E36" s="848"/>
      <c r="F36" s="90" t="s">
        <v>78</v>
      </c>
      <c r="G36" s="91" t="s">
        <v>106</v>
      </c>
      <c r="H36" s="106">
        <v>2</v>
      </c>
      <c r="I36" s="112">
        <v>2</v>
      </c>
      <c r="J36" s="112">
        <v>2</v>
      </c>
      <c r="K36" s="112">
        <v>2</v>
      </c>
      <c r="L36" s="112">
        <v>2</v>
      </c>
      <c r="M36" s="112"/>
      <c r="N36" s="112">
        <v>2</v>
      </c>
      <c r="O36" s="112">
        <v>2</v>
      </c>
      <c r="P36" s="112">
        <v>2</v>
      </c>
      <c r="Q36" s="112">
        <v>2</v>
      </c>
      <c r="R36" s="112">
        <v>2</v>
      </c>
      <c r="S36" s="121">
        <v>2</v>
      </c>
      <c r="T36" s="692">
        <f t="shared" si="0"/>
        <v>22</v>
      </c>
      <c r="U36" s="983"/>
      <c r="V36" s="977"/>
      <c r="W36" s="977"/>
      <c r="X36" s="977"/>
      <c r="Y36" s="977"/>
      <c r="Z36" s="977"/>
      <c r="AA36" s="974"/>
      <c r="AB36" s="969"/>
      <c r="AC36" s="781"/>
      <c r="AD36" s="762"/>
      <c r="AE36" s="760"/>
      <c r="AF36" s="772"/>
      <c r="AG36" s="947"/>
      <c r="AH36" s="762"/>
      <c r="AI36" s="772"/>
      <c r="AJ36" s="964"/>
      <c r="AK36" s="964"/>
      <c r="AL36" s="964"/>
    </row>
    <row r="37" spans="1:38" ht="38.25" customHeight="1" x14ac:dyDescent="0.25">
      <c r="A37" s="829">
        <f>A33+1</f>
        <v>10</v>
      </c>
      <c r="B37" s="991" t="s">
        <v>183</v>
      </c>
      <c r="C37" s="741" t="s">
        <v>184</v>
      </c>
      <c r="D37" s="823" t="s">
        <v>182</v>
      </c>
      <c r="E37" s="738" t="s">
        <v>75</v>
      </c>
      <c r="F37" s="7" t="s">
        <v>6</v>
      </c>
      <c r="G37" s="8" t="s">
        <v>103</v>
      </c>
      <c r="H37" s="74"/>
      <c r="I37" s="78"/>
      <c r="J37" s="78"/>
      <c r="K37" s="78"/>
      <c r="L37" s="78">
        <v>200</v>
      </c>
      <c r="M37" s="78"/>
      <c r="N37" s="78"/>
      <c r="O37" s="78"/>
      <c r="P37" s="78">
        <v>200</v>
      </c>
      <c r="Q37" s="78">
        <v>150</v>
      </c>
      <c r="R37" s="78"/>
      <c r="S37" s="83"/>
      <c r="T37" s="116">
        <f t="shared" ref="T37:T42" si="23">SUM(H37:S37)</f>
        <v>550</v>
      </c>
      <c r="U37" s="736"/>
      <c r="V37" s="730"/>
      <c r="W37" s="730"/>
      <c r="X37" s="730"/>
      <c r="Y37" s="730"/>
      <c r="Z37" s="730"/>
      <c r="AA37" s="733"/>
      <c r="AB37" s="862" t="str">
        <f t="shared" ref="AB37" si="24">E37</f>
        <v>kg</v>
      </c>
      <c r="AC37" s="780">
        <f t="shared" ref="AC37" si="25">T37+T38+T39</f>
        <v>700</v>
      </c>
      <c r="AD37" s="730"/>
      <c r="AE37" s="761">
        <f t="shared" ref="AE37" si="26">AC37*AD37</f>
        <v>0</v>
      </c>
      <c r="AF37" s="895"/>
      <c r="AG37" s="749"/>
      <c r="AH37" s="730"/>
      <c r="AI37" s="733"/>
      <c r="AJ37" s="933"/>
      <c r="AK37" s="933"/>
      <c r="AL37" s="933"/>
    </row>
    <row r="38" spans="1:38" ht="38.25" customHeight="1" x14ac:dyDescent="0.25">
      <c r="A38" s="829"/>
      <c r="B38" s="991" t="s">
        <v>158</v>
      </c>
      <c r="C38" s="741"/>
      <c r="D38" s="738"/>
      <c r="E38" s="738"/>
      <c r="F38" s="9" t="s">
        <v>8</v>
      </c>
      <c r="G38" s="10" t="s">
        <v>105</v>
      </c>
      <c r="H38" s="75">
        <v>10</v>
      </c>
      <c r="I38" s="79">
        <v>10</v>
      </c>
      <c r="J38" s="79">
        <v>10</v>
      </c>
      <c r="K38" s="79">
        <v>10</v>
      </c>
      <c r="L38" s="79">
        <v>10</v>
      </c>
      <c r="M38" s="79">
        <v>10</v>
      </c>
      <c r="N38" s="79">
        <v>10</v>
      </c>
      <c r="O38" s="79">
        <v>10</v>
      </c>
      <c r="P38" s="79">
        <v>10</v>
      </c>
      <c r="Q38" s="79">
        <v>10</v>
      </c>
      <c r="R38" s="79">
        <v>10</v>
      </c>
      <c r="S38" s="84">
        <v>10</v>
      </c>
      <c r="T38" s="116">
        <f t="shared" si="23"/>
        <v>120</v>
      </c>
      <c r="U38" s="764"/>
      <c r="V38" s="762"/>
      <c r="W38" s="762"/>
      <c r="X38" s="762"/>
      <c r="Y38" s="762"/>
      <c r="Z38" s="762"/>
      <c r="AA38" s="772"/>
      <c r="AB38" s="969"/>
      <c r="AC38" s="781"/>
      <c r="AD38" s="762"/>
      <c r="AE38" s="760"/>
      <c r="AF38" s="772"/>
      <c r="AG38" s="947"/>
      <c r="AH38" s="762"/>
      <c r="AI38" s="772"/>
      <c r="AJ38" s="934"/>
      <c r="AK38" s="934"/>
      <c r="AL38" s="934"/>
    </row>
    <row r="39" spans="1:38" ht="38.25" customHeight="1" thickBot="1" x14ac:dyDescent="0.3">
      <c r="A39" s="829"/>
      <c r="B39" s="991" t="s">
        <v>158</v>
      </c>
      <c r="C39" s="741"/>
      <c r="D39" s="738"/>
      <c r="E39" s="738"/>
      <c r="F39" s="11" t="s">
        <v>78</v>
      </c>
      <c r="G39" s="15" t="s">
        <v>106</v>
      </c>
      <c r="H39" s="76"/>
      <c r="I39" s="80"/>
      <c r="J39" s="80"/>
      <c r="K39" s="80"/>
      <c r="L39" s="80"/>
      <c r="M39" s="80"/>
      <c r="N39" s="80">
        <v>10</v>
      </c>
      <c r="O39" s="80">
        <v>10</v>
      </c>
      <c r="P39" s="80">
        <v>10</v>
      </c>
      <c r="Q39" s="80"/>
      <c r="R39" s="80"/>
      <c r="S39" s="85"/>
      <c r="T39" s="116">
        <f t="shared" si="23"/>
        <v>30</v>
      </c>
      <c r="U39" s="764"/>
      <c r="V39" s="762"/>
      <c r="W39" s="762"/>
      <c r="X39" s="762"/>
      <c r="Y39" s="762"/>
      <c r="Z39" s="762"/>
      <c r="AA39" s="772"/>
      <c r="AB39" s="969"/>
      <c r="AC39" s="781"/>
      <c r="AD39" s="762"/>
      <c r="AE39" s="760"/>
      <c r="AF39" s="772"/>
      <c r="AG39" s="947"/>
      <c r="AH39" s="762"/>
      <c r="AI39" s="772"/>
      <c r="AJ39" s="934"/>
      <c r="AK39" s="934"/>
      <c r="AL39" s="934"/>
    </row>
    <row r="40" spans="1:38" ht="38.25" customHeight="1" x14ac:dyDescent="0.25">
      <c r="A40" s="829">
        <f>A37+1</f>
        <v>11</v>
      </c>
      <c r="B40" s="922" t="s">
        <v>185</v>
      </c>
      <c r="C40" s="741" t="s">
        <v>184</v>
      </c>
      <c r="D40" s="823" t="s">
        <v>182</v>
      </c>
      <c r="E40" s="738" t="s">
        <v>75</v>
      </c>
      <c r="F40" s="7" t="s">
        <v>6</v>
      </c>
      <c r="G40" s="8" t="s">
        <v>103</v>
      </c>
      <c r="H40" s="74">
        <v>150</v>
      </c>
      <c r="I40" s="78">
        <v>150</v>
      </c>
      <c r="J40" s="78"/>
      <c r="K40" s="78"/>
      <c r="L40" s="78"/>
      <c r="M40" s="78"/>
      <c r="N40" s="78"/>
      <c r="O40" s="78"/>
      <c r="P40" s="78"/>
      <c r="Q40" s="78"/>
      <c r="R40" s="78">
        <v>150</v>
      </c>
      <c r="S40" s="83">
        <v>150</v>
      </c>
      <c r="T40" s="117">
        <f t="shared" si="23"/>
        <v>600</v>
      </c>
      <c r="U40" s="736"/>
      <c r="V40" s="730"/>
      <c r="W40" s="730"/>
      <c r="X40" s="730"/>
      <c r="Y40" s="730"/>
      <c r="Z40" s="730"/>
      <c r="AA40" s="895"/>
      <c r="AB40" s="862" t="str">
        <f t="shared" ref="AB40" si="27">E40</f>
        <v>kg</v>
      </c>
      <c r="AC40" s="780">
        <f t="shared" ref="AC40" si="28">T40+T41+T42</f>
        <v>633</v>
      </c>
      <c r="AD40" s="730"/>
      <c r="AE40" s="761">
        <f t="shared" ref="AE40" si="29">AC40*AD40</f>
        <v>0</v>
      </c>
      <c r="AF40" s="895"/>
      <c r="AG40" s="749"/>
      <c r="AH40" s="730"/>
      <c r="AI40" s="733"/>
      <c r="AJ40" s="933"/>
      <c r="AK40" s="933"/>
      <c r="AL40" s="933"/>
    </row>
    <row r="41" spans="1:38" ht="38.25" customHeight="1" x14ac:dyDescent="0.25">
      <c r="A41" s="829"/>
      <c r="B41" s="922" t="s">
        <v>158</v>
      </c>
      <c r="C41" s="741"/>
      <c r="D41" s="738"/>
      <c r="E41" s="738"/>
      <c r="F41" s="534" t="s">
        <v>692</v>
      </c>
      <c r="G41" s="535" t="s">
        <v>695</v>
      </c>
      <c r="H41" s="648"/>
      <c r="I41" s="649"/>
      <c r="J41" s="649"/>
      <c r="K41" s="649"/>
      <c r="L41" s="649"/>
      <c r="M41" s="649"/>
      <c r="N41" s="649"/>
      <c r="O41" s="649"/>
      <c r="P41" s="649"/>
      <c r="Q41" s="649"/>
      <c r="R41" s="649"/>
      <c r="S41" s="650"/>
      <c r="T41" s="116">
        <v>3</v>
      </c>
      <c r="U41" s="764"/>
      <c r="V41" s="762"/>
      <c r="W41" s="762"/>
      <c r="X41" s="762"/>
      <c r="Y41" s="762"/>
      <c r="Z41" s="762"/>
      <c r="AA41" s="772"/>
      <c r="AB41" s="969"/>
      <c r="AC41" s="781"/>
      <c r="AD41" s="762"/>
      <c r="AE41" s="760"/>
      <c r="AF41" s="772"/>
      <c r="AG41" s="947"/>
      <c r="AH41" s="762"/>
      <c r="AI41" s="772"/>
      <c r="AJ41" s="934"/>
      <c r="AK41" s="934"/>
      <c r="AL41" s="934"/>
    </row>
    <row r="42" spans="1:38" ht="38.25" customHeight="1" thickBot="1" x14ac:dyDescent="0.3">
      <c r="A42" s="829"/>
      <c r="B42" s="922" t="s">
        <v>158</v>
      </c>
      <c r="C42" s="741"/>
      <c r="D42" s="738"/>
      <c r="E42" s="738"/>
      <c r="F42" s="11" t="s">
        <v>78</v>
      </c>
      <c r="G42" s="15" t="s">
        <v>106</v>
      </c>
      <c r="H42" s="76"/>
      <c r="I42" s="80"/>
      <c r="J42" s="80"/>
      <c r="K42" s="80"/>
      <c r="L42" s="80"/>
      <c r="M42" s="80"/>
      <c r="N42" s="80"/>
      <c r="O42" s="80"/>
      <c r="P42" s="80"/>
      <c r="Q42" s="80"/>
      <c r="R42" s="80">
        <v>15</v>
      </c>
      <c r="S42" s="85">
        <v>15</v>
      </c>
      <c r="T42" s="116">
        <f t="shared" si="23"/>
        <v>30</v>
      </c>
      <c r="U42" s="764"/>
      <c r="V42" s="762"/>
      <c r="W42" s="762"/>
      <c r="X42" s="762"/>
      <c r="Y42" s="762"/>
      <c r="Z42" s="762"/>
      <c r="AA42" s="772"/>
      <c r="AB42" s="969"/>
      <c r="AC42" s="781"/>
      <c r="AD42" s="762"/>
      <c r="AE42" s="760"/>
      <c r="AF42" s="772"/>
      <c r="AG42" s="947"/>
      <c r="AH42" s="762"/>
      <c r="AI42" s="772"/>
      <c r="AJ42" s="934"/>
      <c r="AK42" s="934"/>
      <c r="AL42" s="934"/>
    </row>
    <row r="43" spans="1:38" ht="38.25" customHeight="1" x14ac:dyDescent="0.25">
      <c r="A43" s="829">
        <f>A40+1</f>
        <v>12</v>
      </c>
      <c r="B43" s="990" t="s">
        <v>617</v>
      </c>
      <c r="C43" s="741" t="s">
        <v>184</v>
      </c>
      <c r="D43" s="823" t="s">
        <v>182</v>
      </c>
      <c r="E43" s="738" t="s">
        <v>75</v>
      </c>
      <c r="F43" s="7" t="s">
        <v>6</v>
      </c>
      <c r="G43" s="8" t="s">
        <v>103</v>
      </c>
      <c r="H43" s="74"/>
      <c r="I43" s="78"/>
      <c r="J43" s="78">
        <v>150</v>
      </c>
      <c r="K43" s="78">
        <v>150</v>
      </c>
      <c r="L43" s="78"/>
      <c r="M43" s="78"/>
      <c r="N43" s="78"/>
      <c r="O43" s="78"/>
      <c r="P43" s="78"/>
      <c r="Q43" s="78"/>
      <c r="R43" s="78"/>
      <c r="S43" s="83"/>
      <c r="T43" s="117">
        <f t="shared" si="0"/>
        <v>300</v>
      </c>
      <c r="U43" s="736"/>
      <c r="V43" s="730"/>
      <c r="W43" s="730"/>
      <c r="X43" s="730"/>
      <c r="Y43" s="730"/>
      <c r="Z43" s="730"/>
      <c r="AA43" s="733"/>
      <c r="AB43" s="862" t="str">
        <f t="shared" ref="AB43" si="30">E43</f>
        <v>kg</v>
      </c>
      <c r="AC43" s="780">
        <f t="shared" ref="AC43" si="31">T43+T44+T45</f>
        <v>386</v>
      </c>
      <c r="AD43" s="730"/>
      <c r="AE43" s="761">
        <f t="shared" ref="AE43" si="32">AC43*AD43</f>
        <v>0</v>
      </c>
      <c r="AF43" s="895"/>
      <c r="AG43" s="749"/>
      <c r="AH43" s="730"/>
      <c r="AI43" s="733"/>
      <c r="AJ43" s="933"/>
      <c r="AK43" s="933"/>
      <c r="AL43" s="933"/>
    </row>
    <row r="44" spans="1:38" ht="38.25" customHeight="1" x14ac:dyDescent="0.25">
      <c r="A44" s="829"/>
      <c r="B44" s="990" t="s">
        <v>158</v>
      </c>
      <c r="C44" s="741"/>
      <c r="D44" s="738"/>
      <c r="E44" s="738"/>
      <c r="F44" s="9" t="s">
        <v>8</v>
      </c>
      <c r="G44" s="10"/>
      <c r="H44" s="75"/>
      <c r="I44" s="79"/>
      <c r="J44" s="79"/>
      <c r="K44" s="79"/>
      <c r="L44" s="79"/>
      <c r="M44" s="79"/>
      <c r="N44" s="79"/>
      <c r="O44" s="79"/>
      <c r="P44" s="79"/>
      <c r="Q44" s="79"/>
      <c r="R44" s="79"/>
      <c r="S44" s="84"/>
      <c r="T44" s="314">
        <f t="shared" si="0"/>
        <v>0</v>
      </c>
      <c r="U44" s="764"/>
      <c r="V44" s="762"/>
      <c r="W44" s="762"/>
      <c r="X44" s="762"/>
      <c r="Y44" s="762"/>
      <c r="Z44" s="762"/>
      <c r="AA44" s="772"/>
      <c r="AB44" s="969"/>
      <c r="AC44" s="781"/>
      <c r="AD44" s="762"/>
      <c r="AE44" s="760"/>
      <c r="AF44" s="772"/>
      <c r="AG44" s="947"/>
      <c r="AH44" s="762"/>
      <c r="AI44" s="772"/>
      <c r="AJ44" s="934"/>
      <c r="AK44" s="934"/>
      <c r="AL44" s="934"/>
    </row>
    <row r="45" spans="1:38" ht="38.25" customHeight="1" thickBot="1" x14ac:dyDescent="0.3">
      <c r="A45" s="829"/>
      <c r="B45" s="990" t="s">
        <v>158</v>
      </c>
      <c r="C45" s="741"/>
      <c r="D45" s="738"/>
      <c r="E45" s="738"/>
      <c r="F45" s="11" t="s">
        <v>78</v>
      </c>
      <c r="G45" s="15" t="s">
        <v>77</v>
      </c>
      <c r="H45" s="76">
        <v>12</v>
      </c>
      <c r="I45" s="80">
        <v>12</v>
      </c>
      <c r="J45" s="80">
        <v>12</v>
      </c>
      <c r="K45" s="80">
        <v>10</v>
      </c>
      <c r="L45" s="80">
        <v>10</v>
      </c>
      <c r="M45" s="80"/>
      <c r="N45" s="80"/>
      <c r="O45" s="80"/>
      <c r="P45" s="80"/>
      <c r="Q45" s="80">
        <v>10</v>
      </c>
      <c r="R45" s="80">
        <v>10</v>
      </c>
      <c r="S45" s="85">
        <v>10</v>
      </c>
      <c r="T45" s="315">
        <f t="shared" si="0"/>
        <v>86</v>
      </c>
      <c r="U45" s="764"/>
      <c r="V45" s="762"/>
      <c r="W45" s="762"/>
      <c r="X45" s="762"/>
      <c r="Y45" s="762"/>
      <c r="Z45" s="762"/>
      <c r="AA45" s="772"/>
      <c r="AB45" s="969"/>
      <c r="AC45" s="781"/>
      <c r="AD45" s="762"/>
      <c r="AE45" s="760"/>
      <c r="AF45" s="772"/>
      <c r="AG45" s="947"/>
      <c r="AH45" s="762"/>
      <c r="AI45" s="772"/>
      <c r="AJ45" s="934"/>
      <c r="AK45" s="934"/>
      <c r="AL45" s="934"/>
    </row>
    <row r="46" spans="1:38" ht="38.25" customHeight="1" x14ac:dyDescent="0.25">
      <c r="A46" s="829">
        <f>A43+1</f>
        <v>13</v>
      </c>
      <c r="B46" s="991" t="s">
        <v>186</v>
      </c>
      <c r="C46" s="741" t="s">
        <v>187</v>
      </c>
      <c r="D46" s="823" t="s">
        <v>182</v>
      </c>
      <c r="E46" s="738" t="s">
        <v>75</v>
      </c>
      <c r="F46" s="7" t="s">
        <v>6</v>
      </c>
      <c r="G46" s="8" t="s">
        <v>77</v>
      </c>
      <c r="H46" s="74"/>
      <c r="I46" s="78"/>
      <c r="J46" s="78"/>
      <c r="K46" s="78"/>
      <c r="L46" s="78"/>
      <c r="M46" s="78"/>
      <c r="N46" s="78"/>
      <c r="O46" s="78"/>
      <c r="P46" s="78">
        <v>20</v>
      </c>
      <c r="Q46" s="78">
        <v>20</v>
      </c>
      <c r="R46" s="78">
        <v>20</v>
      </c>
      <c r="S46" s="83"/>
      <c r="T46" s="665">
        <f t="shared" si="0"/>
        <v>60</v>
      </c>
      <c r="U46" s="736"/>
      <c r="V46" s="730"/>
      <c r="W46" s="730"/>
      <c r="X46" s="730"/>
      <c r="Y46" s="730"/>
      <c r="Z46" s="730"/>
      <c r="AA46" s="733"/>
      <c r="AB46" s="862" t="str">
        <f t="shared" ref="AB46" si="33">E46</f>
        <v>kg</v>
      </c>
      <c r="AC46" s="780">
        <f t="shared" ref="AC46:AC62" si="34">T46+T47+T48</f>
        <v>66</v>
      </c>
      <c r="AD46" s="730"/>
      <c r="AE46" s="761">
        <f t="shared" ref="AE46" si="35">AC46*AD46</f>
        <v>0</v>
      </c>
      <c r="AF46" s="895"/>
      <c r="AG46" s="749"/>
      <c r="AH46" s="730"/>
      <c r="AI46" s="733"/>
      <c r="AJ46" s="933"/>
      <c r="AK46" s="933"/>
      <c r="AL46" s="933"/>
    </row>
    <row r="47" spans="1:38" ht="38.25" customHeight="1" x14ac:dyDescent="0.25">
      <c r="A47" s="829"/>
      <c r="B47" s="991" t="s">
        <v>158</v>
      </c>
      <c r="C47" s="741"/>
      <c r="D47" s="738"/>
      <c r="E47" s="738"/>
      <c r="F47" s="9" t="s">
        <v>8</v>
      </c>
      <c r="G47" s="10"/>
      <c r="H47" s="75"/>
      <c r="I47" s="79"/>
      <c r="J47" s="79"/>
      <c r="K47" s="79"/>
      <c r="L47" s="79"/>
      <c r="M47" s="79"/>
      <c r="N47" s="79"/>
      <c r="O47" s="79"/>
      <c r="P47" s="79"/>
      <c r="Q47" s="79"/>
      <c r="R47" s="79"/>
      <c r="S47" s="84"/>
      <c r="T47" s="314">
        <f t="shared" si="0"/>
        <v>0</v>
      </c>
      <c r="U47" s="764"/>
      <c r="V47" s="762"/>
      <c r="W47" s="762"/>
      <c r="X47" s="762"/>
      <c r="Y47" s="762"/>
      <c r="Z47" s="762"/>
      <c r="AA47" s="772"/>
      <c r="AB47" s="969"/>
      <c r="AC47" s="781"/>
      <c r="AD47" s="762"/>
      <c r="AE47" s="760"/>
      <c r="AF47" s="772"/>
      <c r="AG47" s="947"/>
      <c r="AH47" s="762"/>
      <c r="AI47" s="772"/>
      <c r="AJ47" s="934"/>
      <c r="AK47" s="934"/>
      <c r="AL47" s="934"/>
    </row>
    <row r="48" spans="1:38" ht="38.25" customHeight="1" thickBot="1" x14ac:dyDescent="0.3">
      <c r="A48" s="829"/>
      <c r="B48" s="991" t="s">
        <v>158</v>
      </c>
      <c r="C48" s="741"/>
      <c r="D48" s="738"/>
      <c r="E48" s="738"/>
      <c r="F48" s="11" t="s">
        <v>78</v>
      </c>
      <c r="G48" s="15" t="s">
        <v>188</v>
      </c>
      <c r="H48" s="76"/>
      <c r="I48" s="80"/>
      <c r="J48" s="80"/>
      <c r="K48" s="80"/>
      <c r="L48" s="80"/>
      <c r="M48" s="80"/>
      <c r="N48" s="80">
        <v>2</v>
      </c>
      <c r="O48" s="80">
        <v>2</v>
      </c>
      <c r="P48" s="80">
        <v>2</v>
      </c>
      <c r="Q48" s="80"/>
      <c r="R48" s="80"/>
      <c r="S48" s="85"/>
      <c r="T48" s="315">
        <f t="shared" si="0"/>
        <v>6</v>
      </c>
      <c r="U48" s="764"/>
      <c r="V48" s="762"/>
      <c r="W48" s="762"/>
      <c r="X48" s="762"/>
      <c r="Y48" s="762"/>
      <c r="Z48" s="762"/>
      <c r="AA48" s="772"/>
      <c r="AB48" s="969"/>
      <c r="AC48" s="781"/>
      <c r="AD48" s="762"/>
      <c r="AE48" s="760"/>
      <c r="AF48" s="772"/>
      <c r="AG48" s="947"/>
      <c r="AH48" s="762"/>
      <c r="AI48" s="772"/>
      <c r="AJ48" s="934"/>
      <c r="AK48" s="934"/>
      <c r="AL48" s="934"/>
    </row>
    <row r="49" spans="1:38" ht="38.25" customHeight="1" x14ac:dyDescent="0.25">
      <c r="A49" s="829">
        <f>A46+1</f>
        <v>14</v>
      </c>
      <c r="B49" s="922" t="s">
        <v>189</v>
      </c>
      <c r="C49" s="741" t="s">
        <v>187</v>
      </c>
      <c r="D49" s="823" t="s">
        <v>182</v>
      </c>
      <c r="E49" s="738" t="s">
        <v>75</v>
      </c>
      <c r="F49" s="7" t="s">
        <v>6</v>
      </c>
      <c r="G49" s="8" t="s">
        <v>77</v>
      </c>
      <c r="H49" s="74">
        <v>15</v>
      </c>
      <c r="I49" s="78">
        <v>20</v>
      </c>
      <c r="J49" s="78">
        <v>20</v>
      </c>
      <c r="K49" s="78">
        <v>15</v>
      </c>
      <c r="L49" s="78"/>
      <c r="M49" s="78"/>
      <c r="N49" s="78"/>
      <c r="O49" s="78"/>
      <c r="P49" s="78"/>
      <c r="Q49" s="78"/>
      <c r="R49" s="78"/>
      <c r="S49" s="83">
        <v>20</v>
      </c>
      <c r="T49" s="665">
        <f t="shared" ref="T49:T51" si="36">SUM(H49:S49)</f>
        <v>90</v>
      </c>
      <c r="U49" s="736"/>
      <c r="V49" s="730"/>
      <c r="W49" s="730"/>
      <c r="X49" s="730"/>
      <c r="Y49" s="730"/>
      <c r="Z49" s="730"/>
      <c r="AA49" s="733"/>
      <c r="AB49" s="862" t="str">
        <f t="shared" ref="AB49" si="37">E49</f>
        <v>kg</v>
      </c>
      <c r="AC49" s="780">
        <f t="shared" si="34"/>
        <v>107</v>
      </c>
      <c r="AD49" s="730"/>
      <c r="AE49" s="761">
        <f t="shared" ref="AE49" si="38">AC49*AD49</f>
        <v>0</v>
      </c>
      <c r="AF49" s="895"/>
      <c r="AG49" s="749"/>
      <c r="AH49" s="730"/>
      <c r="AI49" s="733"/>
      <c r="AJ49" s="933"/>
      <c r="AK49" s="933"/>
      <c r="AL49" s="933"/>
    </row>
    <row r="50" spans="1:38" ht="38.25" customHeight="1" x14ac:dyDescent="0.25">
      <c r="A50" s="829"/>
      <c r="B50" s="922" t="s">
        <v>158</v>
      </c>
      <c r="C50" s="741"/>
      <c r="D50" s="738"/>
      <c r="E50" s="738"/>
      <c r="F50" s="534" t="s">
        <v>692</v>
      </c>
      <c r="G50" s="535" t="s">
        <v>695</v>
      </c>
      <c r="H50" s="648"/>
      <c r="I50" s="649"/>
      <c r="J50" s="649"/>
      <c r="K50" s="649"/>
      <c r="L50" s="649"/>
      <c r="M50" s="649"/>
      <c r="N50" s="649"/>
      <c r="O50" s="649"/>
      <c r="P50" s="649"/>
      <c r="Q50" s="649"/>
      <c r="R50" s="649"/>
      <c r="S50" s="650"/>
      <c r="T50" s="314">
        <v>1</v>
      </c>
      <c r="U50" s="764"/>
      <c r="V50" s="762"/>
      <c r="W50" s="762"/>
      <c r="X50" s="762"/>
      <c r="Y50" s="762"/>
      <c r="Z50" s="762"/>
      <c r="AA50" s="772"/>
      <c r="AB50" s="969"/>
      <c r="AC50" s="781"/>
      <c r="AD50" s="762"/>
      <c r="AE50" s="760"/>
      <c r="AF50" s="772"/>
      <c r="AG50" s="947"/>
      <c r="AH50" s="762"/>
      <c r="AI50" s="772"/>
      <c r="AJ50" s="934"/>
      <c r="AK50" s="934"/>
      <c r="AL50" s="934"/>
    </row>
    <row r="51" spans="1:38" ht="38.25" customHeight="1" thickBot="1" x14ac:dyDescent="0.3">
      <c r="A51" s="829"/>
      <c r="B51" s="922" t="s">
        <v>158</v>
      </c>
      <c r="C51" s="741"/>
      <c r="D51" s="738"/>
      <c r="E51" s="738"/>
      <c r="F51" s="11" t="s">
        <v>78</v>
      </c>
      <c r="G51" s="15" t="s">
        <v>77</v>
      </c>
      <c r="H51" s="76">
        <v>2</v>
      </c>
      <c r="I51" s="80">
        <v>2</v>
      </c>
      <c r="J51" s="80">
        <v>2</v>
      </c>
      <c r="K51" s="80">
        <v>2</v>
      </c>
      <c r="L51" s="80">
        <v>2</v>
      </c>
      <c r="M51" s="80"/>
      <c r="N51" s="80"/>
      <c r="O51" s="80"/>
      <c r="P51" s="80"/>
      <c r="Q51" s="80">
        <v>2</v>
      </c>
      <c r="R51" s="80">
        <v>2</v>
      </c>
      <c r="S51" s="85">
        <v>2</v>
      </c>
      <c r="T51" s="315">
        <f t="shared" si="36"/>
        <v>16</v>
      </c>
      <c r="U51" s="764"/>
      <c r="V51" s="762"/>
      <c r="W51" s="762"/>
      <c r="X51" s="762"/>
      <c r="Y51" s="762"/>
      <c r="Z51" s="762"/>
      <c r="AA51" s="772"/>
      <c r="AB51" s="969"/>
      <c r="AC51" s="781"/>
      <c r="AD51" s="762"/>
      <c r="AE51" s="760"/>
      <c r="AF51" s="772"/>
      <c r="AG51" s="947"/>
      <c r="AH51" s="762"/>
      <c r="AI51" s="772"/>
      <c r="AJ51" s="934"/>
      <c r="AK51" s="934"/>
      <c r="AL51" s="934"/>
    </row>
    <row r="52" spans="1:38" ht="38.25" customHeight="1" x14ac:dyDescent="0.25">
      <c r="A52" s="829">
        <f>A49+1</f>
        <v>15</v>
      </c>
      <c r="B52" s="991" t="s">
        <v>190</v>
      </c>
      <c r="C52" s="741" t="s">
        <v>191</v>
      </c>
      <c r="D52" s="823" t="s">
        <v>167</v>
      </c>
      <c r="E52" s="738" t="s">
        <v>75</v>
      </c>
      <c r="F52" s="7" t="s">
        <v>6</v>
      </c>
      <c r="G52" s="8" t="s">
        <v>103</v>
      </c>
      <c r="H52" s="74"/>
      <c r="I52" s="78"/>
      <c r="J52" s="78"/>
      <c r="K52" s="78"/>
      <c r="L52" s="78"/>
      <c r="M52" s="78"/>
      <c r="N52" s="78"/>
      <c r="O52" s="78"/>
      <c r="P52" s="78"/>
      <c r="Q52" s="78"/>
      <c r="R52" s="78"/>
      <c r="S52" s="83"/>
      <c r="T52" s="116">
        <f t="shared" ref="T52:T54" si="39">SUM(H52:S52)</f>
        <v>0</v>
      </c>
      <c r="U52" s="736"/>
      <c r="V52" s="730"/>
      <c r="W52" s="730"/>
      <c r="X52" s="730"/>
      <c r="Y52" s="730"/>
      <c r="Z52" s="730"/>
      <c r="AA52" s="895"/>
      <c r="AB52" s="862" t="str">
        <f t="shared" ref="AB52" si="40">E52</f>
        <v>kg</v>
      </c>
      <c r="AC52" s="780">
        <f t="shared" si="34"/>
        <v>10</v>
      </c>
      <c r="AD52" s="730"/>
      <c r="AE52" s="761">
        <f t="shared" ref="AE52" si="41">AC52*AD52</f>
        <v>0</v>
      </c>
      <c r="AF52" s="895"/>
      <c r="AG52" s="749"/>
      <c r="AH52" s="730"/>
      <c r="AI52" s="733"/>
      <c r="AJ52" s="933"/>
      <c r="AK52" s="933"/>
      <c r="AL52" s="933"/>
    </row>
    <row r="53" spans="1:38" ht="38.25" customHeight="1" x14ac:dyDescent="0.25">
      <c r="A53" s="829"/>
      <c r="B53" s="991" t="s">
        <v>158</v>
      </c>
      <c r="C53" s="741"/>
      <c r="D53" s="738"/>
      <c r="E53" s="738"/>
      <c r="F53" s="534" t="s">
        <v>692</v>
      </c>
      <c r="G53" s="535" t="s">
        <v>671</v>
      </c>
      <c r="H53" s="648"/>
      <c r="I53" s="649"/>
      <c r="J53" s="649"/>
      <c r="K53" s="649">
        <v>0.25</v>
      </c>
      <c r="L53" s="649">
        <v>0.25</v>
      </c>
      <c r="M53" s="649">
        <v>0.25</v>
      </c>
      <c r="N53" s="649">
        <v>0.25</v>
      </c>
      <c r="O53" s="649"/>
      <c r="P53" s="649"/>
      <c r="Q53" s="649"/>
      <c r="R53" s="649"/>
      <c r="S53" s="650"/>
      <c r="T53" s="116">
        <f t="shared" si="39"/>
        <v>1</v>
      </c>
      <c r="U53" s="764"/>
      <c r="V53" s="762"/>
      <c r="W53" s="762"/>
      <c r="X53" s="762"/>
      <c r="Y53" s="762"/>
      <c r="Z53" s="762"/>
      <c r="AA53" s="772"/>
      <c r="AB53" s="969"/>
      <c r="AC53" s="781"/>
      <c r="AD53" s="762"/>
      <c r="AE53" s="760"/>
      <c r="AF53" s="772"/>
      <c r="AG53" s="947"/>
      <c r="AH53" s="762"/>
      <c r="AI53" s="772"/>
      <c r="AJ53" s="934"/>
      <c r="AK53" s="934"/>
      <c r="AL53" s="934"/>
    </row>
    <row r="54" spans="1:38" ht="38.25" customHeight="1" thickBot="1" x14ac:dyDescent="0.3">
      <c r="A54" s="829"/>
      <c r="B54" s="991" t="s">
        <v>158</v>
      </c>
      <c r="C54" s="741"/>
      <c r="D54" s="738"/>
      <c r="E54" s="738"/>
      <c r="F54" s="11" t="s">
        <v>78</v>
      </c>
      <c r="G54" s="12" t="s">
        <v>77</v>
      </c>
      <c r="H54" s="107"/>
      <c r="I54" s="113"/>
      <c r="J54" s="113"/>
      <c r="K54" s="113"/>
      <c r="L54" s="113">
        <v>3</v>
      </c>
      <c r="M54" s="113"/>
      <c r="N54" s="113">
        <v>3</v>
      </c>
      <c r="O54" s="113">
        <v>3</v>
      </c>
      <c r="P54" s="113"/>
      <c r="Q54" s="113"/>
      <c r="R54" s="113"/>
      <c r="S54" s="122"/>
      <c r="T54" s="116">
        <f t="shared" si="39"/>
        <v>9</v>
      </c>
      <c r="U54" s="764"/>
      <c r="V54" s="762"/>
      <c r="W54" s="762"/>
      <c r="X54" s="762"/>
      <c r="Y54" s="762"/>
      <c r="Z54" s="762"/>
      <c r="AA54" s="772"/>
      <c r="AB54" s="969"/>
      <c r="AC54" s="781"/>
      <c r="AD54" s="762"/>
      <c r="AE54" s="760"/>
      <c r="AF54" s="772"/>
      <c r="AG54" s="947"/>
      <c r="AH54" s="762"/>
      <c r="AI54" s="772"/>
      <c r="AJ54" s="934"/>
      <c r="AK54" s="934"/>
      <c r="AL54" s="934"/>
    </row>
    <row r="55" spans="1:38" ht="38.25" customHeight="1" x14ac:dyDescent="0.25">
      <c r="A55" s="829">
        <f>A52+1</f>
        <v>16</v>
      </c>
      <c r="B55" s="994" t="s">
        <v>192</v>
      </c>
      <c r="C55" s="741" t="s">
        <v>191</v>
      </c>
      <c r="D55" s="823" t="s">
        <v>167</v>
      </c>
      <c r="E55" s="738" t="s">
        <v>75</v>
      </c>
      <c r="F55" s="7" t="s">
        <v>6</v>
      </c>
      <c r="G55" s="8" t="s">
        <v>77</v>
      </c>
      <c r="H55" s="74">
        <v>15</v>
      </c>
      <c r="I55" s="78">
        <v>15</v>
      </c>
      <c r="J55" s="78">
        <v>15</v>
      </c>
      <c r="K55" s="78">
        <v>15</v>
      </c>
      <c r="L55" s="78"/>
      <c r="M55" s="78"/>
      <c r="N55" s="78"/>
      <c r="O55" s="78"/>
      <c r="P55" s="78">
        <v>30</v>
      </c>
      <c r="Q55" s="78">
        <v>30</v>
      </c>
      <c r="R55" s="78">
        <v>30</v>
      </c>
      <c r="S55" s="83">
        <v>15</v>
      </c>
      <c r="T55" s="117">
        <f t="shared" ref="T55:T57" si="42">SUM(H55:S55)</f>
        <v>165</v>
      </c>
      <c r="U55" s="736"/>
      <c r="V55" s="730"/>
      <c r="W55" s="730"/>
      <c r="X55" s="730"/>
      <c r="Y55" s="730"/>
      <c r="Z55" s="730"/>
      <c r="AA55" s="895"/>
      <c r="AB55" s="862" t="str">
        <f t="shared" ref="AB55" si="43">E55</f>
        <v>kg</v>
      </c>
      <c r="AC55" s="780">
        <f t="shared" si="34"/>
        <v>174</v>
      </c>
      <c r="AD55" s="730"/>
      <c r="AE55" s="761">
        <f t="shared" ref="AE55" si="44">AC55*AD55</f>
        <v>0</v>
      </c>
      <c r="AF55" s="895"/>
      <c r="AG55" s="749"/>
      <c r="AH55" s="730"/>
      <c r="AI55" s="733"/>
      <c r="AJ55" s="933"/>
      <c r="AK55" s="933"/>
      <c r="AL55" s="933"/>
    </row>
    <row r="56" spans="1:38" ht="38.25" customHeight="1" x14ac:dyDescent="0.25">
      <c r="A56" s="829"/>
      <c r="B56" s="994" t="s">
        <v>158</v>
      </c>
      <c r="C56" s="741"/>
      <c r="D56" s="738"/>
      <c r="E56" s="738"/>
      <c r="F56" s="9" t="s">
        <v>8</v>
      </c>
      <c r="G56" s="10"/>
      <c r="H56" s="75"/>
      <c r="I56" s="79"/>
      <c r="J56" s="79"/>
      <c r="K56" s="79"/>
      <c r="L56" s="79"/>
      <c r="M56" s="79"/>
      <c r="N56" s="79"/>
      <c r="O56" s="79"/>
      <c r="P56" s="79"/>
      <c r="Q56" s="79"/>
      <c r="R56" s="79"/>
      <c r="S56" s="84"/>
      <c r="T56" s="116">
        <f t="shared" si="42"/>
        <v>0</v>
      </c>
      <c r="U56" s="764"/>
      <c r="V56" s="762"/>
      <c r="W56" s="762"/>
      <c r="X56" s="762"/>
      <c r="Y56" s="762"/>
      <c r="Z56" s="762"/>
      <c r="AA56" s="772"/>
      <c r="AB56" s="969"/>
      <c r="AC56" s="781"/>
      <c r="AD56" s="762"/>
      <c r="AE56" s="760"/>
      <c r="AF56" s="772"/>
      <c r="AG56" s="947"/>
      <c r="AH56" s="762"/>
      <c r="AI56" s="772"/>
      <c r="AJ56" s="934"/>
      <c r="AK56" s="934"/>
      <c r="AL56" s="934"/>
    </row>
    <row r="57" spans="1:38" ht="38.25" customHeight="1" thickBot="1" x14ac:dyDescent="0.3">
      <c r="A57" s="829"/>
      <c r="B57" s="994" t="s">
        <v>158</v>
      </c>
      <c r="C57" s="741"/>
      <c r="D57" s="738"/>
      <c r="E57" s="738"/>
      <c r="F57" s="11" t="s">
        <v>78</v>
      </c>
      <c r="G57" s="12" t="s">
        <v>77</v>
      </c>
      <c r="H57" s="107"/>
      <c r="I57" s="113">
        <v>3</v>
      </c>
      <c r="J57" s="113">
        <v>3</v>
      </c>
      <c r="K57" s="113">
        <v>3</v>
      </c>
      <c r="L57" s="113"/>
      <c r="M57" s="113"/>
      <c r="N57" s="113"/>
      <c r="O57" s="113"/>
      <c r="P57" s="113"/>
      <c r="Q57" s="113"/>
      <c r="R57" s="113"/>
      <c r="S57" s="122"/>
      <c r="T57" s="116">
        <f t="shared" si="42"/>
        <v>9</v>
      </c>
      <c r="U57" s="764"/>
      <c r="V57" s="762"/>
      <c r="W57" s="762"/>
      <c r="X57" s="762"/>
      <c r="Y57" s="762"/>
      <c r="Z57" s="762"/>
      <c r="AA57" s="772"/>
      <c r="AB57" s="969"/>
      <c r="AC57" s="781"/>
      <c r="AD57" s="762"/>
      <c r="AE57" s="760"/>
      <c r="AF57" s="772"/>
      <c r="AG57" s="947"/>
      <c r="AH57" s="762"/>
      <c r="AI57" s="772"/>
      <c r="AJ57" s="934"/>
      <c r="AK57" s="934"/>
      <c r="AL57" s="934"/>
    </row>
    <row r="58" spans="1:38" ht="38.25" customHeight="1" x14ac:dyDescent="0.25">
      <c r="A58" s="829">
        <f t="shared" ref="A58" si="45">A55+1</f>
        <v>17</v>
      </c>
      <c r="B58" s="922" t="s">
        <v>196</v>
      </c>
      <c r="C58" s="741" t="s">
        <v>193</v>
      </c>
      <c r="D58" s="823" t="s">
        <v>194</v>
      </c>
      <c r="E58" s="738" t="s">
        <v>75</v>
      </c>
      <c r="F58" s="7" t="s">
        <v>6</v>
      </c>
      <c r="G58" s="8" t="s">
        <v>195</v>
      </c>
      <c r="H58" s="74">
        <v>10</v>
      </c>
      <c r="I58" s="78">
        <v>3</v>
      </c>
      <c r="J58" s="78">
        <v>5</v>
      </c>
      <c r="K58" s="78">
        <v>5</v>
      </c>
      <c r="L58" s="78">
        <v>5</v>
      </c>
      <c r="M58" s="78">
        <v>3</v>
      </c>
      <c r="N58" s="78">
        <v>3</v>
      </c>
      <c r="O58" s="78">
        <v>3</v>
      </c>
      <c r="P58" s="78">
        <v>5</v>
      </c>
      <c r="Q58" s="78">
        <v>10</v>
      </c>
      <c r="R58" s="78">
        <v>5</v>
      </c>
      <c r="S58" s="83">
        <v>5</v>
      </c>
      <c r="T58" s="117">
        <f t="shared" si="0"/>
        <v>62</v>
      </c>
      <c r="U58" s="736"/>
      <c r="V58" s="730"/>
      <c r="W58" s="730"/>
      <c r="X58" s="730"/>
      <c r="Y58" s="730"/>
      <c r="Z58" s="730"/>
      <c r="AA58" s="733"/>
      <c r="AB58" s="862" t="str">
        <f t="shared" ref="AB58" si="46">E58</f>
        <v>kg</v>
      </c>
      <c r="AC58" s="780">
        <f t="shared" si="34"/>
        <v>63</v>
      </c>
      <c r="AD58" s="730"/>
      <c r="AE58" s="761">
        <f t="shared" ref="AE58" si="47">AC58*AD58</f>
        <v>0</v>
      </c>
      <c r="AF58" s="895"/>
      <c r="AG58" s="749"/>
      <c r="AH58" s="730"/>
      <c r="AI58" s="733"/>
      <c r="AJ58" s="933"/>
      <c r="AK58" s="933"/>
      <c r="AL58" s="933"/>
    </row>
    <row r="59" spans="1:38" ht="38.25" customHeight="1" x14ac:dyDescent="0.25">
      <c r="A59" s="829"/>
      <c r="B59" s="922" t="s">
        <v>158</v>
      </c>
      <c r="C59" s="741"/>
      <c r="D59" s="738"/>
      <c r="E59" s="738"/>
      <c r="F59" s="534" t="s">
        <v>692</v>
      </c>
      <c r="G59" s="535" t="s">
        <v>695</v>
      </c>
      <c r="H59" s="648"/>
      <c r="I59" s="649"/>
      <c r="J59" s="649"/>
      <c r="K59" s="649"/>
      <c r="L59" s="649"/>
      <c r="M59" s="649"/>
      <c r="N59" s="649"/>
      <c r="O59" s="649"/>
      <c r="P59" s="649"/>
      <c r="Q59" s="649"/>
      <c r="R59" s="649"/>
      <c r="S59" s="650"/>
      <c r="T59" s="314">
        <v>1</v>
      </c>
      <c r="U59" s="764"/>
      <c r="V59" s="762"/>
      <c r="W59" s="762"/>
      <c r="X59" s="762"/>
      <c r="Y59" s="762"/>
      <c r="Z59" s="762"/>
      <c r="AA59" s="772"/>
      <c r="AB59" s="969"/>
      <c r="AC59" s="781"/>
      <c r="AD59" s="762"/>
      <c r="AE59" s="760"/>
      <c r="AF59" s="772"/>
      <c r="AG59" s="947"/>
      <c r="AH59" s="762"/>
      <c r="AI59" s="772"/>
      <c r="AJ59" s="934"/>
      <c r="AK59" s="934"/>
      <c r="AL59" s="934"/>
    </row>
    <row r="60" spans="1:38" ht="38.25" customHeight="1" x14ac:dyDescent="0.25">
      <c r="A60" s="862"/>
      <c r="B60" s="923" t="s">
        <v>158</v>
      </c>
      <c r="C60" s="742"/>
      <c r="D60" s="739"/>
      <c r="E60" s="739"/>
      <c r="F60" s="11" t="s">
        <v>78</v>
      </c>
      <c r="G60" s="12"/>
      <c r="H60" s="107"/>
      <c r="I60" s="113"/>
      <c r="J60" s="113"/>
      <c r="K60" s="113"/>
      <c r="L60" s="113"/>
      <c r="M60" s="113"/>
      <c r="N60" s="113"/>
      <c r="O60" s="113"/>
      <c r="P60" s="113"/>
      <c r="Q60" s="113"/>
      <c r="R60" s="113"/>
      <c r="S60" s="122"/>
      <c r="T60" s="315">
        <f t="shared" si="0"/>
        <v>0</v>
      </c>
      <c r="U60" s="764"/>
      <c r="V60" s="762"/>
      <c r="W60" s="762"/>
      <c r="X60" s="762"/>
      <c r="Y60" s="762"/>
      <c r="Z60" s="762"/>
      <c r="AA60" s="772"/>
      <c r="AB60" s="969"/>
      <c r="AC60" s="781"/>
      <c r="AD60" s="762"/>
      <c r="AE60" s="760"/>
      <c r="AF60" s="772"/>
      <c r="AG60" s="947"/>
      <c r="AH60" s="762"/>
      <c r="AI60" s="772"/>
      <c r="AJ60" s="934"/>
      <c r="AK60" s="934"/>
      <c r="AL60" s="934"/>
    </row>
    <row r="61" spans="1:38" ht="38.25" customHeight="1" thickBot="1" x14ac:dyDescent="0.3">
      <c r="A61" s="570">
        <v>18</v>
      </c>
      <c r="B61" s="544" t="s">
        <v>774</v>
      </c>
      <c r="C61" s="623" t="s">
        <v>775</v>
      </c>
      <c r="D61" s="660" t="s">
        <v>167</v>
      </c>
      <c r="E61" s="660" t="s">
        <v>75</v>
      </c>
      <c r="F61" s="534" t="s">
        <v>692</v>
      </c>
      <c r="G61" s="535" t="s">
        <v>695</v>
      </c>
      <c r="H61" s="645"/>
      <c r="I61" s="646"/>
      <c r="J61" s="646"/>
      <c r="K61" s="646"/>
      <c r="L61" s="646"/>
      <c r="M61" s="646"/>
      <c r="N61" s="646"/>
      <c r="O61" s="646"/>
      <c r="P61" s="646"/>
      <c r="Q61" s="646"/>
      <c r="R61" s="646"/>
      <c r="S61" s="647"/>
      <c r="T61" s="116">
        <v>3</v>
      </c>
      <c r="U61" s="235"/>
      <c r="V61" s="236"/>
      <c r="W61" s="236"/>
      <c r="X61" s="236"/>
      <c r="Y61" s="236"/>
      <c r="Z61" s="236"/>
      <c r="AA61" s="237"/>
      <c r="AB61" s="564"/>
      <c r="AC61" s="232">
        <v>3</v>
      </c>
      <c r="AD61" s="236"/>
      <c r="AE61" s="231"/>
      <c r="AF61" s="237"/>
      <c r="AG61" s="385"/>
      <c r="AH61" s="236"/>
      <c r="AI61" s="237"/>
      <c r="AJ61" s="569"/>
      <c r="AK61" s="569"/>
      <c r="AL61" s="569"/>
    </row>
    <row r="62" spans="1:38" ht="38.25" customHeight="1" x14ac:dyDescent="0.25">
      <c r="A62" s="829">
        <v>19</v>
      </c>
      <c r="B62" s="995" t="s">
        <v>197</v>
      </c>
      <c r="C62" s="741" t="s">
        <v>198</v>
      </c>
      <c r="D62" s="738" t="s">
        <v>167</v>
      </c>
      <c r="E62" s="738" t="s">
        <v>75</v>
      </c>
      <c r="F62" s="7" t="s">
        <v>6</v>
      </c>
      <c r="G62" s="8" t="s">
        <v>77</v>
      </c>
      <c r="H62" s="74">
        <v>50</v>
      </c>
      <c r="I62" s="78">
        <v>50</v>
      </c>
      <c r="J62" s="78">
        <v>50</v>
      </c>
      <c r="K62" s="78">
        <v>50</v>
      </c>
      <c r="L62" s="78">
        <v>50</v>
      </c>
      <c r="M62" s="78">
        <v>10</v>
      </c>
      <c r="N62" s="78">
        <v>10</v>
      </c>
      <c r="O62" s="78">
        <v>10</v>
      </c>
      <c r="P62" s="78">
        <v>50</v>
      </c>
      <c r="Q62" s="78">
        <v>50</v>
      </c>
      <c r="R62" s="78">
        <v>50</v>
      </c>
      <c r="S62" s="83">
        <v>50</v>
      </c>
      <c r="T62" s="117">
        <f t="shared" si="0"/>
        <v>480</v>
      </c>
      <c r="U62" s="736"/>
      <c r="V62" s="730"/>
      <c r="W62" s="730"/>
      <c r="X62" s="730"/>
      <c r="Y62" s="730"/>
      <c r="Z62" s="730"/>
      <c r="AA62" s="733"/>
      <c r="AB62" s="862" t="str">
        <f t="shared" ref="AB62" si="48">E62</f>
        <v>kg</v>
      </c>
      <c r="AC62" s="780">
        <f t="shared" si="34"/>
        <v>515</v>
      </c>
      <c r="AD62" s="730"/>
      <c r="AE62" s="761">
        <f t="shared" ref="AE62" si="49">AC62*AD62</f>
        <v>0</v>
      </c>
      <c r="AF62" s="895"/>
      <c r="AG62" s="749"/>
      <c r="AH62" s="730"/>
      <c r="AI62" s="733"/>
      <c r="AJ62" s="933"/>
      <c r="AK62" s="933"/>
      <c r="AL62" s="933"/>
    </row>
    <row r="63" spans="1:38" ht="38.25" customHeight="1" x14ac:dyDescent="0.25">
      <c r="A63" s="829"/>
      <c r="B63" s="995" t="s">
        <v>158</v>
      </c>
      <c r="C63" s="741"/>
      <c r="D63" s="738"/>
      <c r="E63" s="738"/>
      <c r="F63" s="9" t="s">
        <v>8</v>
      </c>
      <c r="G63" s="10" t="s">
        <v>666</v>
      </c>
      <c r="H63" s="75">
        <v>6</v>
      </c>
      <c r="I63" s="79"/>
      <c r="J63" s="79">
        <v>6</v>
      </c>
      <c r="K63" s="79"/>
      <c r="L63" s="79">
        <v>6</v>
      </c>
      <c r="M63" s="79"/>
      <c r="N63" s="79">
        <v>5</v>
      </c>
      <c r="O63" s="79"/>
      <c r="P63" s="79">
        <v>6</v>
      </c>
      <c r="Q63" s="79"/>
      <c r="R63" s="79">
        <v>6</v>
      </c>
      <c r="S63" s="448" t="s">
        <v>624</v>
      </c>
      <c r="T63" s="116">
        <f t="shared" si="0"/>
        <v>35</v>
      </c>
      <c r="U63" s="764"/>
      <c r="V63" s="762"/>
      <c r="W63" s="762"/>
      <c r="X63" s="762"/>
      <c r="Y63" s="762"/>
      <c r="Z63" s="762"/>
      <c r="AA63" s="772"/>
      <c r="AB63" s="969"/>
      <c r="AC63" s="781"/>
      <c r="AD63" s="762"/>
      <c r="AE63" s="760"/>
      <c r="AF63" s="772"/>
      <c r="AG63" s="947"/>
      <c r="AH63" s="762"/>
      <c r="AI63" s="772"/>
      <c r="AJ63" s="934"/>
      <c r="AK63" s="934"/>
      <c r="AL63" s="934"/>
    </row>
    <row r="64" spans="1:38" ht="38.25" customHeight="1" thickBot="1" x14ac:dyDescent="0.3">
      <c r="A64" s="829"/>
      <c r="B64" s="995" t="s">
        <v>158</v>
      </c>
      <c r="C64" s="741"/>
      <c r="D64" s="738"/>
      <c r="E64" s="738"/>
      <c r="F64" s="11" t="s">
        <v>78</v>
      </c>
      <c r="G64" s="12"/>
      <c r="H64" s="107"/>
      <c r="I64" s="113"/>
      <c r="J64" s="113"/>
      <c r="K64" s="113"/>
      <c r="L64" s="113"/>
      <c r="M64" s="113"/>
      <c r="N64" s="113"/>
      <c r="O64" s="113"/>
      <c r="P64" s="113"/>
      <c r="Q64" s="113"/>
      <c r="R64" s="113"/>
      <c r="S64" s="122"/>
      <c r="T64" s="116">
        <f t="shared" si="0"/>
        <v>0</v>
      </c>
      <c r="U64" s="764"/>
      <c r="V64" s="762"/>
      <c r="W64" s="762"/>
      <c r="X64" s="762"/>
      <c r="Y64" s="762"/>
      <c r="Z64" s="762"/>
      <c r="AA64" s="772"/>
      <c r="AB64" s="969"/>
      <c r="AC64" s="781"/>
      <c r="AD64" s="762"/>
      <c r="AE64" s="760"/>
      <c r="AF64" s="772"/>
      <c r="AG64" s="947"/>
      <c r="AH64" s="762"/>
      <c r="AI64" s="772"/>
      <c r="AJ64" s="934"/>
      <c r="AK64" s="934"/>
      <c r="AL64" s="934"/>
    </row>
    <row r="65" spans="1:38" ht="38.25" customHeight="1" x14ac:dyDescent="0.25">
      <c r="A65" s="829">
        <v>20</v>
      </c>
      <c r="B65" s="922" t="s">
        <v>199</v>
      </c>
      <c r="C65" s="741" t="s">
        <v>198</v>
      </c>
      <c r="D65" s="823" t="s">
        <v>167</v>
      </c>
      <c r="E65" s="738" t="s">
        <v>75</v>
      </c>
      <c r="F65" s="7" t="s">
        <v>6</v>
      </c>
      <c r="G65" s="8" t="s">
        <v>77</v>
      </c>
      <c r="H65" s="74">
        <v>50</v>
      </c>
      <c r="I65" s="78">
        <v>50</v>
      </c>
      <c r="J65" s="78">
        <v>50</v>
      </c>
      <c r="K65" s="78">
        <v>50</v>
      </c>
      <c r="L65" s="78">
        <v>50</v>
      </c>
      <c r="M65" s="78">
        <v>10</v>
      </c>
      <c r="N65" s="78">
        <v>10</v>
      </c>
      <c r="O65" s="78">
        <v>10</v>
      </c>
      <c r="P65" s="78">
        <v>50</v>
      </c>
      <c r="Q65" s="78">
        <v>50</v>
      </c>
      <c r="R65" s="78">
        <v>50</v>
      </c>
      <c r="S65" s="83">
        <v>50</v>
      </c>
      <c r="T65" s="117">
        <f t="shared" ref="T65:T68" si="50">SUM(H65:S65)</f>
        <v>480</v>
      </c>
      <c r="U65" s="736"/>
      <c r="V65" s="730"/>
      <c r="W65" s="730"/>
      <c r="X65" s="730"/>
      <c r="Y65" s="730"/>
      <c r="Z65" s="730"/>
      <c r="AA65" s="733"/>
      <c r="AB65" s="862" t="str">
        <f t="shared" ref="AB65" si="51">E65</f>
        <v>kg</v>
      </c>
      <c r="AC65" s="780">
        <v>481</v>
      </c>
      <c r="AD65" s="730"/>
      <c r="AE65" s="761">
        <f t="shared" ref="AE65" si="52">AC65*AD65</f>
        <v>0</v>
      </c>
      <c r="AF65" s="895"/>
      <c r="AG65" s="749"/>
      <c r="AH65" s="730"/>
      <c r="AI65" s="733"/>
      <c r="AJ65" s="933"/>
      <c r="AK65" s="933"/>
      <c r="AL65" s="933"/>
    </row>
    <row r="66" spans="1:38" ht="38.25" customHeight="1" x14ac:dyDescent="0.25">
      <c r="A66" s="829"/>
      <c r="B66" s="922"/>
      <c r="C66" s="741"/>
      <c r="D66" s="738"/>
      <c r="E66" s="738"/>
      <c r="F66" s="534" t="s">
        <v>692</v>
      </c>
      <c r="G66" s="535" t="s">
        <v>695</v>
      </c>
      <c r="H66" s="645"/>
      <c r="I66" s="646"/>
      <c r="J66" s="646"/>
      <c r="K66" s="646"/>
      <c r="L66" s="646"/>
      <c r="M66" s="646"/>
      <c r="N66" s="646"/>
      <c r="O66" s="646"/>
      <c r="P66" s="646"/>
      <c r="Q66" s="646"/>
      <c r="R66" s="646"/>
      <c r="S66" s="647"/>
      <c r="T66" s="116">
        <v>1</v>
      </c>
      <c r="U66" s="736"/>
      <c r="V66" s="730"/>
      <c r="W66" s="730"/>
      <c r="X66" s="730"/>
      <c r="Y66" s="730"/>
      <c r="Z66" s="730"/>
      <c r="AA66" s="733"/>
      <c r="AB66" s="862"/>
      <c r="AC66" s="780"/>
      <c r="AD66" s="730"/>
      <c r="AE66" s="761"/>
      <c r="AF66" s="733"/>
      <c r="AG66" s="749"/>
      <c r="AH66" s="730"/>
      <c r="AI66" s="733"/>
      <c r="AJ66" s="934"/>
      <c r="AK66" s="934"/>
      <c r="AL66" s="934"/>
    </row>
    <row r="67" spans="1:38" ht="38.25" customHeight="1" x14ac:dyDescent="0.25">
      <c r="A67" s="829"/>
      <c r="B67" s="922" t="s">
        <v>158</v>
      </c>
      <c r="C67" s="741"/>
      <c r="D67" s="738"/>
      <c r="E67" s="738"/>
      <c r="F67" s="9" t="s">
        <v>8</v>
      </c>
      <c r="G67" s="10"/>
      <c r="H67" s="75"/>
      <c r="I67" s="79"/>
      <c r="J67" s="79"/>
      <c r="K67" s="79"/>
      <c r="L67" s="79"/>
      <c r="M67" s="79"/>
      <c r="N67" s="79"/>
      <c r="O67" s="79"/>
      <c r="P67" s="79"/>
      <c r="Q67" s="79"/>
      <c r="R67" s="79"/>
      <c r="S67" s="84"/>
      <c r="T67" s="116">
        <f t="shared" si="50"/>
        <v>0</v>
      </c>
      <c r="U67" s="764"/>
      <c r="V67" s="762"/>
      <c r="W67" s="762"/>
      <c r="X67" s="762"/>
      <c r="Y67" s="762"/>
      <c r="Z67" s="762"/>
      <c r="AA67" s="772"/>
      <c r="AB67" s="969"/>
      <c r="AC67" s="781"/>
      <c r="AD67" s="762"/>
      <c r="AE67" s="760"/>
      <c r="AF67" s="772"/>
      <c r="AG67" s="947"/>
      <c r="AH67" s="762"/>
      <c r="AI67" s="772"/>
      <c r="AJ67" s="934"/>
      <c r="AK67" s="934"/>
      <c r="AL67" s="934"/>
    </row>
    <row r="68" spans="1:38" ht="38.25" customHeight="1" thickBot="1" x14ac:dyDescent="0.3">
      <c r="A68" s="829"/>
      <c r="B68" s="922" t="s">
        <v>158</v>
      </c>
      <c r="C68" s="741"/>
      <c r="D68" s="738"/>
      <c r="E68" s="738"/>
      <c r="F68" s="11" t="s">
        <v>78</v>
      </c>
      <c r="G68" s="12"/>
      <c r="H68" s="107"/>
      <c r="I68" s="113"/>
      <c r="J68" s="113"/>
      <c r="K68" s="113"/>
      <c r="L68" s="113"/>
      <c r="M68" s="113"/>
      <c r="N68" s="113"/>
      <c r="O68" s="113"/>
      <c r="P68" s="113"/>
      <c r="Q68" s="113"/>
      <c r="R68" s="113"/>
      <c r="S68" s="122"/>
      <c r="T68" s="116">
        <f t="shared" si="50"/>
        <v>0</v>
      </c>
      <c r="U68" s="764"/>
      <c r="V68" s="762"/>
      <c r="W68" s="762"/>
      <c r="X68" s="762"/>
      <c r="Y68" s="762"/>
      <c r="Z68" s="762"/>
      <c r="AA68" s="772"/>
      <c r="AB68" s="969"/>
      <c r="AC68" s="781"/>
      <c r="AD68" s="762"/>
      <c r="AE68" s="760"/>
      <c r="AF68" s="772"/>
      <c r="AG68" s="947"/>
      <c r="AH68" s="762"/>
      <c r="AI68" s="772"/>
      <c r="AJ68" s="934"/>
      <c r="AK68" s="934"/>
      <c r="AL68" s="934"/>
    </row>
    <row r="69" spans="1:38" customFormat="1" ht="21" thickBot="1" x14ac:dyDescent="0.35">
      <c r="A69" s="840" t="s">
        <v>95</v>
      </c>
      <c r="B69" s="840"/>
      <c r="C69" s="840"/>
      <c r="D69" s="840"/>
      <c r="E69" s="840"/>
      <c r="F69" s="840"/>
      <c r="G69" s="840"/>
      <c r="H69" s="840"/>
      <c r="I69" s="840"/>
      <c r="J69" s="840"/>
      <c r="K69" s="840"/>
      <c r="L69" s="840"/>
      <c r="M69" s="840"/>
      <c r="N69" s="840"/>
      <c r="O69" s="840"/>
      <c r="P69" s="840"/>
      <c r="Q69" s="840"/>
      <c r="R69" s="840"/>
      <c r="S69" s="840"/>
      <c r="T69" s="840"/>
      <c r="U69" s="840"/>
      <c r="V69" s="840"/>
      <c r="W69" s="840"/>
      <c r="X69" s="840"/>
      <c r="Y69" s="840"/>
      <c r="Z69" s="840"/>
      <c r="AA69" s="840"/>
      <c r="AB69" s="840"/>
      <c r="AC69" s="840"/>
      <c r="AD69" s="840"/>
      <c r="AE69" s="126">
        <f>SUM(AE6:AE68)</f>
        <v>0</v>
      </c>
      <c r="AF69" s="127"/>
    </row>
    <row r="70" spans="1:38" customFormat="1" ht="15.75" x14ac:dyDescent="0.25">
      <c r="A70" s="124"/>
      <c r="B70" s="125"/>
      <c r="G70" s="16"/>
      <c r="H70" s="16"/>
      <c r="I70" s="16"/>
      <c r="J70" s="16"/>
      <c r="K70" s="16"/>
      <c r="L70" s="16"/>
      <c r="M70" s="16"/>
      <c r="N70" s="16"/>
      <c r="O70" s="16"/>
      <c r="P70" s="16"/>
      <c r="AE70" s="124"/>
    </row>
    <row r="71" spans="1:38" customFormat="1" ht="18.75" x14ac:dyDescent="0.3">
      <c r="B71" s="125"/>
      <c r="D71" s="17"/>
      <c r="E71" s="2"/>
      <c r="F71" s="2"/>
      <c r="G71" s="2"/>
      <c r="H71" s="2"/>
      <c r="I71" s="2"/>
      <c r="J71" s="2"/>
      <c r="K71" s="2"/>
      <c r="L71" s="2"/>
      <c r="M71" s="2"/>
      <c r="N71" s="2"/>
      <c r="O71" s="2"/>
      <c r="P71" s="2"/>
    </row>
    <row r="72" spans="1:38" customFormat="1" ht="18.75" x14ac:dyDescent="0.3">
      <c r="B72" s="18" t="s">
        <v>96</v>
      </c>
      <c r="C72" s="19"/>
      <c r="D72" s="20">
        <f>SUM(AF6:AF68)</f>
        <v>0</v>
      </c>
      <c r="E72" s="19" t="s">
        <v>97</v>
      </c>
      <c r="F72" s="16"/>
      <c r="G72" s="16"/>
      <c r="H72" s="16"/>
      <c r="I72" s="16"/>
      <c r="J72" s="16"/>
      <c r="K72" s="16"/>
      <c r="L72" s="16"/>
      <c r="M72" s="24"/>
      <c r="N72" s="25"/>
    </row>
    <row r="73" spans="1:38" customFormat="1" ht="25.5" customHeight="1" x14ac:dyDescent="0.25">
      <c r="C73" s="21"/>
      <c r="D73" s="22"/>
      <c r="E73" s="22"/>
      <c r="F73" s="22"/>
      <c r="G73" s="22"/>
      <c r="H73" s="22"/>
      <c r="I73" s="22"/>
      <c r="J73" s="26"/>
      <c r="K73" s="27"/>
      <c r="L73" s="28"/>
      <c r="M73" s="28"/>
      <c r="N73" s="29"/>
    </row>
    <row r="74" spans="1:38" s="2" customFormat="1" ht="37.5" customHeight="1" x14ac:dyDescent="0.3">
      <c r="B74" s="815" t="s">
        <v>98</v>
      </c>
      <c r="C74" s="815"/>
      <c r="D74" s="815"/>
      <c r="E74" s="815"/>
      <c r="F74" s="815"/>
      <c r="G74" s="815"/>
      <c r="H74" s="815"/>
      <c r="I74" s="815"/>
      <c r="J74" s="815"/>
      <c r="K74" s="815"/>
      <c r="L74" s="815"/>
      <c r="M74" s="815"/>
      <c r="N74" s="815"/>
    </row>
    <row r="75" spans="1:38" s="2" customFormat="1" ht="37.5" customHeight="1" x14ac:dyDescent="0.3">
      <c r="B75" s="815" t="s">
        <v>32</v>
      </c>
      <c r="C75" s="815"/>
      <c r="D75" s="815"/>
      <c r="E75" s="815"/>
      <c r="F75" s="815"/>
      <c r="G75" s="815"/>
      <c r="H75" s="815"/>
      <c r="I75" s="815"/>
      <c r="J75" s="815"/>
    </row>
    <row r="76" spans="1:38" s="2" customFormat="1" ht="37.5" customHeight="1" x14ac:dyDescent="0.3">
      <c r="B76" s="815" t="s">
        <v>33</v>
      </c>
      <c r="C76" s="815"/>
      <c r="D76" s="815"/>
      <c r="E76" s="815"/>
      <c r="F76" s="815"/>
      <c r="G76" s="815"/>
      <c r="H76" s="815"/>
      <c r="I76" s="815"/>
      <c r="J76" s="815"/>
    </row>
    <row r="77" spans="1:38" customFormat="1" x14ac:dyDescent="0.25">
      <c r="B77" s="125"/>
      <c r="D77" s="1"/>
    </row>
    <row r="79" spans="1:38" ht="15.75" x14ac:dyDescent="0.25">
      <c r="A79" s="809" t="s">
        <v>506</v>
      </c>
      <c r="B79" s="809"/>
      <c r="C79" s="809"/>
      <c r="D79" s="809"/>
      <c r="E79" s="809"/>
      <c r="F79" s="809"/>
      <c r="G79" s="809"/>
      <c r="H79" s="809"/>
      <c r="I79" s="809"/>
      <c r="J79" s="809"/>
      <c r="K79" s="809"/>
      <c r="L79" s="809"/>
      <c r="M79" s="809"/>
      <c r="N79" s="809"/>
      <c r="O79" s="809"/>
      <c r="P79" s="809"/>
      <c r="Q79" s="186"/>
      <c r="R79" s="186"/>
      <c r="S79" s="186"/>
      <c r="T79" s="186"/>
    </row>
    <row r="80" spans="1:38" ht="15.75" x14ac:dyDescent="0.25">
      <c r="A80" s="810" t="s">
        <v>564</v>
      </c>
      <c r="B80" s="810"/>
      <c r="C80" s="810"/>
      <c r="D80" s="810"/>
      <c r="E80" s="810"/>
      <c r="F80" s="810"/>
      <c r="G80" s="810"/>
      <c r="H80" s="810"/>
      <c r="I80" s="186"/>
      <c r="J80" s="186"/>
      <c r="K80" s="186"/>
      <c r="L80" s="186"/>
      <c r="M80" s="186"/>
      <c r="N80" s="186"/>
      <c r="O80" s="186"/>
      <c r="P80" s="186"/>
      <c r="Q80" s="186"/>
      <c r="R80" s="186"/>
      <c r="S80" s="186"/>
      <c r="T80" s="186"/>
    </row>
    <row r="81" spans="1:20" ht="15.75" x14ac:dyDescent="0.25">
      <c r="A81" s="811" t="s">
        <v>495</v>
      </c>
      <c r="B81" s="811"/>
      <c r="C81" s="811"/>
      <c r="D81" s="811"/>
      <c r="E81" s="811"/>
      <c r="F81" s="811"/>
      <c r="G81" s="811"/>
      <c r="H81" s="811"/>
      <c r="I81" s="811"/>
      <c r="J81" s="811"/>
      <c r="K81" s="811"/>
      <c r="L81" s="186"/>
      <c r="M81" s="186"/>
      <c r="N81" s="186"/>
      <c r="O81" s="186"/>
      <c r="P81" s="186"/>
      <c r="Q81" s="186"/>
      <c r="R81" s="186"/>
      <c r="S81" s="186"/>
      <c r="T81" s="186"/>
    </row>
    <row r="82" spans="1:20" ht="15.75" x14ac:dyDescent="0.25">
      <c r="A82" s="812" t="s">
        <v>563</v>
      </c>
      <c r="B82" s="812"/>
      <c r="C82" s="812"/>
      <c r="D82" s="812"/>
      <c r="E82" s="812"/>
      <c r="F82" s="812"/>
      <c r="G82" s="812"/>
      <c r="H82" s="812"/>
      <c r="I82" s="812"/>
      <c r="J82" s="812"/>
      <c r="K82" s="812"/>
      <c r="L82" s="186"/>
      <c r="M82" s="186"/>
      <c r="N82" s="186"/>
      <c r="O82" s="186"/>
      <c r="P82" s="186"/>
      <c r="Q82" s="186"/>
      <c r="R82" s="186"/>
      <c r="S82" s="186"/>
      <c r="T82" s="186"/>
    </row>
    <row r="83" spans="1:20" ht="15.75" x14ac:dyDescent="0.25">
      <c r="A83" s="948" t="s">
        <v>565</v>
      </c>
      <c r="B83" s="948"/>
      <c r="C83" s="948"/>
      <c r="D83" s="948"/>
      <c r="E83" s="948"/>
      <c r="F83" s="948"/>
      <c r="G83" s="948"/>
      <c r="H83" s="948"/>
      <c r="I83" s="948"/>
      <c r="J83" s="948"/>
      <c r="K83" s="948"/>
      <c r="L83" s="948"/>
      <c r="M83" s="948"/>
      <c r="N83" s="187"/>
      <c r="O83" s="187"/>
      <c r="P83" s="187"/>
      <c r="Q83" s="187"/>
      <c r="R83" s="187"/>
      <c r="S83" s="186"/>
      <c r="T83" s="186"/>
    </row>
    <row r="84" spans="1:20" ht="15.75" x14ac:dyDescent="0.25">
      <c r="A84" s="948" t="s">
        <v>503</v>
      </c>
      <c r="B84" s="948"/>
      <c r="C84" s="948"/>
      <c r="D84" s="948"/>
      <c r="E84" s="948"/>
      <c r="F84" s="948"/>
      <c r="G84" s="948"/>
      <c r="H84" s="948"/>
      <c r="I84" s="222"/>
      <c r="J84" s="223"/>
      <c r="K84" s="223"/>
      <c r="L84" s="223"/>
      <c r="M84" s="223"/>
      <c r="N84" s="186"/>
      <c r="O84" s="186"/>
      <c r="P84" s="186"/>
      <c r="Q84" s="186"/>
      <c r="R84" s="186"/>
      <c r="S84" s="186"/>
      <c r="T84" s="186"/>
    </row>
    <row r="85" spans="1:20" ht="15.75" x14ac:dyDescent="0.25">
      <c r="A85" s="813" t="s">
        <v>504</v>
      </c>
      <c r="B85" s="813"/>
      <c r="C85" s="813"/>
      <c r="D85" s="813"/>
      <c r="E85" s="813"/>
      <c r="F85" s="813"/>
      <c r="G85" s="813"/>
      <c r="H85" s="813"/>
      <c r="I85" s="813"/>
      <c r="J85" s="813"/>
      <c r="K85" s="813"/>
      <c r="L85" s="187"/>
      <c r="M85" s="186"/>
      <c r="N85" s="186"/>
      <c r="O85" s="186"/>
      <c r="P85" s="186"/>
      <c r="Q85" s="186"/>
      <c r="R85" s="186"/>
      <c r="S85" s="186"/>
      <c r="T85" s="186"/>
    </row>
    <row r="86" spans="1:20" ht="15.75" x14ac:dyDescent="0.25">
      <c r="A86" s="813" t="s">
        <v>559</v>
      </c>
      <c r="B86" s="813"/>
      <c r="C86" s="813"/>
      <c r="D86" s="813"/>
      <c r="E86" s="813"/>
      <c r="F86" s="813"/>
      <c r="G86" s="813"/>
      <c r="H86" s="813"/>
      <c r="I86" s="187"/>
      <c r="J86" s="188"/>
      <c r="K86" s="188"/>
      <c r="L86" s="188"/>
      <c r="M86" s="186"/>
      <c r="N86" s="186"/>
      <c r="O86" s="186"/>
      <c r="P86" s="186"/>
      <c r="Q86" s="186"/>
      <c r="R86" s="186"/>
      <c r="S86" s="186"/>
      <c r="T86" s="186"/>
    </row>
    <row r="87" spans="1:20" ht="15.75" x14ac:dyDescent="0.25">
      <c r="A87" s="814" t="s">
        <v>496</v>
      </c>
      <c r="B87" s="814"/>
      <c r="C87" s="814"/>
      <c r="D87" s="814"/>
      <c r="E87" s="814"/>
      <c r="F87" s="814"/>
      <c r="G87" s="814"/>
      <c r="H87" s="186"/>
      <c r="I87" s="186"/>
      <c r="J87" s="186"/>
      <c r="K87" s="186"/>
      <c r="L87" s="186"/>
      <c r="M87" s="186"/>
      <c r="N87" s="186"/>
      <c r="O87" s="186"/>
      <c r="P87" s="186"/>
      <c r="Q87" s="186"/>
      <c r="R87" s="186"/>
      <c r="S87" s="186"/>
      <c r="T87" s="186"/>
    </row>
    <row r="88" spans="1:20" ht="15.75" x14ac:dyDescent="0.25">
      <c r="A88" s="808" t="s">
        <v>497</v>
      </c>
      <c r="B88" s="808"/>
      <c r="C88" s="808"/>
      <c r="D88" s="808"/>
      <c r="E88" s="808"/>
      <c r="F88" s="808"/>
      <c r="G88" s="808"/>
      <c r="H88" s="808"/>
      <c r="I88" s="808"/>
      <c r="J88" s="808"/>
      <c r="K88" s="808"/>
      <c r="L88" s="808"/>
      <c r="M88" s="808"/>
      <c r="N88" s="808"/>
      <c r="O88" s="186"/>
      <c r="P88" s="186"/>
      <c r="Q88" s="186"/>
      <c r="R88" s="186"/>
      <c r="S88" s="186"/>
      <c r="T88" s="186"/>
    </row>
    <row r="89" spans="1:20" ht="15.75" x14ac:dyDescent="0.25">
      <c r="A89" s="819" t="s">
        <v>498</v>
      </c>
      <c r="B89" s="819"/>
      <c r="C89" s="819"/>
      <c r="D89" s="819"/>
      <c r="E89" s="186"/>
      <c r="F89" s="186"/>
      <c r="G89" s="186"/>
      <c r="H89" s="186"/>
      <c r="I89" s="186"/>
      <c r="J89" s="186"/>
      <c r="K89" s="186"/>
      <c r="L89" s="186"/>
      <c r="M89" s="186"/>
      <c r="N89" s="186"/>
      <c r="O89" s="186"/>
      <c r="P89" s="186"/>
      <c r="Q89" s="186"/>
      <c r="R89" s="186"/>
      <c r="S89" s="186"/>
      <c r="T89" s="186"/>
    </row>
    <row r="90" spans="1:20" ht="15.75" x14ac:dyDescent="0.25">
      <c r="A90" s="807" t="s">
        <v>499</v>
      </c>
      <c r="B90" s="807"/>
      <c r="C90" s="807"/>
      <c r="D90" s="807"/>
      <c r="E90" s="807"/>
      <c r="F90" s="807"/>
      <c r="G90" s="807"/>
      <c r="H90" s="807"/>
      <c r="I90" s="807"/>
      <c r="J90" s="807"/>
      <c r="K90" s="807"/>
      <c r="L90" s="807"/>
      <c r="M90" s="807"/>
      <c r="N90" s="807"/>
      <c r="O90" s="807"/>
      <c r="P90" s="807"/>
      <c r="Q90" s="807"/>
      <c r="R90" s="807"/>
      <c r="S90" s="807"/>
      <c r="T90" s="807"/>
    </row>
    <row r="91" spans="1:20" ht="15.75" x14ac:dyDescent="0.25">
      <c r="A91" s="807" t="s">
        <v>500</v>
      </c>
      <c r="B91" s="807"/>
      <c r="C91" s="807"/>
      <c r="D91" s="807"/>
      <c r="E91" s="807"/>
      <c r="F91" s="807"/>
      <c r="G91" s="807"/>
      <c r="H91" s="807"/>
      <c r="I91" s="807"/>
      <c r="J91" s="807"/>
      <c r="K91" s="807"/>
      <c r="L91" s="807"/>
      <c r="M91" s="807"/>
      <c r="N91" s="807"/>
      <c r="O91" s="807"/>
      <c r="P91" s="807"/>
      <c r="Q91" s="807"/>
      <c r="R91" s="807"/>
      <c r="S91" s="807"/>
      <c r="T91" s="186"/>
    </row>
    <row r="92" spans="1:20" ht="15.75" x14ac:dyDescent="0.25">
      <c r="A92" s="807" t="s">
        <v>501</v>
      </c>
      <c r="B92" s="807"/>
      <c r="C92" s="807"/>
      <c r="D92" s="807"/>
      <c r="E92" s="807"/>
      <c r="F92" s="807"/>
      <c r="G92" s="807"/>
      <c r="H92" s="807"/>
      <c r="I92" s="807"/>
      <c r="J92" s="807"/>
      <c r="K92" s="807"/>
      <c r="L92" s="807"/>
      <c r="M92" s="807"/>
      <c r="N92" s="807"/>
      <c r="O92" s="807"/>
      <c r="P92" s="807"/>
      <c r="Q92" s="807"/>
      <c r="R92" s="807"/>
      <c r="S92" s="807"/>
      <c r="T92" s="186"/>
    </row>
    <row r="93" spans="1:20" ht="15.75" x14ac:dyDescent="0.25">
      <c r="A93" s="807" t="s">
        <v>502</v>
      </c>
      <c r="B93" s="807"/>
      <c r="C93" s="807"/>
      <c r="D93" s="807"/>
      <c r="E93" s="807"/>
      <c r="F93" s="807"/>
      <c r="G93" s="807"/>
      <c r="H93" s="807"/>
      <c r="I93" s="807"/>
      <c r="J93" s="807"/>
      <c r="K93" s="807"/>
      <c r="L93" s="807"/>
      <c r="M93" s="807"/>
      <c r="N93" s="807"/>
      <c r="O93" s="807"/>
      <c r="P93" s="807"/>
      <c r="Q93" s="807"/>
      <c r="R93" s="807"/>
      <c r="S93" s="807"/>
      <c r="T93" s="807"/>
    </row>
    <row r="94" spans="1:20" ht="15.75" x14ac:dyDescent="0.25">
      <c r="A94" s="807" t="s">
        <v>505</v>
      </c>
      <c r="B94" s="807"/>
      <c r="C94" s="807"/>
      <c r="D94" s="807"/>
      <c r="E94" s="807"/>
      <c r="F94" s="807"/>
      <c r="G94" s="186"/>
      <c r="H94" s="186"/>
      <c r="I94" s="186"/>
      <c r="J94" s="186"/>
      <c r="K94" s="186"/>
      <c r="L94" s="186"/>
      <c r="M94" s="186"/>
      <c r="N94" s="186"/>
      <c r="O94" s="186"/>
      <c r="P94" s="186"/>
      <c r="Q94" s="186"/>
      <c r="R94" s="186"/>
      <c r="S94" s="186"/>
      <c r="T94" s="186"/>
    </row>
    <row r="95" spans="1:20" ht="15.75" x14ac:dyDescent="0.25">
      <c r="A95" s="808" t="s">
        <v>508</v>
      </c>
      <c r="B95" s="808"/>
      <c r="C95" s="808"/>
      <c r="D95" s="808"/>
      <c r="E95" s="808"/>
      <c r="F95" s="808"/>
      <c r="G95" s="808"/>
      <c r="H95" s="808"/>
      <c r="I95" s="808"/>
      <c r="J95" s="808"/>
      <c r="K95" s="808"/>
      <c r="L95" s="808"/>
      <c r="M95" s="808"/>
      <c r="N95" s="186"/>
      <c r="O95" s="186"/>
      <c r="P95" s="186"/>
      <c r="Q95" s="186"/>
      <c r="R95" s="186"/>
      <c r="S95" s="186"/>
      <c r="T95" s="186"/>
    </row>
  </sheetData>
  <protectedRanges>
    <protectedRange sqref="AD6:AI68" name="Diapazons2_5_1_1_1_1"/>
    <protectedRange sqref="U6:Z68" name="Diapazons1_5_1_1_1_1"/>
    <protectedRange sqref="B71:P71" name="Diapazons4_5_1_1"/>
    <protectedRange sqref="V69" name="Diapazons3_5_1_1"/>
    <protectedRange sqref="B72:N73" name="Diapazons4_5_1"/>
    <protectedRange sqref="B74:N76" name="Diapazons4_5_1_1_1"/>
  </protectedRanges>
  <mergeCells count="480">
    <mergeCell ref="A79:P79"/>
    <mergeCell ref="A88:N88"/>
    <mergeCell ref="A90:T90"/>
    <mergeCell ref="A91:S91"/>
    <mergeCell ref="A92:S92"/>
    <mergeCell ref="A93:T93"/>
    <mergeCell ref="A89:D89"/>
    <mergeCell ref="A94:F94"/>
    <mergeCell ref="A95:M95"/>
    <mergeCell ref="A80:H80"/>
    <mergeCell ref="A81:K81"/>
    <mergeCell ref="A82:K82"/>
    <mergeCell ref="A83:M83"/>
    <mergeCell ref="A84:H84"/>
    <mergeCell ref="A85:K85"/>
    <mergeCell ref="A86:H86"/>
    <mergeCell ref="A87:G87"/>
    <mergeCell ref="F1:T1"/>
    <mergeCell ref="F2:T2"/>
    <mergeCell ref="C4:D4"/>
    <mergeCell ref="H4:S4"/>
    <mergeCell ref="U4:AA4"/>
    <mergeCell ref="A69:AD69"/>
    <mergeCell ref="B74:N74"/>
    <mergeCell ref="B75:J75"/>
    <mergeCell ref="B76:J76"/>
    <mergeCell ref="A4:A5"/>
    <mergeCell ref="A6:A9"/>
    <mergeCell ref="A10:A12"/>
    <mergeCell ref="A13:A15"/>
    <mergeCell ref="A16:A19"/>
    <mergeCell ref="A20:A22"/>
    <mergeCell ref="A23:A25"/>
    <mergeCell ref="A26:A29"/>
    <mergeCell ref="A30:A32"/>
    <mergeCell ref="A33:A36"/>
    <mergeCell ref="A37:A39"/>
    <mergeCell ref="A40:A42"/>
    <mergeCell ref="A43:A45"/>
    <mergeCell ref="A46:A48"/>
    <mergeCell ref="A49:A51"/>
    <mergeCell ref="A52:A54"/>
    <mergeCell ref="A55:A57"/>
    <mergeCell ref="A58:A60"/>
    <mergeCell ref="A62:A64"/>
    <mergeCell ref="A65:A68"/>
    <mergeCell ref="B4:B5"/>
    <mergeCell ref="B6:B9"/>
    <mergeCell ref="B10:B12"/>
    <mergeCell ref="B13:B15"/>
    <mergeCell ref="B16:B19"/>
    <mergeCell ref="B20:B22"/>
    <mergeCell ref="B23:B25"/>
    <mergeCell ref="B26:B29"/>
    <mergeCell ref="B30:B32"/>
    <mergeCell ref="B33:B36"/>
    <mergeCell ref="B37:B39"/>
    <mergeCell ref="B40:B42"/>
    <mergeCell ref="B43:B45"/>
    <mergeCell ref="B46:B48"/>
    <mergeCell ref="B49:B51"/>
    <mergeCell ref="B52:B54"/>
    <mergeCell ref="B55:B57"/>
    <mergeCell ref="B58:B60"/>
    <mergeCell ref="B62:B64"/>
    <mergeCell ref="B65:B68"/>
    <mergeCell ref="C6:C9"/>
    <mergeCell ref="C10:C12"/>
    <mergeCell ref="C13:C15"/>
    <mergeCell ref="C16:C19"/>
    <mergeCell ref="C20:C22"/>
    <mergeCell ref="C23:C25"/>
    <mergeCell ref="C26:C29"/>
    <mergeCell ref="C30:C32"/>
    <mergeCell ref="C33:C36"/>
    <mergeCell ref="C37:C39"/>
    <mergeCell ref="C40:C42"/>
    <mergeCell ref="C43:C45"/>
    <mergeCell ref="C46:C48"/>
    <mergeCell ref="C49:C51"/>
    <mergeCell ref="C52:C54"/>
    <mergeCell ref="C55:C57"/>
    <mergeCell ref="C58:C60"/>
    <mergeCell ref="C62:C64"/>
    <mergeCell ref="C65:C68"/>
    <mergeCell ref="D46:D48"/>
    <mergeCell ref="D49:D51"/>
    <mergeCell ref="D52:D54"/>
    <mergeCell ref="D55:D57"/>
    <mergeCell ref="D58:D60"/>
    <mergeCell ref="D62:D64"/>
    <mergeCell ref="D6:D9"/>
    <mergeCell ref="D10:D12"/>
    <mergeCell ref="D13:D15"/>
    <mergeCell ref="D16:D19"/>
    <mergeCell ref="D20:D22"/>
    <mergeCell ref="D23:D25"/>
    <mergeCell ref="D26:D29"/>
    <mergeCell ref="D30:D32"/>
    <mergeCell ref="D33:D36"/>
    <mergeCell ref="D65:D68"/>
    <mergeCell ref="E4:E5"/>
    <mergeCell ref="E6:E9"/>
    <mergeCell ref="E10:E12"/>
    <mergeCell ref="E13:E15"/>
    <mergeCell ref="E16:E19"/>
    <mergeCell ref="E20:E22"/>
    <mergeCell ref="E23:E25"/>
    <mergeCell ref="E26:E29"/>
    <mergeCell ref="E30:E32"/>
    <mergeCell ref="E33:E36"/>
    <mergeCell ref="E37:E39"/>
    <mergeCell ref="E40:E42"/>
    <mergeCell ref="E43:E45"/>
    <mergeCell ref="E46:E48"/>
    <mergeCell ref="E49:E51"/>
    <mergeCell ref="E52:E54"/>
    <mergeCell ref="E55:E57"/>
    <mergeCell ref="E58:E60"/>
    <mergeCell ref="E62:E64"/>
    <mergeCell ref="E65:E68"/>
    <mergeCell ref="D37:D39"/>
    <mergeCell ref="D40:D42"/>
    <mergeCell ref="D43:D45"/>
    <mergeCell ref="F4:F5"/>
    <mergeCell ref="G4:G5"/>
    <mergeCell ref="T4:T5"/>
    <mergeCell ref="U6:U9"/>
    <mergeCell ref="U10:U12"/>
    <mergeCell ref="U13:U15"/>
    <mergeCell ref="U16:U19"/>
    <mergeCell ref="U20:U22"/>
    <mergeCell ref="U23:U25"/>
    <mergeCell ref="U26:U29"/>
    <mergeCell ref="U30:U32"/>
    <mergeCell ref="U33:U36"/>
    <mergeCell ref="U37:U39"/>
    <mergeCell ref="U40:U42"/>
    <mergeCell ref="U43:U45"/>
    <mergeCell ref="U46:U48"/>
    <mergeCell ref="U49:U51"/>
    <mergeCell ref="U52:U54"/>
    <mergeCell ref="U55:U57"/>
    <mergeCell ref="U58:U60"/>
    <mergeCell ref="U62:U64"/>
    <mergeCell ref="W65:W68"/>
    <mergeCell ref="U65:U68"/>
    <mergeCell ref="V6:V9"/>
    <mergeCell ref="V10:V12"/>
    <mergeCell ref="V13:V15"/>
    <mergeCell ref="V16:V19"/>
    <mergeCell ref="V20:V22"/>
    <mergeCell ref="V23:V25"/>
    <mergeCell ref="V26:V29"/>
    <mergeCell ref="V30:V32"/>
    <mergeCell ref="V33:V36"/>
    <mergeCell ref="V37:V39"/>
    <mergeCell ref="V40:V42"/>
    <mergeCell ref="V43:V45"/>
    <mergeCell ref="V46:V48"/>
    <mergeCell ref="V49:V51"/>
    <mergeCell ref="V52:V54"/>
    <mergeCell ref="V55:V57"/>
    <mergeCell ref="V58:V60"/>
    <mergeCell ref="V62:V64"/>
    <mergeCell ref="V65:V68"/>
    <mergeCell ref="W37:W39"/>
    <mergeCell ref="W40:W42"/>
    <mergeCell ref="W43:W45"/>
    <mergeCell ref="W46:W48"/>
    <mergeCell ref="W49:W51"/>
    <mergeCell ref="W52:W54"/>
    <mergeCell ref="W55:W57"/>
    <mergeCell ref="W58:W60"/>
    <mergeCell ref="W62:W64"/>
    <mergeCell ref="W6:W9"/>
    <mergeCell ref="W10:W12"/>
    <mergeCell ref="W13:W15"/>
    <mergeCell ref="W16:W19"/>
    <mergeCell ref="W20:W22"/>
    <mergeCell ref="W23:W25"/>
    <mergeCell ref="W26:W29"/>
    <mergeCell ref="W30:W32"/>
    <mergeCell ref="W33:W36"/>
    <mergeCell ref="X49:X51"/>
    <mergeCell ref="X52:X54"/>
    <mergeCell ref="X55:X57"/>
    <mergeCell ref="X58:X60"/>
    <mergeCell ref="X6:X9"/>
    <mergeCell ref="X10:X12"/>
    <mergeCell ref="X13:X15"/>
    <mergeCell ref="X16:X19"/>
    <mergeCell ref="X20:X22"/>
    <mergeCell ref="X23:X25"/>
    <mergeCell ref="X26:X29"/>
    <mergeCell ref="X30:X32"/>
    <mergeCell ref="X33:X36"/>
    <mergeCell ref="X62:X64"/>
    <mergeCell ref="X65:X68"/>
    <mergeCell ref="Y6:Y9"/>
    <mergeCell ref="Y10:Y12"/>
    <mergeCell ref="Y13:Y15"/>
    <mergeCell ref="Y16:Y19"/>
    <mergeCell ref="Y20:Y22"/>
    <mergeCell ref="Y23:Y25"/>
    <mergeCell ref="Y26:Y29"/>
    <mergeCell ref="Y30:Y32"/>
    <mergeCell ref="Y33:Y36"/>
    <mergeCell ref="Y37:Y39"/>
    <mergeCell ref="Y40:Y42"/>
    <mergeCell ref="Y43:Y45"/>
    <mergeCell ref="Y46:Y48"/>
    <mergeCell ref="Y49:Y51"/>
    <mergeCell ref="Y52:Y54"/>
    <mergeCell ref="Y55:Y57"/>
    <mergeCell ref="Y58:Y60"/>
    <mergeCell ref="Y62:Y64"/>
    <mergeCell ref="X37:X39"/>
    <mergeCell ref="X40:X42"/>
    <mergeCell ref="X43:X45"/>
    <mergeCell ref="X46:X48"/>
    <mergeCell ref="Y65:Y68"/>
    <mergeCell ref="Z6:Z9"/>
    <mergeCell ref="Z10:Z12"/>
    <mergeCell ref="Z13:Z15"/>
    <mergeCell ref="Z16:Z19"/>
    <mergeCell ref="Z20:Z22"/>
    <mergeCell ref="Z23:Z25"/>
    <mergeCell ref="Z26:Z29"/>
    <mergeCell ref="Z30:Z32"/>
    <mergeCell ref="Z33:Z36"/>
    <mergeCell ref="Z37:Z39"/>
    <mergeCell ref="Z40:Z42"/>
    <mergeCell ref="Z43:Z45"/>
    <mergeCell ref="Z46:Z48"/>
    <mergeCell ref="Z49:Z51"/>
    <mergeCell ref="Z52:Z54"/>
    <mergeCell ref="Z55:Z57"/>
    <mergeCell ref="Z58:Z60"/>
    <mergeCell ref="Z62:Z64"/>
    <mergeCell ref="Z65:Z68"/>
    <mergeCell ref="AA46:AA48"/>
    <mergeCell ref="AA49:AA51"/>
    <mergeCell ref="AA52:AA54"/>
    <mergeCell ref="AA55:AA57"/>
    <mergeCell ref="AA58:AA60"/>
    <mergeCell ref="AA6:AA9"/>
    <mergeCell ref="AA10:AA12"/>
    <mergeCell ref="AA13:AA15"/>
    <mergeCell ref="AA16:AA19"/>
    <mergeCell ref="AA20:AA22"/>
    <mergeCell ref="AA23:AA25"/>
    <mergeCell ref="AA26:AA29"/>
    <mergeCell ref="AA30:AA32"/>
    <mergeCell ref="AA33:AA36"/>
    <mergeCell ref="AA62:AA64"/>
    <mergeCell ref="AA65:AA68"/>
    <mergeCell ref="AB4:AB5"/>
    <mergeCell ref="AB6:AB9"/>
    <mergeCell ref="AB10:AB12"/>
    <mergeCell ref="AB13:AB15"/>
    <mergeCell ref="AB16:AB19"/>
    <mergeCell ref="AB20:AB22"/>
    <mergeCell ref="AB23:AB25"/>
    <mergeCell ref="AB26:AB29"/>
    <mergeCell ref="AB30:AB32"/>
    <mergeCell ref="AB33:AB36"/>
    <mergeCell ref="AB37:AB39"/>
    <mergeCell ref="AB40:AB42"/>
    <mergeCell ref="AB43:AB45"/>
    <mergeCell ref="AB46:AB48"/>
    <mergeCell ref="AB49:AB51"/>
    <mergeCell ref="AB52:AB54"/>
    <mergeCell ref="AB55:AB57"/>
    <mergeCell ref="AB58:AB60"/>
    <mergeCell ref="AB62:AB64"/>
    <mergeCell ref="AA37:AA39"/>
    <mergeCell ref="AA40:AA42"/>
    <mergeCell ref="AA43:AA45"/>
    <mergeCell ref="AB65:AB68"/>
    <mergeCell ref="AC4:AC5"/>
    <mergeCell ref="AC6:AC9"/>
    <mergeCell ref="AC10:AC12"/>
    <mergeCell ref="AC13:AC15"/>
    <mergeCell ref="AC16:AC19"/>
    <mergeCell ref="AC20:AC22"/>
    <mergeCell ref="AC23:AC25"/>
    <mergeCell ref="AC26:AC29"/>
    <mergeCell ref="AC30:AC32"/>
    <mergeCell ref="AC33:AC36"/>
    <mergeCell ref="AC37:AC39"/>
    <mergeCell ref="AC40:AC42"/>
    <mergeCell ref="AC43:AC45"/>
    <mergeCell ref="AC46:AC48"/>
    <mergeCell ref="AC49:AC51"/>
    <mergeCell ref="AC52:AC54"/>
    <mergeCell ref="AC55:AC57"/>
    <mergeCell ref="AC58:AC60"/>
    <mergeCell ref="AC62:AC64"/>
    <mergeCell ref="AE62:AE64"/>
    <mergeCell ref="AE65:AE68"/>
    <mergeCell ref="AC65:AC68"/>
    <mergeCell ref="AD4:AD5"/>
    <mergeCell ref="AD6:AD9"/>
    <mergeCell ref="AD10:AD12"/>
    <mergeCell ref="AD13:AD15"/>
    <mergeCell ref="AD16:AD19"/>
    <mergeCell ref="AD20:AD22"/>
    <mergeCell ref="AD23:AD25"/>
    <mergeCell ref="AD26:AD29"/>
    <mergeCell ref="AD30:AD32"/>
    <mergeCell ref="AD33:AD36"/>
    <mergeCell ref="AD37:AD39"/>
    <mergeCell ref="AD40:AD42"/>
    <mergeCell ref="AD43:AD45"/>
    <mergeCell ref="AD46:AD48"/>
    <mergeCell ref="AD49:AD51"/>
    <mergeCell ref="AD52:AD54"/>
    <mergeCell ref="AD55:AD57"/>
    <mergeCell ref="AD58:AD60"/>
    <mergeCell ref="AD62:AD64"/>
    <mergeCell ref="AD65:AD68"/>
    <mergeCell ref="AE33:AE36"/>
    <mergeCell ref="AE37:AE39"/>
    <mergeCell ref="AE40:AE42"/>
    <mergeCell ref="AE43:AE45"/>
    <mergeCell ref="AE46:AE48"/>
    <mergeCell ref="AE49:AE51"/>
    <mergeCell ref="AE52:AE54"/>
    <mergeCell ref="AE55:AE57"/>
    <mergeCell ref="AE58:AE60"/>
    <mergeCell ref="AE4:AE5"/>
    <mergeCell ref="AE6:AE9"/>
    <mergeCell ref="AE10:AE12"/>
    <mergeCell ref="AE13:AE15"/>
    <mergeCell ref="AE16:AE19"/>
    <mergeCell ref="AE20:AE22"/>
    <mergeCell ref="AE23:AE25"/>
    <mergeCell ref="AE26:AE29"/>
    <mergeCell ref="AE30:AE32"/>
    <mergeCell ref="AF43:AF45"/>
    <mergeCell ref="AF46:AF48"/>
    <mergeCell ref="AF49:AF51"/>
    <mergeCell ref="AF52:AF54"/>
    <mergeCell ref="AF55:AF57"/>
    <mergeCell ref="AF4:AF5"/>
    <mergeCell ref="AF6:AF9"/>
    <mergeCell ref="AF10:AF12"/>
    <mergeCell ref="AF13:AF15"/>
    <mergeCell ref="AF16:AF19"/>
    <mergeCell ref="AF20:AF22"/>
    <mergeCell ref="AF23:AF25"/>
    <mergeCell ref="AF26:AF29"/>
    <mergeCell ref="AF30:AF32"/>
    <mergeCell ref="AF58:AF60"/>
    <mergeCell ref="AF62:AF64"/>
    <mergeCell ref="AF65:AF68"/>
    <mergeCell ref="AG4:AG5"/>
    <mergeCell ref="AG6:AG9"/>
    <mergeCell ref="AG10:AG12"/>
    <mergeCell ref="AG13:AG15"/>
    <mergeCell ref="AG16:AG19"/>
    <mergeCell ref="AG20:AG22"/>
    <mergeCell ref="AG23:AG25"/>
    <mergeCell ref="AG26:AG29"/>
    <mergeCell ref="AG30:AG32"/>
    <mergeCell ref="AG33:AG36"/>
    <mergeCell ref="AG37:AG39"/>
    <mergeCell ref="AG40:AG42"/>
    <mergeCell ref="AG43:AG45"/>
    <mergeCell ref="AG46:AG48"/>
    <mergeCell ref="AG49:AG51"/>
    <mergeCell ref="AG52:AG54"/>
    <mergeCell ref="AG55:AG57"/>
    <mergeCell ref="AG58:AG60"/>
    <mergeCell ref="AF33:AF36"/>
    <mergeCell ref="AF37:AF39"/>
    <mergeCell ref="AF40:AF42"/>
    <mergeCell ref="AG62:AG64"/>
    <mergeCell ref="AG65:AG68"/>
    <mergeCell ref="AH4:AH5"/>
    <mergeCell ref="AH6:AH9"/>
    <mergeCell ref="AH10:AH12"/>
    <mergeCell ref="AH13:AH15"/>
    <mergeCell ref="AH16:AH19"/>
    <mergeCell ref="AH20:AH22"/>
    <mergeCell ref="AH23:AH25"/>
    <mergeCell ref="AH26:AH29"/>
    <mergeCell ref="AH30:AH32"/>
    <mergeCell ref="AH33:AH36"/>
    <mergeCell ref="AH37:AH39"/>
    <mergeCell ref="AH40:AH42"/>
    <mergeCell ref="AH43:AH45"/>
    <mergeCell ref="AH46:AH48"/>
    <mergeCell ref="AH49:AH51"/>
    <mergeCell ref="AH52:AH54"/>
    <mergeCell ref="AH55:AH57"/>
    <mergeCell ref="AH58:AH60"/>
    <mergeCell ref="AH62:AH64"/>
    <mergeCell ref="AI65:AI68"/>
    <mergeCell ref="AH65:AH68"/>
    <mergeCell ref="AI4:AI5"/>
    <mergeCell ref="AI6:AI9"/>
    <mergeCell ref="AI10:AI12"/>
    <mergeCell ref="AI13:AI15"/>
    <mergeCell ref="AI16:AI19"/>
    <mergeCell ref="AI20:AI22"/>
    <mergeCell ref="AI23:AI25"/>
    <mergeCell ref="AI26:AI29"/>
    <mergeCell ref="AI30:AI32"/>
    <mergeCell ref="AI33:AI36"/>
    <mergeCell ref="AI37:AI39"/>
    <mergeCell ref="AI40:AI42"/>
    <mergeCell ref="AI43:AI45"/>
    <mergeCell ref="AI46:AI48"/>
    <mergeCell ref="AI49:AI51"/>
    <mergeCell ref="AI52:AI54"/>
    <mergeCell ref="AI55:AI57"/>
    <mergeCell ref="AI58:AI60"/>
    <mergeCell ref="AI62:AI64"/>
    <mergeCell ref="AJ43:AJ45"/>
    <mergeCell ref="AJ46:AJ48"/>
    <mergeCell ref="AJ49:AJ51"/>
    <mergeCell ref="AJ52:AJ54"/>
    <mergeCell ref="AJ55:AJ57"/>
    <mergeCell ref="AJ4:AJ5"/>
    <mergeCell ref="AJ6:AJ9"/>
    <mergeCell ref="AJ10:AJ12"/>
    <mergeCell ref="AJ13:AJ15"/>
    <mergeCell ref="AJ16:AJ19"/>
    <mergeCell ref="AJ20:AJ22"/>
    <mergeCell ref="AJ23:AJ25"/>
    <mergeCell ref="AJ26:AJ29"/>
    <mergeCell ref="AJ30:AJ32"/>
    <mergeCell ref="AJ58:AJ60"/>
    <mergeCell ref="AJ62:AJ64"/>
    <mergeCell ref="AJ65:AJ68"/>
    <mergeCell ref="AK4:AK5"/>
    <mergeCell ref="AK6:AK9"/>
    <mergeCell ref="AK10:AK12"/>
    <mergeCell ref="AK13:AK15"/>
    <mergeCell ref="AK16:AK19"/>
    <mergeCell ref="AK20:AK22"/>
    <mergeCell ref="AK23:AK25"/>
    <mergeCell ref="AK26:AK29"/>
    <mergeCell ref="AK30:AK32"/>
    <mergeCell ref="AK33:AK36"/>
    <mergeCell ref="AK37:AK39"/>
    <mergeCell ref="AK40:AK42"/>
    <mergeCell ref="AK43:AK45"/>
    <mergeCell ref="AK46:AK48"/>
    <mergeCell ref="AK49:AK51"/>
    <mergeCell ref="AK52:AK54"/>
    <mergeCell ref="AK55:AK57"/>
    <mergeCell ref="AK58:AK60"/>
    <mergeCell ref="AJ33:AJ36"/>
    <mergeCell ref="AJ37:AJ39"/>
    <mergeCell ref="AJ40:AJ42"/>
    <mergeCell ref="AL65:AL68"/>
    <mergeCell ref="AK62:AK64"/>
    <mergeCell ref="AK65:AK68"/>
    <mergeCell ref="AL4:AL5"/>
    <mergeCell ref="AL6:AL9"/>
    <mergeCell ref="AL10:AL12"/>
    <mergeCell ref="AL13:AL15"/>
    <mergeCell ref="AL16:AL19"/>
    <mergeCell ref="AL20:AL22"/>
    <mergeCell ref="AL23:AL25"/>
    <mergeCell ref="AL26:AL29"/>
    <mergeCell ref="AL30:AL32"/>
    <mergeCell ref="AL33:AL36"/>
    <mergeCell ref="AL37:AL39"/>
    <mergeCell ref="AL40:AL42"/>
    <mergeCell ref="AL43:AL45"/>
    <mergeCell ref="AL46:AL48"/>
    <mergeCell ref="AL49:AL51"/>
    <mergeCell ref="AL52:AL54"/>
    <mergeCell ref="AL55:AL57"/>
    <mergeCell ref="AL58:AL60"/>
    <mergeCell ref="AL62:AL64"/>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L59"/>
  <sheetViews>
    <sheetView topLeftCell="A22" zoomScale="80" zoomScaleNormal="80" workbookViewId="0">
      <selection activeCell="I26" sqref="I26"/>
    </sheetView>
  </sheetViews>
  <sheetFormatPr defaultColWidth="9" defaultRowHeight="15" x14ac:dyDescent="0.25"/>
  <cols>
    <col min="1" max="1" width="9.140625"/>
    <col min="2" max="2" width="23" customWidth="1"/>
    <col min="3" max="3" width="44" style="1" customWidth="1"/>
    <col min="4" max="4" width="28" customWidth="1"/>
    <col min="5" max="5" width="22.85546875" customWidth="1"/>
    <col min="6" max="6" width="32.85546875" customWidth="1"/>
    <col min="7" max="7" width="30.28515625" customWidth="1"/>
    <col min="8" max="19" width="16.42578125" customWidth="1"/>
    <col min="20" max="20" width="20.7109375" customWidth="1"/>
    <col min="21" max="21" width="28.7109375" customWidth="1"/>
    <col min="22" max="27" width="22" customWidth="1"/>
    <col min="28" max="28" width="14.42578125" customWidth="1"/>
    <col min="29" max="29" width="16.5703125" customWidth="1"/>
    <col min="30" max="30" width="15.85546875" customWidth="1"/>
    <col min="31" max="31" width="14.85546875" customWidth="1"/>
    <col min="32" max="32" width="57.7109375" customWidth="1"/>
    <col min="33" max="35" width="23" customWidth="1"/>
    <col min="36" max="36" width="22.28515625" customWidth="1"/>
    <col min="37" max="37" width="21.5703125" customWidth="1"/>
    <col min="38" max="38" width="23.28515625" customWidth="1"/>
  </cols>
  <sheetData>
    <row r="1" spans="1:38" ht="18.75" x14ac:dyDescent="0.25">
      <c r="B1" s="721" t="s">
        <v>34</v>
      </c>
      <c r="C1" s="721"/>
      <c r="D1" s="721"/>
      <c r="E1" s="721"/>
      <c r="F1" s="721"/>
      <c r="G1" s="721"/>
      <c r="H1" s="721"/>
      <c r="I1" s="721"/>
      <c r="J1" s="721"/>
      <c r="K1" s="721"/>
      <c r="L1" s="721"/>
      <c r="M1" s="721"/>
      <c r="N1" s="721"/>
      <c r="O1" s="721"/>
      <c r="P1" s="721"/>
    </row>
    <row r="2" spans="1:38" ht="18.75" x14ac:dyDescent="0.25">
      <c r="B2" s="722" t="s">
        <v>35</v>
      </c>
      <c r="C2" s="722"/>
      <c r="D2" s="722"/>
      <c r="E2" s="722"/>
      <c r="F2" s="722"/>
      <c r="G2" s="722"/>
      <c r="H2" s="722"/>
      <c r="I2" s="722"/>
      <c r="J2" s="722"/>
      <c r="K2" s="722"/>
      <c r="L2" s="722"/>
      <c r="M2" s="722"/>
      <c r="N2" s="722"/>
      <c r="O2" s="722"/>
      <c r="P2" s="722"/>
    </row>
    <row r="3" spans="1:38" x14ac:dyDescent="0.25">
      <c r="C3"/>
    </row>
    <row r="4" spans="1:38" ht="15.75" thickBot="1" x14ac:dyDescent="0.3"/>
    <row r="5" spans="1:38" ht="39" customHeight="1" x14ac:dyDescent="0.3">
      <c r="A5" s="860" t="s">
        <v>3</v>
      </c>
      <c r="B5" s="782" t="s">
        <v>36</v>
      </c>
      <c r="C5" s="791" t="s">
        <v>37</v>
      </c>
      <c r="D5" s="791"/>
      <c r="E5" s="782" t="s">
        <v>38</v>
      </c>
      <c r="F5" s="858" t="s">
        <v>39</v>
      </c>
      <c r="G5" s="856" t="s">
        <v>40</v>
      </c>
      <c r="H5" s="834" t="s">
        <v>41</v>
      </c>
      <c r="I5" s="835"/>
      <c r="J5" s="835"/>
      <c r="K5" s="835"/>
      <c r="L5" s="835"/>
      <c r="M5" s="835"/>
      <c r="N5" s="835"/>
      <c r="O5" s="835"/>
      <c r="P5" s="835"/>
      <c r="Q5" s="835"/>
      <c r="R5" s="835"/>
      <c r="S5" s="836"/>
      <c r="T5" s="856" t="s">
        <v>42</v>
      </c>
      <c r="U5" s="795" t="s">
        <v>43</v>
      </c>
      <c r="V5" s="796"/>
      <c r="W5" s="796"/>
      <c r="X5" s="796"/>
      <c r="Y5" s="796"/>
      <c r="Z5" s="796"/>
      <c r="AA5" s="796"/>
      <c r="AB5" s="776" t="s">
        <v>44</v>
      </c>
      <c r="AC5" s="778" t="s">
        <v>45</v>
      </c>
      <c r="AD5" s="782" t="s">
        <v>46</v>
      </c>
      <c r="AE5" s="773" t="s">
        <v>47</v>
      </c>
      <c r="AF5" s="765" t="s">
        <v>48</v>
      </c>
      <c r="AG5" s="776" t="s">
        <v>49</v>
      </c>
      <c r="AH5" s="776" t="s">
        <v>50</v>
      </c>
      <c r="AI5" s="825" t="s">
        <v>51</v>
      </c>
      <c r="AJ5" s="767" t="s">
        <v>525</v>
      </c>
      <c r="AK5" s="767" t="s">
        <v>526</v>
      </c>
      <c r="AL5" s="767" t="s">
        <v>527</v>
      </c>
    </row>
    <row r="6" spans="1:38" s="1" customFormat="1" ht="48" thickBot="1" x14ac:dyDescent="0.3">
      <c r="A6" s="861"/>
      <c r="B6" s="783"/>
      <c r="C6" s="4" t="s">
        <v>52</v>
      </c>
      <c r="D6" s="5" t="s">
        <v>53</v>
      </c>
      <c r="E6" s="783"/>
      <c r="F6" s="859"/>
      <c r="G6" s="857"/>
      <c r="H6" s="6" t="s">
        <v>54</v>
      </c>
      <c r="I6" s="23" t="s">
        <v>55</v>
      </c>
      <c r="J6" s="23" t="s">
        <v>56</v>
      </c>
      <c r="K6" s="23" t="s">
        <v>57</v>
      </c>
      <c r="L6" s="23" t="s">
        <v>58</v>
      </c>
      <c r="M6" s="23" t="s">
        <v>59</v>
      </c>
      <c r="N6" s="23" t="s">
        <v>60</v>
      </c>
      <c r="O6" s="23" t="s">
        <v>61</v>
      </c>
      <c r="P6" s="23" t="s">
        <v>62</v>
      </c>
      <c r="Q6" s="23" t="s">
        <v>63</v>
      </c>
      <c r="R6" s="23" t="s">
        <v>64</v>
      </c>
      <c r="S6" s="30" t="s">
        <v>65</v>
      </c>
      <c r="T6" s="857"/>
      <c r="U6" s="31" t="s">
        <v>66</v>
      </c>
      <c r="V6" s="5" t="s">
        <v>67</v>
      </c>
      <c r="W6" s="5" t="s">
        <v>68</v>
      </c>
      <c r="X6" s="5" t="s">
        <v>69</v>
      </c>
      <c r="Y6" s="5" t="s">
        <v>70</v>
      </c>
      <c r="Z6" s="5" t="s">
        <v>71</v>
      </c>
      <c r="AA6" s="5" t="s">
        <v>72</v>
      </c>
      <c r="AB6" s="777"/>
      <c r="AC6" s="779"/>
      <c r="AD6" s="783"/>
      <c r="AE6" s="774"/>
      <c r="AF6" s="766"/>
      <c r="AG6" s="777"/>
      <c r="AH6" s="777"/>
      <c r="AI6" s="826"/>
      <c r="AJ6" s="949"/>
      <c r="AK6" s="949"/>
      <c r="AL6" s="949"/>
    </row>
    <row r="7" spans="1:38" ht="37.5" customHeight="1" x14ac:dyDescent="0.25">
      <c r="A7" s="860">
        <v>1</v>
      </c>
      <c r="B7" s="1009" t="s">
        <v>202</v>
      </c>
      <c r="C7" s="1004" t="s">
        <v>203</v>
      </c>
      <c r="D7" s="880" t="s">
        <v>204</v>
      </c>
      <c r="E7" s="1001" t="s">
        <v>75</v>
      </c>
      <c r="F7" s="54" t="s">
        <v>6</v>
      </c>
      <c r="G7" s="55" t="s">
        <v>77</v>
      </c>
      <c r="H7" s="270">
        <v>90</v>
      </c>
      <c r="I7" s="271">
        <v>90</v>
      </c>
      <c r="J7" s="271">
        <v>50</v>
      </c>
      <c r="K7" s="271">
        <v>90</v>
      </c>
      <c r="L7" s="271">
        <v>80</v>
      </c>
      <c r="M7" s="271">
        <v>30</v>
      </c>
      <c r="N7" s="271">
        <v>30</v>
      </c>
      <c r="O7" s="271">
        <v>30</v>
      </c>
      <c r="P7" s="271">
        <v>100</v>
      </c>
      <c r="Q7" s="271">
        <v>90</v>
      </c>
      <c r="R7" s="271">
        <v>100</v>
      </c>
      <c r="S7" s="272">
        <v>100</v>
      </c>
      <c r="T7" s="135">
        <f t="shared" ref="T7:T32" si="0">SUM(H7:S7)</f>
        <v>880</v>
      </c>
      <c r="U7" s="736"/>
      <c r="V7" s="730"/>
      <c r="W7" s="730"/>
      <c r="X7" s="730"/>
      <c r="Y7" s="730"/>
      <c r="Z7" s="730"/>
      <c r="AA7" s="730"/>
      <c r="AB7" s="739" t="str">
        <f t="shared" ref="AB7" si="1">E7</f>
        <v>kg</v>
      </c>
      <c r="AC7" s="780">
        <f>SUM(T7:T9)</f>
        <v>1780</v>
      </c>
      <c r="AD7" s="730"/>
      <c r="AE7" s="761">
        <f t="shared" ref="AE7" si="2">AC7*AD7</f>
        <v>0</v>
      </c>
      <c r="AF7" s="730"/>
      <c r="AG7" s="730"/>
      <c r="AH7" s="730"/>
      <c r="AI7" s="733"/>
      <c r="AJ7" s="769"/>
      <c r="AK7" s="769"/>
      <c r="AL7" s="769"/>
    </row>
    <row r="8" spans="1:38" ht="37.5" customHeight="1" x14ac:dyDescent="0.25">
      <c r="A8" s="876"/>
      <c r="B8" s="1010" t="s">
        <v>202</v>
      </c>
      <c r="C8" s="1005"/>
      <c r="D8" s="848"/>
      <c r="E8" s="1002"/>
      <c r="F8" s="9" t="s">
        <v>8</v>
      </c>
      <c r="G8" s="10" t="s">
        <v>105</v>
      </c>
      <c r="H8" s="273">
        <v>60</v>
      </c>
      <c r="I8" s="274">
        <v>60</v>
      </c>
      <c r="J8" s="274">
        <v>60</v>
      </c>
      <c r="K8" s="274">
        <v>60</v>
      </c>
      <c r="L8" s="274">
        <v>60</v>
      </c>
      <c r="M8" s="274">
        <v>40</v>
      </c>
      <c r="N8" s="274"/>
      <c r="O8" s="274">
        <v>40</v>
      </c>
      <c r="P8" s="274">
        <v>60</v>
      </c>
      <c r="Q8" s="274">
        <v>60</v>
      </c>
      <c r="R8" s="274">
        <v>60</v>
      </c>
      <c r="S8" s="275">
        <v>40</v>
      </c>
      <c r="T8" s="60">
        <f t="shared" si="0"/>
        <v>600</v>
      </c>
      <c r="U8" s="764"/>
      <c r="V8" s="762"/>
      <c r="W8" s="762"/>
      <c r="X8" s="762"/>
      <c r="Y8" s="762"/>
      <c r="Z8" s="762"/>
      <c r="AA8" s="762"/>
      <c r="AB8" s="784"/>
      <c r="AC8" s="781"/>
      <c r="AD8" s="762"/>
      <c r="AE8" s="760"/>
      <c r="AF8" s="762"/>
      <c r="AG8" s="762"/>
      <c r="AH8" s="762"/>
      <c r="AI8" s="772"/>
      <c r="AJ8" s="726"/>
      <c r="AK8" s="726"/>
      <c r="AL8" s="726"/>
    </row>
    <row r="9" spans="1:38" ht="37.5" customHeight="1" thickBot="1" x14ac:dyDescent="0.3">
      <c r="A9" s="876"/>
      <c r="B9" s="1011" t="s">
        <v>202</v>
      </c>
      <c r="C9" s="1006"/>
      <c r="D9" s="1000"/>
      <c r="E9" s="1003"/>
      <c r="F9" s="214" t="s">
        <v>78</v>
      </c>
      <c r="G9" s="215" t="s">
        <v>188</v>
      </c>
      <c r="H9" s="276">
        <v>30</v>
      </c>
      <c r="I9" s="277">
        <v>30</v>
      </c>
      <c r="J9" s="277">
        <v>30</v>
      </c>
      <c r="K9" s="277">
        <v>30</v>
      </c>
      <c r="L9" s="277">
        <v>30</v>
      </c>
      <c r="M9" s="277"/>
      <c r="N9" s="277">
        <v>15</v>
      </c>
      <c r="O9" s="277">
        <v>15</v>
      </c>
      <c r="P9" s="277">
        <v>30</v>
      </c>
      <c r="Q9" s="277">
        <v>30</v>
      </c>
      <c r="R9" s="277">
        <v>30</v>
      </c>
      <c r="S9" s="278">
        <v>30</v>
      </c>
      <c r="T9" s="185">
        <f t="shared" si="0"/>
        <v>300</v>
      </c>
      <c r="U9" s="764"/>
      <c r="V9" s="762"/>
      <c r="W9" s="762"/>
      <c r="X9" s="762"/>
      <c r="Y9" s="762"/>
      <c r="Z9" s="762"/>
      <c r="AA9" s="762"/>
      <c r="AB9" s="784"/>
      <c r="AC9" s="781"/>
      <c r="AD9" s="762"/>
      <c r="AE9" s="760"/>
      <c r="AF9" s="762"/>
      <c r="AG9" s="762"/>
      <c r="AH9" s="762"/>
      <c r="AI9" s="772"/>
      <c r="AJ9" s="726"/>
      <c r="AK9" s="726"/>
      <c r="AL9" s="726"/>
    </row>
    <row r="10" spans="1:38" ht="37.5" customHeight="1" x14ac:dyDescent="0.25">
      <c r="A10" s="860">
        <v>2</v>
      </c>
      <c r="B10" s="1012" t="s">
        <v>202</v>
      </c>
      <c r="C10" s="1004" t="s">
        <v>205</v>
      </c>
      <c r="D10" s="804" t="s">
        <v>206</v>
      </c>
      <c r="E10" s="823" t="s">
        <v>75</v>
      </c>
      <c r="F10" s="54" t="s">
        <v>6</v>
      </c>
      <c r="G10" s="55" t="s">
        <v>77</v>
      </c>
      <c r="H10" s="270">
        <v>60</v>
      </c>
      <c r="I10" s="271">
        <v>90</v>
      </c>
      <c r="J10" s="271">
        <v>60</v>
      </c>
      <c r="K10" s="271">
        <v>50</v>
      </c>
      <c r="L10" s="271">
        <v>60</v>
      </c>
      <c r="M10" s="271">
        <v>20</v>
      </c>
      <c r="N10" s="271">
        <v>20</v>
      </c>
      <c r="O10" s="271">
        <v>20</v>
      </c>
      <c r="P10" s="271">
        <v>100</v>
      </c>
      <c r="Q10" s="271">
        <v>90</v>
      </c>
      <c r="R10" s="271">
        <v>100</v>
      </c>
      <c r="S10" s="272">
        <v>50</v>
      </c>
      <c r="T10" s="32">
        <f t="shared" si="0"/>
        <v>720</v>
      </c>
      <c r="U10" s="736"/>
      <c r="V10" s="730"/>
      <c r="W10" s="730"/>
      <c r="X10" s="730"/>
      <c r="Y10" s="730"/>
      <c r="Z10" s="730"/>
      <c r="AA10" s="730"/>
      <c r="AB10" s="739" t="str">
        <f t="shared" ref="AB10" si="3">E10</f>
        <v>kg</v>
      </c>
      <c r="AC10" s="780">
        <f>SUM(T10:T12)</f>
        <v>725</v>
      </c>
      <c r="AD10" s="730"/>
      <c r="AE10" s="761">
        <f t="shared" ref="AE10" si="4">AC10*AD10</f>
        <v>0</v>
      </c>
      <c r="AF10" s="730"/>
      <c r="AG10" s="730"/>
      <c r="AH10" s="730"/>
      <c r="AI10" s="733"/>
      <c r="AJ10" s="769"/>
      <c r="AK10" s="769"/>
      <c r="AL10" s="769"/>
    </row>
    <row r="11" spans="1:38" ht="37.5" customHeight="1" x14ac:dyDescent="0.25">
      <c r="A11" s="876"/>
      <c r="B11" s="1010" t="s">
        <v>202</v>
      </c>
      <c r="C11" s="1005"/>
      <c r="D11" s="741"/>
      <c r="E11" s="738"/>
      <c r="F11" s="534" t="s">
        <v>692</v>
      </c>
      <c r="G11" s="535" t="s">
        <v>695</v>
      </c>
      <c r="H11" s="547"/>
      <c r="I11" s="548"/>
      <c r="J11" s="548"/>
      <c r="K11" s="548"/>
      <c r="L11" s="548"/>
      <c r="M11" s="548"/>
      <c r="N11" s="548"/>
      <c r="O11" s="548"/>
      <c r="P11" s="548"/>
      <c r="Q11" s="548"/>
      <c r="R11" s="548"/>
      <c r="S11" s="549"/>
      <c r="T11" s="32">
        <v>5</v>
      </c>
      <c r="U11" s="764"/>
      <c r="V11" s="762"/>
      <c r="W11" s="762"/>
      <c r="X11" s="762"/>
      <c r="Y11" s="762"/>
      <c r="Z11" s="762"/>
      <c r="AA11" s="762"/>
      <c r="AB11" s="784"/>
      <c r="AC11" s="781"/>
      <c r="AD11" s="762"/>
      <c r="AE11" s="760"/>
      <c r="AF11" s="762"/>
      <c r="AG11" s="762"/>
      <c r="AH11" s="762"/>
      <c r="AI11" s="772"/>
      <c r="AJ11" s="726"/>
      <c r="AK11" s="726"/>
      <c r="AL11" s="726"/>
    </row>
    <row r="12" spans="1:38" ht="37.5" customHeight="1" thickBot="1" x14ac:dyDescent="0.3">
      <c r="A12" s="876"/>
      <c r="B12" s="1011" t="s">
        <v>202</v>
      </c>
      <c r="C12" s="1006"/>
      <c r="D12" s="806"/>
      <c r="E12" s="753"/>
      <c r="F12" s="214" t="s">
        <v>78</v>
      </c>
      <c r="G12" s="219"/>
      <c r="H12" s="279"/>
      <c r="I12" s="280"/>
      <c r="J12" s="280"/>
      <c r="K12" s="280"/>
      <c r="L12" s="280"/>
      <c r="M12" s="280"/>
      <c r="N12" s="280"/>
      <c r="O12" s="280"/>
      <c r="P12" s="280"/>
      <c r="Q12" s="280"/>
      <c r="R12" s="280"/>
      <c r="S12" s="281"/>
      <c r="T12" s="32">
        <f t="shared" si="0"/>
        <v>0</v>
      </c>
      <c r="U12" s="764"/>
      <c r="V12" s="762"/>
      <c r="W12" s="762"/>
      <c r="X12" s="762"/>
      <c r="Y12" s="762"/>
      <c r="Z12" s="762"/>
      <c r="AA12" s="762"/>
      <c r="AB12" s="784"/>
      <c r="AC12" s="781"/>
      <c r="AD12" s="762"/>
      <c r="AE12" s="760"/>
      <c r="AF12" s="762"/>
      <c r="AG12" s="762"/>
      <c r="AH12" s="762"/>
      <c r="AI12" s="772"/>
      <c r="AJ12" s="726"/>
      <c r="AK12" s="726"/>
      <c r="AL12" s="726"/>
    </row>
    <row r="13" spans="1:38" ht="37.5" customHeight="1" x14ac:dyDescent="0.25">
      <c r="A13" s="860">
        <v>3</v>
      </c>
      <c r="B13" s="1012" t="s">
        <v>207</v>
      </c>
      <c r="C13" s="1004" t="s">
        <v>208</v>
      </c>
      <c r="D13" s="879" t="s">
        <v>209</v>
      </c>
      <c r="E13" s="823" t="s">
        <v>75</v>
      </c>
      <c r="F13" s="54" t="s">
        <v>6</v>
      </c>
      <c r="G13" s="55" t="s">
        <v>77</v>
      </c>
      <c r="H13" s="270">
        <v>30</v>
      </c>
      <c r="I13" s="271">
        <v>20</v>
      </c>
      <c r="J13" s="271">
        <v>40</v>
      </c>
      <c r="K13" s="271">
        <v>30</v>
      </c>
      <c r="L13" s="271">
        <v>50</v>
      </c>
      <c r="M13" s="271">
        <v>20</v>
      </c>
      <c r="N13" s="271">
        <v>20</v>
      </c>
      <c r="O13" s="271">
        <v>20</v>
      </c>
      <c r="P13" s="271">
        <v>50</v>
      </c>
      <c r="Q13" s="271">
        <v>40</v>
      </c>
      <c r="R13" s="271">
        <v>50</v>
      </c>
      <c r="S13" s="272">
        <v>90</v>
      </c>
      <c r="T13" s="33">
        <f t="shared" si="0"/>
        <v>460</v>
      </c>
      <c r="U13" s="736"/>
      <c r="V13" s="730"/>
      <c r="W13" s="730"/>
      <c r="X13" s="730"/>
      <c r="Y13" s="730"/>
      <c r="Z13" s="730"/>
      <c r="AA13" s="730"/>
      <c r="AB13" s="739" t="str">
        <f t="shared" ref="AB13" si="5">E13</f>
        <v>kg</v>
      </c>
      <c r="AC13" s="780">
        <f>SUM(T13:T16)</f>
        <v>715</v>
      </c>
      <c r="AD13" s="730"/>
      <c r="AE13" s="761">
        <f t="shared" ref="AE13" si="6">AC13*AD13</f>
        <v>0</v>
      </c>
      <c r="AF13" s="730"/>
      <c r="AG13" s="730"/>
      <c r="AH13" s="730"/>
      <c r="AI13" s="733"/>
      <c r="AJ13" s="933"/>
      <c r="AK13" s="933"/>
      <c r="AL13" s="933"/>
    </row>
    <row r="14" spans="1:38" ht="37.5" customHeight="1" x14ac:dyDescent="0.25">
      <c r="A14" s="876"/>
      <c r="B14" s="1010"/>
      <c r="C14" s="1005"/>
      <c r="D14" s="842"/>
      <c r="E14" s="738"/>
      <c r="F14" s="534" t="s">
        <v>692</v>
      </c>
      <c r="G14" s="535" t="s">
        <v>695</v>
      </c>
      <c r="H14" s="536"/>
      <c r="I14" s="537"/>
      <c r="J14" s="537"/>
      <c r="K14" s="537"/>
      <c r="L14" s="537"/>
      <c r="M14" s="537"/>
      <c r="N14" s="537"/>
      <c r="O14" s="537"/>
      <c r="P14" s="537"/>
      <c r="Q14" s="537"/>
      <c r="R14" s="537"/>
      <c r="S14" s="538"/>
      <c r="T14" s="60">
        <v>3</v>
      </c>
      <c r="U14" s="736"/>
      <c r="V14" s="730"/>
      <c r="W14" s="730"/>
      <c r="X14" s="730"/>
      <c r="Y14" s="730"/>
      <c r="Z14" s="730"/>
      <c r="AA14" s="730"/>
      <c r="AB14" s="739"/>
      <c r="AC14" s="780"/>
      <c r="AD14" s="730"/>
      <c r="AE14" s="761"/>
      <c r="AF14" s="730"/>
      <c r="AG14" s="730"/>
      <c r="AH14" s="730"/>
      <c r="AI14" s="733"/>
      <c r="AJ14" s="934"/>
      <c r="AK14" s="934"/>
      <c r="AL14" s="934"/>
    </row>
    <row r="15" spans="1:38" ht="37.5" customHeight="1" x14ac:dyDescent="0.25">
      <c r="A15" s="876"/>
      <c r="B15" s="1010" t="s">
        <v>202</v>
      </c>
      <c r="C15" s="1005"/>
      <c r="D15" s="842"/>
      <c r="E15" s="738"/>
      <c r="F15" s="9" t="s">
        <v>8</v>
      </c>
      <c r="G15" s="10" t="s">
        <v>105</v>
      </c>
      <c r="H15" s="273">
        <v>20</v>
      </c>
      <c r="I15" s="274">
        <v>20</v>
      </c>
      <c r="J15" s="274">
        <v>20</v>
      </c>
      <c r="K15" s="274">
        <v>20</v>
      </c>
      <c r="L15" s="274">
        <v>20</v>
      </c>
      <c r="M15" s="274">
        <v>16</v>
      </c>
      <c r="N15" s="274"/>
      <c r="O15" s="274">
        <v>16</v>
      </c>
      <c r="P15" s="274">
        <v>20</v>
      </c>
      <c r="Q15" s="274">
        <v>20</v>
      </c>
      <c r="R15" s="274">
        <v>20</v>
      </c>
      <c r="S15" s="275">
        <v>20</v>
      </c>
      <c r="T15" s="60">
        <f t="shared" si="0"/>
        <v>212</v>
      </c>
      <c r="U15" s="764"/>
      <c r="V15" s="762"/>
      <c r="W15" s="762"/>
      <c r="X15" s="762"/>
      <c r="Y15" s="762"/>
      <c r="Z15" s="762"/>
      <c r="AA15" s="762"/>
      <c r="AB15" s="784"/>
      <c r="AC15" s="781"/>
      <c r="AD15" s="762"/>
      <c r="AE15" s="760"/>
      <c r="AF15" s="762"/>
      <c r="AG15" s="762"/>
      <c r="AH15" s="762"/>
      <c r="AI15" s="772"/>
      <c r="AJ15" s="934"/>
      <c r="AK15" s="934"/>
      <c r="AL15" s="934"/>
    </row>
    <row r="16" spans="1:38" ht="37.5" customHeight="1" thickBot="1" x14ac:dyDescent="0.3">
      <c r="A16" s="876"/>
      <c r="B16" s="1011" t="s">
        <v>202</v>
      </c>
      <c r="C16" s="1006"/>
      <c r="D16" s="846"/>
      <c r="E16" s="753"/>
      <c r="F16" s="214" t="s">
        <v>78</v>
      </c>
      <c r="G16" s="215" t="s">
        <v>188</v>
      </c>
      <c r="H16" s="276">
        <v>4</v>
      </c>
      <c r="I16" s="277">
        <v>4</v>
      </c>
      <c r="J16" s="277">
        <v>4</v>
      </c>
      <c r="K16" s="277">
        <v>4</v>
      </c>
      <c r="L16" s="277">
        <v>4</v>
      </c>
      <c r="M16" s="277"/>
      <c r="N16" s="277">
        <v>2</v>
      </c>
      <c r="O16" s="277">
        <v>2</v>
      </c>
      <c r="P16" s="277">
        <v>4</v>
      </c>
      <c r="Q16" s="277">
        <v>4</v>
      </c>
      <c r="R16" s="277">
        <v>4</v>
      </c>
      <c r="S16" s="278">
        <v>4</v>
      </c>
      <c r="T16" s="185">
        <f t="shared" si="0"/>
        <v>40</v>
      </c>
      <c r="U16" s="764"/>
      <c r="V16" s="762"/>
      <c r="W16" s="762"/>
      <c r="X16" s="762"/>
      <c r="Y16" s="762"/>
      <c r="Z16" s="762"/>
      <c r="AA16" s="762"/>
      <c r="AB16" s="784"/>
      <c r="AC16" s="781"/>
      <c r="AD16" s="762"/>
      <c r="AE16" s="760"/>
      <c r="AF16" s="762"/>
      <c r="AG16" s="762"/>
      <c r="AH16" s="762"/>
      <c r="AI16" s="772"/>
      <c r="AJ16" s="934"/>
      <c r="AK16" s="934"/>
      <c r="AL16" s="934"/>
    </row>
    <row r="17" spans="1:38" ht="37.5" customHeight="1" x14ac:dyDescent="0.25">
      <c r="A17" s="860">
        <v>4</v>
      </c>
      <c r="B17" s="832" t="s">
        <v>210</v>
      </c>
      <c r="C17" s="1007" t="s">
        <v>211</v>
      </c>
      <c r="D17" s="842" t="s">
        <v>212</v>
      </c>
      <c r="E17" s="738" t="s">
        <v>75</v>
      </c>
      <c r="F17" s="7" t="s">
        <v>6</v>
      </c>
      <c r="G17" s="8" t="s">
        <v>77</v>
      </c>
      <c r="H17" s="282">
        <v>50</v>
      </c>
      <c r="I17" s="283">
        <v>50</v>
      </c>
      <c r="J17" s="283">
        <v>50</v>
      </c>
      <c r="K17" s="283">
        <v>50</v>
      </c>
      <c r="L17" s="283">
        <v>60</v>
      </c>
      <c r="M17" s="283">
        <v>20</v>
      </c>
      <c r="N17" s="283">
        <v>20</v>
      </c>
      <c r="O17" s="283">
        <v>20</v>
      </c>
      <c r="P17" s="283">
        <v>50</v>
      </c>
      <c r="Q17" s="283">
        <v>50</v>
      </c>
      <c r="R17" s="283">
        <v>60</v>
      </c>
      <c r="S17" s="284">
        <v>40</v>
      </c>
      <c r="T17" s="32">
        <f t="shared" si="0"/>
        <v>520</v>
      </c>
      <c r="U17" s="736"/>
      <c r="V17" s="730"/>
      <c r="W17" s="730"/>
      <c r="X17" s="730"/>
      <c r="Y17" s="730"/>
      <c r="Z17" s="730"/>
      <c r="AA17" s="730"/>
      <c r="AB17" s="739" t="str">
        <f t="shared" ref="AB17" si="7">E17</f>
        <v>kg</v>
      </c>
      <c r="AC17" s="780">
        <f>SUM(T17:T19)</f>
        <v>524.5</v>
      </c>
      <c r="AD17" s="730"/>
      <c r="AE17" s="761">
        <f t="shared" ref="AE17" si="8">AC17*AD17</f>
        <v>0</v>
      </c>
      <c r="AF17" s="730"/>
      <c r="AG17" s="730"/>
      <c r="AH17" s="730"/>
      <c r="AI17" s="733"/>
      <c r="AJ17" s="933"/>
      <c r="AK17" s="933"/>
      <c r="AL17" s="933"/>
    </row>
    <row r="18" spans="1:38" ht="37.5" customHeight="1" x14ac:dyDescent="0.25">
      <c r="A18" s="876"/>
      <c r="B18" s="832" t="s">
        <v>210</v>
      </c>
      <c r="C18" s="741"/>
      <c r="D18" s="842"/>
      <c r="E18" s="738"/>
      <c r="F18" s="534" t="s">
        <v>692</v>
      </c>
      <c r="G18" s="535" t="s">
        <v>695</v>
      </c>
      <c r="H18" s="547"/>
      <c r="I18" s="548"/>
      <c r="J18" s="548"/>
      <c r="K18" s="548"/>
      <c r="L18" s="548"/>
      <c r="M18" s="548"/>
      <c r="N18" s="548"/>
      <c r="O18" s="548"/>
      <c r="P18" s="548"/>
      <c r="Q18" s="548"/>
      <c r="R18" s="548"/>
      <c r="S18" s="549"/>
      <c r="T18" s="32">
        <v>4.5</v>
      </c>
      <c r="U18" s="764"/>
      <c r="V18" s="762"/>
      <c r="W18" s="762"/>
      <c r="X18" s="762"/>
      <c r="Y18" s="762"/>
      <c r="Z18" s="762"/>
      <c r="AA18" s="762"/>
      <c r="AB18" s="784"/>
      <c r="AC18" s="781"/>
      <c r="AD18" s="762"/>
      <c r="AE18" s="760"/>
      <c r="AF18" s="762"/>
      <c r="AG18" s="762"/>
      <c r="AH18" s="762"/>
      <c r="AI18" s="772"/>
      <c r="AJ18" s="934"/>
      <c r="AK18" s="934"/>
      <c r="AL18" s="934"/>
    </row>
    <row r="19" spans="1:38" ht="37.5" customHeight="1" thickBot="1" x14ac:dyDescent="0.3">
      <c r="A19" s="876"/>
      <c r="B19" s="832" t="s">
        <v>210</v>
      </c>
      <c r="C19" s="741"/>
      <c r="D19" s="842"/>
      <c r="E19" s="738"/>
      <c r="F19" s="217" t="s">
        <v>78</v>
      </c>
      <c r="G19" s="218"/>
      <c r="H19" s="285"/>
      <c r="I19" s="286"/>
      <c r="J19" s="286"/>
      <c r="K19" s="286"/>
      <c r="L19" s="286"/>
      <c r="M19" s="286"/>
      <c r="N19" s="286"/>
      <c r="O19" s="286"/>
      <c r="P19" s="286"/>
      <c r="Q19" s="286"/>
      <c r="R19" s="286"/>
      <c r="S19" s="287"/>
      <c r="T19" s="32">
        <f t="shared" si="0"/>
        <v>0</v>
      </c>
      <c r="U19" s="764"/>
      <c r="V19" s="762"/>
      <c r="W19" s="762"/>
      <c r="X19" s="762"/>
      <c r="Y19" s="762"/>
      <c r="Z19" s="762"/>
      <c r="AA19" s="762"/>
      <c r="AB19" s="784"/>
      <c r="AC19" s="781"/>
      <c r="AD19" s="762"/>
      <c r="AE19" s="760"/>
      <c r="AF19" s="762"/>
      <c r="AG19" s="762"/>
      <c r="AH19" s="762"/>
      <c r="AI19" s="772"/>
      <c r="AJ19" s="934"/>
      <c r="AK19" s="934"/>
      <c r="AL19" s="934"/>
    </row>
    <row r="20" spans="1:38" ht="37.5" customHeight="1" x14ac:dyDescent="0.25">
      <c r="A20" s="1008">
        <v>5</v>
      </c>
      <c r="B20" s="1013" t="s">
        <v>213</v>
      </c>
      <c r="C20" s="850" t="s">
        <v>211</v>
      </c>
      <c r="D20" s="879" t="s">
        <v>214</v>
      </c>
      <c r="E20" s="823" t="s">
        <v>75</v>
      </c>
      <c r="F20" s="54" t="s">
        <v>6</v>
      </c>
      <c r="G20" s="55"/>
      <c r="H20" s="270"/>
      <c r="I20" s="271"/>
      <c r="J20" s="271"/>
      <c r="K20" s="271"/>
      <c r="L20" s="271"/>
      <c r="M20" s="271"/>
      <c r="N20" s="271"/>
      <c r="O20" s="271"/>
      <c r="P20" s="271"/>
      <c r="Q20" s="271"/>
      <c r="R20" s="271"/>
      <c r="S20" s="272"/>
      <c r="T20" s="33">
        <f t="shared" si="0"/>
        <v>0</v>
      </c>
      <c r="U20" s="736"/>
      <c r="V20" s="730"/>
      <c r="W20" s="730"/>
      <c r="X20" s="730"/>
      <c r="Y20" s="730"/>
      <c r="Z20" s="730"/>
      <c r="AA20" s="730"/>
      <c r="AB20" s="739" t="str">
        <f t="shared" ref="AB20" si="9">E20</f>
        <v>kg</v>
      </c>
      <c r="AC20" s="780">
        <f>SUM(T20:T22)</f>
        <v>28</v>
      </c>
      <c r="AD20" s="730"/>
      <c r="AE20" s="761">
        <f t="shared" ref="AE20" si="10">AC20*AD20</f>
        <v>0</v>
      </c>
      <c r="AF20" s="730"/>
      <c r="AG20" s="730"/>
      <c r="AH20" s="730"/>
      <c r="AI20" s="733"/>
      <c r="AJ20" s="769"/>
      <c r="AK20" s="769"/>
      <c r="AL20" s="769"/>
    </row>
    <row r="21" spans="1:38" ht="37.5" customHeight="1" x14ac:dyDescent="0.25">
      <c r="A21" s="919"/>
      <c r="B21" s="1014" t="s">
        <v>210</v>
      </c>
      <c r="C21" s="741"/>
      <c r="D21" s="842"/>
      <c r="E21" s="738"/>
      <c r="F21" s="9" t="s">
        <v>8</v>
      </c>
      <c r="G21" s="10" t="s">
        <v>91</v>
      </c>
      <c r="H21" s="273">
        <v>2</v>
      </c>
      <c r="I21" s="274">
        <v>2</v>
      </c>
      <c r="J21" s="274">
        <v>2</v>
      </c>
      <c r="K21" s="274">
        <v>2</v>
      </c>
      <c r="L21" s="274">
        <v>2</v>
      </c>
      <c r="M21" s="274"/>
      <c r="N21" s="274"/>
      <c r="O21" s="274"/>
      <c r="P21" s="274">
        <v>2</v>
      </c>
      <c r="Q21" s="274">
        <v>2</v>
      </c>
      <c r="R21" s="274">
        <v>2</v>
      </c>
      <c r="S21" s="275">
        <v>2</v>
      </c>
      <c r="T21" s="226">
        <f t="shared" si="0"/>
        <v>18</v>
      </c>
      <c r="U21" s="764"/>
      <c r="V21" s="762"/>
      <c r="W21" s="762"/>
      <c r="X21" s="762"/>
      <c r="Y21" s="762"/>
      <c r="Z21" s="762"/>
      <c r="AA21" s="762"/>
      <c r="AB21" s="784"/>
      <c r="AC21" s="781"/>
      <c r="AD21" s="762"/>
      <c r="AE21" s="760"/>
      <c r="AF21" s="762"/>
      <c r="AG21" s="762"/>
      <c r="AH21" s="762"/>
      <c r="AI21" s="772"/>
      <c r="AJ21" s="726"/>
      <c r="AK21" s="726"/>
      <c r="AL21" s="726"/>
    </row>
    <row r="22" spans="1:38" ht="37.5" customHeight="1" thickBot="1" x14ac:dyDescent="0.3">
      <c r="A22" s="919"/>
      <c r="B22" s="1015" t="s">
        <v>210</v>
      </c>
      <c r="C22" s="806"/>
      <c r="D22" s="846"/>
      <c r="E22" s="753"/>
      <c r="F22" s="214" t="s">
        <v>78</v>
      </c>
      <c r="G22" s="215" t="s">
        <v>188</v>
      </c>
      <c r="H22" s="276">
        <v>2</v>
      </c>
      <c r="I22" s="277"/>
      <c r="J22" s="277">
        <v>2</v>
      </c>
      <c r="K22" s="277"/>
      <c r="L22" s="277">
        <v>2</v>
      </c>
      <c r="M22" s="277"/>
      <c r="N22" s="277"/>
      <c r="O22" s="277"/>
      <c r="P22" s="277">
        <v>2</v>
      </c>
      <c r="Q22" s="277"/>
      <c r="R22" s="277">
        <v>2</v>
      </c>
      <c r="S22" s="278"/>
      <c r="T22" s="226">
        <f t="shared" si="0"/>
        <v>10</v>
      </c>
      <c r="U22" s="764"/>
      <c r="V22" s="762"/>
      <c r="W22" s="762"/>
      <c r="X22" s="762"/>
      <c r="Y22" s="762"/>
      <c r="Z22" s="762"/>
      <c r="AA22" s="762"/>
      <c r="AB22" s="784"/>
      <c r="AC22" s="781"/>
      <c r="AD22" s="762"/>
      <c r="AE22" s="760"/>
      <c r="AF22" s="762"/>
      <c r="AG22" s="762"/>
      <c r="AH22" s="762"/>
      <c r="AI22" s="772"/>
      <c r="AJ22" s="726"/>
      <c r="AK22" s="726"/>
      <c r="AL22" s="726"/>
    </row>
    <row r="23" spans="1:38" ht="37.5" customHeight="1" x14ac:dyDescent="0.25">
      <c r="A23" s="933">
        <v>6</v>
      </c>
      <c r="B23" s="1013" t="s">
        <v>215</v>
      </c>
      <c r="C23" s="850" t="s">
        <v>216</v>
      </c>
      <c r="D23" s="804" t="s">
        <v>217</v>
      </c>
      <c r="E23" s="823" t="s">
        <v>75</v>
      </c>
      <c r="F23" s="54" t="s">
        <v>6</v>
      </c>
      <c r="G23" s="55" t="s">
        <v>91</v>
      </c>
      <c r="H23" s="270">
        <v>20</v>
      </c>
      <c r="I23" s="271">
        <v>20</v>
      </c>
      <c r="J23" s="271">
        <v>20</v>
      </c>
      <c r="K23" s="271">
        <v>20</v>
      </c>
      <c r="L23" s="271">
        <v>20</v>
      </c>
      <c r="M23" s="271">
        <v>10</v>
      </c>
      <c r="N23" s="271">
        <v>10</v>
      </c>
      <c r="O23" s="271">
        <v>10</v>
      </c>
      <c r="P23" s="271">
        <v>20</v>
      </c>
      <c r="Q23" s="271">
        <v>20</v>
      </c>
      <c r="R23" s="271">
        <v>20</v>
      </c>
      <c r="S23" s="669">
        <v>20</v>
      </c>
      <c r="T23" s="671">
        <f t="shared" si="0"/>
        <v>210</v>
      </c>
      <c r="U23" s="749"/>
      <c r="V23" s="730"/>
      <c r="W23" s="730"/>
      <c r="X23" s="730"/>
      <c r="Y23" s="730"/>
      <c r="Z23" s="730"/>
      <c r="AA23" s="730"/>
      <c r="AB23" s="739" t="str">
        <f t="shared" ref="AB23" si="11">E23</f>
        <v>kg</v>
      </c>
      <c r="AC23" s="780">
        <f>SUM(T23:T25)</f>
        <v>262</v>
      </c>
      <c r="AD23" s="730"/>
      <c r="AE23" s="761">
        <f t="shared" ref="AE23" si="12">AC23*AD23</f>
        <v>0</v>
      </c>
      <c r="AF23" s="730"/>
      <c r="AG23" s="730"/>
      <c r="AH23" s="730"/>
      <c r="AI23" s="979"/>
      <c r="AJ23" s="731"/>
      <c r="AK23" s="725"/>
      <c r="AL23" s="734"/>
    </row>
    <row r="24" spans="1:38" ht="48.75" customHeight="1" x14ac:dyDescent="0.25">
      <c r="A24" s="934"/>
      <c r="B24" s="1014" t="s">
        <v>210</v>
      </c>
      <c r="C24" s="741"/>
      <c r="D24" s="741"/>
      <c r="E24" s="738"/>
      <c r="F24" s="9" t="s">
        <v>8</v>
      </c>
      <c r="G24" s="10" t="s">
        <v>664</v>
      </c>
      <c r="H24" s="273">
        <v>8</v>
      </c>
      <c r="I24" s="274"/>
      <c r="J24" s="274">
        <v>8</v>
      </c>
      <c r="K24" s="274"/>
      <c r="L24" s="274">
        <v>8</v>
      </c>
      <c r="M24" s="274"/>
      <c r="N24" s="274">
        <v>6</v>
      </c>
      <c r="O24" s="274"/>
      <c r="P24" s="274">
        <v>8</v>
      </c>
      <c r="Q24" s="274"/>
      <c r="R24" s="274">
        <v>8</v>
      </c>
      <c r="S24" s="670"/>
      <c r="T24" s="672">
        <f t="shared" si="0"/>
        <v>46</v>
      </c>
      <c r="U24" s="947"/>
      <c r="V24" s="762"/>
      <c r="W24" s="762"/>
      <c r="X24" s="762"/>
      <c r="Y24" s="762"/>
      <c r="Z24" s="762"/>
      <c r="AA24" s="762"/>
      <c r="AB24" s="784"/>
      <c r="AC24" s="781"/>
      <c r="AD24" s="762"/>
      <c r="AE24" s="760"/>
      <c r="AF24" s="762"/>
      <c r="AG24" s="762"/>
      <c r="AH24" s="762"/>
      <c r="AI24" s="980"/>
      <c r="AJ24" s="732"/>
      <c r="AK24" s="726"/>
      <c r="AL24" s="735"/>
    </row>
    <row r="25" spans="1:38" ht="37.5" customHeight="1" thickBot="1" x14ac:dyDescent="0.3">
      <c r="A25" s="942"/>
      <c r="B25" s="1014" t="s">
        <v>210</v>
      </c>
      <c r="C25" s="806"/>
      <c r="D25" s="806"/>
      <c r="E25" s="753"/>
      <c r="F25" s="534" t="s">
        <v>692</v>
      </c>
      <c r="G25" s="535" t="s">
        <v>695</v>
      </c>
      <c r="H25" s="617"/>
      <c r="I25" s="677"/>
      <c r="J25" s="677"/>
      <c r="K25" s="677"/>
      <c r="L25" s="677"/>
      <c r="M25" s="677"/>
      <c r="N25" s="677"/>
      <c r="O25" s="677"/>
      <c r="P25" s="677"/>
      <c r="Q25" s="677"/>
      <c r="R25" s="677"/>
      <c r="S25" s="678"/>
      <c r="T25" s="673">
        <v>6</v>
      </c>
      <c r="U25" s="947"/>
      <c r="V25" s="762"/>
      <c r="W25" s="762"/>
      <c r="X25" s="762"/>
      <c r="Y25" s="762"/>
      <c r="Z25" s="762"/>
      <c r="AA25" s="762"/>
      <c r="AB25" s="784"/>
      <c r="AC25" s="781"/>
      <c r="AD25" s="762"/>
      <c r="AE25" s="760"/>
      <c r="AF25" s="762"/>
      <c r="AG25" s="762"/>
      <c r="AH25" s="762"/>
      <c r="AI25" s="980"/>
      <c r="AJ25" s="733"/>
      <c r="AK25" s="727"/>
      <c r="AL25" s="736"/>
    </row>
    <row r="26" spans="1:38" ht="37.5" customHeight="1" x14ac:dyDescent="0.25">
      <c r="A26" s="61">
        <v>7</v>
      </c>
      <c r="B26" s="560" t="s">
        <v>780</v>
      </c>
      <c r="C26" s="653" t="s">
        <v>216</v>
      </c>
      <c r="D26" s="552" t="s">
        <v>781</v>
      </c>
      <c r="E26" s="624" t="s">
        <v>75</v>
      </c>
      <c r="F26" s="534" t="s">
        <v>692</v>
      </c>
      <c r="G26" s="535" t="s">
        <v>695</v>
      </c>
      <c r="H26" s="536"/>
      <c r="I26" s="537"/>
      <c r="J26" s="537"/>
      <c r="K26" s="537"/>
      <c r="L26" s="537"/>
      <c r="M26" s="537"/>
      <c r="N26" s="537"/>
      <c r="O26" s="537"/>
      <c r="P26" s="537"/>
      <c r="Q26" s="537"/>
      <c r="R26" s="537"/>
      <c r="S26" s="538"/>
      <c r="T26" s="666">
        <v>2</v>
      </c>
      <c r="U26" s="235"/>
      <c r="V26" s="236"/>
      <c r="W26" s="236"/>
      <c r="X26" s="236"/>
      <c r="Y26" s="236"/>
      <c r="Z26" s="236"/>
      <c r="AA26" s="236"/>
      <c r="AB26" s="238"/>
      <c r="AC26" s="232"/>
      <c r="AD26" s="236"/>
      <c r="AE26" s="231"/>
      <c r="AF26" s="236"/>
      <c r="AG26" s="236"/>
      <c r="AH26" s="236"/>
      <c r="AI26" s="664"/>
      <c r="AJ26" s="557"/>
      <c r="AK26" s="674"/>
      <c r="AL26" s="556"/>
    </row>
    <row r="27" spans="1:38" ht="37.5" customHeight="1" x14ac:dyDescent="0.25">
      <c r="A27" s="667">
        <v>8</v>
      </c>
      <c r="B27" s="560" t="s">
        <v>782</v>
      </c>
      <c r="C27" s="623" t="s">
        <v>216</v>
      </c>
      <c r="D27" s="539" t="s">
        <v>781</v>
      </c>
      <c r="E27" s="660" t="s">
        <v>75</v>
      </c>
      <c r="F27" s="534" t="s">
        <v>692</v>
      </c>
      <c r="G27" s="535" t="s">
        <v>695</v>
      </c>
      <c r="H27" s="547"/>
      <c r="I27" s="548"/>
      <c r="J27" s="548"/>
      <c r="K27" s="548"/>
      <c r="L27" s="548"/>
      <c r="M27" s="548"/>
      <c r="N27" s="548"/>
      <c r="O27" s="548"/>
      <c r="P27" s="548"/>
      <c r="Q27" s="548"/>
      <c r="R27" s="548"/>
      <c r="S27" s="549"/>
      <c r="T27" s="668">
        <v>2</v>
      </c>
      <c r="U27" s="235"/>
      <c r="V27" s="236"/>
      <c r="W27" s="236"/>
      <c r="X27" s="236"/>
      <c r="Y27" s="236"/>
      <c r="Z27" s="236"/>
      <c r="AA27" s="236"/>
      <c r="AB27" s="238"/>
      <c r="AC27" s="232"/>
      <c r="AD27" s="236"/>
      <c r="AE27" s="231"/>
      <c r="AF27" s="236"/>
      <c r="AG27" s="236"/>
      <c r="AH27" s="236"/>
      <c r="AI27" s="664"/>
      <c r="AJ27" s="557"/>
      <c r="AK27" s="674"/>
      <c r="AL27" s="556"/>
    </row>
    <row r="28" spans="1:38" ht="37.5" customHeight="1" x14ac:dyDescent="0.25">
      <c r="A28" s="568">
        <v>9</v>
      </c>
      <c r="B28" s="562" t="s">
        <v>784</v>
      </c>
      <c r="C28" s="653" t="s">
        <v>785</v>
      </c>
      <c r="D28" s="552" t="s">
        <v>214</v>
      </c>
      <c r="E28" s="624" t="s">
        <v>75</v>
      </c>
      <c r="F28" s="534" t="s">
        <v>692</v>
      </c>
      <c r="G28" s="535" t="s">
        <v>695</v>
      </c>
      <c r="H28" s="536"/>
      <c r="I28" s="537"/>
      <c r="J28" s="537"/>
      <c r="K28" s="537"/>
      <c r="L28" s="537"/>
      <c r="M28" s="537"/>
      <c r="N28" s="537"/>
      <c r="O28" s="537"/>
      <c r="P28" s="537"/>
      <c r="Q28" s="537"/>
      <c r="R28" s="537"/>
      <c r="S28" s="538"/>
      <c r="T28" s="666">
        <v>2</v>
      </c>
      <c r="U28" s="235"/>
      <c r="V28" s="236"/>
      <c r="W28" s="236"/>
      <c r="X28" s="236"/>
      <c r="Y28" s="236"/>
      <c r="Z28" s="236"/>
      <c r="AA28" s="236"/>
      <c r="AB28" s="238"/>
      <c r="AC28" s="232"/>
      <c r="AD28" s="236"/>
      <c r="AE28" s="231"/>
      <c r="AF28" s="236"/>
      <c r="AG28" s="236"/>
      <c r="AH28" s="236"/>
      <c r="AI28" s="664"/>
      <c r="AJ28" s="675"/>
      <c r="AK28" s="234"/>
      <c r="AL28" s="676"/>
    </row>
    <row r="29" spans="1:38" ht="37.5" customHeight="1" x14ac:dyDescent="0.25">
      <c r="A29" s="568">
        <v>10</v>
      </c>
      <c r="B29" s="562" t="s">
        <v>783</v>
      </c>
      <c r="C29" s="653" t="s">
        <v>216</v>
      </c>
      <c r="D29" s="653" t="s">
        <v>212</v>
      </c>
      <c r="E29" s="624" t="s">
        <v>75</v>
      </c>
      <c r="F29" s="534" t="s">
        <v>692</v>
      </c>
      <c r="G29" s="535" t="s">
        <v>695</v>
      </c>
      <c r="H29" s="536"/>
      <c r="I29" s="537"/>
      <c r="J29" s="537"/>
      <c r="K29" s="537"/>
      <c r="L29" s="537"/>
      <c r="M29" s="537"/>
      <c r="N29" s="537"/>
      <c r="O29" s="537"/>
      <c r="P29" s="537"/>
      <c r="Q29" s="537"/>
      <c r="R29" s="537"/>
      <c r="S29" s="538"/>
      <c r="T29" s="666">
        <v>1.64</v>
      </c>
      <c r="U29" s="235"/>
      <c r="V29" s="236"/>
      <c r="W29" s="236"/>
      <c r="X29" s="236"/>
      <c r="Y29" s="236"/>
      <c r="Z29" s="236"/>
      <c r="AA29" s="236"/>
      <c r="AB29" s="238"/>
      <c r="AC29" s="232"/>
      <c r="AD29" s="236"/>
      <c r="AE29" s="231"/>
      <c r="AF29" s="236"/>
      <c r="AG29" s="236"/>
      <c r="AH29" s="236"/>
      <c r="AI29" s="237"/>
      <c r="AJ29" s="234"/>
      <c r="AK29" s="234"/>
      <c r="AL29" s="234"/>
    </row>
    <row r="30" spans="1:38" ht="37.5" customHeight="1" x14ac:dyDescent="0.25">
      <c r="A30" s="876">
        <v>11</v>
      </c>
      <c r="B30" s="832" t="s">
        <v>218</v>
      </c>
      <c r="C30" s="741" t="s">
        <v>219</v>
      </c>
      <c r="D30" s="738" t="s">
        <v>220</v>
      </c>
      <c r="E30" s="738" t="s">
        <v>75</v>
      </c>
      <c r="F30" s="7" t="s">
        <v>6</v>
      </c>
      <c r="G30" s="8" t="s">
        <v>91</v>
      </c>
      <c r="H30" s="282">
        <v>5</v>
      </c>
      <c r="I30" s="283">
        <v>5</v>
      </c>
      <c r="J30" s="283">
        <v>5</v>
      </c>
      <c r="K30" s="283">
        <v>5</v>
      </c>
      <c r="L30" s="283">
        <v>5</v>
      </c>
      <c r="M30" s="283">
        <v>5</v>
      </c>
      <c r="N30" s="283">
        <v>2</v>
      </c>
      <c r="O30" s="283">
        <v>2</v>
      </c>
      <c r="P30" s="283">
        <v>2</v>
      </c>
      <c r="Q30" s="283">
        <v>5</v>
      </c>
      <c r="R30" s="283">
        <v>5</v>
      </c>
      <c r="S30" s="284">
        <v>5</v>
      </c>
      <c r="T30" s="60">
        <f t="shared" si="0"/>
        <v>51</v>
      </c>
      <c r="U30" s="736"/>
      <c r="V30" s="730"/>
      <c r="W30" s="730"/>
      <c r="X30" s="730"/>
      <c r="Y30" s="730"/>
      <c r="Z30" s="730"/>
      <c r="AA30" s="730"/>
      <c r="AB30" s="739" t="str">
        <f t="shared" ref="AB30" si="13">E30</f>
        <v>kg</v>
      </c>
      <c r="AC30" s="780">
        <f>SUM(T30:T32)</f>
        <v>51</v>
      </c>
      <c r="AD30" s="730"/>
      <c r="AE30" s="761">
        <f t="shared" ref="AE30" si="14">AC30*AD30</f>
        <v>0</v>
      </c>
      <c r="AF30" s="730"/>
      <c r="AG30" s="730"/>
      <c r="AH30" s="730"/>
      <c r="AI30" s="979"/>
      <c r="AJ30" s="731"/>
      <c r="AK30" s="725"/>
      <c r="AL30" s="734"/>
    </row>
    <row r="31" spans="1:38" ht="37.5" customHeight="1" x14ac:dyDescent="0.25">
      <c r="A31" s="876"/>
      <c r="B31" s="832" t="s">
        <v>218</v>
      </c>
      <c r="C31" s="741"/>
      <c r="D31" s="738"/>
      <c r="E31" s="738"/>
      <c r="F31" s="9"/>
      <c r="G31" s="10"/>
      <c r="H31" s="273"/>
      <c r="I31" s="274"/>
      <c r="J31" s="274"/>
      <c r="K31" s="274"/>
      <c r="L31" s="274"/>
      <c r="M31" s="274"/>
      <c r="N31" s="274"/>
      <c r="O31" s="274"/>
      <c r="P31" s="274"/>
      <c r="Q31" s="274"/>
      <c r="R31" s="274"/>
      <c r="S31" s="275"/>
      <c r="T31" s="32">
        <f t="shared" si="0"/>
        <v>0</v>
      </c>
      <c r="U31" s="764"/>
      <c r="V31" s="762"/>
      <c r="W31" s="762"/>
      <c r="X31" s="762"/>
      <c r="Y31" s="762"/>
      <c r="Z31" s="762"/>
      <c r="AA31" s="762"/>
      <c r="AB31" s="784"/>
      <c r="AC31" s="781"/>
      <c r="AD31" s="762"/>
      <c r="AE31" s="760"/>
      <c r="AF31" s="762"/>
      <c r="AG31" s="762"/>
      <c r="AH31" s="762"/>
      <c r="AI31" s="980"/>
      <c r="AJ31" s="732"/>
      <c r="AK31" s="726"/>
      <c r="AL31" s="735"/>
    </row>
    <row r="32" spans="1:38" ht="37.5" customHeight="1" thickBot="1" x14ac:dyDescent="0.3">
      <c r="A32" s="876"/>
      <c r="B32" s="832" t="s">
        <v>218</v>
      </c>
      <c r="C32" s="741"/>
      <c r="D32" s="738"/>
      <c r="E32" s="738"/>
      <c r="F32" s="11"/>
      <c r="G32" s="12"/>
      <c r="H32" s="288"/>
      <c r="I32" s="289"/>
      <c r="J32" s="289"/>
      <c r="K32" s="289"/>
      <c r="L32" s="289"/>
      <c r="M32" s="289"/>
      <c r="N32" s="289"/>
      <c r="O32" s="289"/>
      <c r="P32" s="289"/>
      <c r="Q32" s="289"/>
      <c r="R32" s="289"/>
      <c r="S32" s="290"/>
      <c r="T32" s="32">
        <f t="shared" si="0"/>
        <v>0</v>
      </c>
      <c r="U32" s="764"/>
      <c r="V32" s="762"/>
      <c r="W32" s="762"/>
      <c r="X32" s="762"/>
      <c r="Y32" s="762"/>
      <c r="Z32" s="762"/>
      <c r="AA32" s="762"/>
      <c r="AB32" s="784"/>
      <c r="AC32" s="781"/>
      <c r="AD32" s="762"/>
      <c r="AE32" s="760"/>
      <c r="AF32" s="762"/>
      <c r="AG32" s="762"/>
      <c r="AH32" s="762"/>
      <c r="AI32" s="980"/>
      <c r="AJ32" s="733"/>
      <c r="AK32" s="727"/>
      <c r="AL32" s="736"/>
    </row>
    <row r="33" spans="1:31" ht="21" thickBot="1" x14ac:dyDescent="0.35">
      <c r="A33" s="839" t="s">
        <v>95</v>
      </c>
      <c r="B33" s="840"/>
      <c r="C33" s="840"/>
      <c r="D33" s="840"/>
      <c r="E33" s="840"/>
      <c r="F33" s="840"/>
      <c r="G33" s="840"/>
      <c r="H33" s="840"/>
      <c r="I33" s="840"/>
      <c r="J33" s="840"/>
      <c r="K33" s="840"/>
      <c r="L33" s="840"/>
      <c r="M33" s="840"/>
      <c r="N33" s="840"/>
      <c r="O33" s="840"/>
      <c r="P33" s="840"/>
      <c r="Q33" s="840"/>
      <c r="R33" s="840"/>
      <c r="S33" s="840"/>
      <c r="T33" s="840"/>
      <c r="U33" s="840"/>
      <c r="V33" s="840"/>
      <c r="W33" s="840"/>
      <c r="X33" s="840"/>
      <c r="Y33" s="840"/>
      <c r="Z33" s="840"/>
      <c r="AA33" s="840"/>
      <c r="AB33" s="840"/>
      <c r="AC33" s="840"/>
      <c r="AD33" s="958"/>
      <c r="AE33" s="94">
        <f>SUM(AE7:AE32)</f>
        <v>0</v>
      </c>
    </row>
    <row r="34" spans="1:31" ht="15.75" x14ac:dyDescent="0.25">
      <c r="C34"/>
      <c r="I34" s="16"/>
      <c r="J34" s="16"/>
      <c r="K34" s="16"/>
      <c r="L34" s="16"/>
      <c r="M34" s="16"/>
      <c r="N34" s="16"/>
      <c r="O34" s="16"/>
      <c r="P34" s="16"/>
    </row>
    <row r="35" spans="1:31" ht="18.75" x14ac:dyDescent="0.3">
      <c r="C35"/>
      <c r="H35" s="2"/>
      <c r="I35" s="2"/>
      <c r="J35" s="2"/>
      <c r="K35" s="2"/>
      <c r="L35" s="2"/>
      <c r="M35" s="2"/>
      <c r="N35" s="2"/>
      <c r="O35" s="2"/>
      <c r="P35" s="2"/>
    </row>
    <row r="36" spans="1:31" ht="18.75" x14ac:dyDescent="0.3">
      <c r="B36" s="18" t="s">
        <v>96</v>
      </c>
      <c r="C36" s="19"/>
      <c r="D36" s="20">
        <f>SUM(AF7:AF32)/8</f>
        <v>0</v>
      </c>
      <c r="E36" s="19" t="s">
        <v>97</v>
      </c>
      <c r="F36" s="16"/>
      <c r="G36" s="16"/>
      <c r="H36" s="16"/>
      <c r="I36" s="16"/>
      <c r="J36" s="16"/>
      <c r="K36" s="16"/>
      <c r="L36" s="16"/>
      <c r="M36" s="24"/>
      <c r="N36" s="25"/>
    </row>
    <row r="37" spans="1:31" ht="25.5" customHeight="1" x14ac:dyDescent="0.25">
      <c r="C37" s="21"/>
      <c r="D37" s="22"/>
      <c r="E37" s="22"/>
      <c r="F37" s="22"/>
      <c r="G37" s="22"/>
      <c r="H37" s="22"/>
      <c r="I37" s="22"/>
      <c r="J37" s="26"/>
      <c r="K37" s="27"/>
      <c r="L37" s="28"/>
      <c r="M37" s="28"/>
      <c r="N37" s="29"/>
    </row>
    <row r="38" spans="1:31" s="2" customFormat="1" ht="37.5" customHeight="1" x14ac:dyDescent="0.3">
      <c r="B38" s="815" t="s">
        <v>98</v>
      </c>
      <c r="C38" s="815"/>
      <c r="D38" s="815"/>
      <c r="E38" s="815"/>
      <c r="F38" s="815"/>
      <c r="G38" s="815"/>
      <c r="H38" s="815"/>
      <c r="I38" s="815"/>
      <c r="J38" s="815"/>
      <c r="K38" s="815"/>
      <c r="L38" s="815"/>
      <c r="M38" s="815"/>
      <c r="N38" s="815"/>
    </row>
    <row r="39" spans="1:31" s="2" customFormat="1" ht="37.5" customHeight="1" x14ac:dyDescent="0.3">
      <c r="B39" s="815" t="s">
        <v>32</v>
      </c>
      <c r="C39" s="815"/>
      <c r="D39" s="815"/>
      <c r="E39" s="815"/>
      <c r="F39" s="815"/>
      <c r="G39" s="815"/>
      <c r="H39" s="815"/>
      <c r="I39" s="815"/>
      <c r="J39" s="815"/>
    </row>
    <row r="40" spans="1:31" s="2" customFormat="1" ht="37.5" customHeight="1" x14ac:dyDescent="0.3">
      <c r="B40" s="815" t="s">
        <v>33</v>
      </c>
      <c r="C40" s="815"/>
      <c r="D40" s="815"/>
      <c r="E40" s="815"/>
      <c r="F40" s="815"/>
      <c r="G40" s="815"/>
      <c r="H40" s="815"/>
      <c r="I40" s="815"/>
      <c r="J40" s="815"/>
    </row>
    <row r="43" spans="1:31" ht="15.75" x14ac:dyDescent="0.25">
      <c r="A43" s="809" t="s">
        <v>506</v>
      </c>
      <c r="B43" s="809"/>
      <c r="C43" s="809"/>
      <c r="D43" s="809"/>
      <c r="E43" s="809"/>
      <c r="F43" s="809"/>
      <c r="G43" s="809"/>
      <c r="H43" s="809"/>
      <c r="I43" s="809"/>
      <c r="J43" s="809"/>
      <c r="K43" s="809"/>
      <c r="L43" s="809"/>
      <c r="M43" s="809"/>
      <c r="N43" s="809"/>
      <c r="O43" s="809"/>
      <c r="P43" s="809"/>
      <c r="Q43" s="186"/>
      <c r="R43" s="186"/>
      <c r="S43" s="186"/>
      <c r="T43" s="186"/>
    </row>
    <row r="44" spans="1:31" ht="15.75" x14ac:dyDescent="0.25">
      <c r="A44" s="810" t="s">
        <v>566</v>
      </c>
      <c r="B44" s="810"/>
      <c r="C44" s="810"/>
      <c r="D44" s="810"/>
      <c r="E44" s="810"/>
      <c r="F44" s="810"/>
      <c r="G44" s="810"/>
      <c r="H44" s="810"/>
      <c r="I44" s="186"/>
      <c r="J44" s="186"/>
      <c r="K44" s="186"/>
      <c r="L44" s="186"/>
      <c r="M44" s="186"/>
      <c r="N44" s="186"/>
      <c r="O44" s="186"/>
      <c r="P44" s="186"/>
      <c r="Q44" s="186"/>
      <c r="R44" s="186"/>
      <c r="S44" s="186"/>
      <c r="T44" s="186"/>
    </row>
    <row r="45" spans="1:31" ht="15.75" x14ac:dyDescent="0.25">
      <c r="A45" s="811" t="s">
        <v>495</v>
      </c>
      <c r="B45" s="811"/>
      <c r="C45" s="811"/>
      <c r="D45" s="811"/>
      <c r="E45" s="811"/>
      <c r="F45" s="811"/>
      <c r="G45" s="811"/>
      <c r="H45" s="811"/>
      <c r="I45" s="811"/>
      <c r="J45" s="811"/>
      <c r="K45" s="811"/>
      <c r="L45" s="186"/>
      <c r="M45" s="186"/>
      <c r="N45" s="186"/>
      <c r="O45" s="186"/>
      <c r="P45" s="186"/>
      <c r="Q45" s="186"/>
      <c r="R45" s="186"/>
      <c r="S45" s="186"/>
      <c r="T45" s="186"/>
    </row>
    <row r="46" spans="1:31" ht="15.75" x14ac:dyDescent="0.25">
      <c r="A46" s="812" t="s">
        <v>544</v>
      </c>
      <c r="B46" s="812"/>
      <c r="C46" s="812"/>
      <c r="D46" s="812"/>
      <c r="E46" s="812"/>
      <c r="F46" s="812"/>
      <c r="G46" s="812"/>
      <c r="H46" s="812"/>
      <c r="I46" s="812"/>
      <c r="J46" s="812"/>
      <c r="K46" s="812"/>
      <c r="L46" s="186"/>
      <c r="M46" s="186"/>
      <c r="N46" s="186"/>
      <c r="O46" s="186"/>
      <c r="P46" s="186"/>
      <c r="Q46" s="186"/>
      <c r="R46" s="186"/>
      <c r="S46" s="186"/>
      <c r="T46" s="186"/>
    </row>
    <row r="47" spans="1:31" ht="15.75" x14ac:dyDescent="0.25">
      <c r="A47" s="948" t="s">
        <v>550</v>
      </c>
      <c r="B47" s="948"/>
      <c r="C47" s="948"/>
      <c r="D47" s="948"/>
      <c r="E47" s="948"/>
      <c r="F47" s="948"/>
      <c r="G47" s="948"/>
      <c r="H47" s="948"/>
      <c r="I47" s="948"/>
      <c r="J47" s="948"/>
      <c r="K47" s="948"/>
      <c r="L47" s="948"/>
      <c r="M47" s="948"/>
      <c r="N47" s="187"/>
      <c r="O47" s="187"/>
      <c r="P47" s="187"/>
      <c r="Q47" s="187"/>
      <c r="R47" s="187"/>
      <c r="S47" s="186"/>
      <c r="T47" s="186"/>
    </row>
    <row r="48" spans="1:31" ht="15.75" x14ac:dyDescent="0.25">
      <c r="A48" s="948" t="s">
        <v>503</v>
      </c>
      <c r="B48" s="948"/>
      <c r="C48" s="948"/>
      <c r="D48" s="948"/>
      <c r="E48" s="948"/>
      <c r="F48" s="948"/>
      <c r="G48" s="948"/>
      <c r="H48" s="948"/>
      <c r="I48" s="222"/>
      <c r="J48" s="223"/>
      <c r="K48" s="223"/>
      <c r="L48" s="223"/>
      <c r="M48" s="223"/>
      <c r="N48" s="186"/>
      <c r="O48" s="186"/>
      <c r="P48" s="186"/>
      <c r="Q48" s="186"/>
      <c r="R48" s="186"/>
      <c r="S48" s="186"/>
      <c r="T48" s="186"/>
    </row>
    <row r="49" spans="1:20" ht="15.75" x14ac:dyDescent="0.25">
      <c r="A49" s="813" t="s">
        <v>504</v>
      </c>
      <c r="B49" s="813"/>
      <c r="C49" s="813"/>
      <c r="D49" s="813"/>
      <c r="E49" s="813"/>
      <c r="F49" s="813"/>
      <c r="G49" s="813"/>
      <c r="H49" s="813"/>
      <c r="I49" s="813"/>
      <c r="J49" s="813"/>
      <c r="K49" s="813"/>
      <c r="L49" s="187"/>
      <c r="M49" s="186"/>
      <c r="N49" s="186"/>
      <c r="O49" s="186"/>
      <c r="P49" s="186"/>
      <c r="Q49" s="186"/>
      <c r="R49" s="186"/>
      <c r="S49" s="186"/>
      <c r="T49" s="186"/>
    </row>
    <row r="50" spans="1:20" ht="15.75" x14ac:dyDescent="0.25">
      <c r="A50" s="813" t="s">
        <v>551</v>
      </c>
      <c r="B50" s="813"/>
      <c r="C50" s="813"/>
      <c r="D50" s="813"/>
      <c r="E50" s="813"/>
      <c r="F50" s="813"/>
      <c r="G50" s="813"/>
      <c r="H50" s="813"/>
      <c r="I50" s="187"/>
      <c r="J50" s="188"/>
      <c r="K50" s="188"/>
      <c r="L50" s="188"/>
      <c r="M50" s="186"/>
      <c r="N50" s="186"/>
      <c r="O50" s="186"/>
      <c r="P50" s="186"/>
      <c r="Q50" s="186"/>
      <c r="R50" s="186"/>
      <c r="S50" s="186"/>
      <c r="T50" s="186"/>
    </row>
    <row r="51" spans="1:20" ht="15.75" x14ac:dyDescent="0.25">
      <c r="A51" s="814" t="s">
        <v>496</v>
      </c>
      <c r="B51" s="814"/>
      <c r="C51" s="814"/>
      <c r="D51" s="814"/>
      <c r="E51" s="814"/>
      <c r="F51" s="814"/>
      <c r="G51" s="814"/>
      <c r="H51" s="186"/>
      <c r="I51" s="186"/>
      <c r="J51" s="186"/>
      <c r="K51" s="186"/>
      <c r="L51" s="186"/>
      <c r="M51" s="186"/>
      <c r="N51" s="186"/>
      <c r="O51" s="186"/>
      <c r="P51" s="186"/>
      <c r="Q51" s="186"/>
      <c r="R51" s="186"/>
      <c r="S51" s="186"/>
      <c r="T51" s="186"/>
    </row>
    <row r="52" spans="1:20" ht="15.75" x14ac:dyDescent="0.25">
      <c r="A52" s="808" t="s">
        <v>497</v>
      </c>
      <c r="B52" s="808"/>
      <c r="C52" s="808"/>
      <c r="D52" s="808"/>
      <c r="E52" s="808"/>
      <c r="F52" s="808"/>
      <c r="G52" s="808"/>
      <c r="H52" s="808"/>
      <c r="I52" s="808"/>
      <c r="J52" s="808"/>
      <c r="K52" s="808"/>
      <c r="L52" s="808"/>
      <c r="M52" s="808"/>
      <c r="N52" s="808"/>
      <c r="O52" s="186"/>
      <c r="P52" s="186"/>
      <c r="Q52" s="186"/>
      <c r="R52" s="186"/>
      <c r="S52" s="186"/>
      <c r="T52" s="186"/>
    </row>
    <row r="53" spans="1:20" ht="15.75" x14ac:dyDescent="0.25">
      <c r="A53" s="819" t="s">
        <v>498</v>
      </c>
      <c r="B53" s="819"/>
      <c r="C53" s="819"/>
      <c r="D53" s="819"/>
      <c r="E53" s="186"/>
      <c r="F53" s="186"/>
      <c r="G53" s="186"/>
      <c r="H53" s="186"/>
      <c r="I53" s="186"/>
      <c r="J53" s="186"/>
      <c r="K53" s="186"/>
      <c r="L53" s="186"/>
      <c r="M53" s="186"/>
      <c r="N53" s="186"/>
      <c r="O53" s="186"/>
      <c r="P53" s="186"/>
      <c r="Q53" s="186"/>
      <c r="R53" s="186"/>
      <c r="S53" s="186"/>
      <c r="T53" s="186"/>
    </row>
    <row r="54" spans="1:20" ht="15.75" x14ac:dyDescent="0.25">
      <c r="A54" s="807" t="s">
        <v>499</v>
      </c>
      <c r="B54" s="807"/>
      <c r="C54" s="807"/>
      <c r="D54" s="807"/>
      <c r="E54" s="807"/>
      <c r="F54" s="807"/>
      <c r="G54" s="807"/>
      <c r="H54" s="807"/>
      <c r="I54" s="807"/>
      <c r="J54" s="807"/>
      <c r="K54" s="807"/>
      <c r="L54" s="807"/>
      <c r="M54" s="807"/>
      <c r="N54" s="807"/>
      <c r="O54" s="807"/>
      <c r="P54" s="807"/>
      <c r="Q54" s="807"/>
      <c r="R54" s="807"/>
      <c r="S54" s="807"/>
      <c r="T54" s="807"/>
    </row>
    <row r="55" spans="1:20" ht="15.75" x14ac:dyDescent="0.25">
      <c r="A55" s="807" t="s">
        <v>500</v>
      </c>
      <c r="B55" s="807"/>
      <c r="C55" s="807"/>
      <c r="D55" s="807"/>
      <c r="E55" s="807"/>
      <c r="F55" s="807"/>
      <c r="G55" s="807"/>
      <c r="H55" s="807"/>
      <c r="I55" s="807"/>
      <c r="J55" s="807"/>
      <c r="K55" s="807"/>
      <c r="L55" s="807"/>
      <c r="M55" s="807"/>
      <c r="N55" s="807"/>
      <c r="O55" s="807"/>
      <c r="P55" s="807"/>
      <c r="Q55" s="807"/>
      <c r="R55" s="807"/>
      <c r="S55" s="807"/>
      <c r="T55" s="186"/>
    </row>
    <row r="56" spans="1:20" ht="15.75" x14ac:dyDescent="0.25">
      <c r="A56" s="807" t="s">
        <v>501</v>
      </c>
      <c r="B56" s="807"/>
      <c r="C56" s="807"/>
      <c r="D56" s="807"/>
      <c r="E56" s="807"/>
      <c r="F56" s="807"/>
      <c r="G56" s="807"/>
      <c r="H56" s="807"/>
      <c r="I56" s="807"/>
      <c r="J56" s="807"/>
      <c r="K56" s="807"/>
      <c r="L56" s="807"/>
      <c r="M56" s="807"/>
      <c r="N56" s="807"/>
      <c r="O56" s="807"/>
      <c r="P56" s="807"/>
      <c r="Q56" s="807"/>
      <c r="R56" s="807"/>
      <c r="S56" s="807"/>
      <c r="T56" s="186"/>
    </row>
    <row r="57" spans="1:20" ht="15.75" x14ac:dyDescent="0.25">
      <c r="A57" s="807" t="s">
        <v>502</v>
      </c>
      <c r="B57" s="807"/>
      <c r="C57" s="807"/>
      <c r="D57" s="807"/>
      <c r="E57" s="807"/>
      <c r="F57" s="807"/>
      <c r="G57" s="807"/>
      <c r="H57" s="807"/>
      <c r="I57" s="807"/>
      <c r="J57" s="807"/>
      <c r="K57" s="807"/>
      <c r="L57" s="807"/>
      <c r="M57" s="807"/>
      <c r="N57" s="807"/>
      <c r="O57" s="807"/>
      <c r="P57" s="807"/>
      <c r="Q57" s="807"/>
      <c r="R57" s="807"/>
      <c r="S57" s="807"/>
      <c r="T57" s="807"/>
    </row>
    <row r="58" spans="1:20" ht="15.75" x14ac:dyDescent="0.25">
      <c r="A58" s="807" t="s">
        <v>505</v>
      </c>
      <c r="B58" s="807"/>
      <c r="C58" s="807"/>
      <c r="D58" s="807"/>
      <c r="E58" s="807"/>
      <c r="F58" s="807"/>
      <c r="G58" s="186"/>
      <c r="H58" s="186"/>
      <c r="I58" s="186"/>
      <c r="J58" s="186"/>
      <c r="K58" s="186"/>
      <c r="L58" s="186"/>
      <c r="M58" s="186"/>
      <c r="N58" s="186"/>
      <c r="O58" s="186"/>
      <c r="P58" s="186"/>
      <c r="Q58" s="186"/>
      <c r="R58" s="186"/>
      <c r="S58" s="186"/>
      <c r="T58" s="186"/>
    </row>
    <row r="59" spans="1:20" ht="15.75" x14ac:dyDescent="0.25">
      <c r="A59" s="808" t="s">
        <v>508</v>
      </c>
      <c r="B59" s="808"/>
      <c r="C59" s="808"/>
      <c r="D59" s="808"/>
      <c r="E59" s="808"/>
      <c r="F59" s="808"/>
      <c r="G59" s="808"/>
      <c r="H59" s="808"/>
      <c r="I59" s="808"/>
      <c r="J59" s="808"/>
      <c r="K59" s="808"/>
      <c r="L59" s="808"/>
      <c r="M59" s="808"/>
      <c r="N59" s="186"/>
      <c r="O59" s="186"/>
      <c r="P59" s="186"/>
      <c r="Q59" s="186"/>
      <c r="R59" s="186"/>
      <c r="S59" s="186"/>
      <c r="T59" s="186"/>
    </row>
  </sheetData>
  <protectedRanges>
    <protectedRange sqref="AD7:AI32" name="Diapazons2_5_1_1_1"/>
    <protectedRange sqref="U7:Z32" name="Diapazons1_5_1_1_1"/>
    <protectedRange sqref="H35:P35" name="Diapazons4_5_1_1"/>
    <protectedRange sqref="V33" name="Diapazons3_5_1_1"/>
    <protectedRange sqref="B36:N37" name="Diapazons4_5_1"/>
    <protectedRange sqref="B38:N40" name="Diapazons4_5_1_1_1"/>
  </protectedRanges>
  <mergeCells count="204">
    <mergeCell ref="A52:N52"/>
    <mergeCell ref="A53:D53"/>
    <mergeCell ref="A54:T54"/>
    <mergeCell ref="A55:S55"/>
    <mergeCell ref="A56:S56"/>
    <mergeCell ref="A57:T57"/>
    <mergeCell ref="A58:F58"/>
    <mergeCell ref="A59:M59"/>
    <mergeCell ref="A43:P43"/>
    <mergeCell ref="A44:H44"/>
    <mergeCell ref="A45:K45"/>
    <mergeCell ref="A46:K46"/>
    <mergeCell ref="A47:M47"/>
    <mergeCell ref="A48:H48"/>
    <mergeCell ref="A49:K49"/>
    <mergeCell ref="A50:H50"/>
    <mergeCell ref="A51:G51"/>
    <mergeCell ref="B1:P1"/>
    <mergeCell ref="B2:P2"/>
    <mergeCell ref="C5:D5"/>
    <mergeCell ref="H5:S5"/>
    <mergeCell ref="U5:AA5"/>
    <mergeCell ref="A33:AD33"/>
    <mergeCell ref="B38:N38"/>
    <mergeCell ref="B39:J39"/>
    <mergeCell ref="B40:J40"/>
    <mergeCell ref="A5:A6"/>
    <mergeCell ref="A7:A9"/>
    <mergeCell ref="A10:A12"/>
    <mergeCell ref="A13:A16"/>
    <mergeCell ref="A17:A19"/>
    <mergeCell ref="A20:A22"/>
    <mergeCell ref="A23:A25"/>
    <mergeCell ref="A30:A32"/>
    <mergeCell ref="B5:B6"/>
    <mergeCell ref="B7:B9"/>
    <mergeCell ref="B10:B12"/>
    <mergeCell ref="B13:B16"/>
    <mergeCell ref="B17:B19"/>
    <mergeCell ref="B20:B22"/>
    <mergeCell ref="B23:B25"/>
    <mergeCell ref="E23:E25"/>
    <mergeCell ref="E30:E32"/>
    <mergeCell ref="F5:F6"/>
    <mergeCell ref="B30:B32"/>
    <mergeCell ref="C7:C9"/>
    <mergeCell ref="C10:C12"/>
    <mergeCell ref="C13:C16"/>
    <mergeCell ref="C17:C19"/>
    <mergeCell ref="C20:C22"/>
    <mergeCell ref="C23:C25"/>
    <mergeCell ref="C30:C32"/>
    <mergeCell ref="D23:D25"/>
    <mergeCell ref="D30:D32"/>
    <mergeCell ref="G5:G6"/>
    <mergeCell ref="T5:T6"/>
    <mergeCell ref="U7:U9"/>
    <mergeCell ref="U10:U12"/>
    <mergeCell ref="U13:U16"/>
    <mergeCell ref="U17:U19"/>
    <mergeCell ref="U20:U22"/>
    <mergeCell ref="D7:D9"/>
    <mergeCell ref="D10:D12"/>
    <mergeCell ref="D13:D16"/>
    <mergeCell ref="D17:D19"/>
    <mergeCell ref="D20:D22"/>
    <mergeCell ref="E5:E6"/>
    <mergeCell ref="E7:E9"/>
    <mergeCell ref="E10:E12"/>
    <mergeCell ref="E13:E16"/>
    <mergeCell ref="E17:E19"/>
    <mergeCell ref="E20:E22"/>
    <mergeCell ref="U23:U25"/>
    <mergeCell ref="U30:U32"/>
    <mergeCell ref="V7:V9"/>
    <mergeCell ref="V10:V12"/>
    <mergeCell ref="V13:V16"/>
    <mergeCell ref="V17:V19"/>
    <mergeCell ref="V20:V22"/>
    <mergeCell ref="V23:V25"/>
    <mergeCell ref="V30:V32"/>
    <mergeCell ref="W7:W9"/>
    <mergeCell ref="W10:W12"/>
    <mergeCell ref="W13:W16"/>
    <mergeCell ref="W17:W19"/>
    <mergeCell ref="W20:W22"/>
    <mergeCell ref="W23:W25"/>
    <mergeCell ref="W30:W32"/>
    <mergeCell ref="X7:X9"/>
    <mergeCell ref="X10:X12"/>
    <mergeCell ref="X13:X16"/>
    <mergeCell ref="X17:X19"/>
    <mergeCell ref="X20:X22"/>
    <mergeCell ref="X23:X25"/>
    <mergeCell ref="X30:X32"/>
    <mergeCell ref="Y7:Y9"/>
    <mergeCell ref="Y10:Y12"/>
    <mergeCell ref="Y13:Y16"/>
    <mergeCell ref="Y17:Y19"/>
    <mergeCell ref="Y20:Y22"/>
    <mergeCell ref="Y23:Y25"/>
    <mergeCell ref="Y30:Y32"/>
    <mergeCell ref="Z7:Z9"/>
    <mergeCell ref="Z10:Z12"/>
    <mergeCell ref="Z13:Z16"/>
    <mergeCell ref="Z17:Z19"/>
    <mergeCell ref="Z20:Z22"/>
    <mergeCell ref="Z23:Z25"/>
    <mergeCell ref="Z30:Z32"/>
    <mergeCell ref="AA7:AA9"/>
    <mergeCell ref="AA10:AA12"/>
    <mergeCell ref="AA13:AA16"/>
    <mergeCell ref="AA17:AA19"/>
    <mergeCell ref="AA20:AA22"/>
    <mergeCell ref="AA23:AA25"/>
    <mergeCell ref="AA30:AA32"/>
    <mergeCell ref="AB5:AB6"/>
    <mergeCell ref="AB7:AB9"/>
    <mergeCell ref="AB10:AB12"/>
    <mergeCell ref="AB13:AB16"/>
    <mergeCell ref="AB17:AB19"/>
    <mergeCell ref="AB20:AB22"/>
    <mergeCell ref="AB23:AB25"/>
    <mergeCell ref="AB30:AB32"/>
    <mergeCell ref="AD5:AD6"/>
    <mergeCell ref="AD7:AD9"/>
    <mergeCell ref="AD10:AD12"/>
    <mergeCell ref="AD13:AD16"/>
    <mergeCell ref="AD17:AD19"/>
    <mergeCell ref="AD20:AD22"/>
    <mergeCell ref="AD23:AD25"/>
    <mergeCell ref="AD30:AD32"/>
    <mergeCell ref="AC5:AC6"/>
    <mergeCell ref="AC7:AC9"/>
    <mergeCell ref="AC10:AC12"/>
    <mergeCell ref="AC13:AC16"/>
    <mergeCell ref="AC17:AC19"/>
    <mergeCell ref="AC20:AC22"/>
    <mergeCell ref="AC23:AC25"/>
    <mergeCell ref="AC30:AC32"/>
    <mergeCell ref="AF5:AF6"/>
    <mergeCell ref="AF7:AF9"/>
    <mergeCell ref="AF10:AF12"/>
    <mergeCell ref="AF13:AF16"/>
    <mergeCell ref="AF17:AF19"/>
    <mergeCell ref="AF20:AF22"/>
    <mergeCell ref="AF23:AF25"/>
    <mergeCell ref="AF30:AF32"/>
    <mergeCell ref="AE5:AE6"/>
    <mergeCell ref="AE7:AE9"/>
    <mergeCell ref="AE10:AE12"/>
    <mergeCell ref="AE13:AE16"/>
    <mergeCell ref="AE17:AE19"/>
    <mergeCell ref="AE20:AE22"/>
    <mergeCell ref="AE23:AE25"/>
    <mergeCell ref="AE30:AE32"/>
    <mergeCell ref="AH5:AH6"/>
    <mergeCell ref="AH7:AH9"/>
    <mergeCell ref="AH10:AH12"/>
    <mergeCell ref="AH13:AH16"/>
    <mergeCell ref="AH17:AH19"/>
    <mergeCell ref="AH20:AH22"/>
    <mergeCell ref="AH23:AH25"/>
    <mergeCell ref="AH30:AH32"/>
    <mergeCell ref="AG5:AG6"/>
    <mergeCell ref="AG7:AG9"/>
    <mergeCell ref="AG10:AG12"/>
    <mergeCell ref="AG13:AG16"/>
    <mergeCell ref="AG17:AG19"/>
    <mergeCell ref="AG20:AG22"/>
    <mergeCell ref="AG23:AG25"/>
    <mergeCell ref="AG30:AG32"/>
    <mergeCell ref="AJ5:AJ6"/>
    <mergeCell ref="AJ7:AJ9"/>
    <mergeCell ref="AJ10:AJ12"/>
    <mergeCell ref="AJ13:AJ16"/>
    <mergeCell ref="AJ17:AJ19"/>
    <mergeCell ref="AJ20:AJ22"/>
    <mergeCell ref="AJ23:AJ25"/>
    <mergeCell ref="AJ30:AJ32"/>
    <mergeCell ref="AI5:AI6"/>
    <mergeCell ref="AI7:AI9"/>
    <mergeCell ref="AI10:AI12"/>
    <mergeCell ref="AI13:AI16"/>
    <mergeCell ref="AI17:AI19"/>
    <mergeCell ref="AI20:AI22"/>
    <mergeCell ref="AI23:AI25"/>
    <mergeCell ref="AI30:AI32"/>
    <mergeCell ref="AL5:AL6"/>
    <mergeCell ref="AL7:AL9"/>
    <mergeCell ref="AL10:AL12"/>
    <mergeCell ref="AL13:AL16"/>
    <mergeCell ref="AL17:AL19"/>
    <mergeCell ref="AL20:AL22"/>
    <mergeCell ref="AL23:AL25"/>
    <mergeCell ref="AL30:AL32"/>
    <mergeCell ref="AK5:AK6"/>
    <mergeCell ref="AK7:AK9"/>
    <mergeCell ref="AK10:AK12"/>
    <mergeCell ref="AK13:AK16"/>
    <mergeCell ref="AK17:AK19"/>
    <mergeCell ref="AK20:AK22"/>
    <mergeCell ref="AK23:AK25"/>
    <mergeCell ref="AK30:AK32"/>
  </mergeCells>
  <pageMargins left="0.7" right="0.7" top="0.75" bottom="0.75" header="0.3" footer="0.3"/>
  <pageSetup paperSize="9" orientation="portrai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K75"/>
  <sheetViews>
    <sheetView topLeftCell="E31" zoomScale="60" zoomScaleNormal="60" workbookViewId="0">
      <selection activeCell="T46" sqref="T46:T49"/>
    </sheetView>
  </sheetViews>
  <sheetFormatPr defaultColWidth="9" defaultRowHeight="15" x14ac:dyDescent="0.25"/>
  <cols>
    <col min="1" max="1" width="9.140625"/>
    <col min="2" max="2" width="15" customWidth="1"/>
    <col min="3" max="3" width="48.5703125" style="1" customWidth="1"/>
    <col min="4" max="4" width="25" style="28" customWidth="1"/>
    <col min="5" max="5" width="16.28515625" customWidth="1"/>
    <col min="6" max="6" width="32" customWidth="1"/>
    <col min="7" max="7" width="23.7109375" customWidth="1"/>
    <col min="8" max="19" width="13.42578125" customWidth="1"/>
    <col min="20" max="20" width="14.85546875" customWidth="1"/>
    <col min="21" max="21" width="26.5703125" customWidth="1"/>
    <col min="22" max="22" width="14.140625" customWidth="1"/>
    <col min="23" max="23" width="21.7109375" customWidth="1"/>
    <col min="24" max="24" width="18.5703125" customWidth="1"/>
    <col min="25" max="25" width="17" customWidth="1"/>
    <col min="26" max="27" width="14.140625" customWidth="1"/>
    <col min="28" max="28" width="13.140625" customWidth="1"/>
    <col min="29" max="30" width="16.42578125" customWidth="1"/>
    <col min="31" max="31" width="15.5703125" customWidth="1"/>
    <col min="32" max="32" width="49.7109375" customWidth="1"/>
    <col min="33" max="35" width="12" customWidth="1"/>
    <col min="36" max="36" width="15.5703125" customWidth="1"/>
    <col min="37" max="37" width="17.28515625" customWidth="1"/>
    <col min="38" max="38" width="18.28515625" customWidth="1"/>
  </cols>
  <sheetData>
    <row r="1" spans="1:37" ht="18.75" x14ac:dyDescent="0.25">
      <c r="E1" s="721" t="s">
        <v>34</v>
      </c>
      <c r="F1" s="721"/>
      <c r="G1" s="721"/>
      <c r="H1" s="721"/>
      <c r="I1" s="721"/>
      <c r="J1" s="721"/>
      <c r="K1" s="721"/>
      <c r="L1" s="721"/>
      <c r="M1" s="721"/>
      <c r="N1" s="721"/>
      <c r="O1" s="721"/>
      <c r="P1" s="721"/>
      <c r="Q1" s="721"/>
      <c r="R1" s="721"/>
      <c r="S1" s="721"/>
    </row>
    <row r="2" spans="1:37" ht="18.75" customHeight="1" x14ac:dyDescent="0.25">
      <c r="E2" s="722" t="s">
        <v>35</v>
      </c>
      <c r="F2" s="722"/>
      <c r="G2" s="722"/>
      <c r="H2" s="722"/>
      <c r="I2" s="722"/>
      <c r="J2" s="722"/>
      <c r="K2" s="722"/>
      <c r="L2" s="722"/>
      <c r="M2" s="722"/>
      <c r="N2" s="722"/>
      <c r="O2" s="722"/>
      <c r="P2" s="722"/>
      <c r="Q2" s="722"/>
      <c r="R2" s="722"/>
      <c r="S2" s="722"/>
    </row>
    <row r="3" spans="1:37" ht="15.75" thickBot="1" x14ac:dyDescent="0.3"/>
    <row r="4" spans="1:37" ht="15.75" customHeight="1" x14ac:dyDescent="0.3">
      <c r="A4" s="860" t="s">
        <v>3</v>
      </c>
      <c r="B4" s="782" t="s">
        <v>36</v>
      </c>
      <c r="C4" s="791" t="s">
        <v>37</v>
      </c>
      <c r="D4" s="791"/>
      <c r="E4" s="782" t="s">
        <v>38</v>
      </c>
      <c r="F4" s="837" t="s">
        <v>39</v>
      </c>
      <c r="G4" s="801" t="s">
        <v>40</v>
      </c>
      <c r="H4" s="834" t="s">
        <v>41</v>
      </c>
      <c r="I4" s="835"/>
      <c r="J4" s="835"/>
      <c r="K4" s="835"/>
      <c r="L4" s="835"/>
      <c r="M4" s="835"/>
      <c r="N4" s="835"/>
      <c r="O4" s="835"/>
      <c r="P4" s="835"/>
      <c r="Q4" s="835"/>
      <c r="R4" s="835"/>
      <c r="S4" s="836"/>
      <c r="T4" s="1016" t="s">
        <v>42</v>
      </c>
      <c r="U4" s="795" t="s">
        <v>43</v>
      </c>
      <c r="V4" s="796"/>
      <c r="W4" s="796"/>
      <c r="X4" s="796"/>
      <c r="Y4" s="796"/>
      <c r="Z4" s="796"/>
      <c r="AA4" s="796"/>
      <c r="AB4" s="776" t="s">
        <v>44</v>
      </c>
      <c r="AC4" s="778" t="s">
        <v>45</v>
      </c>
      <c r="AD4" s="782" t="s">
        <v>46</v>
      </c>
      <c r="AE4" s="773" t="s">
        <v>47</v>
      </c>
      <c r="AF4" s="765" t="s">
        <v>48</v>
      </c>
      <c r="AG4" s="776" t="s">
        <v>49</v>
      </c>
      <c r="AH4" s="776" t="s">
        <v>50</v>
      </c>
      <c r="AI4" s="825" t="s">
        <v>51</v>
      </c>
      <c r="AJ4" s="767" t="s">
        <v>525</v>
      </c>
      <c r="AK4" s="767" t="s">
        <v>526</v>
      </c>
    </row>
    <row r="5" spans="1:37" s="1" customFormat="1" ht="102.75" customHeight="1" thickBot="1" x14ac:dyDescent="0.3">
      <c r="A5" s="861"/>
      <c r="B5" s="783"/>
      <c r="C5" s="4" t="s">
        <v>52</v>
      </c>
      <c r="D5" s="5" t="s">
        <v>53</v>
      </c>
      <c r="E5" s="783"/>
      <c r="F5" s="838"/>
      <c r="G5" s="802"/>
      <c r="H5" s="6" t="s">
        <v>54</v>
      </c>
      <c r="I5" s="23" t="s">
        <v>55</v>
      </c>
      <c r="J5" s="23" t="s">
        <v>56</v>
      </c>
      <c r="K5" s="23" t="s">
        <v>57</v>
      </c>
      <c r="L5" s="23" t="s">
        <v>58</v>
      </c>
      <c r="M5" s="23" t="s">
        <v>59</v>
      </c>
      <c r="N5" s="23" t="s">
        <v>60</v>
      </c>
      <c r="O5" s="23" t="s">
        <v>61</v>
      </c>
      <c r="P5" s="23" t="s">
        <v>62</v>
      </c>
      <c r="Q5" s="23" t="s">
        <v>63</v>
      </c>
      <c r="R5" s="23" t="s">
        <v>64</v>
      </c>
      <c r="S5" s="30" t="s">
        <v>65</v>
      </c>
      <c r="T5" s="1017"/>
      <c r="U5" s="31" t="s">
        <v>66</v>
      </c>
      <c r="V5" s="5" t="s">
        <v>67</v>
      </c>
      <c r="W5" s="5" t="s">
        <v>68</v>
      </c>
      <c r="X5" s="5" t="s">
        <v>69</v>
      </c>
      <c r="Y5" s="5" t="s">
        <v>70</v>
      </c>
      <c r="Z5" s="5" t="s">
        <v>71</v>
      </c>
      <c r="AA5" s="5" t="s">
        <v>72</v>
      </c>
      <c r="AB5" s="777"/>
      <c r="AC5" s="779"/>
      <c r="AD5" s="783"/>
      <c r="AE5" s="774"/>
      <c r="AF5" s="766"/>
      <c r="AG5" s="777"/>
      <c r="AH5" s="777"/>
      <c r="AI5" s="826"/>
      <c r="AJ5" s="949"/>
      <c r="AK5" s="949"/>
    </row>
    <row r="6" spans="1:37" ht="37.5" customHeight="1" x14ac:dyDescent="0.25">
      <c r="A6" s="876">
        <v>1</v>
      </c>
      <c r="B6" s="1018" t="s">
        <v>221</v>
      </c>
      <c r="C6" s="741" t="s">
        <v>222</v>
      </c>
      <c r="D6" s="842" t="s">
        <v>223</v>
      </c>
      <c r="E6" s="823" t="s">
        <v>224</v>
      </c>
      <c r="F6" s="7" t="s">
        <v>6</v>
      </c>
      <c r="G6" s="8" t="s">
        <v>76</v>
      </c>
      <c r="H6" s="282">
        <v>500</v>
      </c>
      <c r="I6" s="283">
        <v>500</v>
      </c>
      <c r="J6" s="283">
        <v>500</v>
      </c>
      <c r="K6" s="283">
        <v>500</v>
      </c>
      <c r="L6" s="283">
        <v>500</v>
      </c>
      <c r="M6" s="283">
        <v>200</v>
      </c>
      <c r="N6" s="283">
        <v>200</v>
      </c>
      <c r="O6" s="283">
        <v>200</v>
      </c>
      <c r="P6" s="283">
        <v>500</v>
      </c>
      <c r="Q6" s="283">
        <v>500</v>
      </c>
      <c r="R6" s="283">
        <v>500</v>
      </c>
      <c r="S6" s="284">
        <v>500</v>
      </c>
      <c r="T6" s="116">
        <f>SUM(H6:S6)</f>
        <v>5100</v>
      </c>
      <c r="U6" s="736"/>
      <c r="V6" s="730"/>
      <c r="W6" s="730"/>
      <c r="X6" s="730"/>
      <c r="Y6" s="730"/>
      <c r="Z6" s="730"/>
      <c r="AA6" s="730"/>
      <c r="AB6" s="739" t="str">
        <f>E6</f>
        <v>l</v>
      </c>
      <c r="AC6" s="780">
        <f>SUM(T6:T8)</f>
        <v>11680</v>
      </c>
      <c r="AD6" s="730"/>
      <c r="AE6" s="761">
        <f>AC6*AD6</f>
        <v>0</v>
      </c>
      <c r="AF6" s="730"/>
      <c r="AG6" s="730"/>
      <c r="AH6" s="730"/>
      <c r="AI6" s="733"/>
      <c r="AJ6" s="769"/>
      <c r="AK6" s="769"/>
    </row>
    <row r="7" spans="1:37" ht="37.5" customHeight="1" x14ac:dyDescent="0.25">
      <c r="A7" s="876"/>
      <c r="B7" s="885" t="s">
        <v>200</v>
      </c>
      <c r="C7" s="741"/>
      <c r="D7" s="842"/>
      <c r="E7" s="738"/>
      <c r="F7" s="9" t="s">
        <v>8</v>
      </c>
      <c r="G7" s="10" t="s">
        <v>103</v>
      </c>
      <c r="H7" s="273">
        <v>340</v>
      </c>
      <c r="I7" s="274">
        <v>340</v>
      </c>
      <c r="J7" s="274">
        <v>340</v>
      </c>
      <c r="K7" s="274">
        <v>340</v>
      </c>
      <c r="L7" s="274">
        <v>340</v>
      </c>
      <c r="M7" s="274">
        <v>320</v>
      </c>
      <c r="N7" s="274">
        <v>320</v>
      </c>
      <c r="O7" s="274">
        <v>320</v>
      </c>
      <c r="P7" s="274">
        <v>340</v>
      </c>
      <c r="Q7" s="274">
        <v>340</v>
      </c>
      <c r="R7" s="274">
        <v>340</v>
      </c>
      <c r="S7" s="275">
        <v>340</v>
      </c>
      <c r="T7" s="116">
        <f>SUM(H7:S7)</f>
        <v>4020</v>
      </c>
      <c r="U7" s="764"/>
      <c r="V7" s="762"/>
      <c r="W7" s="762"/>
      <c r="X7" s="762"/>
      <c r="Y7" s="762"/>
      <c r="Z7" s="762"/>
      <c r="AA7" s="762"/>
      <c r="AB7" s="784"/>
      <c r="AC7" s="781"/>
      <c r="AD7" s="762"/>
      <c r="AE7" s="760"/>
      <c r="AF7" s="762"/>
      <c r="AG7" s="762"/>
      <c r="AH7" s="762"/>
      <c r="AI7" s="772"/>
      <c r="AJ7" s="726"/>
      <c r="AK7" s="726"/>
    </row>
    <row r="8" spans="1:37" ht="37.5" customHeight="1" thickBot="1" x14ac:dyDescent="0.3">
      <c r="A8" s="876"/>
      <c r="B8" s="1019" t="s">
        <v>200</v>
      </c>
      <c r="C8" s="741"/>
      <c r="D8" s="842"/>
      <c r="E8" s="739"/>
      <c r="F8" s="11" t="s">
        <v>78</v>
      </c>
      <c r="G8" s="15" t="s">
        <v>124</v>
      </c>
      <c r="H8" s="301">
        <v>240</v>
      </c>
      <c r="I8" s="302">
        <v>240</v>
      </c>
      <c r="J8" s="302">
        <v>240</v>
      </c>
      <c r="K8" s="302">
        <v>240</v>
      </c>
      <c r="L8" s="302">
        <v>240</v>
      </c>
      <c r="M8" s="302"/>
      <c r="N8" s="302">
        <v>200</v>
      </c>
      <c r="O8" s="302">
        <v>200</v>
      </c>
      <c r="P8" s="302">
        <v>240</v>
      </c>
      <c r="Q8" s="302">
        <v>240</v>
      </c>
      <c r="R8" s="302">
        <v>240</v>
      </c>
      <c r="S8" s="303">
        <v>240</v>
      </c>
      <c r="T8" s="116">
        <f t="shared" ref="T8:T49" si="0">SUM(H8:S8)</f>
        <v>2560</v>
      </c>
      <c r="U8" s="764"/>
      <c r="V8" s="762"/>
      <c r="W8" s="762"/>
      <c r="X8" s="762"/>
      <c r="Y8" s="762"/>
      <c r="Z8" s="762"/>
      <c r="AA8" s="762"/>
      <c r="AB8" s="784"/>
      <c r="AC8" s="781"/>
      <c r="AD8" s="762"/>
      <c r="AE8" s="760"/>
      <c r="AF8" s="762"/>
      <c r="AG8" s="762"/>
      <c r="AH8" s="762"/>
      <c r="AI8" s="772"/>
      <c r="AJ8" s="726"/>
      <c r="AK8" s="726"/>
    </row>
    <row r="9" spans="1:37" ht="37.5" customHeight="1" x14ac:dyDescent="0.25">
      <c r="A9" s="860">
        <v>2</v>
      </c>
      <c r="B9" s="832" t="s">
        <v>221</v>
      </c>
      <c r="C9" s="741" t="s">
        <v>222</v>
      </c>
      <c r="D9" s="804" t="s">
        <v>225</v>
      </c>
      <c r="E9" s="738" t="s">
        <v>224</v>
      </c>
      <c r="F9" s="7" t="s">
        <v>6</v>
      </c>
      <c r="G9" s="8" t="s">
        <v>76</v>
      </c>
      <c r="H9" s="282">
        <v>40</v>
      </c>
      <c r="I9" s="283">
        <v>40</v>
      </c>
      <c r="J9" s="283">
        <v>40</v>
      </c>
      <c r="K9" s="283">
        <v>40</v>
      </c>
      <c r="L9" s="283">
        <v>40</v>
      </c>
      <c r="M9" s="283">
        <v>30</v>
      </c>
      <c r="N9" s="283">
        <v>30</v>
      </c>
      <c r="O9" s="283">
        <v>30</v>
      </c>
      <c r="P9" s="283">
        <v>40</v>
      </c>
      <c r="Q9" s="283">
        <v>40</v>
      </c>
      <c r="R9" s="283">
        <v>40</v>
      </c>
      <c r="S9" s="284">
        <v>40</v>
      </c>
      <c r="T9" s="117">
        <f t="shared" si="0"/>
        <v>450</v>
      </c>
      <c r="U9" s="736"/>
      <c r="V9" s="730"/>
      <c r="W9" s="730"/>
      <c r="X9" s="730"/>
      <c r="Y9" s="730"/>
      <c r="Z9" s="730"/>
      <c r="AA9" s="730"/>
      <c r="AB9" s="739" t="str">
        <f t="shared" ref="AB9" si="1">E9</f>
        <v>l</v>
      </c>
      <c r="AC9" s="780">
        <f>SUM(T9:T12)</f>
        <v>810</v>
      </c>
      <c r="AD9" s="730"/>
      <c r="AE9" s="761">
        <f t="shared" ref="AE9" si="2">AC9*AD9</f>
        <v>0</v>
      </c>
      <c r="AF9" s="730"/>
      <c r="AG9" s="730"/>
      <c r="AH9" s="730"/>
      <c r="AI9" s="733"/>
      <c r="AJ9" s="769"/>
      <c r="AK9" s="769"/>
    </row>
    <row r="10" spans="1:37" ht="37.5" customHeight="1" x14ac:dyDescent="0.25">
      <c r="A10" s="876"/>
      <c r="B10" s="832"/>
      <c r="C10" s="741"/>
      <c r="D10" s="741"/>
      <c r="E10" s="738"/>
      <c r="F10" s="534" t="s">
        <v>692</v>
      </c>
      <c r="G10" s="535" t="s">
        <v>695</v>
      </c>
      <c r="H10" s="536"/>
      <c r="I10" s="537"/>
      <c r="J10" s="537"/>
      <c r="K10" s="537"/>
      <c r="L10" s="537"/>
      <c r="M10" s="537"/>
      <c r="N10" s="537"/>
      <c r="O10" s="537"/>
      <c r="P10" s="537"/>
      <c r="Q10" s="537"/>
      <c r="R10" s="537"/>
      <c r="S10" s="538"/>
      <c r="T10" s="116">
        <v>20</v>
      </c>
      <c r="U10" s="736"/>
      <c r="V10" s="730"/>
      <c r="W10" s="730"/>
      <c r="X10" s="730"/>
      <c r="Y10" s="730"/>
      <c r="Z10" s="730"/>
      <c r="AA10" s="730"/>
      <c r="AB10" s="739"/>
      <c r="AC10" s="780"/>
      <c r="AD10" s="730"/>
      <c r="AE10" s="761"/>
      <c r="AF10" s="730"/>
      <c r="AG10" s="730"/>
      <c r="AH10" s="730"/>
      <c r="AI10" s="733"/>
      <c r="AJ10" s="726"/>
      <c r="AK10" s="726"/>
    </row>
    <row r="11" spans="1:37" ht="37.5" customHeight="1" x14ac:dyDescent="0.25">
      <c r="A11" s="876"/>
      <c r="B11" s="832" t="s">
        <v>202</v>
      </c>
      <c r="C11" s="741"/>
      <c r="D11" s="741"/>
      <c r="E11" s="738"/>
      <c r="F11" s="9" t="s">
        <v>8</v>
      </c>
      <c r="G11" s="10" t="s">
        <v>667</v>
      </c>
      <c r="H11" s="273">
        <v>10</v>
      </c>
      <c r="I11" s="274"/>
      <c r="J11" s="274">
        <v>10</v>
      </c>
      <c r="K11" s="274"/>
      <c r="L11" s="274"/>
      <c r="M11" s="274">
        <v>10</v>
      </c>
      <c r="N11" s="274"/>
      <c r="O11" s="274">
        <v>10</v>
      </c>
      <c r="P11" s="274"/>
      <c r="Q11" s="274">
        <v>10</v>
      </c>
      <c r="R11" s="274"/>
      <c r="S11" s="275"/>
      <c r="T11" s="116">
        <f t="shared" si="0"/>
        <v>50</v>
      </c>
      <c r="U11" s="764"/>
      <c r="V11" s="762"/>
      <c r="W11" s="762"/>
      <c r="X11" s="762"/>
      <c r="Y11" s="762"/>
      <c r="Z11" s="762"/>
      <c r="AA11" s="762"/>
      <c r="AB11" s="784"/>
      <c r="AC11" s="781"/>
      <c r="AD11" s="762"/>
      <c r="AE11" s="760"/>
      <c r="AF11" s="762"/>
      <c r="AG11" s="762"/>
      <c r="AH11" s="762"/>
      <c r="AI11" s="772"/>
      <c r="AJ11" s="726"/>
      <c r="AK11" s="726"/>
    </row>
    <row r="12" spans="1:37" ht="37.5" customHeight="1" thickBot="1" x14ac:dyDescent="0.3">
      <c r="A12" s="876"/>
      <c r="B12" s="832" t="s">
        <v>202</v>
      </c>
      <c r="C12" s="741"/>
      <c r="D12" s="741"/>
      <c r="E12" s="738"/>
      <c r="F12" s="11" t="s">
        <v>78</v>
      </c>
      <c r="G12" s="15" t="s">
        <v>124</v>
      </c>
      <c r="H12" s="301">
        <v>30</v>
      </c>
      <c r="I12" s="302">
        <v>30</v>
      </c>
      <c r="J12" s="302">
        <v>30</v>
      </c>
      <c r="K12" s="302">
        <v>30</v>
      </c>
      <c r="L12" s="302">
        <v>30</v>
      </c>
      <c r="M12" s="302"/>
      <c r="N12" s="302">
        <v>10</v>
      </c>
      <c r="O12" s="302">
        <v>10</v>
      </c>
      <c r="P12" s="302">
        <v>30</v>
      </c>
      <c r="Q12" s="302">
        <v>30</v>
      </c>
      <c r="R12" s="302">
        <v>30</v>
      </c>
      <c r="S12" s="303">
        <v>30</v>
      </c>
      <c r="T12" s="116">
        <f t="shared" si="0"/>
        <v>290</v>
      </c>
      <c r="U12" s="764"/>
      <c r="V12" s="762"/>
      <c r="W12" s="762"/>
      <c r="X12" s="762"/>
      <c r="Y12" s="762"/>
      <c r="Z12" s="762"/>
      <c r="AA12" s="762"/>
      <c r="AB12" s="784"/>
      <c r="AC12" s="781"/>
      <c r="AD12" s="762"/>
      <c r="AE12" s="760"/>
      <c r="AF12" s="762"/>
      <c r="AG12" s="762"/>
      <c r="AH12" s="762"/>
      <c r="AI12" s="772"/>
      <c r="AJ12" s="726"/>
      <c r="AK12" s="726"/>
    </row>
    <row r="13" spans="1:37" ht="37.5" customHeight="1" x14ac:dyDescent="0.25">
      <c r="A13" s="860">
        <v>3</v>
      </c>
      <c r="B13" s="884" t="s">
        <v>226</v>
      </c>
      <c r="C13" s="818" t="s">
        <v>227</v>
      </c>
      <c r="D13" s="879" t="s">
        <v>228</v>
      </c>
      <c r="E13" s="841" t="s">
        <v>75</v>
      </c>
      <c r="F13" s="13" t="s">
        <v>6</v>
      </c>
      <c r="G13" s="14" t="s">
        <v>76</v>
      </c>
      <c r="H13" s="308">
        <v>80</v>
      </c>
      <c r="I13" s="309">
        <v>80</v>
      </c>
      <c r="J13" s="309">
        <v>80</v>
      </c>
      <c r="K13" s="309">
        <v>80</v>
      </c>
      <c r="L13" s="309">
        <v>80</v>
      </c>
      <c r="M13" s="309">
        <v>20</v>
      </c>
      <c r="N13" s="309">
        <v>20</v>
      </c>
      <c r="O13" s="309">
        <v>20</v>
      </c>
      <c r="P13" s="309">
        <v>80</v>
      </c>
      <c r="Q13" s="309">
        <v>80</v>
      </c>
      <c r="R13" s="309">
        <v>80</v>
      </c>
      <c r="S13" s="310">
        <v>80</v>
      </c>
      <c r="T13" s="117">
        <f t="shared" si="0"/>
        <v>780</v>
      </c>
      <c r="U13" s="736"/>
      <c r="V13" s="730"/>
      <c r="W13" s="730"/>
      <c r="X13" s="730"/>
      <c r="Y13" s="730"/>
      <c r="Z13" s="730"/>
      <c r="AA13" s="730"/>
      <c r="AB13" s="739" t="str">
        <f t="shared" ref="AB13" si="3">E13</f>
        <v>kg</v>
      </c>
      <c r="AC13" s="780">
        <f>SUM(T13:T15)</f>
        <v>790</v>
      </c>
      <c r="AD13" s="730"/>
      <c r="AE13" s="761">
        <f t="shared" ref="AE13" si="4">AC13*AD13</f>
        <v>0</v>
      </c>
      <c r="AF13" s="730"/>
      <c r="AG13" s="730"/>
      <c r="AH13" s="730"/>
      <c r="AI13" s="733"/>
      <c r="AJ13" s="769"/>
      <c r="AK13" s="769"/>
    </row>
    <row r="14" spans="1:37" ht="37.5" customHeight="1" x14ac:dyDescent="0.25">
      <c r="A14" s="876"/>
      <c r="B14" s="885" t="s">
        <v>200</v>
      </c>
      <c r="C14" s="741"/>
      <c r="D14" s="842"/>
      <c r="E14" s="738"/>
      <c r="F14" s="534" t="s">
        <v>692</v>
      </c>
      <c r="G14" s="535" t="s">
        <v>695</v>
      </c>
      <c r="H14" s="547"/>
      <c r="I14" s="548"/>
      <c r="J14" s="548"/>
      <c r="K14" s="548"/>
      <c r="L14" s="548"/>
      <c r="M14" s="548"/>
      <c r="N14" s="548"/>
      <c r="O14" s="548"/>
      <c r="P14" s="548"/>
      <c r="Q14" s="548"/>
      <c r="R14" s="548"/>
      <c r="S14" s="549"/>
      <c r="T14" s="116">
        <v>10</v>
      </c>
      <c r="U14" s="764"/>
      <c r="V14" s="762"/>
      <c r="W14" s="762"/>
      <c r="X14" s="762"/>
      <c r="Y14" s="762"/>
      <c r="Z14" s="762"/>
      <c r="AA14" s="762"/>
      <c r="AB14" s="784"/>
      <c r="AC14" s="781"/>
      <c r="AD14" s="762"/>
      <c r="AE14" s="760"/>
      <c r="AF14" s="762"/>
      <c r="AG14" s="762"/>
      <c r="AH14" s="762"/>
      <c r="AI14" s="772"/>
      <c r="AJ14" s="726"/>
      <c r="AK14" s="726"/>
    </row>
    <row r="15" spans="1:37" ht="37.5" customHeight="1" thickBot="1" x14ac:dyDescent="0.3">
      <c r="A15" s="876"/>
      <c r="B15" s="885" t="s">
        <v>200</v>
      </c>
      <c r="C15" s="741"/>
      <c r="D15" s="842"/>
      <c r="E15" s="738"/>
      <c r="F15" s="11" t="s">
        <v>78</v>
      </c>
      <c r="G15" s="15"/>
      <c r="H15" s="301"/>
      <c r="I15" s="302"/>
      <c r="J15" s="302"/>
      <c r="K15" s="302"/>
      <c r="L15" s="302"/>
      <c r="M15" s="302"/>
      <c r="N15" s="302"/>
      <c r="O15" s="302"/>
      <c r="P15" s="302"/>
      <c r="Q15" s="302"/>
      <c r="R15" s="302"/>
      <c r="S15" s="303"/>
      <c r="T15" s="116">
        <f t="shared" si="0"/>
        <v>0</v>
      </c>
      <c r="U15" s="764"/>
      <c r="V15" s="762"/>
      <c r="W15" s="762"/>
      <c r="X15" s="762"/>
      <c r="Y15" s="762"/>
      <c r="Z15" s="762"/>
      <c r="AA15" s="762"/>
      <c r="AB15" s="784"/>
      <c r="AC15" s="781"/>
      <c r="AD15" s="762"/>
      <c r="AE15" s="760"/>
      <c r="AF15" s="762"/>
      <c r="AG15" s="762"/>
      <c r="AH15" s="762"/>
      <c r="AI15" s="772"/>
      <c r="AJ15" s="726"/>
      <c r="AK15" s="726"/>
    </row>
    <row r="16" spans="1:37" ht="37.5" customHeight="1" x14ac:dyDescent="0.25">
      <c r="A16" s="860">
        <v>4</v>
      </c>
      <c r="B16" s="884" t="s">
        <v>226</v>
      </c>
      <c r="C16" s="818" t="s">
        <v>227</v>
      </c>
      <c r="D16" s="879" t="s">
        <v>229</v>
      </c>
      <c r="E16" s="841" t="s">
        <v>75</v>
      </c>
      <c r="F16" s="13" t="s">
        <v>6</v>
      </c>
      <c r="G16" s="14"/>
      <c r="H16" s="308"/>
      <c r="I16" s="309"/>
      <c r="J16" s="309"/>
      <c r="K16" s="309"/>
      <c r="L16" s="309"/>
      <c r="M16" s="309"/>
      <c r="N16" s="309"/>
      <c r="O16" s="309"/>
      <c r="P16" s="309"/>
      <c r="Q16" s="309"/>
      <c r="R16" s="309"/>
      <c r="S16" s="310"/>
      <c r="T16" s="117">
        <f t="shared" si="0"/>
        <v>0</v>
      </c>
      <c r="U16" s="736"/>
      <c r="V16" s="730"/>
      <c r="W16" s="730"/>
      <c r="X16" s="730"/>
      <c r="Y16" s="730"/>
      <c r="Z16" s="730"/>
      <c r="AA16" s="730"/>
      <c r="AB16" s="739" t="str">
        <f t="shared" ref="AB16" si="5">E16</f>
        <v>kg</v>
      </c>
      <c r="AC16" s="780">
        <f>SUM(T16:T18)</f>
        <v>189</v>
      </c>
      <c r="AD16" s="730"/>
      <c r="AE16" s="761">
        <f t="shared" ref="AE16" si="6">AC16*AD16</f>
        <v>0</v>
      </c>
      <c r="AF16" s="730"/>
      <c r="AG16" s="730"/>
      <c r="AH16" s="730"/>
      <c r="AI16" s="733"/>
      <c r="AJ16" s="933"/>
      <c r="AK16" s="933"/>
    </row>
    <row r="17" spans="1:37" ht="45" customHeight="1" x14ac:dyDescent="0.25">
      <c r="A17" s="876"/>
      <c r="B17" s="885" t="s">
        <v>200</v>
      </c>
      <c r="C17" s="741"/>
      <c r="D17" s="842"/>
      <c r="E17" s="738"/>
      <c r="F17" s="9" t="s">
        <v>8</v>
      </c>
      <c r="G17" s="10" t="s">
        <v>105</v>
      </c>
      <c r="H17" s="273"/>
      <c r="I17" s="274"/>
      <c r="J17" s="274"/>
      <c r="K17" s="274"/>
      <c r="L17" s="274">
        <v>18</v>
      </c>
      <c r="M17" s="274">
        <v>18</v>
      </c>
      <c r="N17" s="274">
        <v>18</v>
      </c>
      <c r="O17" s="274"/>
      <c r="P17" s="274"/>
      <c r="Q17" s="274"/>
      <c r="R17" s="274"/>
      <c r="S17" s="275"/>
      <c r="T17" s="116">
        <f t="shared" si="0"/>
        <v>54</v>
      </c>
      <c r="U17" s="764"/>
      <c r="V17" s="762"/>
      <c r="W17" s="762"/>
      <c r="X17" s="762"/>
      <c r="Y17" s="762"/>
      <c r="Z17" s="762"/>
      <c r="AA17" s="762"/>
      <c r="AB17" s="784"/>
      <c r="AC17" s="781"/>
      <c r="AD17" s="762"/>
      <c r="AE17" s="760"/>
      <c r="AF17" s="762"/>
      <c r="AG17" s="762"/>
      <c r="AH17" s="762"/>
      <c r="AI17" s="772"/>
      <c r="AJ17" s="934"/>
      <c r="AK17" s="934"/>
    </row>
    <row r="18" spans="1:37" ht="37.5" customHeight="1" thickBot="1" x14ac:dyDescent="0.3">
      <c r="A18" s="876"/>
      <c r="B18" s="1019" t="s">
        <v>200</v>
      </c>
      <c r="C18" s="742"/>
      <c r="D18" s="842"/>
      <c r="E18" s="739"/>
      <c r="F18" s="11" t="s">
        <v>78</v>
      </c>
      <c r="G18" s="15" t="s">
        <v>188</v>
      </c>
      <c r="H18" s="301">
        <v>15</v>
      </c>
      <c r="I18" s="302">
        <v>10</v>
      </c>
      <c r="J18" s="302">
        <v>15</v>
      </c>
      <c r="K18" s="302">
        <v>10</v>
      </c>
      <c r="L18" s="302">
        <v>15</v>
      </c>
      <c r="M18" s="302"/>
      <c r="N18" s="302">
        <v>10</v>
      </c>
      <c r="O18" s="302">
        <v>10</v>
      </c>
      <c r="P18" s="302">
        <v>15</v>
      </c>
      <c r="Q18" s="302">
        <v>10</v>
      </c>
      <c r="R18" s="302">
        <v>15</v>
      </c>
      <c r="S18" s="303">
        <v>10</v>
      </c>
      <c r="T18" s="116">
        <f t="shared" si="0"/>
        <v>135</v>
      </c>
      <c r="U18" s="764"/>
      <c r="V18" s="762"/>
      <c r="W18" s="762"/>
      <c r="X18" s="762"/>
      <c r="Y18" s="762"/>
      <c r="Z18" s="762"/>
      <c r="AA18" s="762"/>
      <c r="AB18" s="784"/>
      <c r="AC18" s="781"/>
      <c r="AD18" s="762"/>
      <c r="AE18" s="760"/>
      <c r="AF18" s="762"/>
      <c r="AG18" s="762"/>
      <c r="AH18" s="762"/>
      <c r="AI18" s="772"/>
      <c r="AJ18" s="934"/>
      <c r="AK18" s="934"/>
    </row>
    <row r="19" spans="1:37" ht="37.5" customHeight="1" x14ac:dyDescent="0.25">
      <c r="A19" s="860">
        <v>5</v>
      </c>
      <c r="B19" s="790" t="s">
        <v>230</v>
      </c>
      <c r="C19" s="741" t="s">
        <v>231</v>
      </c>
      <c r="D19" s="804" t="s">
        <v>232</v>
      </c>
      <c r="E19" s="738" t="s">
        <v>75</v>
      </c>
      <c r="F19" s="7" t="s">
        <v>6</v>
      </c>
      <c r="G19" s="8" t="s">
        <v>76</v>
      </c>
      <c r="H19" s="282">
        <v>150</v>
      </c>
      <c r="I19" s="283">
        <v>150</v>
      </c>
      <c r="J19" s="283">
        <v>150</v>
      </c>
      <c r="K19" s="283">
        <v>150</v>
      </c>
      <c r="L19" s="283">
        <v>150</v>
      </c>
      <c r="M19" s="283">
        <v>20</v>
      </c>
      <c r="N19" s="283">
        <v>20</v>
      </c>
      <c r="O19" s="283">
        <v>20</v>
      </c>
      <c r="P19" s="283">
        <v>150</v>
      </c>
      <c r="Q19" s="283">
        <v>150</v>
      </c>
      <c r="R19" s="283">
        <v>150</v>
      </c>
      <c r="S19" s="284">
        <v>150</v>
      </c>
      <c r="T19" s="117">
        <f t="shared" si="0"/>
        <v>1410</v>
      </c>
      <c r="U19" s="736"/>
      <c r="V19" s="730"/>
      <c r="W19" s="730"/>
      <c r="X19" s="730"/>
      <c r="Y19" s="730"/>
      <c r="Z19" s="730"/>
      <c r="AA19" s="730"/>
      <c r="AB19" s="739" t="str">
        <f t="shared" ref="AB19" si="7">E19</f>
        <v>kg</v>
      </c>
      <c r="AC19" s="780">
        <f>SUM(T19:T21)</f>
        <v>1415</v>
      </c>
      <c r="AD19" s="730"/>
      <c r="AE19" s="761">
        <f t="shared" ref="AE19" si="8">AC19*AD19</f>
        <v>0</v>
      </c>
      <c r="AF19" s="730"/>
      <c r="AG19" s="730"/>
      <c r="AH19" s="730"/>
      <c r="AI19" s="733"/>
      <c r="AJ19" s="933"/>
      <c r="AK19" s="933"/>
    </row>
    <row r="20" spans="1:37" ht="37.5" customHeight="1" x14ac:dyDescent="0.25">
      <c r="A20" s="876"/>
      <c r="B20" s="832" t="s">
        <v>202</v>
      </c>
      <c r="C20" s="741"/>
      <c r="D20" s="741"/>
      <c r="E20" s="738"/>
      <c r="F20" s="534" t="s">
        <v>692</v>
      </c>
      <c r="G20" s="535" t="s">
        <v>695</v>
      </c>
      <c r="H20" s="547"/>
      <c r="I20" s="548"/>
      <c r="J20" s="548"/>
      <c r="K20" s="548"/>
      <c r="L20" s="548"/>
      <c r="M20" s="548"/>
      <c r="N20" s="548"/>
      <c r="O20" s="548"/>
      <c r="P20" s="548"/>
      <c r="Q20" s="548"/>
      <c r="R20" s="548"/>
      <c r="S20" s="549"/>
      <c r="T20" s="116">
        <v>5</v>
      </c>
      <c r="U20" s="764"/>
      <c r="V20" s="762"/>
      <c r="W20" s="762"/>
      <c r="X20" s="762"/>
      <c r="Y20" s="762"/>
      <c r="Z20" s="762"/>
      <c r="AA20" s="762"/>
      <c r="AB20" s="784"/>
      <c r="AC20" s="781"/>
      <c r="AD20" s="762"/>
      <c r="AE20" s="760"/>
      <c r="AF20" s="762"/>
      <c r="AG20" s="762"/>
      <c r="AH20" s="762"/>
      <c r="AI20" s="772"/>
      <c r="AJ20" s="934"/>
      <c r="AK20" s="934"/>
    </row>
    <row r="21" spans="1:37" ht="37.5" customHeight="1" thickBot="1" x14ac:dyDescent="0.3">
      <c r="A21" s="876"/>
      <c r="B21" s="833" t="s">
        <v>202</v>
      </c>
      <c r="C21" s="742"/>
      <c r="D21" s="741"/>
      <c r="E21" s="739"/>
      <c r="F21" s="11" t="s">
        <v>78</v>
      </c>
      <c r="G21" s="15"/>
      <c r="H21" s="301"/>
      <c r="I21" s="302"/>
      <c r="J21" s="302"/>
      <c r="K21" s="302"/>
      <c r="L21" s="302"/>
      <c r="M21" s="302"/>
      <c r="N21" s="302"/>
      <c r="O21" s="302"/>
      <c r="P21" s="302"/>
      <c r="Q21" s="302"/>
      <c r="R21" s="302"/>
      <c r="S21" s="303"/>
      <c r="T21" s="116">
        <f t="shared" si="0"/>
        <v>0</v>
      </c>
      <c r="U21" s="764"/>
      <c r="V21" s="762"/>
      <c r="W21" s="762"/>
      <c r="X21" s="762"/>
      <c r="Y21" s="762"/>
      <c r="Z21" s="762"/>
      <c r="AA21" s="762"/>
      <c r="AB21" s="784"/>
      <c r="AC21" s="781"/>
      <c r="AD21" s="762"/>
      <c r="AE21" s="760"/>
      <c r="AF21" s="762"/>
      <c r="AG21" s="762"/>
      <c r="AH21" s="762"/>
      <c r="AI21" s="772"/>
      <c r="AJ21" s="934"/>
      <c r="AK21" s="934"/>
    </row>
    <row r="22" spans="1:37" ht="37.5" customHeight="1" x14ac:dyDescent="0.25">
      <c r="A22" s="860">
        <v>6</v>
      </c>
      <c r="B22" s="790" t="s">
        <v>230</v>
      </c>
      <c r="C22" s="741" t="s">
        <v>233</v>
      </c>
      <c r="D22" s="879" t="s">
        <v>234</v>
      </c>
      <c r="E22" s="841" t="s">
        <v>75</v>
      </c>
      <c r="F22" s="7" t="s">
        <v>6</v>
      </c>
      <c r="G22" s="8" t="s">
        <v>76</v>
      </c>
      <c r="H22" s="282">
        <v>20</v>
      </c>
      <c r="I22" s="283">
        <v>10</v>
      </c>
      <c r="J22" s="283">
        <v>30</v>
      </c>
      <c r="K22" s="283">
        <v>30</v>
      </c>
      <c r="L22" s="283">
        <v>10</v>
      </c>
      <c r="M22" s="283">
        <v>10</v>
      </c>
      <c r="N22" s="283">
        <v>10</v>
      </c>
      <c r="O22" s="283">
        <v>10</v>
      </c>
      <c r="P22" s="283">
        <v>20</v>
      </c>
      <c r="Q22" s="283">
        <v>20</v>
      </c>
      <c r="R22" s="283">
        <v>30</v>
      </c>
      <c r="S22" s="284">
        <v>30</v>
      </c>
      <c r="T22" s="117">
        <f t="shared" si="0"/>
        <v>230</v>
      </c>
      <c r="U22" s="736"/>
      <c r="V22" s="730"/>
      <c r="W22" s="730"/>
      <c r="X22" s="730"/>
      <c r="Y22" s="730"/>
      <c r="Z22" s="730"/>
      <c r="AA22" s="730"/>
      <c r="AB22" s="739" t="str">
        <f t="shared" ref="AB22" si="9">E22</f>
        <v>kg</v>
      </c>
      <c r="AC22" s="780">
        <f>SUM(T22:T24)</f>
        <v>840</v>
      </c>
      <c r="AD22" s="730"/>
      <c r="AE22" s="761">
        <f t="shared" ref="AE22" si="10">AC22*AD22</f>
        <v>0</v>
      </c>
      <c r="AF22" s="730"/>
      <c r="AG22" s="730"/>
      <c r="AH22" s="730"/>
      <c r="AI22" s="733"/>
      <c r="AJ22" s="769"/>
      <c r="AK22" s="769"/>
    </row>
    <row r="23" spans="1:37" ht="37.5" customHeight="1" x14ac:dyDescent="0.25">
      <c r="A23" s="876"/>
      <c r="B23" s="832" t="s">
        <v>202</v>
      </c>
      <c r="C23" s="741"/>
      <c r="D23" s="842"/>
      <c r="E23" s="738"/>
      <c r="F23" s="9" t="s">
        <v>8</v>
      </c>
      <c r="G23" s="10" t="s">
        <v>103</v>
      </c>
      <c r="H23" s="273">
        <v>30</v>
      </c>
      <c r="I23" s="274">
        <v>30</v>
      </c>
      <c r="J23" s="274">
        <v>30</v>
      </c>
      <c r="K23" s="274">
        <v>30</v>
      </c>
      <c r="L23" s="274">
        <v>30</v>
      </c>
      <c r="M23" s="274">
        <v>25</v>
      </c>
      <c r="N23" s="274">
        <v>25</v>
      </c>
      <c r="O23" s="274">
        <v>25</v>
      </c>
      <c r="P23" s="274">
        <v>30</v>
      </c>
      <c r="Q23" s="274">
        <v>30</v>
      </c>
      <c r="R23" s="274">
        <v>30</v>
      </c>
      <c r="S23" s="275">
        <v>30</v>
      </c>
      <c r="T23" s="116">
        <f t="shared" si="0"/>
        <v>345</v>
      </c>
      <c r="U23" s="764"/>
      <c r="V23" s="762"/>
      <c r="W23" s="762"/>
      <c r="X23" s="762"/>
      <c r="Y23" s="762"/>
      <c r="Z23" s="762"/>
      <c r="AA23" s="762"/>
      <c r="AB23" s="784"/>
      <c r="AC23" s="781"/>
      <c r="AD23" s="762"/>
      <c r="AE23" s="760"/>
      <c r="AF23" s="762"/>
      <c r="AG23" s="762"/>
      <c r="AH23" s="762"/>
      <c r="AI23" s="772"/>
      <c r="AJ23" s="726"/>
      <c r="AK23" s="726"/>
    </row>
    <row r="24" spans="1:37" ht="37.5" customHeight="1" thickBot="1" x14ac:dyDescent="0.3">
      <c r="A24" s="876"/>
      <c r="B24" s="833" t="s">
        <v>202</v>
      </c>
      <c r="C24" s="742"/>
      <c r="D24" s="842"/>
      <c r="E24" s="739"/>
      <c r="F24" s="11" t="s">
        <v>78</v>
      </c>
      <c r="G24" s="15" t="s">
        <v>540</v>
      </c>
      <c r="H24" s="301">
        <v>25</v>
      </c>
      <c r="I24" s="302">
        <v>25</v>
      </c>
      <c r="J24" s="302">
        <v>25</v>
      </c>
      <c r="K24" s="302">
        <v>25</v>
      </c>
      <c r="L24" s="302">
        <v>25</v>
      </c>
      <c r="M24" s="302"/>
      <c r="N24" s="302">
        <v>20</v>
      </c>
      <c r="O24" s="302">
        <v>20</v>
      </c>
      <c r="P24" s="302">
        <v>25</v>
      </c>
      <c r="Q24" s="302">
        <v>25</v>
      </c>
      <c r="R24" s="302">
        <v>25</v>
      </c>
      <c r="S24" s="303">
        <v>25</v>
      </c>
      <c r="T24" s="116">
        <f t="shared" si="0"/>
        <v>265</v>
      </c>
      <c r="U24" s="764"/>
      <c r="V24" s="762"/>
      <c r="W24" s="762"/>
      <c r="X24" s="762"/>
      <c r="Y24" s="762"/>
      <c r="Z24" s="762"/>
      <c r="AA24" s="762"/>
      <c r="AB24" s="784"/>
      <c r="AC24" s="781"/>
      <c r="AD24" s="762"/>
      <c r="AE24" s="760"/>
      <c r="AF24" s="762"/>
      <c r="AG24" s="762"/>
      <c r="AH24" s="762"/>
      <c r="AI24" s="772"/>
      <c r="AJ24" s="726"/>
      <c r="AK24" s="726"/>
    </row>
    <row r="25" spans="1:37" ht="37.5" customHeight="1" x14ac:dyDescent="0.25">
      <c r="A25" s="860">
        <v>7</v>
      </c>
      <c r="B25" s="790" t="s">
        <v>235</v>
      </c>
      <c r="C25" s="741" t="s">
        <v>236</v>
      </c>
      <c r="D25" s="804" t="s">
        <v>237</v>
      </c>
      <c r="E25" s="841" t="s">
        <v>75</v>
      </c>
      <c r="F25" s="7" t="s">
        <v>6</v>
      </c>
      <c r="G25" s="8" t="s">
        <v>76</v>
      </c>
      <c r="H25" s="282">
        <v>70</v>
      </c>
      <c r="I25" s="283">
        <v>60</v>
      </c>
      <c r="J25" s="283">
        <v>70</v>
      </c>
      <c r="K25" s="283">
        <v>60</v>
      </c>
      <c r="L25" s="283">
        <v>80</v>
      </c>
      <c r="M25" s="283">
        <v>10</v>
      </c>
      <c r="N25" s="283">
        <v>10</v>
      </c>
      <c r="O25" s="283">
        <v>10</v>
      </c>
      <c r="P25" s="283">
        <v>50</v>
      </c>
      <c r="Q25" s="283">
        <v>80</v>
      </c>
      <c r="R25" s="283">
        <v>60</v>
      </c>
      <c r="S25" s="284">
        <v>60</v>
      </c>
      <c r="T25" s="117">
        <f t="shared" si="0"/>
        <v>620</v>
      </c>
      <c r="U25" s="736"/>
      <c r="V25" s="730"/>
      <c r="W25" s="730"/>
      <c r="X25" s="730"/>
      <c r="Y25" s="730"/>
      <c r="Z25" s="730"/>
      <c r="AA25" s="730"/>
      <c r="AB25" s="739" t="str">
        <f t="shared" ref="AB25" si="11">E25</f>
        <v>kg</v>
      </c>
      <c r="AC25" s="780">
        <f>SUM(T25:T28)</f>
        <v>670</v>
      </c>
      <c r="AD25" s="730"/>
      <c r="AE25" s="761">
        <f t="shared" ref="AE25" si="12">AC25*AD25</f>
        <v>0</v>
      </c>
      <c r="AF25" s="730"/>
      <c r="AG25" s="730"/>
      <c r="AH25" s="730"/>
      <c r="AI25" s="733"/>
      <c r="AJ25" s="769"/>
      <c r="AK25" s="769"/>
    </row>
    <row r="26" spans="1:37" ht="37.5" customHeight="1" x14ac:dyDescent="0.25">
      <c r="A26" s="876"/>
      <c r="B26" s="832"/>
      <c r="C26" s="741"/>
      <c r="D26" s="741"/>
      <c r="E26" s="738"/>
      <c r="F26" s="534" t="s">
        <v>692</v>
      </c>
      <c r="G26" s="535" t="s">
        <v>695</v>
      </c>
      <c r="H26" s="536"/>
      <c r="I26" s="537"/>
      <c r="J26" s="537"/>
      <c r="K26" s="537"/>
      <c r="L26" s="537"/>
      <c r="M26" s="537"/>
      <c r="N26" s="537"/>
      <c r="O26" s="537"/>
      <c r="P26" s="537"/>
      <c r="Q26" s="537"/>
      <c r="R26" s="537"/>
      <c r="S26" s="538"/>
      <c r="T26" s="116">
        <v>10</v>
      </c>
      <c r="U26" s="736"/>
      <c r="V26" s="730"/>
      <c r="W26" s="730"/>
      <c r="X26" s="730"/>
      <c r="Y26" s="730"/>
      <c r="Z26" s="730"/>
      <c r="AA26" s="730"/>
      <c r="AB26" s="739"/>
      <c r="AC26" s="780"/>
      <c r="AD26" s="730"/>
      <c r="AE26" s="761"/>
      <c r="AF26" s="730"/>
      <c r="AG26" s="730"/>
      <c r="AH26" s="730"/>
      <c r="AI26" s="733"/>
      <c r="AJ26" s="726"/>
      <c r="AK26" s="726"/>
    </row>
    <row r="27" spans="1:37" ht="37.5" customHeight="1" x14ac:dyDescent="0.25">
      <c r="A27" s="876"/>
      <c r="B27" s="832" t="s">
        <v>202</v>
      </c>
      <c r="C27" s="741"/>
      <c r="D27" s="741"/>
      <c r="E27" s="738"/>
      <c r="F27" s="9" t="s">
        <v>8</v>
      </c>
      <c r="G27" s="10" t="s">
        <v>668</v>
      </c>
      <c r="H27" s="273"/>
      <c r="I27" s="274">
        <v>5</v>
      </c>
      <c r="J27" s="274"/>
      <c r="K27" s="274">
        <v>5</v>
      </c>
      <c r="L27" s="274"/>
      <c r="M27" s="274">
        <v>5</v>
      </c>
      <c r="N27" s="274"/>
      <c r="O27" s="274"/>
      <c r="P27" s="274">
        <v>5</v>
      </c>
      <c r="Q27" s="274"/>
      <c r="R27" s="274">
        <v>5</v>
      </c>
      <c r="S27" s="275"/>
      <c r="T27" s="116">
        <f t="shared" si="0"/>
        <v>25</v>
      </c>
      <c r="U27" s="764"/>
      <c r="V27" s="762"/>
      <c r="W27" s="762"/>
      <c r="X27" s="762"/>
      <c r="Y27" s="762"/>
      <c r="Z27" s="762"/>
      <c r="AA27" s="762"/>
      <c r="AB27" s="784"/>
      <c r="AC27" s="781"/>
      <c r="AD27" s="762"/>
      <c r="AE27" s="760"/>
      <c r="AF27" s="762"/>
      <c r="AG27" s="762"/>
      <c r="AH27" s="762"/>
      <c r="AI27" s="772"/>
      <c r="AJ27" s="726"/>
      <c r="AK27" s="726"/>
    </row>
    <row r="28" spans="1:37" ht="37.5" customHeight="1" thickBot="1" x14ac:dyDescent="0.3">
      <c r="A28" s="876"/>
      <c r="B28" s="833" t="s">
        <v>202</v>
      </c>
      <c r="C28" s="742"/>
      <c r="D28" s="741"/>
      <c r="E28" s="739"/>
      <c r="F28" s="11" t="s">
        <v>78</v>
      </c>
      <c r="G28" s="15" t="s">
        <v>188</v>
      </c>
      <c r="H28" s="301">
        <v>3</v>
      </c>
      <c r="I28" s="302"/>
      <c r="J28" s="302">
        <v>3</v>
      </c>
      <c r="K28" s="302"/>
      <c r="L28" s="302">
        <v>3</v>
      </c>
      <c r="M28" s="302"/>
      <c r="N28" s="302"/>
      <c r="O28" s="302"/>
      <c r="P28" s="302">
        <v>3</v>
      </c>
      <c r="Q28" s="302"/>
      <c r="R28" s="302">
        <v>3</v>
      </c>
      <c r="S28" s="303"/>
      <c r="T28" s="116">
        <f t="shared" si="0"/>
        <v>15</v>
      </c>
      <c r="U28" s="764"/>
      <c r="V28" s="762"/>
      <c r="W28" s="762"/>
      <c r="X28" s="762"/>
      <c r="Y28" s="762"/>
      <c r="Z28" s="762"/>
      <c r="AA28" s="762"/>
      <c r="AB28" s="784"/>
      <c r="AC28" s="781"/>
      <c r="AD28" s="762"/>
      <c r="AE28" s="760"/>
      <c r="AF28" s="762"/>
      <c r="AG28" s="762"/>
      <c r="AH28" s="762"/>
      <c r="AI28" s="772"/>
      <c r="AJ28" s="726"/>
      <c r="AK28" s="726"/>
    </row>
    <row r="29" spans="1:37" ht="37.5" customHeight="1" x14ac:dyDescent="0.25">
      <c r="A29" s="860">
        <v>8</v>
      </c>
      <c r="B29" s="790" t="s">
        <v>238</v>
      </c>
      <c r="C29" s="741" t="s">
        <v>239</v>
      </c>
      <c r="D29" s="1020" t="s">
        <v>240</v>
      </c>
      <c r="E29" s="841" t="s">
        <v>75</v>
      </c>
      <c r="F29" s="7" t="s">
        <v>6</v>
      </c>
      <c r="G29" s="8" t="s">
        <v>76</v>
      </c>
      <c r="H29" s="282">
        <v>30</v>
      </c>
      <c r="I29" s="283">
        <v>40</v>
      </c>
      <c r="J29" s="283">
        <v>30</v>
      </c>
      <c r="K29" s="283">
        <v>40</v>
      </c>
      <c r="L29" s="283">
        <v>30</v>
      </c>
      <c r="M29" s="283">
        <v>5</v>
      </c>
      <c r="N29" s="283">
        <v>5</v>
      </c>
      <c r="O29" s="283">
        <v>5</v>
      </c>
      <c r="P29" s="283">
        <v>40</v>
      </c>
      <c r="Q29" s="283">
        <v>30</v>
      </c>
      <c r="R29" s="283">
        <v>40</v>
      </c>
      <c r="S29" s="284">
        <v>30</v>
      </c>
      <c r="T29" s="117">
        <f t="shared" si="0"/>
        <v>325</v>
      </c>
      <c r="U29" s="736"/>
      <c r="V29" s="730"/>
      <c r="W29" s="730"/>
      <c r="X29" s="730"/>
      <c r="Y29" s="730"/>
      <c r="Z29" s="730"/>
      <c r="AA29" s="730"/>
      <c r="AB29" s="739" t="str">
        <f t="shared" ref="AB29" si="13">E29</f>
        <v>kg</v>
      </c>
      <c r="AC29" s="780">
        <f>SUM(T29:T32)</f>
        <v>712</v>
      </c>
      <c r="AD29" s="730"/>
      <c r="AE29" s="761">
        <f t="shared" ref="AE29" si="14">AC29*AD29</f>
        <v>0</v>
      </c>
      <c r="AF29" s="730"/>
      <c r="AG29" s="730"/>
      <c r="AH29" s="730"/>
      <c r="AI29" s="733"/>
      <c r="AJ29" s="769"/>
      <c r="AK29" s="769"/>
    </row>
    <row r="30" spans="1:37" ht="37.5" customHeight="1" x14ac:dyDescent="0.25">
      <c r="A30" s="876"/>
      <c r="B30" s="832"/>
      <c r="C30" s="741"/>
      <c r="D30" s="1021"/>
      <c r="E30" s="738"/>
      <c r="F30" s="534" t="s">
        <v>692</v>
      </c>
      <c r="G30" s="535" t="s">
        <v>695</v>
      </c>
      <c r="H30" s="536"/>
      <c r="I30" s="537"/>
      <c r="J30" s="537"/>
      <c r="K30" s="537"/>
      <c r="L30" s="537"/>
      <c r="M30" s="537"/>
      <c r="N30" s="537"/>
      <c r="O30" s="537"/>
      <c r="P30" s="537"/>
      <c r="Q30" s="537"/>
      <c r="R30" s="537"/>
      <c r="S30" s="538"/>
      <c r="T30" s="314">
        <v>2</v>
      </c>
      <c r="U30" s="736"/>
      <c r="V30" s="730"/>
      <c r="W30" s="730"/>
      <c r="X30" s="730"/>
      <c r="Y30" s="730"/>
      <c r="Z30" s="730"/>
      <c r="AA30" s="730"/>
      <c r="AB30" s="739"/>
      <c r="AC30" s="780"/>
      <c r="AD30" s="730"/>
      <c r="AE30" s="761"/>
      <c r="AF30" s="730"/>
      <c r="AG30" s="730"/>
      <c r="AH30" s="730"/>
      <c r="AI30" s="733"/>
      <c r="AJ30" s="726"/>
      <c r="AK30" s="726"/>
    </row>
    <row r="31" spans="1:37" ht="37.5" customHeight="1" x14ac:dyDescent="0.25">
      <c r="A31" s="876"/>
      <c r="B31" s="832" t="s">
        <v>202</v>
      </c>
      <c r="C31" s="741"/>
      <c r="D31" s="741"/>
      <c r="E31" s="738"/>
      <c r="F31" s="9" t="s">
        <v>8</v>
      </c>
      <c r="G31" s="10" t="s">
        <v>103</v>
      </c>
      <c r="H31" s="273">
        <v>20</v>
      </c>
      <c r="I31" s="274">
        <v>20</v>
      </c>
      <c r="J31" s="274">
        <v>20</v>
      </c>
      <c r="K31" s="274">
        <v>20</v>
      </c>
      <c r="L31" s="274">
        <v>20</v>
      </c>
      <c r="M31" s="274">
        <v>20</v>
      </c>
      <c r="N31" s="274">
        <v>15</v>
      </c>
      <c r="O31" s="274">
        <v>15</v>
      </c>
      <c r="P31" s="274">
        <v>20</v>
      </c>
      <c r="Q31" s="274">
        <v>20</v>
      </c>
      <c r="R31" s="274">
        <v>20</v>
      </c>
      <c r="S31" s="275">
        <v>20</v>
      </c>
      <c r="T31" s="314">
        <f t="shared" si="0"/>
        <v>230</v>
      </c>
      <c r="U31" s="764"/>
      <c r="V31" s="762"/>
      <c r="W31" s="762"/>
      <c r="X31" s="762"/>
      <c r="Y31" s="762"/>
      <c r="Z31" s="762"/>
      <c r="AA31" s="762"/>
      <c r="AB31" s="784"/>
      <c r="AC31" s="781"/>
      <c r="AD31" s="762"/>
      <c r="AE31" s="760"/>
      <c r="AF31" s="762"/>
      <c r="AG31" s="762"/>
      <c r="AH31" s="762"/>
      <c r="AI31" s="772"/>
      <c r="AJ31" s="726"/>
      <c r="AK31" s="726"/>
    </row>
    <row r="32" spans="1:37" ht="37.5" customHeight="1" thickBot="1" x14ac:dyDescent="0.3">
      <c r="A32" s="876"/>
      <c r="B32" s="833" t="s">
        <v>202</v>
      </c>
      <c r="C32" s="742"/>
      <c r="D32" s="741"/>
      <c r="E32" s="739"/>
      <c r="F32" s="11" t="s">
        <v>78</v>
      </c>
      <c r="G32" s="15" t="s">
        <v>244</v>
      </c>
      <c r="H32" s="301">
        <v>15</v>
      </c>
      <c r="I32" s="302">
        <v>15</v>
      </c>
      <c r="J32" s="302">
        <v>15</v>
      </c>
      <c r="K32" s="302">
        <v>15</v>
      </c>
      <c r="L32" s="302">
        <v>15</v>
      </c>
      <c r="M32" s="302"/>
      <c r="N32" s="302">
        <v>10</v>
      </c>
      <c r="O32" s="302">
        <v>10</v>
      </c>
      <c r="P32" s="302">
        <v>15</v>
      </c>
      <c r="Q32" s="302">
        <v>15</v>
      </c>
      <c r="R32" s="302">
        <v>15</v>
      </c>
      <c r="S32" s="303">
        <v>15</v>
      </c>
      <c r="T32" s="315">
        <f t="shared" si="0"/>
        <v>155</v>
      </c>
      <c r="U32" s="764"/>
      <c r="V32" s="762"/>
      <c r="W32" s="762"/>
      <c r="X32" s="762"/>
      <c r="Y32" s="762"/>
      <c r="Z32" s="762"/>
      <c r="AA32" s="762"/>
      <c r="AB32" s="784"/>
      <c r="AC32" s="781"/>
      <c r="AD32" s="762"/>
      <c r="AE32" s="760"/>
      <c r="AF32" s="762"/>
      <c r="AG32" s="762"/>
      <c r="AH32" s="762"/>
      <c r="AI32" s="772"/>
      <c r="AJ32" s="726"/>
      <c r="AK32" s="726"/>
    </row>
    <row r="33" spans="1:37" ht="43.5" customHeight="1" x14ac:dyDescent="0.25">
      <c r="A33" s="860">
        <v>9</v>
      </c>
      <c r="B33" s="790" t="s">
        <v>241</v>
      </c>
      <c r="C33" s="741" t="s">
        <v>242</v>
      </c>
      <c r="D33" s="804" t="s">
        <v>243</v>
      </c>
      <c r="E33" s="841" t="s">
        <v>75</v>
      </c>
      <c r="F33" s="7" t="s">
        <v>6</v>
      </c>
      <c r="G33" s="8" t="s">
        <v>76</v>
      </c>
      <c r="H33" s="282">
        <v>120</v>
      </c>
      <c r="I33" s="283">
        <v>120</v>
      </c>
      <c r="J33" s="283">
        <v>120</v>
      </c>
      <c r="K33" s="283">
        <v>120</v>
      </c>
      <c r="L33" s="283">
        <v>120</v>
      </c>
      <c r="M33" s="283">
        <v>20</v>
      </c>
      <c r="N33" s="283">
        <v>20</v>
      </c>
      <c r="O33" s="283">
        <v>20</v>
      </c>
      <c r="P33" s="283">
        <v>120</v>
      </c>
      <c r="Q33" s="283">
        <v>120</v>
      </c>
      <c r="R33" s="283">
        <v>120</v>
      </c>
      <c r="S33" s="284"/>
      <c r="T33" s="116">
        <f t="shared" si="0"/>
        <v>1020</v>
      </c>
      <c r="U33" s="736"/>
      <c r="V33" s="730"/>
      <c r="W33" s="730"/>
      <c r="X33" s="730"/>
      <c r="Y33" s="730"/>
      <c r="Z33" s="730"/>
      <c r="AA33" s="730"/>
      <c r="AB33" s="739" t="str">
        <f t="shared" ref="AB33" si="15">E33</f>
        <v>kg</v>
      </c>
      <c r="AC33" s="780">
        <f>SUM(T33:T36)</f>
        <v>1990</v>
      </c>
      <c r="AD33" s="730"/>
      <c r="AE33" s="761">
        <f t="shared" ref="AE33" si="16">AC33*AD33</f>
        <v>0</v>
      </c>
      <c r="AF33" s="730"/>
      <c r="AG33" s="730"/>
      <c r="AH33" s="730"/>
      <c r="AI33" s="733"/>
      <c r="AJ33" s="769"/>
      <c r="AK33" s="769"/>
    </row>
    <row r="34" spans="1:37" ht="43.5" customHeight="1" x14ac:dyDescent="0.25">
      <c r="A34" s="876"/>
      <c r="B34" s="832"/>
      <c r="C34" s="741"/>
      <c r="D34" s="741"/>
      <c r="E34" s="738"/>
      <c r="F34" s="534" t="s">
        <v>692</v>
      </c>
      <c r="G34" s="535" t="s">
        <v>695</v>
      </c>
      <c r="H34" s="536"/>
      <c r="I34" s="537"/>
      <c r="J34" s="537"/>
      <c r="K34" s="537"/>
      <c r="L34" s="537"/>
      <c r="M34" s="537"/>
      <c r="N34" s="537"/>
      <c r="O34" s="537"/>
      <c r="P34" s="537"/>
      <c r="Q34" s="537"/>
      <c r="R34" s="537"/>
      <c r="S34" s="538"/>
      <c r="T34" s="116">
        <v>20</v>
      </c>
      <c r="U34" s="736"/>
      <c r="V34" s="730"/>
      <c r="W34" s="730"/>
      <c r="X34" s="730"/>
      <c r="Y34" s="730"/>
      <c r="Z34" s="730"/>
      <c r="AA34" s="730"/>
      <c r="AB34" s="739"/>
      <c r="AC34" s="780"/>
      <c r="AD34" s="730"/>
      <c r="AE34" s="761"/>
      <c r="AF34" s="730"/>
      <c r="AG34" s="730"/>
      <c r="AH34" s="730"/>
      <c r="AI34" s="733"/>
      <c r="AJ34" s="726"/>
      <c r="AK34" s="726"/>
    </row>
    <row r="35" spans="1:37" ht="37.5" customHeight="1" x14ac:dyDescent="0.25">
      <c r="A35" s="876"/>
      <c r="B35" s="832" t="s">
        <v>202</v>
      </c>
      <c r="C35" s="741"/>
      <c r="D35" s="741"/>
      <c r="E35" s="738"/>
      <c r="F35" s="9" t="s">
        <v>8</v>
      </c>
      <c r="G35" s="10" t="s">
        <v>77</v>
      </c>
      <c r="H35" s="273">
        <v>40</v>
      </c>
      <c r="I35" s="274">
        <v>40</v>
      </c>
      <c r="J35" s="274">
        <v>40</v>
      </c>
      <c r="K35" s="274">
        <v>40</v>
      </c>
      <c r="L35" s="274">
        <v>40</v>
      </c>
      <c r="M35" s="274">
        <v>20</v>
      </c>
      <c r="N35" s="274">
        <v>20</v>
      </c>
      <c r="O35" s="274">
        <v>20</v>
      </c>
      <c r="P35" s="274">
        <v>40</v>
      </c>
      <c r="Q35" s="274">
        <v>40</v>
      </c>
      <c r="R35" s="274">
        <v>40</v>
      </c>
      <c r="S35" s="275">
        <v>40</v>
      </c>
      <c r="T35" s="116">
        <f t="shared" si="0"/>
        <v>420</v>
      </c>
      <c r="U35" s="764"/>
      <c r="V35" s="762"/>
      <c r="W35" s="762"/>
      <c r="X35" s="762"/>
      <c r="Y35" s="762"/>
      <c r="Z35" s="762"/>
      <c r="AA35" s="762"/>
      <c r="AB35" s="784"/>
      <c r="AC35" s="781"/>
      <c r="AD35" s="762"/>
      <c r="AE35" s="760"/>
      <c r="AF35" s="762"/>
      <c r="AG35" s="762"/>
      <c r="AH35" s="762"/>
      <c r="AI35" s="772"/>
      <c r="AJ35" s="726"/>
      <c r="AK35" s="726"/>
    </row>
    <row r="36" spans="1:37" ht="37.5" customHeight="1" thickBot="1" x14ac:dyDescent="0.3">
      <c r="A36" s="876"/>
      <c r="B36" s="833" t="s">
        <v>202</v>
      </c>
      <c r="C36" s="742"/>
      <c r="D36" s="741"/>
      <c r="E36" s="739"/>
      <c r="F36" s="11" t="s">
        <v>78</v>
      </c>
      <c r="G36" s="15" t="s">
        <v>244</v>
      </c>
      <c r="H36" s="301">
        <v>50</v>
      </c>
      <c r="I36" s="302">
        <v>50</v>
      </c>
      <c r="J36" s="302">
        <v>50</v>
      </c>
      <c r="K36" s="302">
        <v>50</v>
      </c>
      <c r="L36" s="302">
        <v>50</v>
      </c>
      <c r="M36" s="302"/>
      <c r="N36" s="302">
        <v>40</v>
      </c>
      <c r="O36" s="302">
        <v>40</v>
      </c>
      <c r="P36" s="302">
        <v>50</v>
      </c>
      <c r="Q36" s="302">
        <v>50</v>
      </c>
      <c r="R36" s="302">
        <v>50</v>
      </c>
      <c r="S36" s="303">
        <v>50</v>
      </c>
      <c r="T36" s="116">
        <f t="shared" si="0"/>
        <v>530</v>
      </c>
      <c r="U36" s="764"/>
      <c r="V36" s="762"/>
      <c r="W36" s="762"/>
      <c r="X36" s="762"/>
      <c r="Y36" s="762"/>
      <c r="Z36" s="762"/>
      <c r="AA36" s="762"/>
      <c r="AB36" s="784"/>
      <c r="AC36" s="781"/>
      <c r="AD36" s="762"/>
      <c r="AE36" s="760"/>
      <c r="AF36" s="762"/>
      <c r="AG36" s="762"/>
      <c r="AH36" s="762"/>
      <c r="AI36" s="772"/>
      <c r="AJ36" s="726"/>
      <c r="AK36" s="726"/>
    </row>
    <row r="37" spans="1:37" ht="45" customHeight="1" x14ac:dyDescent="0.25">
      <c r="A37" s="860">
        <v>10</v>
      </c>
      <c r="B37" s="790" t="s">
        <v>245</v>
      </c>
      <c r="C37" s="741" t="s">
        <v>246</v>
      </c>
      <c r="D37" s="804" t="s">
        <v>247</v>
      </c>
      <c r="E37" s="841" t="s">
        <v>75</v>
      </c>
      <c r="F37" s="7" t="s">
        <v>6</v>
      </c>
      <c r="G37" s="8" t="s">
        <v>76</v>
      </c>
      <c r="H37" s="282">
        <v>50</v>
      </c>
      <c r="I37" s="283">
        <v>50</v>
      </c>
      <c r="J37" s="283">
        <v>50</v>
      </c>
      <c r="K37" s="283">
        <v>50</v>
      </c>
      <c r="L37" s="283">
        <v>40</v>
      </c>
      <c r="M37" s="283">
        <v>10</v>
      </c>
      <c r="N37" s="283">
        <v>10</v>
      </c>
      <c r="O37" s="283">
        <v>10</v>
      </c>
      <c r="P37" s="283">
        <v>50</v>
      </c>
      <c r="Q37" s="283">
        <v>50</v>
      </c>
      <c r="R37" s="283">
        <v>50</v>
      </c>
      <c r="S37" s="284">
        <v>50</v>
      </c>
      <c r="T37" s="117">
        <f t="shared" si="0"/>
        <v>470</v>
      </c>
      <c r="U37" s="736"/>
      <c r="V37" s="730"/>
      <c r="W37" s="730"/>
      <c r="X37" s="730"/>
      <c r="Y37" s="730"/>
      <c r="Z37" s="730"/>
      <c r="AA37" s="730"/>
      <c r="AB37" s="739" t="str">
        <f t="shared" ref="AB37" si="17">E37</f>
        <v>kg</v>
      </c>
      <c r="AC37" s="780">
        <f>SUM(T37:T39)</f>
        <v>470</v>
      </c>
      <c r="AD37" s="730"/>
      <c r="AE37" s="761">
        <f t="shared" ref="AE37" si="18">AC37*AD37</f>
        <v>0</v>
      </c>
      <c r="AF37" s="730"/>
      <c r="AG37" s="730"/>
      <c r="AH37" s="730"/>
      <c r="AI37" s="733"/>
      <c r="AJ37" s="769"/>
      <c r="AK37" s="769"/>
    </row>
    <row r="38" spans="1:37" ht="37.5" customHeight="1" x14ac:dyDescent="0.25">
      <c r="A38" s="876"/>
      <c r="B38" s="832" t="s">
        <v>202</v>
      </c>
      <c r="C38" s="741"/>
      <c r="D38" s="741"/>
      <c r="E38" s="738"/>
      <c r="F38" s="9" t="s">
        <v>8</v>
      </c>
      <c r="G38" s="10"/>
      <c r="H38" s="273"/>
      <c r="I38" s="274"/>
      <c r="J38" s="274"/>
      <c r="K38" s="274"/>
      <c r="L38" s="274"/>
      <c r="M38" s="274"/>
      <c r="N38" s="274"/>
      <c r="O38" s="274"/>
      <c r="P38" s="274"/>
      <c r="Q38" s="274"/>
      <c r="R38" s="274"/>
      <c r="S38" s="275"/>
      <c r="T38" s="116">
        <f t="shared" si="0"/>
        <v>0</v>
      </c>
      <c r="U38" s="764"/>
      <c r="V38" s="762"/>
      <c r="W38" s="762"/>
      <c r="X38" s="762"/>
      <c r="Y38" s="762"/>
      <c r="Z38" s="762"/>
      <c r="AA38" s="762"/>
      <c r="AB38" s="784"/>
      <c r="AC38" s="781"/>
      <c r="AD38" s="762"/>
      <c r="AE38" s="760"/>
      <c r="AF38" s="762"/>
      <c r="AG38" s="762"/>
      <c r="AH38" s="762"/>
      <c r="AI38" s="772"/>
      <c r="AJ38" s="726"/>
      <c r="AK38" s="726"/>
    </row>
    <row r="39" spans="1:37" ht="37.5" customHeight="1" thickBot="1" x14ac:dyDescent="0.3">
      <c r="A39" s="876"/>
      <c r="B39" s="833" t="s">
        <v>202</v>
      </c>
      <c r="C39" s="742"/>
      <c r="D39" s="741"/>
      <c r="E39" s="739"/>
      <c r="F39" s="11" t="s">
        <v>78</v>
      </c>
      <c r="G39" s="12"/>
      <c r="H39" s="288"/>
      <c r="I39" s="289"/>
      <c r="J39" s="289"/>
      <c r="K39" s="289"/>
      <c r="L39" s="289"/>
      <c r="M39" s="289"/>
      <c r="N39" s="289"/>
      <c r="O39" s="289"/>
      <c r="P39" s="289"/>
      <c r="Q39" s="289"/>
      <c r="R39" s="289"/>
      <c r="S39" s="290"/>
      <c r="T39" s="116">
        <f t="shared" si="0"/>
        <v>0</v>
      </c>
      <c r="U39" s="764"/>
      <c r="V39" s="762"/>
      <c r="W39" s="762"/>
      <c r="X39" s="762"/>
      <c r="Y39" s="762"/>
      <c r="Z39" s="762"/>
      <c r="AA39" s="762"/>
      <c r="AB39" s="784"/>
      <c r="AC39" s="781"/>
      <c r="AD39" s="762"/>
      <c r="AE39" s="760"/>
      <c r="AF39" s="762"/>
      <c r="AG39" s="762"/>
      <c r="AH39" s="762"/>
      <c r="AI39" s="772"/>
      <c r="AJ39" s="726"/>
      <c r="AK39" s="726"/>
    </row>
    <row r="40" spans="1:37" ht="37.5" customHeight="1" x14ac:dyDescent="0.25">
      <c r="A40" s="860">
        <v>11</v>
      </c>
      <c r="B40" s="790" t="s">
        <v>248</v>
      </c>
      <c r="C40" s="741" t="s">
        <v>249</v>
      </c>
      <c r="D40" s="1020" t="s">
        <v>598</v>
      </c>
      <c r="E40" s="841" t="s">
        <v>75</v>
      </c>
      <c r="F40" s="7" t="s">
        <v>6</v>
      </c>
      <c r="G40" s="8" t="s">
        <v>76</v>
      </c>
      <c r="H40" s="282">
        <v>130</v>
      </c>
      <c r="I40" s="283">
        <v>150</v>
      </c>
      <c r="J40" s="283">
        <v>150</v>
      </c>
      <c r="K40" s="283">
        <v>150</v>
      </c>
      <c r="L40" s="283">
        <v>150</v>
      </c>
      <c r="M40" s="283">
        <v>50</v>
      </c>
      <c r="N40" s="283">
        <v>50</v>
      </c>
      <c r="O40" s="283">
        <v>50</v>
      </c>
      <c r="P40" s="283">
        <v>120</v>
      </c>
      <c r="Q40" s="283">
        <v>120</v>
      </c>
      <c r="R40" s="283">
        <v>150</v>
      </c>
      <c r="S40" s="284">
        <v>130</v>
      </c>
      <c r="T40" s="117">
        <f t="shared" si="0"/>
        <v>1400</v>
      </c>
      <c r="U40" s="736"/>
      <c r="V40" s="730"/>
      <c r="W40" s="730"/>
      <c r="X40" s="730"/>
      <c r="Y40" s="730"/>
      <c r="Z40" s="730"/>
      <c r="AA40" s="730"/>
      <c r="AB40" s="739" t="str">
        <f t="shared" ref="AB40" si="19">E40</f>
        <v>kg</v>
      </c>
      <c r="AC40" s="780">
        <f>SUM(T40:T42)</f>
        <v>1400</v>
      </c>
      <c r="AD40" s="730"/>
      <c r="AE40" s="761">
        <f t="shared" ref="AE40" si="20">AC40*AD40</f>
        <v>0</v>
      </c>
      <c r="AF40" s="730"/>
      <c r="AG40" s="730"/>
      <c r="AH40" s="730"/>
      <c r="AI40" s="733"/>
      <c r="AJ40" s="769"/>
      <c r="AK40" s="769"/>
    </row>
    <row r="41" spans="1:37" ht="37.5" customHeight="1" x14ac:dyDescent="0.25">
      <c r="A41" s="876"/>
      <c r="B41" s="832" t="s">
        <v>202</v>
      </c>
      <c r="C41" s="741"/>
      <c r="D41" s="741"/>
      <c r="E41" s="738"/>
      <c r="F41" s="9" t="s">
        <v>8</v>
      </c>
      <c r="G41" s="10"/>
      <c r="H41" s="273"/>
      <c r="I41" s="274"/>
      <c r="J41" s="274"/>
      <c r="K41" s="274"/>
      <c r="L41" s="274"/>
      <c r="M41" s="274"/>
      <c r="N41" s="274"/>
      <c r="O41" s="274"/>
      <c r="P41" s="274"/>
      <c r="Q41" s="274"/>
      <c r="R41" s="274"/>
      <c r="S41" s="275"/>
      <c r="T41" s="314">
        <f t="shared" si="0"/>
        <v>0</v>
      </c>
      <c r="U41" s="764"/>
      <c r="V41" s="762"/>
      <c r="W41" s="762"/>
      <c r="X41" s="762"/>
      <c r="Y41" s="762"/>
      <c r="Z41" s="762"/>
      <c r="AA41" s="762"/>
      <c r="AB41" s="784"/>
      <c r="AC41" s="781"/>
      <c r="AD41" s="762"/>
      <c r="AE41" s="760"/>
      <c r="AF41" s="762"/>
      <c r="AG41" s="762"/>
      <c r="AH41" s="762"/>
      <c r="AI41" s="772"/>
      <c r="AJ41" s="726"/>
      <c r="AK41" s="726"/>
    </row>
    <row r="42" spans="1:37" ht="37.5" customHeight="1" x14ac:dyDescent="0.25">
      <c r="A42" s="874"/>
      <c r="B42" s="833" t="s">
        <v>202</v>
      </c>
      <c r="C42" s="742"/>
      <c r="D42" s="742"/>
      <c r="E42" s="739"/>
      <c r="F42" s="11" t="s">
        <v>599</v>
      </c>
      <c r="G42" s="12"/>
      <c r="H42" s="288"/>
      <c r="I42" s="289"/>
      <c r="J42" s="289"/>
      <c r="K42" s="289"/>
      <c r="L42" s="289"/>
      <c r="M42" s="289"/>
      <c r="N42" s="289"/>
      <c r="O42" s="289"/>
      <c r="P42" s="289"/>
      <c r="Q42" s="289"/>
      <c r="R42" s="289"/>
      <c r="S42" s="290"/>
      <c r="T42" s="315">
        <f t="shared" si="0"/>
        <v>0</v>
      </c>
      <c r="U42" s="764"/>
      <c r="V42" s="762"/>
      <c r="W42" s="762"/>
      <c r="X42" s="762"/>
      <c r="Y42" s="762"/>
      <c r="Z42" s="762"/>
      <c r="AA42" s="762"/>
      <c r="AB42" s="784"/>
      <c r="AC42" s="781"/>
      <c r="AD42" s="762"/>
      <c r="AE42" s="760"/>
      <c r="AF42" s="762"/>
      <c r="AG42" s="762"/>
      <c r="AH42" s="762"/>
      <c r="AI42" s="772"/>
      <c r="AJ42" s="726"/>
      <c r="AK42" s="726"/>
    </row>
    <row r="43" spans="1:37" ht="37.5" customHeight="1" x14ac:dyDescent="0.25">
      <c r="A43" s="876">
        <v>12</v>
      </c>
      <c r="B43" s="553" t="s">
        <v>776</v>
      </c>
      <c r="C43" s="865" t="s">
        <v>779</v>
      </c>
      <c r="D43" s="818" t="s">
        <v>243</v>
      </c>
      <c r="E43" s="867" t="s">
        <v>75</v>
      </c>
      <c r="F43" s="534" t="s">
        <v>692</v>
      </c>
      <c r="G43" s="535" t="s">
        <v>695</v>
      </c>
      <c r="H43" s="536"/>
      <c r="I43" s="537"/>
      <c r="J43" s="537"/>
      <c r="K43" s="537"/>
      <c r="L43" s="537"/>
      <c r="M43" s="537"/>
      <c r="N43" s="537"/>
      <c r="O43" s="537"/>
      <c r="P43" s="537"/>
      <c r="Q43" s="537"/>
      <c r="R43" s="537"/>
      <c r="S43" s="538"/>
      <c r="T43" s="116">
        <v>5</v>
      </c>
      <c r="U43" s="235"/>
      <c r="V43" s="236"/>
      <c r="W43" s="236"/>
      <c r="X43" s="236"/>
      <c r="Y43" s="236"/>
      <c r="Z43" s="236"/>
      <c r="AA43" s="236"/>
      <c r="AB43" s="238"/>
      <c r="AC43" s="232">
        <v>5</v>
      </c>
      <c r="AD43" s="236"/>
      <c r="AE43" s="231"/>
      <c r="AF43" s="236"/>
      <c r="AG43" s="236"/>
      <c r="AH43" s="236"/>
      <c r="AI43" s="237"/>
      <c r="AJ43" s="234"/>
      <c r="AK43" s="234"/>
    </row>
    <row r="44" spans="1:37" ht="37.5" customHeight="1" x14ac:dyDescent="0.25">
      <c r="A44" s="876"/>
      <c r="B44" s="554" t="s">
        <v>777</v>
      </c>
      <c r="C44" s="741"/>
      <c r="D44" s="741"/>
      <c r="E44" s="738"/>
      <c r="F44" s="534" t="s">
        <v>692</v>
      </c>
      <c r="G44" s="535" t="s">
        <v>695</v>
      </c>
      <c r="H44" s="536"/>
      <c r="I44" s="537"/>
      <c r="J44" s="537"/>
      <c r="K44" s="537"/>
      <c r="L44" s="537"/>
      <c r="M44" s="537"/>
      <c r="N44" s="537"/>
      <c r="O44" s="537"/>
      <c r="P44" s="537"/>
      <c r="Q44" s="537"/>
      <c r="R44" s="537"/>
      <c r="S44" s="538"/>
      <c r="T44" s="116">
        <v>5</v>
      </c>
      <c r="U44" s="235"/>
      <c r="V44" s="236"/>
      <c r="W44" s="236"/>
      <c r="X44" s="236"/>
      <c r="Y44" s="236"/>
      <c r="Z44" s="236"/>
      <c r="AA44" s="236"/>
      <c r="AB44" s="238"/>
      <c r="AC44" s="232">
        <v>5</v>
      </c>
      <c r="AD44" s="236"/>
      <c r="AE44" s="231"/>
      <c r="AF44" s="236"/>
      <c r="AG44" s="236"/>
      <c r="AH44" s="236"/>
      <c r="AI44" s="237"/>
      <c r="AJ44" s="234"/>
      <c r="AK44" s="234"/>
    </row>
    <row r="45" spans="1:37" ht="37.5" customHeight="1" thickBot="1" x14ac:dyDescent="0.3">
      <c r="A45" s="861"/>
      <c r="B45" s="541" t="s">
        <v>778</v>
      </c>
      <c r="C45" s="742"/>
      <c r="D45" s="806"/>
      <c r="E45" s="739"/>
      <c r="F45" s="534" t="s">
        <v>692</v>
      </c>
      <c r="G45" s="535" t="s">
        <v>695</v>
      </c>
      <c r="H45" s="536"/>
      <c r="I45" s="537"/>
      <c r="J45" s="537"/>
      <c r="K45" s="537"/>
      <c r="L45" s="537"/>
      <c r="M45" s="537"/>
      <c r="N45" s="537"/>
      <c r="O45" s="537"/>
      <c r="P45" s="537"/>
      <c r="Q45" s="537"/>
      <c r="R45" s="537"/>
      <c r="S45" s="538"/>
      <c r="T45" s="116">
        <v>5</v>
      </c>
      <c r="U45" s="235"/>
      <c r="V45" s="236"/>
      <c r="W45" s="236"/>
      <c r="X45" s="236"/>
      <c r="Y45" s="236"/>
      <c r="Z45" s="236"/>
      <c r="AA45" s="236"/>
      <c r="AB45" s="238"/>
      <c r="AC45" s="232">
        <v>5</v>
      </c>
      <c r="AD45" s="236"/>
      <c r="AE45" s="231"/>
      <c r="AF45" s="236"/>
      <c r="AG45" s="236"/>
      <c r="AH45" s="236"/>
      <c r="AI45" s="237"/>
      <c r="AJ45" s="234"/>
      <c r="AK45" s="234"/>
    </row>
    <row r="46" spans="1:37" ht="37.5" customHeight="1" x14ac:dyDescent="0.25">
      <c r="A46" s="860">
        <v>13</v>
      </c>
      <c r="B46" s="832" t="s">
        <v>250</v>
      </c>
      <c r="C46" s="1021" t="s">
        <v>249</v>
      </c>
      <c r="D46" s="804" t="s">
        <v>251</v>
      </c>
      <c r="E46" s="841" t="s">
        <v>75</v>
      </c>
      <c r="F46" s="7" t="s">
        <v>6</v>
      </c>
      <c r="G46" s="8" t="s">
        <v>76</v>
      </c>
      <c r="H46" s="282">
        <v>20</v>
      </c>
      <c r="I46" s="283">
        <v>50</v>
      </c>
      <c r="J46" s="283">
        <v>60</v>
      </c>
      <c r="K46" s="283">
        <v>60</v>
      </c>
      <c r="L46" s="283">
        <v>60</v>
      </c>
      <c r="M46" s="283">
        <v>30</v>
      </c>
      <c r="N46" s="283">
        <v>30</v>
      </c>
      <c r="O46" s="283">
        <v>30</v>
      </c>
      <c r="P46" s="283">
        <v>60</v>
      </c>
      <c r="Q46" s="283">
        <v>50</v>
      </c>
      <c r="R46" s="283">
        <v>50</v>
      </c>
      <c r="S46" s="284">
        <v>20</v>
      </c>
      <c r="T46" s="117">
        <f t="shared" si="0"/>
        <v>520</v>
      </c>
      <c r="U46" s="736"/>
      <c r="V46" s="730"/>
      <c r="W46" s="730"/>
      <c r="X46" s="730"/>
      <c r="Y46" s="730"/>
      <c r="Z46" s="730"/>
      <c r="AA46" s="730"/>
      <c r="AB46" s="739" t="str">
        <f t="shared" ref="AB46" si="21">E46</f>
        <v>kg</v>
      </c>
      <c r="AC46" s="780">
        <f>SUM(T46:T49)</f>
        <v>1590</v>
      </c>
      <c r="AD46" s="730"/>
      <c r="AE46" s="761">
        <f t="shared" ref="AE46" si="22">AC46*AD46</f>
        <v>0</v>
      </c>
      <c r="AF46" s="730"/>
      <c r="AG46" s="730"/>
      <c r="AH46" s="730"/>
      <c r="AI46" s="733"/>
      <c r="AJ46" s="769"/>
      <c r="AK46" s="769"/>
    </row>
    <row r="47" spans="1:37" ht="37.5" customHeight="1" x14ac:dyDescent="0.25">
      <c r="A47" s="876"/>
      <c r="B47" s="832"/>
      <c r="C47" s="1021"/>
      <c r="D47" s="741"/>
      <c r="E47" s="738"/>
      <c r="F47" s="534" t="s">
        <v>692</v>
      </c>
      <c r="G47" s="535" t="s">
        <v>695</v>
      </c>
      <c r="H47" s="536"/>
      <c r="I47" s="537"/>
      <c r="J47" s="537"/>
      <c r="K47" s="537"/>
      <c r="L47" s="537"/>
      <c r="M47" s="537"/>
      <c r="N47" s="537"/>
      <c r="O47" s="537"/>
      <c r="P47" s="537"/>
      <c r="Q47" s="537"/>
      <c r="R47" s="537"/>
      <c r="S47" s="538"/>
      <c r="T47" s="116">
        <v>10</v>
      </c>
      <c r="U47" s="736"/>
      <c r="V47" s="730"/>
      <c r="W47" s="730"/>
      <c r="X47" s="730"/>
      <c r="Y47" s="730"/>
      <c r="Z47" s="730"/>
      <c r="AA47" s="730"/>
      <c r="AB47" s="739"/>
      <c r="AC47" s="780"/>
      <c r="AD47" s="730"/>
      <c r="AE47" s="761"/>
      <c r="AF47" s="730"/>
      <c r="AG47" s="730"/>
      <c r="AH47" s="730"/>
      <c r="AI47" s="733"/>
      <c r="AJ47" s="726"/>
      <c r="AK47" s="726"/>
    </row>
    <row r="48" spans="1:37" ht="37.5" customHeight="1" x14ac:dyDescent="0.25">
      <c r="A48" s="876"/>
      <c r="B48" s="832" t="s">
        <v>252</v>
      </c>
      <c r="C48" s="741"/>
      <c r="D48" s="741"/>
      <c r="E48" s="738"/>
      <c r="F48" s="9" t="s">
        <v>8</v>
      </c>
      <c r="G48" s="10" t="s">
        <v>77</v>
      </c>
      <c r="H48" s="273">
        <v>60</v>
      </c>
      <c r="I48" s="274">
        <v>60</v>
      </c>
      <c r="J48" s="274">
        <v>60</v>
      </c>
      <c r="K48" s="274">
        <v>60</v>
      </c>
      <c r="L48" s="274">
        <v>60</v>
      </c>
      <c r="M48" s="274">
        <v>40</v>
      </c>
      <c r="N48" s="274">
        <v>40</v>
      </c>
      <c r="O48" s="274">
        <v>40</v>
      </c>
      <c r="P48" s="274">
        <v>60</v>
      </c>
      <c r="Q48" s="274">
        <v>60</v>
      </c>
      <c r="R48" s="274">
        <v>60</v>
      </c>
      <c r="S48" s="275">
        <v>60</v>
      </c>
      <c r="T48" s="116">
        <f t="shared" si="0"/>
        <v>660</v>
      </c>
      <c r="U48" s="764"/>
      <c r="V48" s="762"/>
      <c r="W48" s="762"/>
      <c r="X48" s="762"/>
      <c r="Y48" s="762"/>
      <c r="Z48" s="762"/>
      <c r="AA48" s="762"/>
      <c r="AB48" s="784"/>
      <c r="AC48" s="781"/>
      <c r="AD48" s="762"/>
      <c r="AE48" s="760"/>
      <c r="AF48" s="762"/>
      <c r="AG48" s="762"/>
      <c r="AH48" s="762"/>
      <c r="AI48" s="772"/>
      <c r="AJ48" s="726"/>
      <c r="AK48" s="726"/>
    </row>
    <row r="49" spans="1:37" ht="37.5" customHeight="1" thickBot="1" x14ac:dyDescent="0.3">
      <c r="A49" s="874"/>
      <c r="B49" s="832" t="s">
        <v>252</v>
      </c>
      <c r="C49" s="741"/>
      <c r="D49" s="741"/>
      <c r="E49" s="739"/>
      <c r="F49" s="11" t="s">
        <v>78</v>
      </c>
      <c r="G49" s="15" t="s">
        <v>80</v>
      </c>
      <c r="H49" s="301">
        <v>40</v>
      </c>
      <c r="I49" s="302">
        <v>40</v>
      </c>
      <c r="J49" s="302">
        <v>40</v>
      </c>
      <c r="K49" s="302">
        <v>40</v>
      </c>
      <c r="L49" s="302">
        <v>40</v>
      </c>
      <c r="M49" s="302"/>
      <c r="N49" s="302">
        <v>20</v>
      </c>
      <c r="O49" s="302">
        <v>20</v>
      </c>
      <c r="P49" s="302">
        <v>40</v>
      </c>
      <c r="Q49" s="302">
        <v>40</v>
      </c>
      <c r="R49" s="302">
        <v>40</v>
      </c>
      <c r="S49" s="303">
        <v>40</v>
      </c>
      <c r="T49" s="116">
        <f t="shared" si="0"/>
        <v>400</v>
      </c>
      <c r="U49" s="764"/>
      <c r="V49" s="762"/>
      <c r="W49" s="762"/>
      <c r="X49" s="762"/>
      <c r="Y49" s="762"/>
      <c r="Z49" s="762"/>
      <c r="AA49" s="762"/>
      <c r="AB49" s="784"/>
      <c r="AC49" s="781"/>
      <c r="AD49" s="762"/>
      <c r="AE49" s="760"/>
      <c r="AF49" s="762"/>
      <c r="AG49" s="762"/>
      <c r="AH49" s="762"/>
      <c r="AI49" s="772"/>
      <c r="AJ49" s="726"/>
      <c r="AK49" s="726"/>
    </row>
    <row r="50" spans="1:37" ht="20.25" x14ac:dyDescent="0.3">
      <c r="B50" s="877" t="s">
        <v>95</v>
      </c>
      <c r="C50" s="855"/>
      <c r="D50" s="855"/>
      <c r="E50" s="817"/>
      <c r="F50" s="855"/>
      <c r="G50" s="855"/>
      <c r="H50" s="855"/>
      <c r="I50" s="855"/>
      <c r="J50" s="855"/>
      <c r="K50" s="855"/>
      <c r="L50" s="855"/>
      <c r="M50" s="855"/>
      <c r="N50" s="855"/>
      <c r="O50" s="855"/>
      <c r="P50" s="855"/>
      <c r="Q50" s="855"/>
      <c r="R50" s="855"/>
      <c r="S50" s="855"/>
      <c r="T50" s="855"/>
      <c r="U50" s="855"/>
      <c r="V50" s="855"/>
      <c r="W50" s="855"/>
      <c r="X50" s="855"/>
      <c r="Y50" s="855"/>
      <c r="Z50" s="855"/>
      <c r="AA50" s="855"/>
      <c r="AB50" s="855"/>
      <c r="AC50" s="855"/>
      <c r="AD50" s="855"/>
      <c r="AE50" s="72">
        <f>SUM(AE6:AE49)</f>
        <v>0</v>
      </c>
    </row>
    <row r="51" spans="1:37" ht="15.75" x14ac:dyDescent="0.25">
      <c r="C51"/>
      <c r="D51"/>
      <c r="G51" s="16"/>
      <c r="H51" s="16"/>
      <c r="I51" s="16"/>
      <c r="J51" s="16"/>
      <c r="K51" s="16"/>
      <c r="L51" s="16"/>
      <c r="M51" s="16"/>
      <c r="N51" s="16"/>
      <c r="O51" s="16"/>
      <c r="P51" s="16"/>
    </row>
    <row r="52" spans="1:37" ht="18.75" x14ac:dyDescent="0.3">
      <c r="C52"/>
      <c r="D52" s="17"/>
      <c r="E52" s="2"/>
      <c r="F52" s="2"/>
      <c r="G52" s="2"/>
      <c r="H52" s="2"/>
      <c r="I52" s="2"/>
      <c r="J52" s="2"/>
      <c r="K52" s="2"/>
      <c r="L52" s="2"/>
      <c r="M52" s="2"/>
      <c r="N52" s="2"/>
      <c r="O52" s="2"/>
      <c r="P52" s="2"/>
    </row>
    <row r="53" spans="1:37" ht="18.75" x14ac:dyDescent="0.3">
      <c r="B53" s="18" t="s">
        <v>96</v>
      </c>
      <c r="C53" s="19"/>
      <c r="D53" s="20">
        <f>SUM(AF6:AF49)/12</f>
        <v>0</v>
      </c>
      <c r="E53" s="19" t="s">
        <v>97</v>
      </c>
      <c r="F53" s="16"/>
      <c r="G53" s="16"/>
      <c r="H53" s="16"/>
      <c r="I53" s="16"/>
      <c r="J53" s="16"/>
      <c r="K53" s="16"/>
      <c r="L53" s="16"/>
      <c r="M53" s="24"/>
      <c r="N53" s="25"/>
    </row>
    <row r="54" spans="1:37" ht="25.5" customHeight="1" x14ac:dyDescent="0.25">
      <c r="C54" s="21"/>
      <c r="D54" s="22"/>
      <c r="E54" s="22"/>
      <c r="F54" s="22"/>
      <c r="G54" s="22"/>
      <c r="H54" s="22"/>
      <c r="I54" s="22"/>
      <c r="J54" s="26"/>
      <c r="K54" s="27"/>
      <c r="L54" s="28"/>
      <c r="M54" s="28"/>
      <c r="N54" s="29"/>
    </row>
    <row r="55" spans="1:37" s="2" customFormat="1" ht="37.5" customHeight="1" x14ac:dyDescent="0.3">
      <c r="B55" s="815" t="s">
        <v>98</v>
      </c>
      <c r="C55" s="815"/>
      <c r="D55" s="815"/>
      <c r="E55" s="815"/>
      <c r="F55" s="815"/>
      <c r="G55" s="815"/>
      <c r="H55" s="815"/>
      <c r="I55" s="815"/>
      <c r="J55" s="815"/>
      <c r="K55" s="815"/>
      <c r="L55" s="815"/>
      <c r="M55" s="815"/>
      <c r="N55" s="815"/>
    </row>
    <row r="56" spans="1:37" s="2" customFormat="1" ht="37.5" customHeight="1" x14ac:dyDescent="0.3">
      <c r="B56" s="815" t="s">
        <v>32</v>
      </c>
      <c r="C56" s="815"/>
      <c r="D56" s="815"/>
      <c r="E56" s="815"/>
      <c r="F56" s="815"/>
      <c r="G56" s="815"/>
      <c r="H56" s="815"/>
      <c r="I56" s="815"/>
      <c r="J56" s="815"/>
    </row>
    <row r="57" spans="1:37" s="2" customFormat="1" ht="37.5" customHeight="1" x14ac:dyDescent="0.3">
      <c r="B57" s="815" t="s">
        <v>33</v>
      </c>
      <c r="C57" s="815"/>
      <c r="D57" s="815"/>
      <c r="E57" s="815"/>
      <c r="F57" s="815"/>
      <c r="G57" s="815"/>
      <c r="H57" s="815"/>
      <c r="I57" s="815"/>
      <c r="J57" s="815"/>
    </row>
    <row r="59" spans="1:37" ht="15.75" x14ac:dyDescent="0.25">
      <c r="A59" s="809" t="s">
        <v>506</v>
      </c>
      <c r="B59" s="809"/>
      <c r="C59" s="809"/>
      <c r="D59" s="809"/>
      <c r="E59" s="809"/>
      <c r="F59" s="809"/>
      <c r="G59" s="809"/>
      <c r="H59" s="809"/>
      <c r="I59" s="809"/>
      <c r="J59" s="809"/>
      <c r="K59" s="809"/>
      <c r="L59" s="809"/>
      <c r="M59" s="809"/>
      <c r="N59" s="809"/>
      <c r="O59" s="809"/>
      <c r="P59" s="809"/>
      <c r="Q59" s="186"/>
      <c r="R59" s="186"/>
      <c r="S59" s="186"/>
      <c r="T59" s="186"/>
    </row>
    <row r="60" spans="1:37" ht="15.75" x14ac:dyDescent="0.25">
      <c r="A60" s="810" t="s">
        <v>567</v>
      </c>
      <c r="B60" s="810"/>
      <c r="C60" s="810"/>
      <c r="D60" s="810"/>
      <c r="E60" s="810"/>
      <c r="F60" s="810"/>
      <c r="G60" s="810"/>
      <c r="H60" s="810"/>
      <c r="I60" s="186"/>
      <c r="J60" s="186"/>
      <c r="K60" s="186"/>
      <c r="L60" s="186"/>
      <c r="M60" s="186"/>
      <c r="N60" s="186"/>
      <c r="O60" s="186"/>
      <c r="P60" s="186"/>
      <c r="Q60" s="186"/>
      <c r="R60" s="186"/>
      <c r="S60" s="186"/>
      <c r="T60" s="186"/>
    </row>
    <row r="61" spans="1:37" ht="15.75" x14ac:dyDescent="0.25">
      <c r="A61" s="811" t="s">
        <v>495</v>
      </c>
      <c r="B61" s="811"/>
      <c r="C61" s="811"/>
      <c r="D61" s="811"/>
      <c r="E61" s="811"/>
      <c r="F61" s="811"/>
      <c r="G61" s="811"/>
      <c r="H61" s="811"/>
      <c r="I61" s="811"/>
      <c r="J61" s="811"/>
      <c r="K61" s="811"/>
      <c r="L61" s="186"/>
      <c r="M61" s="186"/>
      <c r="N61" s="186"/>
      <c r="O61" s="186"/>
      <c r="P61" s="186"/>
      <c r="Q61" s="186"/>
      <c r="R61" s="186"/>
      <c r="S61" s="186"/>
      <c r="T61" s="186"/>
    </row>
    <row r="62" spans="1:37" ht="15.75" x14ac:dyDescent="0.25">
      <c r="A62" s="812" t="s">
        <v>522</v>
      </c>
      <c r="B62" s="812"/>
      <c r="C62" s="812"/>
      <c r="D62" s="812"/>
      <c r="E62" s="812"/>
      <c r="F62" s="812"/>
      <c r="G62" s="812"/>
      <c r="H62" s="812"/>
      <c r="I62" s="812"/>
      <c r="J62" s="812"/>
      <c r="K62" s="812"/>
      <c r="L62" s="186"/>
      <c r="M62" s="186"/>
      <c r="N62" s="186"/>
      <c r="O62" s="186"/>
      <c r="P62" s="186"/>
      <c r="Q62" s="186"/>
      <c r="R62" s="186"/>
      <c r="S62" s="186"/>
      <c r="T62" s="186"/>
    </row>
    <row r="63" spans="1:37" ht="15.75" x14ac:dyDescent="0.25">
      <c r="A63" s="948" t="s">
        <v>511</v>
      </c>
      <c r="B63" s="948"/>
      <c r="C63" s="948"/>
      <c r="D63" s="948"/>
      <c r="E63" s="948"/>
      <c r="F63" s="948"/>
      <c r="G63" s="948"/>
      <c r="H63" s="948"/>
      <c r="I63" s="948"/>
      <c r="J63" s="948"/>
      <c r="K63" s="948"/>
      <c r="L63" s="948"/>
      <c r="M63" s="948"/>
      <c r="N63" s="187"/>
      <c r="O63" s="187"/>
      <c r="P63" s="187"/>
      <c r="Q63" s="187"/>
      <c r="R63" s="187"/>
      <c r="S63" s="186"/>
      <c r="T63" s="186"/>
    </row>
    <row r="64" spans="1:37" ht="15.75" x14ac:dyDescent="0.25">
      <c r="A64" s="948" t="s">
        <v>503</v>
      </c>
      <c r="B64" s="948"/>
      <c r="C64" s="948"/>
      <c r="D64" s="948"/>
      <c r="E64" s="948"/>
      <c r="F64" s="948"/>
      <c r="G64" s="948"/>
      <c r="H64" s="948"/>
      <c r="I64" s="222"/>
      <c r="J64" s="223"/>
      <c r="K64" s="223"/>
      <c r="L64" s="223"/>
      <c r="M64" s="223"/>
      <c r="N64" s="186"/>
      <c r="O64" s="186"/>
      <c r="P64" s="186"/>
      <c r="Q64" s="186"/>
      <c r="R64" s="186"/>
      <c r="S64" s="186"/>
      <c r="T64" s="186"/>
    </row>
    <row r="65" spans="1:20" ht="15.75" x14ac:dyDescent="0.25">
      <c r="A65" s="813" t="s">
        <v>579</v>
      </c>
      <c r="B65" s="813"/>
      <c r="C65" s="813"/>
      <c r="D65" s="813"/>
      <c r="E65" s="813"/>
      <c r="F65" s="813"/>
      <c r="G65" s="813"/>
      <c r="H65" s="813"/>
      <c r="I65" s="813"/>
      <c r="J65" s="813"/>
      <c r="K65" s="813"/>
      <c r="L65" s="187"/>
      <c r="M65" s="186"/>
      <c r="N65" s="186"/>
      <c r="O65" s="186"/>
      <c r="P65" s="186"/>
      <c r="Q65" s="186"/>
      <c r="R65" s="186"/>
      <c r="S65" s="186"/>
      <c r="T65" s="186"/>
    </row>
    <row r="66" spans="1:20" ht="15.75" x14ac:dyDescent="0.25">
      <c r="A66" s="813"/>
      <c r="B66" s="813"/>
      <c r="C66" s="813"/>
      <c r="D66" s="813"/>
      <c r="E66" s="813"/>
      <c r="F66" s="813"/>
      <c r="G66" s="813"/>
      <c r="H66" s="813"/>
      <c r="I66" s="187"/>
      <c r="J66" s="188"/>
      <c r="K66" s="188"/>
      <c r="L66" s="188"/>
      <c r="M66" s="186"/>
      <c r="N66" s="186"/>
      <c r="O66" s="186"/>
      <c r="P66" s="186"/>
      <c r="Q66" s="186"/>
      <c r="R66" s="186"/>
      <c r="S66" s="186"/>
      <c r="T66" s="186"/>
    </row>
    <row r="67" spans="1:20" ht="15.75" x14ac:dyDescent="0.25">
      <c r="A67" s="814" t="s">
        <v>496</v>
      </c>
      <c r="B67" s="814"/>
      <c r="C67" s="814"/>
      <c r="D67" s="814"/>
      <c r="E67" s="814"/>
      <c r="F67" s="814"/>
      <c r="G67" s="814"/>
      <c r="H67" s="186"/>
      <c r="I67" s="186"/>
      <c r="J67" s="186"/>
      <c r="K67" s="186"/>
      <c r="L67" s="186"/>
      <c r="M67" s="186"/>
      <c r="N67" s="186"/>
      <c r="O67" s="186"/>
      <c r="P67" s="186"/>
      <c r="Q67" s="186"/>
      <c r="R67" s="186"/>
      <c r="S67" s="186"/>
      <c r="T67" s="186"/>
    </row>
    <row r="68" spans="1:20" ht="15.75" x14ac:dyDescent="0.25">
      <c r="A68" s="808" t="s">
        <v>497</v>
      </c>
      <c r="B68" s="808"/>
      <c r="C68" s="808"/>
      <c r="D68" s="808"/>
      <c r="E68" s="808"/>
      <c r="F68" s="808"/>
      <c r="G68" s="808"/>
      <c r="H68" s="808"/>
      <c r="I68" s="808"/>
      <c r="J68" s="808"/>
      <c r="K68" s="808"/>
      <c r="L68" s="808"/>
      <c r="M68" s="808"/>
      <c r="N68" s="808"/>
      <c r="O68" s="186"/>
      <c r="P68" s="186"/>
      <c r="Q68" s="186"/>
      <c r="R68" s="186"/>
      <c r="S68" s="186"/>
      <c r="T68" s="186"/>
    </row>
    <row r="69" spans="1:20" ht="15.75" x14ac:dyDescent="0.25">
      <c r="A69" s="819" t="s">
        <v>498</v>
      </c>
      <c r="B69" s="819"/>
      <c r="C69" s="819"/>
      <c r="D69" s="819"/>
      <c r="E69" s="186"/>
      <c r="F69" s="186"/>
      <c r="G69" s="186"/>
      <c r="H69" s="186"/>
      <c r="I69" s="186"/>
      <c r="J69" s="186"/>
      <c r="K69" s="186"/>
      <c r="L69" s="186"/>
      <c r="M69" s="186"/>
      <c r="N69" s="186"/>
      <c r="O69" s="186"/>
      <c r="P69" s="186"/>
      <c r="Q69" s="186"/>
      <c r="R69" s="186"/>
      <c r="S69" s="186"/>
      <c r="T69" s="186"/>
    </row>
    <row r="70" spans="1:20" ht="15.75" x14ac:dyDescent="0.25">
      <c r="A70" s="807" t="s">
        <v>499</v>
      </c>
      <c r="B70" s="807"/>
      <c r="C70" s="807"/>
      <c r="D70" s="807"/>
      <c r="E70" s="807"/>
      <c r="F70" s="807"/>
      <c r="G70" s="807"/>
      <c r="H70" s="807"/>
      <c r="I70" s="807"/>
      <c r="J70" s="807"/>
      <c r="K70" s="807"/>
      <c r="L70" s="807"/>
      <c r="M70" s="807"/>
      <c r="N70" s="807"/>
      <c r="O70" s="807"/>
      <c r="P70" s="807"/>
      <c r="Q70" s="807"/>
      <c r="R70" s="807"/>
      <c r="S70" s="807"/>
      <c r="T70" s="807"/>
    </row>
    <row r="71" spans="1:20" ht="15.75" x14ac:dyDescent="0.25">
      <c r="A71" s="807" t="s">
        <v>500</v>
      </c>
      <c r="B71" s="807"/>
      <c r="C71" s="807"/>
      <c r="D71" s="807"/>
      <c r="E71" s="807"/>
      <c r="F71" s="807"/>
      <c r="G71" s="807"/>
      <c r="H71" s="807"/>
      <c r="I71" s="807"/>
      <c r="J71" s="807"/>
      <c r="K71" s="807"/>
      <c r="L71" s="807"/>
      <c r="M71" s="807"/>
      <c r="N71" s="807"/>
      <c r="O71" s="807"/>
      <c r="P71" s="807"/>
      <c r="Q71" s="807"/>
      <c r="R71" s="807"/>
      <c r="S71" s="807"/>
      <c r="T71" s="186"/>
    </row>
    <row r="72" spans="1:20" ht="15.75" x14ac:dyDescent="0.25">
      <c r="A72" s="807" t="s">
        <v>501</v>
      </c>
      <c r="B72" s="807"/>
      <c r="C72" s="807"/>
      <c r="D72" s="807"/>
      <c r="E72" s="807"/>
      <c r="F72" s="807"/>
      <c r="G72" s="807"/>
      <c r="H72" s="807"/>
      <c r="I72" s="807"/>
      <c r="J72" s="807"/>
      <c r="K72" s="807"/>
      <c r="L72" s="807"/>
      <c r="M72" s="807"/>
      <c r="N72" s="807"/>
      <c r="O72" s="807"/>
      <c r="P72" s="807"/>
      <c r="Q72" s="807"/>
      <c r="R72" s="807"/>
      <c r="S72" s="807"/>
      <c r="T72" s="186"/>
    </row>
    <row r="73" spans="1:20" ht="15.75" x14ac:dyDescent="0.25">
      <c r="A73" s="807" t="s">
        <v>502</v>
      </c>
      <c r="B73" s="807"/>
      <c r="C73" s="807"/>
      <c r="D73" s="807"/>
      <c r="E73" s="807"/>
      <c r="F73" s="807"/>
      <c r="G73" s="807"/>
      <c r="H73" s="807"/>
      <c r="I73" s="807"/>
      <c r="J73" s="807"/>
      <c r="K73" s="807"/>
      <c r="L73" s="807"/>
      <c r="M73" s="807"/>
      <c r="N73" s="807"/>
      <c r="O73" s="807"/>
      <c r="P73" s="807"/>
      <c r="Q73" s="807"/>
      <c r="R73" s="807"/>
      <c r="S73" s="807"/>
      <c r="T73" s="807"/>
    </row>
    <row r="74" spans="1:20" ht="15.75" x14ac:dyDescent="0.25">
      <c r="A74" s="807" t="s">
        <v>505</v>
      </c>
      <c r="B74" s="807"/>
      <c r="C74" s="807"/>
      <c r="D74" s="807"/>
      <c r="E74" s="807"/>
      <c r="F74" s="807"/>
      <c r="G74" s="186"/>
      <c r="H74" s="186"/>
      <c r="I74" s="186"/>
      <c r="J74" s="186"/>
      <c r="K74" s="186"/>
      <c r="L74" s="186"/>
      <c r="M74" s="186"/>
      <c r="N74" s="186"/>
      <c r="O74" s="186"/>
      <c r="P74" s="186"/>
      <c r="Q74" s="186"/>
      <c r="R74" s="186"/>
      <c r="S74" s="186"/>
      <c r="T74" s="186"/>
    </row>
    <row r="75" spans="1:20" ht="15.75" x14ac:dyDescent="0.25">
      <c r="A75" s="808" t="s">
        <v>508</v>
      </c>
      <c r="B75" s="808"/>
      <c r="C75" s="808"/>
      <c r="D75" s="808"/>
      <c r="E75" s="808"/>
      <c r="F75" s="808"/>
      <c r="G75" s="808"/>
      <c r="H75" s="808"/>
      <c r="I75" s="808"/>
      <c r="J75" s="808"/>
      <c r="K75" s="808"/>
      <c r="L75" s="808"/>
      <c r="M75" s="808"/>
      <c r="N75" s="186"/>
      <c r="O75" s="186"/>
      <c r="P75" s="186"/>
      <c r="Q75" s="186"/>
      <c r="R75" s="186"/>
      <c r="S75" s="186"/>
      <c r="T75" s="186"/>
    </row>
  </sheetData>
  <protectedRanges>
    <protectedRange sqref="AD43:AI49 AD6:AI42" name="Diapazons2_5_1_1_1"/>
    <protectedRange sqref="U43:Z49 U6:Z42" name="Diapazons1_5_1_1_1"/>
    <protectedRange sqref="B52:P52" name="Diapazons4_5_1_1"/>
    <protectedRange sqref="V50" name="Diapazons3_5_1_1"/>
    <protectedRange sqref="B53:N54" name="Diapazons4_5_1"/>
    <protectedRange sqref="B55:N57" name="Diapazons4_5_1_1_1"/>
  </protectedRanges>
  <mergeCells count="310">
    <mergeCell ref="A43:A45"/>
    <mergeCell ref="C43:C45"/>
    <mergeCell ref="D43:D45"/>
    <mergeCell ref="E43:E45"/>
    <mergeCell ref="A72:S72"/>
    <mergeCell ref="A73:T73"/>
    <mergeCell ref="A74:F74"/>
    <mergeCell ref="A75:M75"/>
    <mergeCell ref="A59:P59"/>
    <mergeCell ref="A60:H60"/>
    <mergeCell ref="A61:K61"/>
    <mergeCell ref="A62:K62"/>
    <mergeCell ref="A63:M63"/>
    <mergeCell ref="A64:H64"/>
    <mergeCell ref="A65:K65"/>
    <mergeCell ref="A66:H66"/>
    <mergeCell ref="A67:G67"/>
    <mergeCell ref="A68:N68"/>
    <mergeCell ref="A69:D69"/>
    <mergeCell ref="A70:T70"/>
    <mergeCell ref="A71:S71"/>
    <mergeCell ref="U4:AA4"/>
    <mergeCell ref="B50:AD50"/>
    <mergeCell ref="B55:N55"/>
    <mergeCell ref="B56:J56"/>
    <mergeCell ref="B57:J57"/>
    <mergeCell ref="C6:C8"/>
    <mergeCell ref="C9:C12"/>
    <mergeCell ref="C13:C15"/>
    <mergeCell ref="C16:C18"/>
    <mergeCell ref="C19:C21"/>
    <mergeCell ref="C22:C24"/>
    <mergeCell ref="C25:C28"/>
    <mergeCell ref="C29:C32"/>
    <mergeCell ref="C33:C36"/>
    <mergeCell ref="C37:C39"/>
    <mergeCell ref="C40:C42"/>
    <mergeCell ref="C46:C49"/>
    <mergeCell ref="D6:D8"/>
    <mergeCell ref="D9:D12"/>
    <mergeCell ref="D13:D15"/>
    <mergeCell ref="D33:D36"/>
    <mergeCell ref="D37:D39"/>
    <mergeCell ref="D40:D42"/>
    <mergeCell ref="D46:D49"/>
    <mergeCell ref="A25:A28"/>
    <mergeCell ref="A29:A32"/>
    <mergeCell ref="E1:S1"/>
    <mergeCell ref="E2:S2"/>
    <mergeCell ref="C4:D4"/>
    <mergeCell ref="H4:S4"/>
    <mergeCell ref="E19:E21"/>
    <mergeCell ref="E22:E24"/>
    <mergeCell ref="E25:E28"/>
    <mergeCell ref="E29:E32"/>
    <mergeCell ref="D16:D18"/>
    <mergeCell ref="D19:D21"/>
    <mergeCell ref="D22:D24"/>
    <mergeCell ref="D25:D28"/>
    <mergeCell ref="D29:D32"/>
    <mergeCell ref="E13:E15"/>
    <mergeCell ref="E16:E18"/>
    <mergeCell ref="A33:A36"/>
    <mergeCell ref="A37:A39"/>
    <mergeCell ref="A40:A42"/>
    <mergeCell ref="A46:A49"/>
    <mergeCell ref="B4:B5"/>
    <mergeCell ref="B6:B8"/>
    <mergeCell ref="B9:B12"/>
    <mergeCell ref="B13:B15"/>
    <mergeCell ref="B16:B18"/>
    <mergeCell ref="B19:B21"/>
    <mergeCell ref="B22:B24"/>
    <mergeCell ref="B25:B28"/>
    <mergeCell ref="B29:B32"/>
    <mergeCell ref="B33:B36"/>
    <mergeCell ref="B37:B39"/>
    <mergeCell ref="B40:B42"/>
    <mergeCell ref="B46:B49"/>
    <mergeCell ref="A4:A5"/>
    <mergeCell ref="A6:A8"/>
    <mergeCell ref="A9:A12"/>
    <mergeCell ref="A13:A15"/>
    <mergeCell ref="A16:A18"/>
    <mergeCell ref="A19:A21"/>
    <mergeCell ref="A22:A24"/>
    <mergeCell ref="V29:V32"/>
    <mergeCell ref="V33:V36"/>
    <mergeCell ref="E33:E36"/>
    <mergeCell ref="E37:E39"/>
    <mergeCell ref="E40:E42"/>
    <mergeCell ref="E46:E49"/>
    <mergeCell ref="F4:F5"/>
    <mergeCell ref="G4:G5"/>
    <mergeCell ref="T4:T5"/>
    <mergeCell ref="U6:U8"/>
    <mergeCell ref="U9:U12"/>
    <mergeCell ref="U13:U15"/>
    <mergeCell ref="U16:U18"/>
    <mergeCell ref="U19:U21"/>
    <mergeCell ref="U22:U24"/>
    <mergeCell ref="U25:U28"/>
    <mergeCell ref="U29:U32"/>
    <mergeCell ref="U33:U36"/>
    <mergeCell ref="U37:U39"/>
    <mergeCell ref="U40:U42"/>
    <mergeCell ref="U46:U49"/>
    <mergeCell ref="E4:E5"/>
    <mergeCell ref="E6:E8"/>
    <mergeCell ref="E9:E12"/>
    <mergeCell ref="X29:X32"/>
    <mergeCell ref="X33:X36"/>
    <mergeCell ref="V37:V39"/>
    <mergeCell ref="V40:V42"/>
    <mergeCell ref="V46:V49"/>
    <mergeCell ref="W6:W8"/>
    <mergeCell ref="W9:W12"/>
    <mergeCell ref="W13:W15"/>
    <mergeCell ref="W16:W18"/>
    <mergeCell ref="W19:W21"/>
    <mergeCell ref="W22:W24"/>
    <mergeCell ref="W25:W28"/>
    <mergeCell ref="W29:W32"/>
    <mergeCell ref="W33:W36"/>
    <mergeCell ref="W37:W39"/>
    <mergeCell ref="W40:W42"/>
    <mergeCell ref="W46:W49"/>
    <mergeCell ref="V6:V8"/>
    <mergeCell ref="V9:V12"/>
    <mergeCell ref="V13:V15"/>
    <mergeCell ref="V16:V18"/>
    <mergeCell ref="V19:V21"/>
    <mergeCell ref="V22:V24"/>
    <mergeCell ref="V25:V28"/>
    <mergeCell ref="Z29:Z32"/>
    <mergeCell ref="Z33:Z36"/>
    <mergeCell ref="X37:X39"/>
    <mergeCell ref="X40:X42"/>
    <mergeCell ref="X46:X49"/>
    <mergeCell ref="Y6:Y8"/>
    <mergeCell ref="Y9:Y12"/>
    <mergeCell ref="Y13:Y15"/>
    <mergeCell ref="Y16:Y18"/>
    <mergeCell ref="Y19:Y21"/>
    <mergeCell ref="Y22:Y24"/>
    <mergeCell ref="Y25:Y28"/>
    <mergeCell ref="Y29:Y32"/>
    <mergeCell ref="Y33:Y36"/>
    <mergeCell ref="Y37:Y39"/>
    <mergeCell ref="Y40:Y42"/>
    <mergeCell ref="Y46:Y49"/>
    <mergeCell ref="X6:X8"/>
    <mergeCell ref="X9:X12"/>
    <mergeCell ref="X13:X15"/>
    <mergeCell ref="X16:X18"/>
    <mergeCell ref="X19:X21"/>
    <mergeCell ref="X22:X24"/>
    <mergeCell ref="X25:X28"/>
    <mergeCell ref="AB25:AB28"/>
    <mergeCell ref="AB29:AB32"/>
    <mergeCell ref="Z37:Z39"/>
    <mergeCell ref="Z40:Z42"/>
    <mergeCell ref="Z46:Z49"/>
    <mergeCell ref="AA6:AA8"/>
    <mergeCell ref="AA9:AA12"/>
    <mergeCell ref="AA13:AA15"/>
    <mergeCell ref="AA16:AA18"/>
    <mergeCell ref="AA19:AA21"/>
    <mergeCell ref="AA22:AA24"/>
    <mergeCell ref="AA25:AA28"/>
    <mergeCell ref="AA29:AA32"/>
    <mergeCell ref="AA33:AA36"/>
    <mergeCell ref="AA37:AA39"/>
    <mergeCell ref="AA40:AA42"/>
    <mergeCell ref="AA46:AA49"/>
    <mergeCell ref="Z6:Z8"/>
    <mergeCell ref="Z9:Z12"/>
    <mergeCell ref="Z13:Z15"/>
    <mergeCell ref="Z16:Z18"/>
    <mergeCell ref="Z19:Z21"/>
    <mergeCell ref="Z22:Z24"/>
    <mergeCell ref="Z25:Z28"/>
    <mergeCell ref="AB33:AB36"/>
    <mergeCell ref="AB37:AB39"/>
    <mergeCell ref="AB40:AB42"/>
    <mergeCell ref="AB46:AB49"/>
    <mergeCell ref="AC4:AC5"/>
    <mergeCell ref="AC6:AC8"/>
    <mergeCell ref="AC9:AC12"/>
    <mergeCell ref="AC13:AC15"/>
    <mergeCell ref="AC16:AC18"/>
    <mergeCell ref="AC19:AC21"/>
    <mergeCell ref="AC22:AC24"/>
    <mergeCell ref="AC25:AC28"/>
    <mergeCell ref="AC29:AC32"/>
    <mergeCell ref="AC33:AC36"/>
    <mergeCell ref="AC37:AC39"/>
    <mergeCell ref="AC40:AC42"/>
    <mergeCell ref="AC46:AC49"/>
    <mergeCell ref="AB4:AB5"/>
    <mergeCell ref="AB6:AB8"/>
    <mergeCell ref="AB9:AB12"/>
    <mergeCell ref="AB13:AB15"/>
    <mergeCell ref="AB16:AB18"/>
    <mergeCell ref="AB19:AB21"/>
    <mergeCell ref="AB22:AB24"/>
    <mergeCell ref="AD46:AD49"/>
    <mergeCell ref="AE4:AE5"/>
    <mergeCell ref="AE6:AE8"/>
    <mergeCell ref="AE9:AE12"/>
    <mergeCell ref="AE13:AE15"/>
    <mergeCell ref="AE16:AE18"/>
    <mergeCell ref="AE19:AE21"/>
    <mergeCell ref="AE22:AE24"/>
    <mergeCell ref="AE25:AE28"/>
    <mergeCell ref="AE29:AE32"/>
    <mergeCell ref="AE33:AE36"/>
    <mergeCell ref="AE37:AE39"/>
    <mergeCell ref="AE40:AE42"/>
    <mergeCell ref="AE46:AE49"/>
    <mergeCell ref="AD4:AD5"/>
    <mergeCell ref="AD6:AD8"/>
    <mergeCell ref="AD9:AD12"/>
    <mergeCell ref="AD13:AD15"/>
    <mergeCell ref="AD16:AD18"/>
    <mergeCell ref="AD19:AD21"/>
    <mergeCell ref="AD22:AD24"/>
    <mergeCell ref="AD25:AD28"/>
    <mergeCell ref="AD29:AD32"/>
    <mergeCell ref="AF13:AF15"/>
    <mergeCell ref="AF16:AF18"/>
    <mergeCell ref="AF19:AF21"/>
    <mergeCell ref="AF22:AF24"/>
    <mergeCell ref="AF25:AF28"/>
    <mergeCell ref="AF29:AF32"/>
    <mergeCell ref="AD33:AD36"/>
    <mergeCell ref="AD37:AD39"/>
    <mergeCell ref="AD40:AD42"/>
    <mergeCell ref="AH19:AH21"/>
    <mergeCell ref="AH22:AH24"/>
    <mergeCell ref="AH25:AH28"/>
    <mergeCell ref="AH29:AH32"/>
    <mergeCell ref="AF33:AF36"/>
    <mergeCell ref="AF37:AF39"/>
    <mergeCell ref="AF40:AF42"/>
    <mergeCell ref="AF46:AF49"/>
    <mergeCell ref="AG4:AG5"/>
    <mergeCell ref="AG6:AG8"/>
    <mergeCell ref="AG9:AG12"/>
    <mergeCell ref="AG13:AG15"/>
    <mergeCell ref="AG16:AG18"/>
    <mergeCell ref="AG19:AG21"/>
    <mergeCell ref="AG22:AG24"/>
    <mergeCell ref="AG25:AG28"/>
    <mergeCell ref="AG29:AG32"/>
    <mergeCell ref="AG33:AG36"/>
    <mergeCell ref="AG37:AG39"/>
    <mergeCell ref="AG40:AG42"/>
    <mergeCell ref="AG46:AG49"/>
    <mergeCell ref="AF4:AF5"/>
    <mergeCell ref="AF6:AF8"/>
    <mergeCell ref="AF9:AF12"/>
    <mergeCell ref="AJ25:AJ28"/>
    <mergeCell ref="AJ29:AJ32"/>
    <mergeCell ref="AH33:AH36"/>
    <mergeCell ref="AH37:AH39"/>
    <mergeCell ref="AH40:AH42"/>
    <mergeCell ref="AH46:AH49"/>
    <mergeCell ref="AI4:AI5"/>
    <mergeCell ref="AI6:AI8"/>
    <mergeCell ref="AI9:AI12"/>
    <mergeCell ref="AI13:AI15"/>
    <mergeCell ref="AI16:AI18"/>
    <mergeCell ref="AI19:AI21"/>
    <mergeCell ref="AI22:AI24"/>
    <mergeCell ref="AI25:AI28"/>
    <mergeCell ref="AI29:AI32"/>
    <mergeCell ref="AI33:AI36"/>
    <mergeCell ref="AI37:AI39"/>
    <mergeCell ref="AI40:AI42"/>
    <mergeCell ref="AI46:AI49"/>
    <mergeCell ref="AH4:AH5"/>
    <mergeCell ref="AH6:AH8"/>
    <mergeCell ref="AH9:AH12"/>
    <mergeCell ref="AH13:AH15"/>
    <mergeCell ref="AH16:AH18"/>
    <mergeCell ref="AJ33:AJ36"/>
    <mergeCell ref="AJ37:AJ39"/>
    <mergeCell ref="AJ40:AJ42"/>
    <mergeCell ref="AJ46:AJ49"/>
    <mergeCell ref="AK4:AK5"/>
    <mergeCell ref="AK6:AK8"/>
    <mergeCell ref="AK9:AK12"/>
    <mergeCell ref="AK13:AK15"/>
    <mergeCell ref="AK16:AK18"/>
    <mergeCell ref="AK19:AK21"/>
    <mergeCell ref="AK22:AK24"/>
    <mergeCell ref="AK25:AK28"/>
    <mergeCell ref="AK29:AK32"/>
    <mergeCell ref="AK33:AK36"/>
    <mergeCell ref="AK37:AK39"/>
    <mergeCell ref="AK40:AK42"/>
    <mergeCell ref="AK46:AK49"/>
    <mergeCell ref="AJ4:AJ5"/>
    <mergeCell ref="AJ6:AJ8"/>
    <mergeCell ref="AJ9:AJ12"/>
    <mergeCell ref="AJ13:AJ15"/>
    <mergeCell ref="AJ16:AJ18"/>
    <mergeCell ref="AJ19:AJ21"/>
    <mergeCell ref="AJ22:AJ24"/>
  </mergeCells>
  <pageMargins left="0.7" right="0.7" top="0.75" bottom="0.75" header="0.3" footer="0.3"/>
  <pageSetup paperSize="9" orientation="portrait"/>
  <legacyDrawing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K48"/>
  <sheetViews>
    <sheetView topLeftCell="K4" zoomScale="62" zoomScaleNormal="62" workbookViewId="0">
      <selection activeCell="AB15" sqref="AB15:AB17"/>
    </sheetView>
  </sheetViews>
  <sheetFormatPr defaultColWidth="9" defaultRowHeight="15" x14ac:dyDescent="0.25"/>
  <cols>
    <col min="1" max="1" width="9.140625"/>
    <col min="2" max="2" width="18" customWidth="1"/>
    <col min="3" max="3" width="52" customWidth="1"/>
    <col min="4" max="4" width="24.28515625" customWidth="1"/>
    <col min="5" max="5" width="15.85546875" customWidth="1"/>
    <col min="6" max="6" width="26.7109375" customWidth="1"/>
    <col min="7" max="7" width="16.140625" customWidth="1"/>
    <col min="9" max="9" width="10.42578125" customWidth="1"/>
    <col min="10" max="10" width="10.85546875" customWidth="1"/>
    <col min="11" max="12" width="10.42578125" customWidth="1"/>
    <col min="13" max="15" width="9.85546875" customWidth="1"/>
    <col min="16" max="16" width="11.28515625" customWidth="1"/>
    <col min="17" max="18" width="11" customWidth="1"/>
    <col min="19" max="19" width="10.42578125" customWidth="1"/>
    <col min="20" max="20" width="12.7109375" style="34" customWidth="1"/>
    <col min="21" max="21" width="26.5703125" customWidth="1"/>
    <col min="22" max="27" width="19.140625" customWidth="1"/>
    <col min="28" max="28" width="14.28515625" customWidth="1"/>
    <col min="29" max="29" width="14.85546875" customWidth="1"/>
    <col min="30" max="30" width="18.85546875" customWidth="1"/>
    <col min="31" max="31" width="15.7109375" customWidth="1"/>
    <col min="32" max="32" width="44.85546875" customWidth="1"/>
    <col min="33" max="33" width="23.140625" customWidth="1"/>
    <col min="34" max="34" width="20.28515625" customWidth="1"/>
    <col min="35" max="35" width="20" customWidth="1"/>
    <col min="36" max="36" width="18.85546875" customWidth="1"/>
    <col min="37" max="37" width="15.7109375" customWidth="1"/>
    <col min="38" max="38" width="18.5703125" customWidth="1"/>
  </cols>
  <sheetData>
    <row r="1" spans="1:37" ht="18.75" x14ac:dyDescent="0.25">
      <c r="E1" s="721" t="s">
        <v>34</v>
      </c>
      <c r="F1" s="721"/>
      <c r="G1" s="721"/>
      <c r="H1" s="721"/>
      <c r="I1" s="721"/>
      <c r="J1" s="721"/>
      <c r="K1" s="721"/>
      <c r="L1" s="721"/>
      <c r="M1" s="721"/>
      <c r="N1" s="721"/>
      <c r="O1" s="721"/>
      <c r="P1" s="721"/>
      <c r="Q1" s="721"/>
      <c r="R1" s="721"/>
      <c r="S1" s="721"/>
    </row>
    <row r="2" spans="1:37" ht="18.75" x14ac:dyDescent="0.25">
      <c r="E2" s="722" t="s">
        <v>35</v>
      </c>
      <c r="F2" s="722"/>
      <c r="G2" s="722"/>
      <c r="H2" s="722"/>
      <c r="I2" s="722"/>
      <c r="J2" s="722"/>
      <c r="K2" s="722"/>
      <c r="L2" s="722"/>
      <c r="M2" s="722"/>
      <c r="N2" s="722"/>
      <c r="O2" s="722"/>
      <c r="P2" s="722"/>
      <c r="Q2" s="722"/>
      <c r="R2" s="722"/>
      <c r="S2" s="722"/>
    </row>
    <row r="3" spans="1:37" ht="18.75" customHeight="1" thickBot="1" x14ac:dyDescent="0.3"/>
    <row r="4" spans="1:37" ht="36.75" customHeight="1" x14ac:dyDescent="0.3">
      <c r="A4" s="860" t="s">
        <v>3</v>
      </c>
      <c r="B4" s="782" t="s">
        <v>36</v>
      </c>
      <c r="C4" s="791" t="s">
        <v>37</v>
      </c>
      <c r="D4" s="791"/>
      <c r="E4" s="782" t="s">
        <v>38</v>
      </c>
      <c r="F4" s="858" t="s">
        <v>39</v>
      </c>
      <c r="G4" s="856" t="s">
        <v>40</v>
      </c>
      <c r="H4" s="834" t="s">
        <v>41</v>
      </c>
      <c r="I4" s="835"/>
      <c r="J4" s="835"/>
      <c r="K4" s="835"/>
      <c r="L4" s="835"/>
      <c r="M4" s="835"/>
      <c r="N4" s="835"/>
      <c r="O4" s="835"/>
      <c r="P4" s="835"/>
      <c r="Q4" s="835"/>
      <c r="R4" s="835"/>
      <c r="S4" s="836"/>
      <c r="T4" s="891" t="s">
        <v>42</v>
      </c>
      <c r="U4" s="795" t="s">
        <v>43</v>
      </c>
      <c r="V4" s="796"/>
      <c r="W4" s="796"/>
      <c r="X4" s="796"/>
      <c r="Y4" s="796"/>
      <c r="Z4" s="796"/>
      <c r="AA4" s="796"/>
      <c r="AB4" s="776" t="s">
        <v>44</v>
      </c>
      <c r="AC4" s="778" t="s">
        <v>45</v>
      </c>
      <c r="AD4" s="782" t="s">
        <v>46</v>
      </c>
      <c r="AE4" s="773" t="s">
        <v>47</v>
      </c>
      <c r="AF4" s="765" t="s">
        <v>48</v>
      </c>
      <c r="AG4" s="776" t="s">
        <v>49</v>
      </c>
      <c r="AH4" s="776" t="s">
        <v>50</v>
      </c>
      <c r="AI4" s="825" t="s">
        <v>51</v>
      </c>
      <c r="AJ4" s="767" t="s">
        <v>525</v>
      </c>
      <c r="AK4" s="767" t="s">
        <v>526</v>
      </c>
    </row>
    <row r="5" spans="1:37" ht="82.5" customHeight="1" thickBot="1" x14ac:dyDescent="0.3">
      <c r="A5" s="861"/>
      <c r="B5" s="783"/>
      <c r="C5" s="73" t="s">
        <v>52</v>
      </c>
      <c r="D5" s="5" t="s">
        <v>53</v>
      </c>
      <c r="E5" s="783"/>
      <c r="F5" s="859"/>
      <c r="G5" s="857"/>
      <c r="H5" s="6" t="s">
        <v>54</v>
      </c>
      <c r="I5" s="23" t="s">
        <v>55</v>
      </c>
      <c r="J5" s="23" t="s">
        <v>56</v>
      </c>
      <c r="K5" s="23" t="s">
        <v>57</v>
      </c>
      <c r="L5" s="23" t="s">
        <v>58</v>
      </c>
      <c r="M5" s="23" t="s">
        <v>59</v>
      </c>
      <c r="N5" s="23" t="s">
        <v>60</v>
      </c>
      <c r="O5" s="23" t="s">
        <v>61</v>
      </c>
      <c r="P5" s="23" t="s">
        <v>62</v>
      </c>
      <c r="Q5" s="23" t="s">
        <v>63</v>
      </c>
      <c r="R5" s="23" t="s">
        <v>64</v>
      </c>
      <c r="S5" s="30" t="s">
        <v>65</v>
      </c>
      <c r="T5" s="892"/>
      <c r="U5" s="31" t="s">
        <v>66</v>
      </c>
      <c r="V5" s="5" t="s">
        <v>67</v>
      </c>
      <c r="W5" s="5" t="s">
        <v>68</v>
      </c>
      <c r="X5" s="5" t="s">
        <v>69</v>
      </c>
      <c r="Y5" s="5" t="s">
        <v>70</v>
      </c>
      <c r="Z5" s="5" t="s">
        <v>71</v>
      </c>
      <c r="AA5" s="5" t="s">
        <v>72</v>
      </c>
      <c r="AB5" s="777"/>
      <c r="AC5" s="779"/>
      <c r="AD5" s="783"/>
      <c r="AE5" s="774"/>
      <c r="AF5" s="766"/>
      <c r="AG5" s="777"/>
      <c r="AH5" s="777"/>
      <c r="AI5" s="826"/>
      <c r="AJ5" s="949"/>
      <c r="AK5" s="949"/>
    </row>
    <row r="6" spans="1:37" ht="48" customHeight="1" x14ac:dyDescent="0.25">
      <c r="A6" s="876">
        <v>1</v>
      </c>
      <c r="B6" s="1026" t="s">
        <v>253</v>
      </c>
      <c r="C6" s="879" t="s">
        <v>254</v>
      </c>
      <c r="D6" s="842" t="s">
        <v>255</v>
      </c>
      <c r="E6" s="880" t="s">
        <v>75</v>
      </c>
      <c r="F6" s="7" t="s">
        <v>6</v>
      </c>
      <c r="G6" s="8" t="s">
        <v>76</v>
      </c>
      <c r="H6" s="74">
        <v>50</v>
      </c>
      <c r="I6" s="78">
        <v>50</v>
      </c>
      <c r="J6" s="78">
        <v>50</v>
      </c>
      <c r="K6" s="78">
        <v>50</v>
      </c>
      <c r="L6" s="78">
        <v>50</v>
      </c>
      <c r="M6" s="78">
        <v>20</v>
      </c>
      <c r="N6" s="78">
        <v>20</v>
      </c>
      <c r="O6" s="78">
        <v>20</v>
      </c>
      <c r="P6" s="78">
        <v>50</v>
      </c>
      <c r="Q6" s="78">
        <v>50</v>
      </c>
      <c r="R6" s="78">
        <v>50</v>
      </c>
      <c r="S6" s="83">
        <v>50</v>
      </c>
      <c r="T6" s="249">
        <f>SUM(H6:S6)</f>
        <v>510</v>
      </c>
      <c r="U6" s="736"/>
      <c r="V6" s="730"/>
      <c r="W6" s="730"/>
      <c r="X6" s="730"/>
      <c r="Y6" s="730"/>
      <c r="Z6" s="730"/>
      <c r="AA6" s="730"/>
      <c r="AB6" s="739" t="str">
        <f>E6</f>
        <v>kg</v>
      </c>
      <c r="AC6" s="780">
        <f>SUM(T6:T8)</f>
        <v>657</v>
      </c>
      <c r="AD6" s="730"/>
      <c r="AE6" s="761">
        <f>AC6*AD6</f>
        <v>0</v>
      </c>
      <c r="AF6" s="730"/>
      <c r="AG6" s="730"/>
      <c r="AH6" s="730"/>
      <c r="AI6" s="733"/>
      <c r="AJ6" s="769"/>
      <c r="AK6" s="769"/>
    </row>
    <row r="7" spans="1:37" ht="48.75" customHeight="1" x14ac:dyDescent="0.25">
      <c r="A7" s="876"/>
      <c r="B7" s="751" t="s">
        <v>252</v>
      </c>
      <c r="C7" s="842"/>
      <c r="D7" s="842"/>
      <c r="E7" s="848"/>
      <c r="F7" s="9" t="s">
        <v>8</v>
      </c>
      <c r="G7" s="10" t="s">
        <v>105</v>
      </c>
      <c r="H7" s="75">
        <v>12</v>
      </c>
      <c r="I7" s="79">
        <v>12</v>
      </c>
      <c r="J7" s="79">
        <v>12</v>
      </c>
      <c r="K7" s="79">
        <v>12</v>
      </c>
      <c r="L7" s="79">
        <v>12</v>
      </c>
      <c r="M7" s="79">
        <v>6</v>
      </c>
      <c r="N7" s="79">
        <v>6</v>
      </c>
      <c r="O7" s="79">
        <v>6</v>
      </c>
      <c r="P7" s="79">
        <v>12</v>
      </c>
      <c r="Q7" s="79">
        <v>12</v>
      </c>
      <c r="R7" s="79">
        <v>12</v>
      </c>
      <c r="S7" s="84">
        <v>12</v>
      </c>
      <c r="T7" s="249">
        <f t="shared" ref="T7:T14" si="0">SUM(H7:S7)</f>
        <v>126</v>
      </c>
      <c r="U7" s="764"/>
      <c r="V7" s="762"/>
      <c r="W7" s="762"/>
      <c r="X7" s="762"/>
      <c r="Y7" s="762"/>
      <c r="Z7" s="762"/>
      <c r="AA7" s="762"/>
      <c r="AB7" s="784"/>
      <c r="AC7" s="781"/>
      <c r="AD7" s="762"/>
      <c r="AE7" s="760"/>
      <c r="AF7" s="762"/>
      <c r="AG7" s="762"/>
      <c r="AH7" s="762"/>
      <c r="AI7" s="772"/>
      <c r="AJ7" s="726"/>
      <c r="AK7" s="726"/>
    </row>
    <row r="8" spans="1:37" ht="60" customHeight="1" thickBot="1" x14ac:dyDescent="0.3">
      <c r="A8" s="876"/>
      <c r="B8" s="752" t="s">
        <v>252</v>
      </c>
      <c r="C8" s="843"/>
      <c r="D8" s="842"/>
      <c r="E8" s="849"/>
      <c r="F8" s="11" t="s">
        <v>78</v>
      </c>
      <c r="G8" s="179" t="s">
        <v>106</v>
      </c>
      <c r="H8" s="253"/>
      <c r="I8" s="254">
        <v>7</v>
      </c>
      <c r="J8" s="254"/>
      <c r="K8" s="254"/>
      <c r="L8" s="254">
        <v>7</v>
      </c>
      <c r="M8" s="254"/>
      <c r="N8" s="254"/>
      <c r="O8" s="254"/>
      <c r="P8" s="254"/>
      <c r="Q8" s="254">
        <v>7</v>
      </c>
      <c r="R8" s="254"/>
      <c r="S8" s="255"/>
      <c r="T8" s="249">
        <f t="shared" si="0"/>
        <v>21</v>
      </c>
      <c r="U8" s="764"/>
      <c r="V8" s="762"/>
      <c r="W8" s="762"/>
      <c r="X8" s="762"/>
      <c r="Y8" s="762"/>
      <c r="Z8" s="762"/>
      <c r="AA8" s="762"/>
      <c r="AB8" s="784"/>
      <c r="AC8" s="781"/>
      <c r="AD8" s="762"/>
      <c r="AE8" s="760"/>
      <c r="AF8" s="762"/>
      <c r="AG8" s="762"/>
      <c r="AH8" s="762"/>
      <c r="AI8" s="772"/>
      <c r="AJ8" s="726"/>
      <c r="AK8" s="726"/>
    </row>
    <row r="9" spans="1:37" s="86" customFormat="1" ht="37.5" customHeight="1" x14ac:dyDescent="0.25">
      <c r="A9" s="860">
        <v>2</v>
      </c>
      <c r="B9" s="750" t="s">
        <v>256</v>
      </c>
      <c r="C9" s="845" t="s">
        <v>257</v>
      </c>
      <c r="D9" s="879" t="s">
        <v>595</v>
      </c>
      <c r="E9" s="847" t="s">
        <v>75</v>
      </c>
      <c r="F9" s="87" t="s">
        <v>6</v>
      </c>
      <c r="G9" s="88" t="s">
        <v>76</v>
      </c>
      <c r="H9" s="256">
        <v>70</v>
      </c>
      <c r="I9" s="257">
        <v>70</v>
      </c>
      <c r="J9" s="257">
        <v>40</v>
      </c>
      <c r="K9" s="257">
        <v>70</v>
      </c>
      <c r="L9" s="257">
        <v>50</v>
      </c>
      <c r="M9" s="257">
        <v>30</v>
      </c>
      <c r="N9" s="257">
        <v>30</v>
      </c>
      <c r="O9" s="257">
        <v>30</v>
      </c>
      <c r="P9" s="257">
        <v>50</v>
      </c>
      <c r="Q9" s="257">
        <v>50</v>
      </c>
      <c r="R9" s="257">
        <v>50</v>
      </c>
      <c r="S9" s="258">
        <v>50</v>
      </c>
      <c r="T9" s="250">
        <f t="shared" si="0"/>
        <v>590</v>
      </c>
      <c r="U9" s="1027"/>
      <c r="V9" s="1024"/>
      <c r="W9" s="1024"/>
      <c r="X9" s="1024"/>
      <c r="Y9" s="1024"/>
      <c r="Z9" s="1024"/>
      <c r="AA9" s="1024"/>
      <c r="AB9" s="739" t="str">
        <f t="shared" ref="AB9" si="1">E9</f>
        <v>kg</v>
      </c>
      <c r="AC9" s="780">
        <f>SUM(T9:T11)</f>
        <v>908</v>
      </c>
      <c r="AD9" s="730"/>
      <c r="AE9" s="761">
        <f t="shared" ref="AE9" si="2">AC9*AD9</f>
        <v>0</v>
      </c>
      <c r="AF9" s="730"/>
      <c r="AG9" s="1024"/>
      <c r="AH9" s="1024"/>
      <c r="AI9" s="1022"/>
      <c r="AJ9" s="769"/>
      <c r="AK9" s="769"/>
    </row>
    <row r="10" spans="1:37" s="86" customFormat="1" ht="37.5" customHeight="1" x14ac:dyDescent="0.25">
      <c r="A10" s="876"/>
      <c r="B10" s="751" t="s">
        <v>252</v>
      </c>
      <c r="C10" s="842"/>
      <c r="D10" s="842"/>
      <c r="E10" s="848"/>
      <c r="F10" s="89" t="s">
        <v>8</v>
      </c>
      <c r="G10" s="47" t="s">
        <v>105</v>
      </c>
      <c r="H10" s="105">
        <v>10</v>
      </c>
      <c r="I10" s="111">
        <v>10</v>
      </c>
      <c r="J10" s="111">
        <v>10</v>
      </c>
      <c r="K10" s="111">
        <v>10</v>
      </c>
      <c r="L10" s="111">
        <v>10</v>
      </c>
      <c r="M10" s="111">
        <v>6</v>
      </c>
      <c r="N10" s="111">
        <v>6</v>
      </c>
      <c r="O10" s="111">
        <v>6</v>
      </c>
      <c r="P10" s="111">
        <v>10</v>
      </c>
      <c r="Q10" s="111">
        <v>10</v>
      </c>
      <c r="R10" s="111">
        <v>10</v>
      </c>
      <c r="S10" s="120">
        <v>10</v>
      </c>
      <c r="T10" s="249">
        <f t="shared" si="0"/>
        <v>108</v>
      </c>
      <c r="U10" s="1028"/>
      <c r="V10" s="1025"/>
      <c r="W10" s="1025"/>
      <c r="X10" s="1025"/>
      <c r="Y10" s="1025"/>
      <c r="Z10" s="1025"/>
      <c r="AA10" s="1025"/>
      <c r="AB10" s="784"/>
      <c r="AC10" s="781"/>
      <c r="AD10" s="762"/>
      <c r="AE10" s="760"/>
      <c r="AF10" s="762"/>
      <c r="AG10" s="1025"/>
      <c r="AH10" s="1025"/>
      <c r="AI10" s="1023"/>
      <c r="AJ10" s="726"/>
      <c r="AK10" s="726"/>
    </row>
    <row r="11" spans="1:37" s="86" customFormat="1" ht="37.5" customHeight="1" thickBot="1" x14ac:dyDescent="0.3">
      <c r="A11" s="876"/>
      <c r="B11" s="752" t="s">
        <v>252</v>
      </c>
      <c r="C11" s="843"/>
      <c r="D11" s="842"/>
      <c r="E11" s="849"/>
      <c r="F11" s="90" t="s">
        <v>78</v>
      </c>
      <c r="G11" s="91" t="s">
        <v>80</v>
      </c>
      <c r="H11" s="106">
        <v>20</v>
      </c>
      <c r="I11" s="112">
        <v>20</v>
      </c>
      <c r="J11" s="112">
        <v>20</v>
      </c>
      <c r="K11" s="112">
        <v>20</v>
      </c>
      <c r="L11" s="112">
        <v>20</v>
      </c>
      <c r="M11" s="112"/>
      <c r="N11" s="112">
        <v>15</v>
      </c>
      <c r="O11" s="112">
        <v>15</v>
      </c>
      <c r="P11" s="112">
        <v>20</v>
      </c>
      <c r="Q11" s="112">
        <v>20</v>
      </c>
      <c r="R11" s="112">
        <v>20</v>
      </c>
      <c r="S11" s="121">
        <v>20</v>
      </c>
      <c r="T11" s="249">
        <f t="shared" si="0"/>
        <v>210</v>
      </c>
      <c r="U11" s="1028"/>
      <c r="V11" s="1025"/>
      <c r="W11" s="1025"/>
      <c r="X11" s="1025"/>
      <c r="Y11" s="1025"/>
      <c r="Z11" s="1025"/>
      <c r="AA11" s="1025"/>
      <c r="AB11" s="784"/>
      <c r="AC11" s="781"/>
      <c r="AD11" s="762"/>
      <c r="AE11" s="760"/>
      <c r="AF11" s="762"/>
      <c r="AG11" s="1025"/>
      <c r="AH11" s="1025"/>
      <c r="AI11" s="1023"/>
      <c r="AJ11" s="726"/>
      <c r="AK11" s="726"/>
    </row>
    <row r="12" spans="1:37" ht="37.5" customHeight="1" x14ac:dyDescent="0.25">
      <c r="A12" s="860">
        <v>3</v>
      </c>
      <c r="B12" s="750" t="s">
        <v>258</v>
      </c>
      <c r="C12" s="842" t="s">
        <v>259</v>
      </c>
      <c r="D12" s="879" t="s">
        <v>537</v>
      </c>
      <c r="E12" s="847" t="s">
        <v>260</v>
      </c>
      <c r="F12" s="7" t="s">
        <v>6</v>
      </c>
      <c r="G12" s="8" t="s">
        <v>539</v>
      </c>
      <c r="H12" s="74">
        <v>2500</v>
      </c>
      <c r="I12" s="78">
        <v>2500</v>
      </c>
      <c r="J12" s="78">
        <v>2500</v>
      </c>
      <c r="K12" s="78">
        <v>2500</v>
      </c>
      <c r="L12" s="78">
        <v>2500</v>
      </c>
      <c r="M12" s="78">
        <v>500</v>
      </c>
      <c r="N12" s="78">
        <v>500</v>
      </c>
      <c r="O12" s="78">
        <v>500</v>
      </c>
      <c r="P12" s="78">
        <v>2500</v>
      </c>
      <c r="Q12" s="78">
        <v>2500</v>
      </c>
      <c r="R12" s="78">
        <v>2500</v>
      </c>
      <c r="S12" s="83">
        <v>2500</v>
      </c>
      <c r="T12" s="250">
        <f t="shared" si="0"/>
        <v>24000</v>
      </c>
      <c r="U12" s="736"/>
      <c r="V12" s="730"/>
      <c r="W12" s="730"/>
      <c r="X12" s="730"/>
      <c r="Y12" s="730"/>
      <c r="Z12" s="730"/>
      <c r="AA12" s="730"/>
      <c r="AB12" s="739" t="str">
        <f t="shared" ref="AB12" si="3">E12</f>
        <v>gab</v>
      </c>
      <c r="AC12" s="780">
        <f>SUM(T12:T14)</f>
        <v>27630</v>
      </c>
      <c r="AD12" s="730"/>
      <c r="AE12" s="761">
        <f t="shared" ref="AE12" si="4">AC12*AD12</f>
        <v>0</v>
      </c>
      <c r="AF12" s="730"/>
      <c r="AG12" s="730"/>
      <c r="AH12" s="730"/>
      <c r="AI12" s="733"/>
      <c r="AJ12" s="769"/>
      <c r="AK12" s="769"/>
    </row>
    <row r="13" spans="1:37" ht="37.5" customHeight="1" x14ac:dyDescent="0.25">
      <c r="A13" s="876"/>
      <c r="B13" s="751" t="s">
        <v>252</v>
      </c>
      <c r="C13" s="842"/>
      <c r="D13" s="842"/>
      <c r="E13" s="848"/>
      <c r="F13" s="9" t="s">
        <v>8</v>
      </c>
      <c r="G13" s="10" t="s">
        <v>105</v>
      </c>
      <c r="H13" s="75">
        <v>210</v>
      </c>
      <c r="I13" s="79">
        <v>210</v>
      </c>
      <c r="J13" s="79">
        <v>210</v>
      </c>
      <c r="K13" s="79">
        <v>210</v>
      </c>
      <c r="L13" s="79">
        <v>210</v>
      </c>
      <c r="M13" s="79">
        <v>160</v>
      </c>
      <c r="N13" s="79">
        <v>160</v>
      </c>
      <c r="O13" s="79">
        <v>160</v>
      </c>
      <c r="P13" s="79">
        <v>210</v>
      </c>
      <c r="Q13" s="79">
        <v>210</v>
      </c>
      <c r="R13" s="79">
        <v>210</v>
      </c>
      <c r="S13" s="84">
        <v>210</v>
      </c>
      <c r="T13" s="251">
        <f t="shared" si="0"/>
        <v>2370</v>
      </c>
      <c r="U13" s="764"/>
      <c r="V13" s="762"/>
      <c r="W13" s="762"/>
      <c r="X13" s="762"/>
      <c r="Y13" s="762"/>
      <c r="Z13" s="762"/>
      <c r="AA13" s="762"/>
      <c r="AB13" s="784"/>
      <c r="AC13" s="781"/>
      <c r="AD13" s="762"/>
      <c r="AE13" s="760"/>
      <c r="AF13" s="762"/>
      <c r="AG13" s="762"/>
      <c r="AH13" s="762"/>
      <c r="AI13" s="772"/>
      <c r="AJ13" s="726"/>
      <c r="AK13" s="726"/>
    </row>
    <row r="14" spans="1:37" ht="48" customHeight="1" x14ac:dyDescent="0.25">
      <c r="A14" s="874"/>
      <c r="B14" s="752" t="s">
        <v>252</v>
      </c>
      <c r="C14" s="843"/>
      <c r="D14" s="843"/>
      <c r="E14" s="849"/>
      <c r="F14" s="11" t="s">
        <v>78</v>
      </c>
      <c r="G14" s="15" t="s">
        <v>106</v>
      </c>
      <c r="H14" s="76">
        <v>180</v>
      </c>
      <c r="I14" s="80">
        <v>180</v>
      </c>
      <c r="J14" s="80">
        <v>180</v>
      </c>
      <c r="K14" s="80">
        <v>180</v>
      </c>
      <c r="L14" s="80">
        <v>180</v>
      </c>
      <c r="M14" s="80"/>
      <c r="N14" s="80"/>
      <c r="O14" s="80"/>
      <c r="P14" s="80"/>
      <c r="Q14" s="80"/>
      <c r="R14" s="80">
        <v>180</v>
      </c>
      <c r="S14" s="85">
        <v>180</v>
      </c>
      <c r="T14" s="252">
        <f t="shared" si="0"/>
        <v>1260</v>
      </c>
      <c r="U14" s="764"/>
      <c r="V14" s="762"/>
      <c r="W14" s="762"/>
      <c r="X14" s="762"/>
      <c r="Y14" s="762"/>
      <c r="Z14" s="762"/>
      <c r="AA14" s="762"/>
      <c r="AB14" s="784"/>
      <c r="AC14" s="781"/>
      <c r="AD14" s="762"/>
      <c r="AE14" s="760"/>
      <c r="AF14" s="762"/>
      <c r="AG14" s="762"/>
      <c r="AH14" s="762"/>
      <c r="AI14" s="772"/>
      <c r="AJ14" s="727"/>
      <c r="AK14" s="727"/>
    </row>
    <row r="15" spans="1:37" ht="48" customHeight="1" x14ac:dyDescent="0.25">
      <c r="A15" s="876">
        <v>4</v>
      </c>
      <c r="B15" s="750" t="s">
        <v>593</v>
      </c>
      <c r="C15" s="845" t="s">
        <v>594</v>
      </c>
      <c r="D15" s="845" t="s">
        <v>596</v>
      </c>
      <c r="E15" s="847" t="s">
        <v>75</v>
      </c>
      <c r="F15" s="241" t="s">
        <v>6</v>
      </c>
      <c r="G15" s="247" t="s">
        <v>597</v>
      </c>
      <c r="H15" s="259">
        <v>5</v>
      </c>
      <c r="I15" s="260">
        <v>5</v>
      </c>
      <c r="J15" s="260">
        <v>5</v>
      </c>
      <c r="K15" s="260">
        <v>5</v>
      </c>
      <c r="L15" s="260">
        <v>5</v>
      </c>
      <c r="M15" s="260">
        <v>5</v>
      </c>
      <c r="N15" s="260">
        <v>5</v>
      </c>
      <c r="O15" s="260">
        <v>5</v>
      </c>
      <c r="P15" s="260">
        <v>5</v>
      </c>
      <c r="Q15" s="260">
        <v>5</v>
      </c>
      <c r="R15" s="260">
        <v>5</v>
      </c>
      <c r="S15" s="261">
        <v>5</v>
      </c>
      <c r="T15" s="249">
        <v>60</v>
      </c>
      <c r="U15" s="734"/>
      <c r="V15" s="728"/>
      <c r="W15" s="728"/>
      <c r="X15" s="728"/>
      <c r="Y15" s="728"/>
      <c r="Z15" s="728"/>
      <c r="AA15" s="728"/>
      <c r="AB15" s="841" t="s">
        <v>75</v>
      </c>
      <c r="AC15" s="828">
        <v>60</v>
      </c>
      <c r="AD15" s="728"/>
      <c r="AE15" s="1029"/>
      <c r="AF15" s="728"/>
      <c r="AG15" s="728"/>
      <c r="AH15" s="728"/>
      <c r="AI15" s="731"/>
      <c r="AJ15" s="725"/>
      <c r="AK15" s="725"/>
    </row>
    <row r="16" spans="1:37" ht="48" customHeight="1" x14ac:dyDescent="0.25">
      <c r="A16" s="876"/>
      <c r="B16" s="751"/>
      <c r="C16" s="842"/>
      <c r="D16" s="842"/>
      <c r="E16" s="848"/>
      <c r="F16" s="243" t="s">
        <v>8</v>
      </c>
      <c r="G16" s="248"/>
      <c r="H16" s="262"/>
      <c r="I16" s="263"/>
      <c r="J16" s="263"/>
      <c r="K16" s="263"/>
      <c r="L16" s="263"/>
      <c r="M16" s="263"/>
      <c r="N16" s="263"/>
      <c r="O16" s="263"/>
      <c r="P16" s="263"/>
      <c r="Q16" s="263"/>
      <c r="R16" s="263"/>
      <c r="S16" s="264"/>
      <c r="T16" s="249"/>
      <c r="U16" s="735"/>
      <c r="V16" s="729"/>
      <c r="W16" s="729"/>
      <c r="X16" s="729"/>
      <c r="Y16" s="729"/>
      <c r="Z16" s="729"/>
      <c r="AA16" s="729"/>
      <c r="AB16" s="738"/>
      <c r="AC16" s="822"/>
      <c r="AD16" s="729"/>
      <c r="AE16" s="758"/>
      <c r="AF16" s="729"/>
      <c r="AG16" s="729"/>
      <c r="AH16" s="729"/>
      <c r="AI16" s="732"/>
      <c r="AJ16" s="726"/>
      <c r="AK16" s="726"/>
    </row>
    <row r="17" spans="1:37" ht="36.950000000000003" customHeight="1" thickBot="1" x14ac:dyDescent="0.3">
      <c r="A17" s="861"/>
      <c r="B17" s="752"/>
      <c r="C17" s="843"/>
      <c r="D17" s="846"/>
      <c r="E17" s="849"/>
      <c r="F17" s="239" t="s">
        <v>78</v>
      </c>
      <c r="G17" s="246"/>
      <c r="H17" s="265"/>
      <c r="I17" s="266"/>
      <c r="J17" s="266"/>
      <c r="K17" s="266"/>
      <c r="L17" s="266"/>
      <c r="M17" s="266"/>
      <c r="N17" s="266"/>
      <c r="O17" s="266"/>
      <c r="P17" s="266"/>
      <c r="Q17" s="266"/>
      <c r="R17" s="266"/>
      <c r="S17" s="267"/>
      <c r="T17" s="249"/>
      <c r="U17" s="736"/>
      <c r="V17" s="730"/>
      <c r="W17" s="730"/>
      <c r="X17" s="730"/>
      <c r="Y17" s="730"/>
      <c r="Z17" s="730"/>
      <c r="AA17" s="730"/>
      <c r="AB17" s="739"/>
      <c r="AC17" s="780"/>
      <c r="AD17" s="730"/>
      <c r="AE17" s="761"/>
      <c r="AF17" s="730"/>
      <c r="AG17" s="730"/>
      <c r="AH17" s="730"/>
      <c r="AI17" s="733"/>
      <c r="AJ17" s="748"/>
      <c r="AK17" s="748"/>
    </row>
    <row r="18" spans="1:37" ht="35.1" customHeight="1" x14ac:dyDescent="0.25">
      <c r="A18" s="860">
        <v>5</v>
      </c>
      <c r="B18" s="750" t="s">
        <v>256</v>
      </c>
      <c r="C18" s="845" t="s">
        <v>538</v>
      </c>
      <c r="D18" s="879" t="s">
        <v>595</v>
      </c>
      <c r="E18" s="847" t="s">
        <v>75</v>
      </c>
      <c r="F18" s="7" t="s">
        <v>6</v>
      </c>
      <c r="G18" s="8" t="s">
        <v>539</v>
      </c>
      <c r="H18" s="74">
        <v>50</v>
      </c>
      <c r="I18" s="78">
        <v>50</v>
      </c>
      <c r="J18" s="78">
        <v>50</v>
      </c>
      <c r="K18" s="78">
        <v>50</v>
      </c>
      <c r="L18" s="78">
        <v>50</v>
      </c>
      <c r="M18" s="78">
        <v>50</v>
      </c>
      <c r="N18" s="78">
        <v>50</v>
      </c>
      <c r="O18" s="78">
        <v>50</v>
      </c>
      <c r="P18" s="78">
        <v>50</v>
      </c>
      <c r="Q18" s="78">
        <v>50</v>
      </c>
      <c r="R18" s="78">
        <v>50</v>
      </c>
      <c r="S18" s="83">
        <v>50</v>
      </c>
      <c r="T18" s="250">
        <f t="shared" ref="T18:T20" si="5">SUM(H18:S18)</f>
        <v>600</v>
      </c>
      <c r="U18" s="736"/>
      <c r="V18" s="730"/>
      <c r="W18" s="730"/>
      <c r="X18" s="730"/>
      <c r="Y18" s="730"/>
      <c r="Z18" s="730"/>
      <c r="AA18" s="730"/>
      <c r="AB18" s="739" t="str">
        <f t="shared" ref="AB18" si="6">E18</f>
        <v>kg</v>
      </c>
      <c r="AC18" s="780">
        <f>SUM(T18:T20)</f>
        <v>600</v>
      </c>
      <c r="AD18" s="730"/>
      <c r="AE18" s="761">
        <f t="shared" ref="AE18" si="7">AC18*AD18</f>
        <v>0</v>
      </c>
      <c r="AF18" s="730"/>
      <c r="AG18" s="730"/>
      <c r="AH18" s="730"/>
      <c r="AI18" s="733"/>
      <c r="AJ18" s="769"/>
      <c r="AK18" s="769"/>
    </row>
    <row r="19" spans="1:37" ht="47.25" x14ac:dyDescent="0.25">
      <c r="A19" s="876"/>
      <c r="B19" s="751" t="s">
        <v>252</v>
      </c>
      <c r="C19" s="842"/>
      <c r="D19" s="842"/>
      <c r="E19" s="848"/>
      <c r="F19" s="9" t="s">
        <v>8</v>
      </c>
      <c r="G19" s="10"/>
      <c r="H19" s="75"/>
      <c r="I19" s="79"/>
      <c r="J19" s="79"/>
      <c r="K19" s="79"/>
      <c r="L19" s="79"/>
      <c r="M19" s="79"/>
      <c r="N19" s="79"/>
      <c r="O19" s="79"/>
      <c r="P19" s="79"/>
      <c r="Q19" s="79"/>
      <c r="R19" s="79"/>
      <c r="S19" s="84"/>
      <c r="T19" s="251">
        <f t="shared" si="5"/>
        <v>0</v>
      </c>
      <c r="U19" s="764"/>
      <c r="V19" s="762"/>
      <c r="W19" s="762"/>
      <c r="X19" s="762"/>
      <c r="Y19" s="762"/>
      <c r="Z19" s="762"/>
      <c r="AA19" s="762"/>
      <c r="AB19" s="784"/>
      <c r="AC19" s="781"/>
      <c r="AD19" s="762"/>
      <c r="AE19" s="760"/>
      <c r="AF19" s="762"/>
      <c r="AG19" s="762"/>
      <c r="AH19" s="762"/>
      <c r="AI19" s="772"/>
      <c r="AJ19" s="726"/>
      <c r="AK19" s="726"/>
    </row>
    <row r="20" spans="1:37" ht="47.25" x14ac:dyDescent="0.25">
      <c r="A20" s="874"/>
      <c r="B20" s="752" t="s">
        <v>252</v>
      </c>
      <c r="C20" s="843"/>
      <c r="D20" s="843"/>
      <c r="E20" s="849"/>
      <c r="F20" s="11" t="s">
        <v>78</v>
      </c>
      <c r="G20" s="15"/>
      <c r="H20" s="76"/>
      <c r="I20" s="80"/>
      <c r="J20" s="80"/>
      <c r="K20" s="80"/>
      <c r="L20" s="80"/>
      <c r="M20" s="80"/>
      <c r="N20" s="80"/>
      <c r="O20" s="80"/>
      <c r="P20" s="80"/>
      <c r="Q20" s="80"/>
      <c r="R20" s="80"/>
      <c r="S20" s="85"/>
      <c r="T20" s="252">
        <f t="shared" si="5"/>
        <v>0</v>
      </c>
      <c r="U20" s="764"/>
      <c r="V20" s="762"/>
      <c r="W20" s="762"/>
      <c r="X20" s="762"/>
      <c r="Y20" s="762"/>
      <c r="Z20" s="762"/>
      <c r="AA20" s="762"/>
      <c r="AB20" s="784"/>
      <c r="AC20" s="781"/>
      <c r="AD20" s="762"/>
      <c r="AE20" s="760"/>
      <c r="AF20" s="762"/>
      <c r="AG20" s="762"/>
      <c r="AH20" s="762"/>
      <c r="AI20" s="772"/>
      <c r="AJ20" s="727"/>
      <c r="AK20" s="727"/>
    </row>
    <row r="21" spans="1:37" ht="25.5" customHeight="1" x14ac:dyDescent="0.25">
      <c r="A21" s="61"/>
      <c r="B21" s="198"/>
      <c r="C21" s="199"/>
      <c r="D21" s="199"/>
      <c r="E21" s="158"/>
      <c r="F21" s="193"/>
      <c r="G21" s="200"/>
      <c r="H21" s="201"/>
      <c r="I21" s="201"/>
      <c r="J21" s="201"/>
      <c r="K21" s="201"/>
      <c r="L21" s="201"/>
      <c r="M21" s="201"/>
      <c r="N21" s="201"/>
      <c r="O21" s="201"/>
      <c r="P21" s="201"/>
      <c r="Q21" s="201"/>
      <c r="R21" s="201"/>
      <c r="S21" s="201"/>
      <c r="T21" s="92"/>
      <c r="U21" s="34"/>
      <c r="V21" s="34"/>
      <c r="W21" s="34"/>
      <c r="X21" s="34"/>
      <c r="Y21" s="34"/>
      <c r="Z21" s="34"/>
      <c r="AA21" s="34"/>
      <c r="AB21" s="61"/>
      <c r="AC21" s="196"/>
      <c r="AD21" s="34"/>
      <c r="AE21" s="197"/>
      <c r="AF21" s="34"/>
      <c r="AG21" s="34"/>
      <c r="AH21" s="34"/>
      <c r="AI21" s="34"/>
      <c r="AJ21" s="34"/>
      <c r="AK21" s="34"/>
    </row>
    <row r="22" spans="1:37" s="2" customFormat="1" ht="37.5" customHeight="1" thickBot="1" x14ac:dyDescent="0.35">
      <c r="A22" s="61"/>
      <c r="B22" s="198"/>
      <c r="C22" s="199"/>
      <c r="D22" s="199"/>
      <c r="E22" s="158"/>
      <c r="F22" s="193"/>
      <c r="G22" s="200"/>
      <c r="H22" s="201"/>
      <c r="I22" s="201"/>
      <c r="J22" s="201"/>
      <c r="K22" s="201"/>
      <c r="L22" s="201"/>
      <c r="M22" s="201"/>
      <c r="N22" s="201"/>
      <c r="O22" s="201"/>
      <c r="P22" s="201"/>
      <c r="Q22" s="201"/>
      <c r="R22" s="201"/>
      <c r="S22" s="201"/>
      <c r="T22" s="92"/>
      <c r="U22" s="34"/>
      <c r="V22" s="34"/>
      <c r="W22" s="34"/>
      <c r="X22" s="34"/>
      <c r="Y22" s="34"/>
      <c r="Z22" s="34"/>
      <c r="AA22" s="34"/>
      <c r="AB22" s="61"/>
      <c r="AC22" s="196"/>
      <c r="AD22" s="34"/>
      <c r="AE22" s="197"/>
      <c r="AF22" s="34"/>
      <c r="AG22" s="34"/>
      <c r="AH22" s="34"/>
      <c r="AI22" s="34"/>
      <c r="AJ22" s="34"/>
      <c r="AK22" s="34"/>
    </row>
    <row r="23" spans="1:37" s="2" customFormat="1" ht="37.5" customHeight="1" x14ac:dyDescent="0.3">
      <c r="A23"/>
      <c r="B23" s="877" t="s">
        <v>95</v>
      </c>
      <c r="C23" s="855"/>
      <c r="D23" s="855"/>
      <c r="E23" s="855"/>
      <c r="F23" s="855"/>
      <c r="G23" s="855"/>
      <c r="H23" s="855"/>
      <c r="I23" s="855"/>
      <c r="J23" s="855"/>
      <c r="K23" s="855"/>
      <c r="L23" s="855"/>
      <c r="M23" s="855"/>
      <c r="N23" s="855"/>
      <c r="O23" s="855"/>
      <c r="P23" s="855"/>
      <c r="Q23" s="855"/>
      <c r="R23" s="855"/>
      <c r="S23" s="855"/>
      <c r="T23" s="855"/>
      <c r="U23" s="855"/>
      <c r="V23" s="855"/>
      <c r="W23" s="855"/>
      <c r="X23" s="855"/>
      <c r="Y23" s="855"/>
      <c r="Z23" s="855"/>
      <c r="AA23" s="855"/>
      <c r="AB23" s="855"/>
      <c r="AC23" s="855"/>
      <c r="AD23" s="855"/>
      <c r="AE23" s="72">
        <f>SUM(AE6:AE14)</f>
        <v>0</v>
      </c>
      <c r="AF23"/>
      <c r="AG23"/>
      <c r="AH23"/>
      <c r="AI23"/>
      <c r="AJ23"/>
      <c r="AK23"/>
    </row>
    <row r="24" spans="1:37" s="2" customFormat="1" ht="37.5" customHeight="1" x14ac:dyDescent="0.3">
      <c r="A24"/>
      <c r="B24"/>
      <c r="C24"/>
      <c r="D24"/>
      <c r="E24"/>
      <c r="F24"/>
      <c r="G24" s="16"/>
      <c r="H24" s="16"/>
      <c r="I24" s="16"/>
      <c r="J24" s="16"/>
      <c r="K24" s="16"/>
      <c r="L24" s="16"/>
      <c r="M24" s="16"/>
      <c r="N24" s="16"/>
      <c r="O24" s="16"/>
      <c r="P24" s="16"/>
      <c r="Q24"/>
      <c r="R24"/>
      <c r="S24"/>
      <c r="T24" s="34"/>
      <c r="U24"/>
      <c r="V24"/>
      <c r="W24"/>
      <c r="X24"/>
      <c r="Y24"/>
      <c r="Z24"/>
      <c r="AA24"/>
      <c r="AB24"/>
      <c r="AC24"/>
      <c r="AD24"/>
      <c r="AE24"/>
      <c r="AF24"/>
      <c r="AG24"/>
      <c r="AH24"/>
      <c r="AI24"/>
      <c r="AJ24"/>
      <c r="AK24"/>
    </row>
    <row r="25" spans="1:37" ht="18.75" x14ac:dyDescent="0.3">
      <c r="D25" s="17"/>
      <c r="E25" s="2"/>
      <c r="F25" s="2"/>
      <c r="G25" s="2"/>
      <c r="H25" s="2"/>
      <c r="I25" s="2"/>
      <c r="J25" s="2"/>
      <c r="K25" s="2"/>
      <c r="L25" s="2"/>
      <c r="M25" s="2"/>
      <c r="N25" s="2"/>
      <c r="O25" s="2"/>
      <c r="P25" s="2"/>
    </row>
    <row r="26" spans="1:37" ht="18.75" x14ac:dyDescent="0.3">
      <c r="B26" s="18" t="s">
        <v>96</v>
      </c>
      <c r="C26" s="19"/>
      <c r="D26" s="20">
        <f>SUM(AF6:AF14)/3</f>
        <v>0</v>
      </c>
      <c r="E26" s="19" t="s">
        <v>97</v>
      </c>
      <c r="F26" s="16"/>
      <c r="G26" s="16"/>
      <c r="H26" s="16"/>
      <c r="I26" s="16"/>
      <c r="J26" s="16"/>
      <c r="K26" s="16"/>
      <c r="L26" s="16"/>
      <c r="M26" s="24"/>
      <c r="N26" s="25"/>
      <c r="T26"/>
    </row>
    <row r="27" spans="1:37" ht="15.75" x14ac:dyDescent="0.25">
      <c r="C27" s="21"/>
      <c r="D27" s="22"/>
      <c r="E27" s="22"/>
      <c r="F27" s="22"/>
      <c r="G27" s="22"/>
      <c r="H27" s="22"/>
      <c r="I27" s="22"/>
      <c r="J27" s="26"/>
      <c r="K27" s="27"/>
      <c r="L27" s="28"/>
      <c r="M27" s="28"/>
      <c r="N27" s="29"/>
      <c r="T27"/>
    </row>
    <row r="28" spans="1:37" ht="18.75" x14ac:dyDescent="0.3">
      <c r="A28" s="2"/>
      <c r="B28" s="815" t="s">
        <v>98</v>
      </c>
      <c r="C28" s="815"/>
      <c r="D28" s="815"/>
      <c r="E28" s="815"/>
      <c r="F28" s="815"/>
      <c r="G28" s="815"/>
      <c r="H28" s="815"/>
      <c r="I28" s="815"/>
      <c r="J28" s="815"/>
      <c r="K28" s="815"/>
      <c r="L28" s="815"/>
      <c r="M28" s="815"/>
      <c r="N28" s="815"/>
      <c r="O28" s="2"/>
      <c r="P28" s="2"/>
      <c r="Q28" s="2"/>
      <c r="R28" s="2"/>
      <c r="S28" s="2"/>
      <c r="T28" s="2"/>
      <c r="U28" s="2"/>
      <c r="V28" s="2"/>
      <c r="W28" s="2"/>
      <c r="X28" s="2"/>
      <c r="Y28" s="2"/>
      <c r="Z28" s="2"/>
      <c r="AA28" s="2"/>
      <c r="AB28" s="2"/>
      <c r="AC28" s="2"/>
      <c r="AD28" s="2"/>
      <c r="AE28" s="2"/>
      <c r="AF28" s="2"/>
      <c r="AG28" s="2"/>
      <c r="AH28" s="2"/>
      <c r="AI28" s="2"/>
      <c r="AJ28" s="2"/>
      <c r="AK28" s="2"/>
    </row>
    <row r="29" spans="1:37" ht="18.75" x14ac:dyDescent="0.3">
      <c r="A29" s="2"/>
      <c r="B29" s="815" t="s">
        <v>32</v>
      </c>
      <c r="C29" s="815"/>
      <c r="D29" s="815"/>
      <c r="E29" s="815"/>
      <c r="F29" s="815"/>
      <c r="G29" s="815"/>
      <c r="H29" s="815"/>
      <c r="I29" s="815"/>
      <c r="J29" s="815"/>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row>
    <row r="30" spans="1:37" ht="18.75" x14ac:dyDescent="0.3">
      <c r="A30" s="2"/>
      <c r="B30" s="815" t="s">
        <v>33</v>
      </c>
      <c r="C30" s="815"/>
      <c r="D30" s="815"/>
      <c r="E30" s="815"/>
      <c r="F30" s="815"/>
      <c r="G30" s="815"/>
      <c r="H30" s="815"/>
      <c r="I30" s="815"/>
      <c r="J30" s="815"/>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row>
    <row r="32" spans="1:37" ht="15.75" x14ac:dyDescent="0.25">
      <c r="A32" s="809" t="s">
        <v>506</v>
      </c>
      <c r="B32" s="809"/>
      <c r="C32" s="809"/>
      <c r="D32" s="809"/>
      <c r="E32" s="809"/>
      <c r="F32" s="809"/>
      <c r="G32" s="809"/>
      <c r="H32" s="809"/>
      <c r="I32" s="809"/>
      <c r="J32" s="809"/>
      <c r="K32" s="809"/>
      <c r="L32" s="809"/>
      <c r="M32" s="809"/>
      <c r="N32" s="809"/>
      <c r="O32" s="809"/>
      <c r="P32" s="809"/>
      <c r="Q32" s="186"/>
      <c r="R32" s="186"/>
      <c r="S32" s="186"/>
      <c r="T32" s="186"/>
    </row>
    <row r="33" spans="1:20" ht="15.75" x14ac:dyDescent="0.25">
      <c r="A33" s="810" t="s">
        <v>577</v>
      </c>
      <c r="B33" s="810"/>
      <c r="C33" s="810"/>
      <c r="D33" s="810"/>
      <c r="E33" s="810"/>
      <c r="F33" s="810"/>
      <c r="G33" s="810"/>
      <c r="H33" s="810"/>
      <c r="I33" s="186"/>
      <c r="J33" s="186"/>
      <c r="K33" s="186"/>
      <c r="L33" s="186"/>
      <c r="M33" s="186"/>
      <c r="N33" s="186"/>
      <c r="O33" s="186"/>
      <c r="P33" s="186"/>
      <c r="Q33" s="186"/>
      <c r="R33" s="186"/>
      <c r="S33" s="186"/>
      <c r="T33" s="186"/>
    </row>
    <row r="34" spans="1:20" ht="15.75" x14ac:dyDescent="0.25">
      <c r="A34" s="811" t="s">
        <v>495</v>
      </c>
      <c r="B34" s="811"/>
      <c r="C34" s="811"/>
      <c r="D34" s="811"/>
      <c r="E34" s="811"/>
      <c r="F34" s="811"/>
      <c r="G34" s="811"/>
      <c r="H34" s="811"/>
      <c r="I34" s="811"/>
      <c r="J34" s="811"/>
      <c r="K34" s="811"/>
      <c r="L34" s="186"/>
      <c r="M34" s="186"/>
      <c r="N34" s="186"/>
      <c r="O34" s="186"/>
      <c r="P34" s="186"/>
      <c r="Q34" s="186"/>
      <c r="R34" s="186"/>
      <c r="S34" s="186"/>
      <c r="T34" s="186"/>
    </row>
    <row r="35" spans="1:20" ht="15.75" x14ac:dyDescent="0.25">
      <c r="A35" s="812" t="s">
        <v>523</v>
      </c>
      <c r="B35" s="812"/>
      <c r="C35" s="812"/>
      <c r="D35" s="812"/>
      <c r="E35" s="812"/>
      <c r="F35" s="812"/>
      <c r="G35" s="812"/>
      <c r="H35" s="812"/>
      <c r="I35" s="812"/>
      <c r="J35" s="812"/>
      <c r="K35" s="812"/>
      <c r="L35" s="186"/>
      <c r="M35" s="186"/>
      <c r="N35" s="186"/>
      <c r="O35" s="186"/>
      <c r="P35" s="186"/>
      <c r="Q35" s="186"/>
      <c r="R35" s="186"/>
      <c r="S35" s="186"/>
      <c r="T35" s="186"/>
    </row>
    <row r="36" spans="1:20" ht="15.75" x14ac:dyDescent="0.25">
      <c r="A36" s="948" t="s">
        <v>552</v>
      </c>
      <c r="B36" s="948"/>
      <c r="C36" s="948"/>
      <c r="D36" s="948"/>
      <c r="E36" s="948"/>
      <c r="F36" s="948"/>
      <c r="G36" s="948"/>
      <c r="H36" s="948"/>
      <c r="I36" s="948"/>
      <c r="J36" s="948"/>
      <c r="K36" s="948"/>
      <c r="L36" s="948"/>
      <c r="M36" s="948"/>
      <c r="N36" s="187"/>
      <c r="O36" s="187"/>
      <c r="P36" s="187"/>
      <c r="Q36" s="187"/>
      <c r="R36" s="187"/>
      <c r="S36" s="186"/>
      <c r="T36" s="186"/>
    </row>
    <row r="37" spans="1:20" ht="15.75" x14ac:dyDescent="0.25">
      <c r="A37" s="948" t="s">
        <v>503</v>
      </c>
      <c r="B37" s="948"/>
      <c r="C37" s="948"/>
      <c r="D37" s="948"/>
      <c r="E37" s="948"/>
      <c r="F37" s="948"/>
      <c r="G37" s="948"/>
      <c r="H37" s="948"/>
      <c r="I37" s="222"/>
      <c r="J37" s="223"/>
      <c r="K37" s="223"/>
      <c r="L37" s="223"/>
      <c r="M37" s="223"/>
      <c r="N37" s="186"/>
      <c r="O37" s="186"/>
      <c r="P37" s="186"/>
      <c r="Q37" s="186"/>
      <c r="R37" s="186"/>
      <c r="S37" s="186"/>
      <c r="T37" s="186"/>
    </row>
    <row r="38" spans="1:20" ht="15.75" x14ac:dyDescent="0.25">
      <c r="A38" s="813" t="s">
        <v>510</v>
      </c>
      <c r="B38" s="813"/>
      <c r="C38" s="813"/>
      <c r="D38" s="813"/>
      <c r="E38" s="813"/>
      <c r="F38" s="813"/>
      <c r="G38" s="813"/>
      <c r="H38" s="813"/>
      <c r="I38" s="813"/>
      <c r="J38" s="813"/>
      <c r="K38" s="813"/>
      <c r="L38" s="187"/>
      <c r="M38" s="186"/>
      <c r="N38" s="186"/>
      <c r="O38" s="186"/>
      <c r="P38" s="186"/>
      <c r="Q38" s="186"/>
      <c r="R38" s="186"/>
      <c r="S38" s="186"/>
      <c r="T38" s="186"/>
    </row>
    <row r="39" spans="1:20" ht="15.75" x14ac:dyDescent="0.25">
      <c r="A39" s="813"/>
      <c r="B39" s="813"/>
      <c r="C39" s="813"/>
      <c r="D39" s="813"/>
      <c r="E39" s="813"/>
      <c r="F39" s="813"/>
      <c r="G39" s="813"/>
      <c r="H39" s="813"/>
      <c r="I39" s="187"/>
      <c r="J39" s="188"/>
      <c r="K39" s="188"/>
      <c r="L39" s="188"/>
      <c r="M39" s="186"/>
      <c r="N39" s="186"/>
      <c r="O39" s="186"/>
      <c r="P39" s="186"/>
      <c r="Q39" s="186"/>
      <c r="R39" s="186"/>
      <c r="S39" s="186"/>
      <c r="T39" s="186"/>
    </row>
    <row r="40" spans="1:20" ht="15.75" x14ac:dyDescent="0.25">
      <c r="A40" s="814" t="s">
        <v>496</v>
      </c>
      <c r="B40" s="814"/>
      <c r="C40" s="814"/>
      <c r="D40" s="814"/>
      <c r="E40" s="814"/>
      <c r="F40" s="814"/>
      <c r="G40" s="814"/>
      <c r="H40" s="186"/>
      <c r="I40" s="186"/>
      <c r="J40" s="186"/>
      <c r="K40" s="186"/>
      <c r="L40" s="186"/>
      <c r="M40" s="186"/>
      <c r="N40" s="186"/>
      <c r="O40" s="186"/>
      <c r="P40" s="186"/>
      <c r="Q40" s="186"/>
      <c r="R40" s="186"/>
      <c r="S40" s="186"/>
      <c r="T40" s="186"/>
    </row>
    <row r="41" spans="1:20" ht="15.75" x14ac:dyDescent="0.25">
      <c r="A41" s="808" t="s">
        <v>497</v>
      </c>
      <c r="B41" s="808"/>
      <c r="C41" s="808"/>
      <c r="D41" s="808"/>
      <c r="E41" s="808"/>
      <c r="F41" s="808"/>
      <c r="G41" s="808"/>
      <c r="H41" s="808"/>
      <c r="I41" s="808"/>
      <c r="J41" s="808"/>
      <c r="K41" s="808"/>
      <c r="L41" s="808"/>
      <c r="M41" s="808"/>
      <c r="N41" s="808"/>
      <c r="O41" s="186"/>
      <c r="P41" s="186"/>
      <c r="Q41" s="186"/>
      <c r="R41" s="186"/>
      <c r="S41" s="186"/>
      <c r="T41" s="186"/>
    </row>
    <row r="42" spans="1:20" ht="15.75" x14ac:dyDescent="0.25">
      <c r="A42" s="819" t="s">
        <v>498</v>
      </c>
      <c r="B42" s="819"/>
      <c r="C42" s="819"/>
      <c r="D42" s="819"/>
      <c r="E42" s="186"/>
      <c r="F42" s="186"/>
      <c r="G42" s="186"/>
      <c r="H42" s="186"/>
      <c r="I42" s="186"/>
      <c r="J42" s="186"/>
      <c r="K42" s="186"/>
      <c r="L42" s="186"/>
      <c r="M42" s="186"/>
      <c r="N42" s="186"/>
      <c r="O42" s="186"/>
      <c r="P42" s="186"/>
      <c r="Q42" s="186"/>
      <c r="R42" s="186"/>
      <c r="S42" s="186"/>
      <c r="T42" s="186"/>
    </row>
    <row r="43" spans="1:20" ht="15.75" x14ac:dyDescent="0.25">
      <c r="A43" s="807" t="s">
        <v>499</v>
      </c>
      <c r="B43" s="807"/>
      <c r="C43" s="807"/>
      <c r="D43" s="807"/>
      <c r="E43" s="807"/>
      <c r="F43" s="807"/>
      <c r="G43" s="807"/>
      <c r="H43" s="807"/>
      <c r="I43" s="807"/>
      <c r="J43" s="807"/>
      <c r="K43" s="807"/>
      <c r="L43" s="807"/>
      <c r="M43" s="807"/>
      <c r="N43" s="807"/>
      <c r="O43" s="807"/>
      <c r="P43" s="807"/>
      <c r="Q43" s="807"/>
      <c r="R43" s="807"/>
      <c r="S43" s="807"/>
      <c r="T43" s="807"/>
    </row>
    <row r="44" spans="1:20" ht="15.75" x14ac:dyDescent="0.25">
      <c r="A44" s="807" t="s">
        <v>500</v>
      </c>
      <c r="B44" s="807"/>
      <c r="C44" s="807"/>
      <c r="D44" s="807"/>
      <c r="E44" s="807"/>
      <c r="F44" s="807"/>
      <c r="G44" s="807"/>
      <c r="H44" s="807"/>
      <c r="I44" s="807"/>
      <c r="J44" s="807"/>
      <c r="K44" s="807"/>
      <c r="L44" s="807"/>
      <c r="M44" s="807"/>
      <c r="N44" s="807"/>
      <c r="O44" s="807"/>
      <c r="P44" s="807"/>
      <c r="Q44" s="807"/>
      <c r="R44" s="807"/>
      <c r="S44" s="807"/>
      <c r="T44" s="186"/>
    </row>
    <row r="45" spans="1:20" ht="15.75" x14ac:dyDescent="0.25">
      <c r="A45" s="807" t="s">
        <v>501</v>
      </c>
      <c r="B45" s="807"/>
      <c r="C45" s="807"/>
      <c r="D45" s="807"/>
      <c r="E45" s="807"/>
      <c r="F45" s="807"/>
      <c r="G45" s="807"/>
      <c r="H45" s="807"/>
      <c r="I45" s="807"/>
      <c r="J45" s="807"/>
      <c r="K45" s="807"/>
      <c r="L45" s="807"/>
      <c r="M45" s="807"/>
      <c r="N45" s="807"/>
      <c r="O45" s="807"/>
      <c r="P45" s="807"/>
      <c r="Q45" s="807"/>
      <c r="R45" s="807"/>
      <c r="S45" s="807"/>
      <c r="T45" s="186"/>
    </row>
    <row r="46" spans="1:20" ht="15.75" x14ac:dyDescent="0.25">
      <c r="A46" s="807" t="s">
        <v>502</v>
      </c>
      <c r="B46" s="807"/>
      <c r="C46" s="807"/>
      <c r="D46" s="807"/>
      <c r="E46" s="807"/>
      <c r="F46" s="807"/>
      <c r="G46" s="807"/>
      <c r="H46" s="807"/>
      <c r="I46" s="807"/>
      <c r="J46" s="807"/>
      <c r="K46" s="807"/>
      <c r="L46" s="807"/>
      <c r="M46" s="807"/>
      <c r="N46" s="807"/>
      <c r="O46" s="807"/>
      <c r="P46" s="807"/>
      <c r="Q46" s="807"/>
      <c r="R46" s="807"/>
      <c r="S46" s="807"/>
      <c r="T46" s="807"/>
    </row>
    <row r="47" spans="1:20" ht="15.75" x14ac:dyDescent="0.25">
      <c r="A47" s="807" t="s">
        <v>505</v>
      </c>
      <c r="B47" s="807"/>
      <c r="C47" s="807"/>
      <c r="D47" s="807"/>
      <c r="E47" s="807"/>
      <c r="F47" s="807"/>
      <c r="G47" s="186"/>
      <c r="H47" s="186"/>
      <c r="I47" s="186"/>
      <c r="J47" s="186"/>
      <c r="K47" s="186"/>
      <c r="L47" s="186"/>
      <c r="M47" s="186"/>
      <c r="N47" s="186"/>
      <c r="O47" s="186"/>
      <c r="P47" s="186"/>
      <c r="Q47" s="186"/>
      <c r="R47" s="186"/>
      <c r="S47" s="186"/>
      <c r="T47" s="186"/>
    </row>
    <row r="48" spans="1:20" ht="15.75" x14ac:dyDescent="0.25">
      <c r="A48" s="808" t="s">
        <v>508</v>
      </c>
      <c r="B48" s="808"/>
      <c r="C48" s="808"/>
      <c r="D48" s="808"/>
      <c r="E48" s="808"/>
      <c r="F48" s="808"/>
      <c r="G48" s="808"/>
      <c r="H48" s="808"/>
      <c r="I48" s="808"/>
      <c r="J48" s="808"/>
      <c r="K48" s="808"/>
      <c r="L48" s="808"/>
      <c r="M48" s="808"/>
      <c r="N48" s="186"/>
      <c r="O48" s="186"/>
      <c r="P48" s="186"/>
      <c r="Q48" s="186"/>
      <c r="R48" s="186"/>
      <c r="S48" s="186"/>
      <c r="T48" s="186"/>
    </row>
  </sheetData>
  <protectedRanges>
    <protectedRange sqref="AD6:AI22" name="Diapazons2_5_1_1_1"/>
    <protectedRange sqref="U6:Z22" name="Diapazons1_5_1_1_1"/>
    <protectedRange sqref="B25:P25" name="Diapazons4_5_1_1"/>
    <protectedRange sqref="V23" name="Diapazons3_5_1_1"/>
    <protectedRange sqref="B26:N27" name="Diapazons4_5_1"/>
    <protectedRange sqref="B28:N30" name="Diapazons4_5_1_1_1"/>
  </protectedRanges>
  <mergeCells count="152">
    <mergeCell ref="AD15:AD17"/>
    <mergeCell ref="AE15:AE17"/>
    <mergeCell ref="AF15:AF17"/>
    <mergeCell ref="AG15:AG17"/>
    <mergeCell ref="AH15:AH17"/>
    <mergeCell ref="AI15:AI17"/>
    <mergeCell ref="AJ15:AJ17"/>
    <mergeCell ref="AK15:AK17"/>
    <mergeCell ref="A15:A17"/>
    <mergeCell ref="B15:B17"/>
    <mergeCell ref="C15:C17"/>
    <mergeCell ref="D15:D17"/>
    <mergeCell ref="E15:E17"/>
    <mergeCell ref="U15:U17"/>
    <mergeCell ref="V15:V17"/>
    <mergeCell ref="W15:W17"/>
    <mergeCell ref="X15:X17"/>
    <mergeCell ref="Y15:Y17"/>
    <mergeCell ref="Z15:Z17"/>
    <mergeCell ref="AA15:AA17"/>
    <mergeCell ref="AB15:AB17"/>
    <mergeCell ref="AC15:AC17"/>
    <mergeCell ref="A47:F47"/>
    <mergeCell ref="A48:M48"/>
    <mergeCell ref="A42:D42"/>
    <mergeCell ref="A43:T43"/>
    <mergeCell ref="A44:S44"/>
    <mergeCell ref="A45:S45"/>
    <mergeCell ref="A46:T46"/>
    <mergeCell ref="A33:H33"/>
    <mergeCell ref="A34:K34"/>
    <mergeCell ref="A35:K35"/>
    <mergeCell ref="A36:M36"/>
    <mergeCell ref="A37:H37"/>
    <mergeCell ref="A38:K38"/>
    <mergeCell ref="A39:H39"/>
    <mergeCell ref="A40:G40"/>
    <mergeCell ref="A41:N41"/>
    <mergeCell ref="A18:A20"/>
    <mergeCell ref="B18:B20"/>
    <mergeCell ref="C18:C20"/>
    <mergeCell ref="E1:S1"/>
    <mergeCell ref="E2:S2"/>
    <mergeCell ref="C4:D4"/>
    <mergeCell ref="H4:S4"/>
    <mergeCell ref="U4:AA4"/>
    <mergeCell ref="F4:F5"/>
    <mergeCell ref="G4:G5"/>
    <mergeCell ref="T4:T5"/>
    <mergeCell ref="D12:D14"/>
    <mergeCell ref="E4:E5"/>
    <mergeCell ref="E6:E8"/>
    <mergeCell ref="E9:E11"/>
    <mergeCell ref="E12:E14"/>
    <mergeCell ref="Y6:Y8"/>
    <mergeCell ref="Y9:Y11"/>
    <mergeCell ref="Y12:Y14"/>
    <mergeCell ref="Z6:Z8"/>
    <mergeCell ref="Z9:Z11"/>
    <mergeCell ref="Z12:Z14"/>
    <mergeCell ref="W6:W8"/>
    <mergeCell ref="W9:W11"/>
    <mergeCell ref="A32:P32"/>
    <mergeCell ref="B23:AD23"/>
    <mergeCell ref="B28:N28"/>
    <mergeCell ref="B29:J29"/>
    <mergeCell ref="B30:J30"/>
    <mergeCell ref="A4:A5"/>
    <mergeCell ref="A6:A8"/>
    <mergeCell ref="A9:A11"/>
    <mergeCell ref="A12:A14"/>
    <mergeCell ref="B4:B5"/>
    <mergeCell ref="B6:B8"/>
    <mergeCell ref="B9:B11"/>
    <mergeCell ref="B12:B14"/>
    <mergeCell ref="C6:C8"/>
    <mergeCell ref="C9:C11"/>
    <mergeCell ref="C12:C14"/>
    <mergeCell ref="D6:D8"/>
    <mergeCell ref="U6:U8"/>
    <mergeCell ref="U9:U11"/>
    <mergeCell ref="U12:U14"/>
    <mergeCell ref="V6:V8"/>
    <mergeCell ref="V9:V11"/>
    <mergeCell ref="V12:V14"/>
    <mergeCell ref="D9:D11"/>
    <mergeCell ref="W12:W14"/>
    <mergeCell ref="X6:X8"/>
    <mergeCell ref="X9:X11"/>
    <mergeCell ref="X12:X14"/>
    <mergeCell ref="AC4:AC5"/>
    <mergeCell ref="AC6:AC8"/>
    <mergeCell ref="AC9:AC11"/>
    <mergeCell ref="AC12:AC14"/>
    <mergeCell ref="AD4:AD5"/>
    <mergeCell ref="AD6:AD8"/>
    <mergeCell ref="AD9:AD11"/>
    <mergeCell ref="AD12:AD14"/>
    <mergeCell ref="AA6:AA8"/>
    <mergeCell ref="AA9:AA11"/>
    <mergeCell ref="AA12:AA14"/>
    <mergeCell ref="AB4:AB5"/>
    <mergeCell ref="AB6:AB8"/>
    <mergeCell ref="AB9:AB11"/>
    <mergeCell ref="AB12:AB14"/>
    <mergeCell ref="AG4:AG5"/>
    <mergeCell ref="AG6:AG8"/>
    <mergeCell ref="AG9:AG11"/>
    <mergeCell ref="AG12:AG14"/>
    <mergeCell ref="AH4:AH5"/>
    <mergeCell ref="AH6:AH8"/>
    <mergeCell ref="AH9:AH11"/>
    <mergeCell ref="AH12:AH14"/>
    <mergeCell ref="AE4:AE5"/>
    <mergeCell ref="AE6:AE8"/>
    <mergeCell ref="AE9:AE11"/>
    <mergeCell ref="AE12:AE14"/>
    <mergeCell ref="AF4:AF5"/>
    <mergeCell ref="AF6:AF8"/>
    <mergeCell ref="AF9:AF11"/>
    <mergeCell ref="AF12:AF14"/>
    <mergeCell ref="AK4:AK5"/>
    <mergeCell ref="AK6:AK8"/>
    <mergeCell ref="AK9:AK11"/>
    <mergeCell ref="AK12:AK14"/>
    <mergeCell ref="AJ4:AJ5"/>
    <mergeCell ref="AJ6:AJ8"/>
    <mergeCell ref="AJ9:AJ11"/>
    <mergeCell ref="AJ12:AJ14"/>
    <mergeCell ref="AI4:AI5"/>
    <mergeCell ref="AI6:AI8"/>
    <mergeCell ref="AI9:AI11"/>
    <mergeCell ref="AI12:AI14"/>
    <mergeCell ref="D18:D20"/>
    <mergeCell ref="E18:E20"/>
    <mergeCell ref="U18:U20"/>
    <mergeCell ref="V18:V20"/>
    <mergeCell ref="W18:W20"/>
    <mergeCell ref="X18:X20"/>
    <mergeCell ref="AH18:AH20"/>
    <mergeCell ref="AI18:AI20"/>
    <mergeCell ref="AJ18:AJ20"/>
    <mergeCell ref="AK18:AK20"/>
    <mergeCell ref="Y18:Y20"/>
    <mergeCell ref="Z18:Z20"/>
    <mergeCell ref="AA18:AA20"/>
    <mergeCell ref="AB18:AB20"/>
    <mergeCell ref="AC18:AC20"/>
    <mergeCell ref="AD18:AD20"/>
    <mergeCell ref="AE18:AE20"/>
    <mergeCell ref="AF18:AF20"/>
    <mergeCell ref="AG18:AG20"/>
  </mergeCells>
  <pageMargins left="0.7" right="0.7" top="0.75" bottom="0.75" header="0.3" footer="0.3"/>
  <legacyDrawing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M98"/>
  <sheetViews>
    <sheetView view="pageBreakPreview" topLeftCell="A58" zoomScale="68" zoomScaleNormal="60" zoomScaleSheetLayoutView="68" workbookViewId="0">
      <selection activeCell="AC69" sqref="AC69:AC71"/>
    </sheetView>
  </sheetViews>
  <sheetFormatPr defaultColWidth="9" defaultRowHeight="15" x14ac:dyDescent="0.25"/>
  <cols>
    <col min="1" max="1" width="9.140625"/>
    <col min="2" max="2" width="14.5703125" customWidth="1"/>
    <col min="3" max="3" width="59.28515625" style="1" customWidth="1"/>
    <col min="4" max="4" width="27.140625" style="1" customWidth="1"/>
    <col min="5" max="5" width="16.42578125" customWidth="1"/>
    <col min="6" max="6" width="27.42578125" customWidth="1"/>
    <col min="7" max="7" width="23.7109375" customWidth="1"/>
    <col min="8" max="19" width="12.28515625" customWidth="1"/>
    <col min="20" max="20" width="11.28515625" customWidth="1"/>
    <col min="21" max="21" width="30.140625" customWidth="1"/>
    <col min="22" max="27" width="19.5703125" customWidth="1"/>
    <col min="28" max="28" width="12.28515625" customWidth="1"/>
    <col min="29" max="29" width="14.5703125" customWidth="1"/>
    <col min="30" max="30" width="16" customWidth="1"/>
    <col min="31" max="31" width="17.140625" customWidth="1"/>
    <col min="32" max="32" width="45.28515625" customWidth="1"/>
    <col min="33" max="35" width="11.5703125" customWidth="1"/>
    <col min="36" max="36" width="15.140625" customWidth="1"/>
    <col min="37" max="37" width="15.7109375" customWidth="1"/>
    <col min="38" max="38" width="16" customWidth="1"/>
  </cols>
  <sheetData>
    <row r="1" spans="1:37" ht="18.75" x14ac:dyDescent="0.25">
      <c r="F1" s="721" t="s">
        <v>34</v>
      </c>
      <c r="G1" s="721"/>
      <c r="H1" s="721"/>
      <c r="I1" s="721"/>
      <c r="J1" s="721"/>
      <c r="K1" s="721"/>
      <c r="L1" s="721"/>
      <c r="M1" s="721"/>
      <c r="N1" s="721"/>
      <c r="O1" s="721"/>
      <c r="P1" s="721"/>
      <c r="Q1" s="721"/>
      <c r="R1" s="721"/>
      <c r="S1" s="721"/>
      <c r="T1" s="721"/>
    </row>
    <row r="2" spans="1:37" ht="18.75" x14ac:dyDescent="0.25">
      <c r="F2" s="722" t="s">
        <v>35</v>
      </c>
      <c r="G2" s="722"/>
      <c r="H2" s="722"/>
      <c r="I2" s="722"/>
      <c r="J2" s="722"/>
      <c r="K2" s="722"/>
      <c r="L2" s="722"/>
      <c r="M2" s="722"/>
      <c r="N2" s="722"/>
      <c r="O2" s="722"/>
      <c r="P2" s="722"/>
      <c r="Q2" s="722"/>
      <c r="R2" s="722"/>
      <c r="S2" s="722"/>
      <c r="T2" s="722"/>
    </row>
    <row r="4" spans="1:37" ht="15.75" thickBot="1" x14ac:dyDescent="0.3"/>
    <row r="5" spans="1:37" ht="30.75" customHeight="1" x14ac:dyDescent="0.3">
      <c r="A5" s="860" t="s">
        <v>3</v>
      </c>
      <c r="B5" s="782" t="s">
        <v>36</v>
      </c>
      <c r="C5" s="791" t="s">
        <v>37</v>
      </c>
      <c r="D5" s="791"/>
      <c r="E5" s="782" t="s">
        <v>38</v>
      </c>
      <c r="F5" s="858" t="s">
        <v>39</v>
      </c>
      <c r="G5" s="856" t="s">
        <v>40</v>
      </c>
      <c r="H5" s="834" t="s">
        <v>41</v>
      </c>
      <c r="I5" s="835"/>
      <c r="J5" s="835"/>
      <c r="K5" s="835"/>
      <c r="L5" s="835"/>
      <c r="M5" s="835"/>
      <c r="N5" s="835"/>
      <c r="O5" s="835"/>
      <c r="P5" s="835"/>
      <c r="Q5" s="835"/>
      <c r="R5" s="835"/>
      <c r="S5" s="836"/>
      <c r="T5" s="891" t="s">
        <v>42</v>
      </c>
      <c r="U5" s="795" t="s">
        <v>43</v>
      </c>
      <c r="V5" s="796"/>
      <c r="W5" s="796"/>
      <c r="X5" s="796"/>
      <c r="Y5" s="796"/>
      <c r="Z5" s="796"/>
      <c r="AA5" s="796"/>
      <c r="AB5" s="776" t="s">
        <v>44</v>
      </c>
      <c r="AC5" s="778" t="s">
        <v>45</v>
      </c>
      <c r="AD5" s="782" t="s">
        <v>46</v>
      </c>
      <c r="AE5" s="773" t="s">
        <v>47</v>
      </c>
      <c r="AF5" s="765" t="s">
        <v>48</v>
      </c>
      <c r="AG5" s="776" t="s">
        <v>49</v>
      </c>
      <c r="AH5" s="776" t="s">
        <v>50</v>
      </c>
      <c r="AI5" s="825" t="s">
        <v>51</v>
      </c>
      <c r="AJ5" s="767" t="s">
        <v>525</v>
      </c>
      <c r="AK5" s="767" t="s">
        <v>526</v>
      </c>
    </row>
    <row r="6" spans="1:37" s="1" customFormat="1" ht="99" customHeight="1" thickBot="1" x14ac:dyDescent="0.3">
      <c r="A6" s="861"/>
      <c r="B6" s="783"/>
      <c r="C6" s="4" t="s">
        <v>52</v>
      </c>
      <c r="D6" s="5" t="s">
        <v>53</v>
      </c>
      <c r="E6" s="783"/>
      <c r="F6" s="859"/>
      <c r="G6" s="857"/>
      <c r="H6" s="6" t="s">
        <v>54</v>
      </c>
      <c r="I6" s="23" t="s">
        <v>55</v>
      </c>
      <c r="J6" s="23" t="s">
        <v>56</v>
      </c>
      <c r="K6" s="23" t="s">
        <v>57</v>
      </c>
      <c r="L6" s="23" t="s">
        <v>58</v>
      </c>
      <c r="M6" s="23" t="s">
        <v>59</v>
      </c>
      <c r="N6" s="23" t="s">
        <v>60</v>
      </c>
      <c r="O6" s="23" t="s">
        <v>61</v>
      </c>
      <c r="P6" s="23" t="s">
        <v>62</v>
      </c>
      <c r="Q6" s="23" t="s">
        <v>63</v>
      </c>
      <c r="R6" s="23" t="s">
        <v>64</v>
      </c>
      <c r="S6" s="30" t="s">
        <v>65</v>
      </c>
      <c r="T6" s="1046"/>
      <c r="U6" s="31" t="s">
        <v>66</v>
      </c>
      <c r="V6" s="5" t="s">
        <v>67</v>
      </c>
      <c r="W6" s="5" t="s">
        <v>68</v>
      </c>
      <c r="X6" s="5" t="s">
        <v>69</v>
      </c>
      <c r="Y6" s="5" t="s">
        <v>70</v>
      </c>
      <c r="Z6" s="5" t="s">
        <v>71</v>
      </c>
      <c r="AA6" s="5" t="s">
        <v>72</v>
      </c>
      <c r="AB6" s="777"/>
      <c r="AC6" s="779"/>
      <c r="AD6" s="783"/>
      <c r="AE6" s="774"/>
      <c r="AF6" s="766"/>
      <c r="AG6" s="777"/>
      <c r="AH6" s="777"/>
      <c r="AI6" s="826"/>
      <c r="AJ6" s="949"/>
      <c r="AK6" s="949"/>
    </row>
    <row r="7" spans="1:37" s="1" customFormat="1" ht="39.950000000000003" customHeight="1" x14ac:dyDescent="0.25">
      <c r="A7" s="860">
        <v>1</v>
      </c>
      <c r="B7" s="1051" t="s">
        <v>261</v>
      </c>
      <c r="C7" s="804" t="s">
        <v>691</v>
      </c>
      <c r="D7" s="823" t="s">
        <v>262</v>
      </c>
      <c r="E7" s="823" t="s">
        <v>75</v>
      </c>
      <c r="F7" s="526" t="s">
        <v>692</v>
      </c>
      <c r="G7" s="530" t="s">
        <v>695</v>
      </c>
      <c r="H7" s="527"/>
      <c r="I7" s="528"/>
      <c r="J7" s="528"/>
      <c r="K7" s="528"/>
      <c r="L7" s="528"/>
      <c r="M7" s="528"/>
      <c r="N7" s="528"/>
      <c r="O7" s="528"/>
      <c r="P7" s="528"/>
      <c r="Q7" s="528"/>
      <c r="R7" s="528"/>
      <c r="S7" s="529"/>
      <c r="T7" s="693">
        <v>10</v>
      </c>
      <c r="U7" s="1054"/>
      <c r="V7" s="1057"/>
      <c r="W7" s="1057"/>
      <c r="X7" s="1057"/>
      <c r="Y7" s="1057"/>
      <c r="Z7" s="1057"/>
      <c r="AA7" s="1057"/>
      <c r="AB7" s="823" t="str">
        <f>E7</f>
        <v>kg</v>
      </c>
      <c r="AC7" s="456"/>
      <c r="AD7" s="956"/>
      <c r="AE7" s="457"/>
      <c r="AF7" s="952"/>
      <c r="AG7" s="950"/>
      <c r="AH7" s="950"/>
      <c r="AI7" s="961"/>
      <c r="AJ7" s="1035"/>
      <c r="AK7" s="1035"/>
    </row>
    <row r="8" spans="1:37" ht="37.5" customHeight="1" x14ac:dyDescent="0.25">
      <c r="A8" s="876"/>
      <c r="B8" s="1052"/>
      <c r="C8" s="741"/>
      <c r="D8" s="738"/>
      <c r="E8" s="738"/>
      <c r="F8" s="7" t="s">
        <v>6</v>
      </c>
      <c r="G8" s="8" t="s">
        <v>263</v>
      </c>
      <c r="H8" s="282">
        <v>60</v>
      </c>
      <c r="I8" s="283">
        <v>60</v>
      </c>
      <c r="J8" s="283">
        <v>60</v>
      </c>
      <c r="K8" s="283">
        <v>60</v>
      </c>
      <c r="L8" s="283">
        <v>60</v>
      </c>
      <c r="M8" s="283">
        <v>20</v>
      </c>
      <c r="N8" s="283">
        <v>20</v>
      </c>
      <c r="O8" s="283">
        <v>20</v>
      </c>
      <c r="P8" s="283">
        <v>60</v>
      </c>
      <c r="Q8" s="283">
        <v>60</v>
      </c>
      <c r="R8" s="283">
        <v>60</v>
      </c>
      <c r="S8" s="284">
        <v>60</v>
      </c>
      <c r="T8" s="251">
        <f>SUM(H8:S8)</f>
        <v>600</v>
      </c>
      <c r="U8" s="1055"/>
      <c r="V8" s="1058"/>
      <c r="W8" s="1058"/>
      <c r="X8" s="1058"/>
      <c r="Y8" s="1058"/>
      <c r="Z8" s="1058"/>
      <c r="AA8" s="1058"/>
      <c r="AB8" s="738"/>
      <c r="AC8" s="780">
        <v>1518</v>
      </c>
      <c r="AD8" s="1041"/>
      <c r="AE8" s="761">
        <f>AC8*AD8</f>
        <v>0</v>
      </c>
      <c r="AF8" s="1040"/>
      <c r="AG8" s="1039"/>
      <c r="AH8" s="1039"/>
      <c r="AI8" s="1038"/>
      <c r="AJ8" s="1036"/>
      <c r="AK8" s="1036"/>
    </row>
    <row r="9" spans="1:37" ht="37.5" customHeight="1" x14ac:dyDescent="0.25">
      <c r="A9" s="876"/>
      <c r="B9" s="1052"/>
      <c r="C9" s="741"/>
      <c r="D9" s="738"/>
      <c r="E9" s="738"/>
      <c r="F9" s="9" t="s">
        <v>8</v>
      </c>
      <c r="G9" s="10" t="s">
        <v>106</v>
      </c>
      <c r="H9" s="273">
        <v>40</v>
      </c>
      <c r="I9" s="274">
        <v>40</v>
      </c>
      <c r="J9" s="274">
        <v>40</v>
      </c>
      <c r="K9" s="274">
        <v>40</v>
      </c>
      <c r="L9" s="274">
        <v>40</v>
      </c>
      <c r="M9" s="274">
        <v>36</v>
      </c>
      <c r="N9" s="274">
        <v>36</v>
      </c>
      <c r="O9" s="274">
        <v>36</v>
      </c>
      <c r="P9" s="274">
        <v>40</v>
      </c>
      <c r="Q9" s="274">
        <v>40</v>
      </c>
      <c r="R9" s="274">
        <v>40</v>
      </c>
      <c r="S9" s="275">
        <v>40</v>
      </c>
      <c r="T9" s="251">
        <f>SUM(H9:S9)</f>
        <v>468</v>
      </c>
      <c r="U9" s="1055"/>
      <c r="V9" s="1058"/>
      <c r="W9" s="1058"/>
      <c r="X9" s="1058"/>
      <c r="Y9" s="1058"/>
      <c r="Z9" s="1058"/>
      <c r="AA9" s="1058"/>
      <c r="AB9" s="738"/>
      <c r="AC9" s="781"/>
      <c r="AD9" s="1041"/>
      <c r="AE9" s="760"/>
      <c r="AF9" s="1040"/>
      <c r="AG9" s="1039"/>
      <c r="AH9" s="1039"/>
      <c r="AI9" s="1038"/>
      <c r="AJ9" s="1036"/>
      <c r="AK9" s="1036"/>
    </row>
    <row r="10" spans="1:37" ht="37.5" customHeight="1" thickBot="1" x14ac:dyDescent="0.3">
      <c r="A10" s="861"/>
      <c r="B10" s="1053"/>
      <c r="C10" s="742"/>
      <c r="D10" s="753"/>
      <c r="E10" s="739"/>
      <c r="F10" s="11" t="s">
        <v>78</v>
      </c>
      <c r="G10" s="15" t="s">
        <v>188</v>
      </c>
      <c r="H10" s="301">
        <v>40</v>
      </c>
      <c r="I10" s="302">
        <v>40</v>
      </c>
      <c r="J10" s="302">
        <v>40</v>
      </c>
      <c r="K10" s="302">
        <v>40</v>
      </c>
      <c r="L10" s="302">
        <v>40</v>
      </c>
      <c r="M10" s="302"/>
      <c r="N10" s="302">
        <v>40</v>
      </c>
      <c r="O10" s="302">
        <v>40</v>
      </c>
      <c r="P10" s="302">
        <v>40</v>
      </c>
      <c r="Q10" s="302">
        <v>40</v>
      </c>
      <c r="R10" s="302">
        <v>40</v>
      </c>
      <c r="S10" s="303">
        <v>40</v>
      </c>
      <c r="T10" s="252">
        <f t="shared" ref="T10:T60" si="0">SUM(H10:S10)</f>
        <v>440</v>
      </c>
      <c r="U10" s="1056"/>
      <c r="V10" s="1059"/>
      <c r="W10" s="1059"/>
      <c r="X10" s="1059"/>
      <c r="Y10" s="1059"/>
      <c r="Z10" s="1059"/>
      <c r="AA10" s="1059"/>
      <c r="AB10" s="739"/>
      <c r="AC10" s="781"/>
      <c r="AD10" s="905"/>
      <c r="AE10" s="760"/>
      <c r="AF10" s="901"/>
      <c r="AG10" s="896"/>
      <c r="AH10" s="896"/>
      <c r="AI10" s="893"/>
      <c r="AJ10" s="1037"/>
      <c r="AK10" s="1037"/>
    </row>
    <row r="11" spans="1:37" ht="37.5" customHeight="1" x14ac:dyDescent="0.25">
      <c r="A11" s="860">
        <v>2</v>
      </c>
      <c r="B11" s="995" t="s">
        <v>264</v>
      </c>
      <c r="C11" s="741" t="s">
        <v>265</v>
      </c>
      <c r="D11" s="823" t="s">
        <v>266</v>
      </c>
      <c r="E11" s="738" t="s">
        <v>75</v>
      </c>
      <c r="F11" s="7" t="s">
        <v>6</v>
      </c>
      <c r="G11" s="8" t="s">
        <v>77</v>
      </c>
      <c r="H11" s="282">
        <v>100</v>
      </c>
      <c r="I11" s="283">
        <v>100</v>
      </c>
      <c r="J11" s="283">
        <v>100</v>
      </c>
      <c r="K11" s="283">
        <v>100</v>
      </c>
      <c r="L11" s="283">
        <v>100</v>
      </c>
      <c r="M11" s="283">
        <v>30</v>
      </c>
      <c r="N11" s="283">
        <v>30</v>
      </c>
      <c r="O11" s="283">
        <v>30</v>
      </c>
      <c r="P11" s="283">
        <v>100</v>
      </c>
      <c r="Q11" s="283">
        <v>100</v>
      </c>
      <c r="R11" s="283">
        <v>100</v>
      </c>
      <c r="S11" s="284">
        <v>100</v>
      </c>
      <c r="T11" s="370">
        <f t="shared" si="0"/>
        <v>990</v>
      </c>
      <c r="U11" s="736"/>
      <c r="V11" s="730"/>
      <c r="W11" s="730"/>
      <c r="X11" s="730"/>
      <c r="Y11" s="730"/>
      <c r="Z11" s="730"/>
      <c r="AA11" s="730"/>
      <c r="AB11" s="739" t="str">
        <f t="shared" ref="AB11" si="1">E11</f>
        <v>kg</v>
      </c>
      <c r="AC11" s="780">
        <f>SUM(T11:T13)</f>
        <v>1595</v>
      </c>
      <c r="AD11" s="730"/>
      <c r="AE11" s="761">
        <f t="shared" ref="AE11" si="2">AC11*AD11</f>
        <v>0</v>
      </c>
      <c r="AF11" s="730"/>
      <c r="AG11" s="730"/>
      <c r="AH11" s="730"/>
      <c r="AI11" s="733"/>
      <c r="AJ11" s="769"/>
      <c r="AK11" s="769"/>
    </row>
    <row r="12" spans="1:37" ht="37.5" customHeight="1" x14ac:dyDescent="0.25">
      <c r="A12" s="876"/>
      <c r="B12" s="995" t="s">
        <v>202</v>
      </c>
      <c r="C12" s="741"/>
      <c r="D12" s="738"/>
      <c r="E12" s="738"/>
      <c r="F12" s="9" t="s">
        <v>8</v>
      </c>
      <c r="G12" s="10" t="s">
        <v>669</v>
      </c>
      <c r="H12" s="273">
        <v>30</v>
      </c>
      <c r="I12" s="274">
        <v>30</v>
      </c>
      <c r="J12" s="274">
        <v>30</v>
      </c>
      <c r="K12" s="274">
        <v>30</v>
      </c>
      <c r="L12" s="274">
        <v>30</v>
      </c>
      <c r="M12" s="274">
        <v>20</v>
      </c>
      <c r="N12" s="274">
        <v>20</v>
      </c>
      <c r="O12" s="274">
        <v>20</v>
      </c>
      <c r="P12" s="274">
        <v>30</v>
      </c>
      <c r="Q12" s="274">
        <v>30</v>
      </c>
      <c r="R12" s="274">
        <v>30</v>
      </c>
      <c r="S12" s="275">
        <v>30</v>
      </c>
      <c r="T12" s="370">
        <f t="shared" si="0"/>
        <v>330</v>
      </c>
      <c r="U12" s="764"/>
      <c r="V12" s="762"/>
      <c r="W12" s="762"/>
      <c r="X12" s="762"/>
      <c r="Y12" s="762"/>
      <c r="Z12" s="762"/>
      <c r="AA12" s="762"/>
      <c r="AB12" s="784"/>
      <c r="AC12" s="781"/>
      <c r="AD12" s="762"/>
      <c r="AE12" s="760"/>
      <c r="AF12" s="762"/>
      <c r="AG12" s="762"/>
      <c r="AH12" s="762"/>
      <c r="AI12" s="772"/>
      <c r="AJ12" s="726"/>
      <c r="AK12" s="726"/>
    </row>
    <row r="13" spans="1:37" ht="37.5" customHeight="1" x14ac:dyDescent="0.25">
      <c r="A13" s="874"/>
      <c r="B13" s="1042" t="s">
        <v>202</v>
      </c>
      <c r="C13" s="742"/>
      <c r="D13" s="739"/>
      <c r="E13" s="739"/>
      <c r="F13" s="11" t="s">
        <v>78</v>
      </c>
      <c r="G13" s="15" t="s">
        <v>188</v>
      </c>
      <c r="H13" s="301">
        <v>25</v>
      </c>
      <c r="I13" s="302">
        <v>25</v>
      </c>
      <c r="J13" s="302">
        <v>25</v>
      </c>
      <c r="K13" s="302">
        <v>25</v>
      </c>
      <c r="L13" s="302">
        <v>25</v>
      </c>
      <c r="M13" s="302"/>
      <c r="N13" s="302">
        <v>25</v>
      </c>
      <c r="O13" s="302">
        <v>25</v>
      </c>
      <c r="P13" s="302">
        <v>25</v>
      </c>
      <c r="Q13" s="302">
        <v>25</v>
      </c>
      <c r="R13" s="302">
        <v>25</v>
      </c>
      <c r="S13" s="303">
        <v>25</v>
      </c>
      <c r="T13" s="371">
        <f t="shared" si="0"/>
        <v>275</v>
      </c>
      <c r="U13" s="764"/>
      <c r="V13" s="762"/>
      <c r="W13" s="762"/>
      <c r="X13" s="762"/>
      <c r="Y13" s="762"/>
      <c r="Z13" s="762"/>
      <c r="AA13" s="762"/>
      <c r="AB13" s="784"/>
      <c r="AC13" s="781"/>
      <c r="AD13" s="762"/>
      <c r="AE13" s="760"/>
      <c r="AF13" s="762"/>
      <c r="AG13" s="762"/>
      <c r="AH13" s="762"/>
      <c r="AI13" s="772"/>
      <c r="AJ13" s="727"/>
      <c r="AK13" s="727"/>
    </row>
    <row r="14" spans="1:37" ht="37.5" customHeight="1" thickBot="1" x14ac:dyDescent="0.3">
      <c r="A14" s="925">
        <v>3</v>
      </c>
      <c r="B14" s="884" t="s">
        <v>267</v>
      </c>
      <c r="C14" s="818" t="s">
        <v>268</v>
      </c>
      <c r="D14" s="847" t="s">
        <v>269</v>
      </c>
      <c r="E14" s="841" t="s">
        <v>75</v>
      </c>
      <c r="F14" s="534" t="s">
        <v>692</v>
      </c>
      <c r="G14" s="535" t="s">
        <v>695</v>
      </c>
      <c r="H14" s="536"/>
      <c r="I14" s="537"/>
      <c r="J14" s="537"/>
      <c r="K14" s="537"/>
      <c r="L14" s="537"/>
      <c r="M14" s="537"/>
      <c r="N14" s="537"/>
      <c r="O14" s="537"/>
      <c r="P14" s="537"/>
      <c r="Q14" s="537"/>
      <c r="R14" s="537"/>
      <c r="S14" s="538"/>
      <c r="T14" s="249">
        <v>5</v>
      </c>
      <c r="U14" s="734"/>
      <c r="V14" s="728"/>
      <c r="W14" s="728"/>
      <c r="X14" s="728"/>
      <c r="Y14" s="728"/>
      <c r="Z14" s="728"/>
      <c r="AA14" s="728"/>
      <c r="AB14" s="841" t="str">
        <f>E14</f>
        <v>kg</v>
      </c>
      <c r="AC14" s="828">
        <v>720</v>
      </c>
      <c r="AD14" s="728"/>
      <c r="AE14" s="1029">
        <f>AC14*AD15</f>
        <v>0</v>
      </c>
      <c r="AF14" s="728"/>
      <c r="AG14" s="728"/>
      <c r="AH14" s="728"/>
      <c r="AI14" s="731"/>
      <c r="AJ14" s="725"/>
      <c r="AK14" s="725"/>
    </row>
    <row r="15" spans="1:37" ht="37.5" customHeight="1" x14ac:dyDescent="0.25">
      <c r="A15" s="876"/>
      <c r="B15" s="885"/>
      <c r="C15" s="741"/>
      <c r="D15" s="848"/>
      <c r="E15" s="738"/>
      <c r="F15" s="13" t="s">
        <v>6</v>
      </c>
      <c r="G15" s="14" t="s">
        <v>77</v>
      </c>
      <c r="H15" s="308">
        <v>30</v>
      </c>
      <c r="I15" s="309">
        <v>30</v>
      </c>
      <c r="J15" s="309">
        <v>30</v>
      </c>
      <c r="K15" s="309">
        <v>30</v>
      </c>
      <c r="L15" s="309">
        <v>30</v>
      </c>
      <c r="M15" s="309">
        <v>20</v>
      </c>
      <c r="N15" s="309">
        <v>20</v>
      </c>
      <c r="O15" s="309">
        <v>20</v>
      </c>
      <c r="P15" s="309">
        <v>30</v>
      </c>
      <c r="Q15" s="309">
        <v>30</v>
      </c>
      <c r="R15" s="309">
        <v>30</v>
      </c>
      <c r="S15" s="310">
        <v>30</v>
      </c>
      <c r="T15" s="250">
        <f t="shared" si="0"/>
        <v>330</v>
      </c>
      <c r="U15" s="735"/>
      <c r="V15" s="729"/>
      <c r="W15" s="729"/>
      <c r="X15" s="729"/>
      <c r="Y15" s="729"/>
      <c r="Z15" s="729"/>
      <c r="AA15" s="729"/>
      <c r="AB15" s="738"/>
      <c r="AC15" s="822"/>
      <c r="AD15" s="729"/>
      <c r="AE15" s="758"/>
      <c r="AF15" s="729"/>
      <c r="AG15" s="729"/>
      <c r="AH15" s="729"/>
      <c r="AI15" s="732"/>
      <c r="AJ15" s="726"/>
      <c r="AK15" s="726"/>
    </row>
    <row r="16" spans="1:37" ht="37.5" customHeight="1" x14ac:dyDescent="0.25">
      <c r="A16" s="876"/>
      <c r="B16" s="885"/>
      <c r="C16" s="741"/>
      <c r="D16" s="848"/>
      <c r="E16" s="738"/>
      <c r="F16" s="9" t="s">
        <v>8</v>
      </c>
      <c r="G16" s="10" t="s">
        <v>105</v>
      </c>
      <c r="H16" s="273">
        <v>15</v>
      </c>
      <c r="I16" s="274">
        <v>15</v>
      </c>
      <c r="J16" s="274">
        <v>15</v>
      </c>
      <c r="K16" s="274">
        <v>15</v>
      </c>
      <c r="L16" s="274">
        <v>15</v>
      </c>
      <c r="M16" s="274">
        <v>10</v>
      </c>
      <c r="N16" s="274">
        <v>10</v>
      </c>
      <c r="O16" s="274">
        <v>10</v>
      </c>
      <c r="P16" s="274">
        <v>15</v>
      </c>
      <c r="Q16" s="274">
        <v>15</v>
      </c>
      <c r="R16" s="274">
        <v>15</v>
      </c>
      <c r="S16" s="275">
        <v>15</v>
      </c>
      <c r="T16" s="249">
        <f t="shared" si="0"/>
        <v>165</v>
      </c>
      <c r="U16" s="735"/>
      <c r="V16" s="729"/>
      <c r="W16" s="729"/>
      <c r="X16" s="729"/>
      <c r="Y16" s="729"/>
      <c r="Z16" s="729"/>
      <c r="AA16" s="729"/>
      <c r="AB16" s="738"/>
      <c r="AC16" s="822"/>
      <c r="AD16" s="729"/>
      <c r="AE16" s="758"/>
      <c r="AF16" s="729"/>
      <c r="AG16" s="729"/>
      <c r="AH16" s="729"/>
      <c r="AI16" s="732"/>
      <c r="AJ16" s="726"/>
      <c r="AK16" s="726"/>
    </row>
    <row r="17" spans="1:37" ht="37.5" customHeight="1" thickBot="1" x14ac:dyDescent="0.3">
      <c r="A17" s="861"/>
      <c r="B17" s="1019"/>
      <c r="C17" s="742"/>
      <c r="D17" s="1000"/>
      <c r="E17" s="739"/>
      <c r="F17" s="11" t="s">
        <v>78</v>
      </c>
      <c r="G17" s="180" t="s">
        <v>489</v>
      </c>
      <c r="H17" s="301">
        <v>20</v>
      </c>
      <c r="I17" s="302">
        <v>20</v>
      </c>
      <c r="J17" s="302">
        <v>20</v>
      </c>
      <c r="K17" s="302">
        <v>20</v>
      </c>
      <c r="L17" s="302">
        <v>20</v>
      </c>
      <c r="M17" s="302"/>
      <c r="N17" s="302">
        <v>20</v>
      </c>
      <c r="O17" s="302">
        <v>20</v>
      </c>
      <c r="P17" s="302">
        <v>20</v>
      </c>
      <c r="Q17" s="302">
        <v>20</v>
      </c>
      <c r="R17" s="302">
        <v>20</v>
      </c>
      <c r="S17" s="303">
        <v>20</v>
      </c>
      <c r="T17" s="249">
        <f t="shared" si="0"/>
        <v>220</v>
      </c>
      <c r="U17" s="736"/>
      <c r="V17" s="730"/>
      <c r="W17" s="730"/>
      <c r="X17" s="730"/>
      <c r="Y17" s="730"/>
      <c r="Z17" s="730"/>
      <c r="AA17" s="730"/>
      <c r="AB17" s="739"/>
      <c r="AC17" s="780"/>
      <c r="AD17" s="730"/>
      <c r="AE17" s="761"/>
      <c r="AF17" s="730"/>
      <c r="AG17" s="730"/>
      <c r="AH17" s="730"/>
      <c r="AI17" s="733"/>
      <c r="AJ17" s="748"/>
      <c r="AK17" s="748"/>
    </row>
    <row r="18" spans="1:37" ht="37.5" customHeight="1" x14ac:dyDescent="0.25">
      <c r="A18" s="860">
        <v>4</v>
      </c>
      <c r="B18" s="790" t="s">
        <v>270</v>
      </c>
      <c r="C18" s="818" t="s">
        <v>271</v>
      </c>
      <c r="D18" s="880" t="s">
        <v>272</v>
      </c>
      <c r="E18" s="738" t="s">
        <v>75</v>
      </c>
      <c r="F18" s="7" t="s">
        <v>6</v>
      </c>
      <c r="G18" s="8" t="s">
        <v>77</v>
      </c>
      <c r="H18" s="282">
        <v>60</v>
      </c>
      <c r="I18" s="283">
        <v>60</v>
      </c>
      <c r="J18" s="283">
        <v>60</v>
      </c>
      <c r="K18" s="283">
        <v>60</v>
      </c>
      <c r="L18" s="283">
        <v>60</v>
      </c>
      <c r="M18" s="283">
        <v>10</v>
      </c>
      <c r="N18" s="283">
        <v>10</v>
      </c>
      <c r="O18" s="283">
        <v>10</v>
      </c>
      <c r="P18" s="283">
        <v>60</v>
      </c>
      <c r="Q18" s="283">
        <v>60</v>
      </c>
      <c r="R18" s="283">
        <v>60</v>
      </c>
      <c r="S18" s="284">
        <v>60</v>
      </c>
      <c r="T18" s="250">
        <f t="shared" si="0"/>
        <v>570</v>
      </c>
      <c r="U18" s="736"/>
      <c r="V18" s="730"/>
      <c r="W18" s="730"/>
      <c r="X18" s="730"/>
      <c r="Y18" s="730"/>
      <c r="Z18" s="730"/>
      <c r="AA18" s="730"/>
      <c r="AB18" s="739" t="str">
        <f t="shared" ref="AB18" si="3">E18</f>
        <v>kg</v>
      </c>
      <c r="AC18" s="780">
        <f>SUM(T18:T21)</f>
        <v>1353</v>
      </c>
      <c r="AD18" s="730"/>
      <c r="AE18" s="761">
        <f t="shared" ref="AE18" si="4">AC18*AD18</f>
        <v>0</v>
      </c>
      <c r="AF18" s="730"/>
      <c r="AG18" s="730"/>
      <c r="AH18" s="730"/>
      <c r="AI18" s="733"/>
      <c r="AJ18" s="769"/>
      <c r="AK18" s="769"/>
    </row>
    <row r="19" spans="1:37" ht="37.5" customHeight="1" x14ac:dyDescent="0.25">
      <c r="A19" s="876"/>
      <c r="B19" s="832"/>
      <c r="C19" s="741"/>
      <c r="D19" s="848"/>
      <c r="E19" s="738"/>
      <c r="F19" s="534" t="s">
        <v>692</v>
      </c>
      <c r="G19" s="535" t="s">
        <v>695</v>
      </c>
      <c r="H19" s="536"/>
      <c r="I19" s="537"/>
      <c r="J19" s="537"/>
      <c r="K19" s="537"/>
      <c r="L19" s="537"/>
      <c r="M19" s="537"/>
      <c r="N19" s="537"/>
      <c r="O19" s="537"/>
      <c r="P19" s="537"/>
      <c r="Q19" s="537"/>
      <c r="R19" s="537"/>
      <c r="S19" s="538"/>
      <c r="T19" s="578">
        <v>3</v>
      </c>
      <c r="U19" s="736"/>
      <c r="V19" s="730"/>
      <c r="W19" s="730"/>
      <c r="X19" s="730"/>
      <c r="Y19" s="730"/>
      <c r="Z19" s="730"/>
      <c r="AA19" s="730"/>
      <c r="AB19" s="739"/>
      <c r="AC19" s="780"/>
      <c r="AD19" s="730"/>
      <c r="AE19" s="761"/>
      <c r="AF19" s="730"/>
      <c r="AG19" s="730"/>
      <c r="AH19" s="730"/>
      <c r="AI19" s="733"/>
      <c r="AJ19" s="726"/>
      <c r="AK19" s="726"/>
    </row>
    <row r="20" spans="1:37" ht="37.5" customHeight="1" x14ac:dyDescent="0.25">
      <c r="A20" s="876"/>
      <c r="B20" s="832" t="s">
        <v>202</v>
      </c>
      <c r="C20" s="741"/>
      <c r="D20" s="848"/>
      <c r="E20" s="738"/>
      <c r="F20" s="9" t="s">
        <v>8</v>
      </c>
      <c r="G20" s="10" t="s">
        <v>105</v>
      </c>
      <c r="H20" s="273">
        <v>40</v>
      </c>
      <c r="I20" s="274">
        <v>40</v>
      </c>
      <c r="J20" s="274">
        <v>40</v>
      </c>
      <c r="K20" s="274">
        <v>40</v>
      </c>
      <c r="L20" s="274">
        <v>40</v>
      </c>
      <c r="M20" s="274">
        <v>30</v>
      </c>
      <c r="N20" s="274">
        <v>30</v>
      </c>
      <c r="O20" s="274">
        <v>30</v>
      </c>
      <c r="P20" s="274">
        <v>40</v>
      </c>
      <c r="Q20" s="274">
        <v>40</v>
      </c>
      <c r="R20" s="274">
        <v>40</v>
      </c>
      <c r="S20" s="275">
        <v>40</v>
      </c>
      <c r="T20" s="251">
        <f t="shared" si="0"/>
        <v>450</v>
      </c>
      <c r="U20" s="764"/>
      <c r="V20" s="762"/>
      <c r="W20" s="762"/>
      <c r="X20" s="762"/>
      <c r="Y20" s="762"/>
      <c r="Z20" s="762"/>
      <c r="AA20" s="762"/>
      <c r="AB20" s="784"/>
      <c r="AC20" s="781"/>
      <c r="AD20" s="762"/>
      <c r="AE20" s="760"/>
      <c r="AF20" s="762"/>
      <c r="AG20" s="762"/>
      <c r="AH20" s="762"/>
      <c r="AI20" s="772"/>
      <c r="AJ20" s="726"/>
      <c r="AK20" s="726"/>
    </row>
    <row r="21" spans="1:37" ht="37.5" customHeight="1" thickBot="1" x14ac:dyDescent="0.3">
      <c r="A21" s="876"/>
      <c r="B21" s="833" t="s">
        <v>202</v>
      </c>
      <c r="C21" s="742"/>
      <c r="D21" s="848"/>
      <c r="E21" s="738"/>
      <c r="F21" s="11" t="s">
        <v>78</v>
      </c>
      <c r="G21" s="15" t="s">
        <v>188</v>
      </c>
      <c r="H21" s="301">
        <v>30</v>
      </c>
      <c r="I21" s="302">
        <v>30</v>
      </c>
      <c r="J21" s="302">
        <v>30</v>
      </c>
      <c r="K21" s="302">
        <v>30</v>
      </c>
      <c r="L21" s="302">
        <v>30</v>
      </c>
      <c r="M21" s="302"/>
      <c r="N21" s="302">
        <v>30</v>
      </c>
      <c r="O21" s="302">
        <v>30</v>
      </c>
      <c r="P21" s="302">
        <v>30</v>
      </c>
      <c r="Q21" s="302">
        <v>30</v>
      </c>
      <c r="R21" s="302">
        <v>30</v>
      </c>
      <c r="S21" s="303">
        <v>30</v>
      </c>
      <c r="T21" s="252">
        <f t="shared" si="0"/>
        <v>330</v>
      </c>
      <c r="U21" s="764"/>
      <c r="V21" s="762"/>
      <c r="W21" s="762"/>
      <c r="X21" s="762"/>
      <c r="Y21" s="762"/>
      <c r="Z21" s="762"/>
      <c r="AA21" s="762"/>
      <c r="AB21" s="784"/>
      <c r="AC21" s="781"/>
      <c r="AD21" s="762"/>
      <c r="AE21" s="760"/>
      <c r="AF21" s="762"/>
      <c r="AG21" s="762"/>
      <c r="AH21" s="762"/>
      <c r="AI21" s="772"/>
      <c r="AJ21" s="726"/>
      <c r="AK21" s="726"/>
    </row>
    <row r="22" spans="1:37" ht="37.5" customHeight="1" x14ac:dyDescent="0.25">
      <c r="A22" s="860">
        <v>5</v>
      </c>
      <c r="B22" s="790" t="s">
        <v>273</v>
      </c>
      <c r="C22" s="845" t="s">
        <v>271</v>
      </c>
      <c r="D22" s="879" t="s">
        <v>266</v>
      </c>
      <c r="E22" s="738" t="s">
        <v>75</v>
      </c>
      <c r="F22" s="7" t="s">
        <v>6</v>
      </c>
      <c r="G22" s="8" t="s">
        <v>77</v>
      </c>
      <c r="H22" s="282">
        <v>60</v>
      </c>
      <c r="I22" s="283">
        <v>60</v>
      </c>
      <c r="J22" s="283">
        <v>60</v>
      </c>
      <c r="K22" s="283">
        <v>60</v>
      </c>
      <c r="L22" s="283">
        <v>60</v>
      </c>
      <c r="M22" s="283">
        <v>20</v>
      </c>
      <c r="N22" s="283">
        <v>20</v>
      </c>
      <c r="O22" s="283">
        <v>20</v>
      </c>
      <c r="P22" s="283">
        <v>60</v>
      </c>
      <c r="Q22" s="283">
        <v>60</v>
      </c>
      <c r="R22" s="283">
        <v>60</v>
      </c>
      <c r="S22" s="284">
        <v>60</v>
      </c>
      <c r="T22" s="249">
        <f t="shared" si="0"/>
        <v>600</v>
      </c>
      <c r="U22" s="736"/>
      <c r="V22" s="730"/>
      <c r="W22" s="730"/>
      <c r="X22" s="730"/>
      <c r="Y22" s="730"/>
      <c r="Z22" s="730"/>
      <c r="AA22" s="730"/>
      <c r="AB22" s="739" t="str">
        <f t="shared" ref="AB22" si="5">E22</f>
        <v>kg</v>
      </c>
      <c r="AC22" s="780">
        <f>SUM(T22:T24)</f>
        <v>930</v>
      </c>
      <c r="AD22" s="730"/>
      <c r="AE22" s="761">
        <f t="shared" ref="AE22" si="6">AC22*AD22</f>
        <v>0</v>
      </c>
      <c r="AF22" s="730"/>
      <c r="AG22" s="730"/>
      <c r="AH22" s="730"/>
      <c r="AI22" s="733"/>
      <c r="AJ22" s="769"/>
      <c r="AK22" s="769"/>
    </row>
    <row r="23" spans="1:37" ht="37.5" customHeight="1" x14ac:dyDescent="0.25">
      <c r="A23" s="876"/>
      <c r="B23" s="832" t="s">
        <v>202</v>
      </c>
      <c r="C23" s="842"/>
      <c r="D23" s="842"/>
      <c r="E23" s="738"/>
      <c r="F23" s="9" t="s">
        <v>8</v>
      </c>
      <c r="G23" s="10" t="s">
        <v>105</v>
      </c>
      <c r="H23" s="273">
        <v>15</v>
      </c>
      <c r="I23" s="274">
        <v>15</v>
      </c>
      <c r="J23" s="274">
        <v>15</v>
      </c>
      <c r="K23" s="274">
        <v>15</v>
      </c>
      <c r="L23" s="274">
        <v>15</v>
      </c>
      <c r="M23" s="274">
        <v>10</v>
      </c>
      <c r="N23" s="274">
        <v>10</v>
      </c>
      <c r="O23" s="274">
        <v>10</v>
      </c>
      <c r="P23" s="274">
        <v>15</v>
      </c>
      <c r="Q23" s="274">
        <v>15</v>
      </c>
      <c r="R23" s="274">
        <v>15</v>
      </c>
      <c r="S23" s="275">
        <v>15</v>
      </c>
      <c r="T23" s="249">
        <f t="shared" si="0"/>
        <v>165</v>
      </c>
      <c r="U23" s="764"/>
      <c r="V23" s="762"/>
      <c r="W23" s="762"/>
      <c r="X23" s="762"/>
      <c r="Y23" s="762"/>
      <c r="Z23" s="762"/>
      <c r="AA23" s="762"/>
      <c r="AB23" s="784"/>
      <c r="AC23" s="781"/>
      <c r="AD23" s="762"/>
      <c r="AE23" s="760"/>
      <c r="AF23" s="762"/>
      <c r="AG23" s="762"/>
      <c r="AH23" s="762"/>
      <c r="AI23" s="772"/>
      <c r="AJ23" s="726"/>
      <c r="AK23" s="726"/>
    </row>
    <row r="24" spans="1:37" ht="37.5" customHeight="1" thickBot="1" x14ac:dyDescent="0.3">
      <c r="A24" s="876"/>
      <c r="B24" s="833" t="s">
        <v>202</v>
      </c>
      <c r="C24" s="843"/>
      <c r="D24" s="842"/>
      <c r="E24" s="738"/>
      <c r="F24" s="11" t="s">
        <v>78</v>
      </c>
      <c r="G24" s="15" t="s">
        <v>188</v>
      </c>
      <c r="H24" s="301">
        <v>15</v>
      </c>
      <c r="I24" s="302">
        <v>15</v>
      </c>
      <c r="J24" s="302">
        <v>15</v>
      </c>
      <c r="K24" s="302">
        <v>15</v>
      </c>
      <c r="L24" s="302">
        <v>15</v>
      </c>
      <c r="M24" s="302"/>
      <c r="N24" s="302">
        <v>15</v>
      </c>
      <c r="O24" s="302">
        <v>15</v>
      </c>
      <c r="P24" s="302">
        <v>15</v>
      </c>
      <c r="Q24" s="302">
        <v>15</v>
      </c>
      <c r="R24" s="302">
        <v>15</v>
      </c>
      <c r="S24" s="303">
        <v>15</v>
      </c>
      <c r="T24" s="249">
        <f t="shared" si="0"/>
        <v>165</v>
      </c>
      <c r="U24" s="764"/>
      <c r="V24" s="762"/>
      <c r="W24" s="762"/>
      <c r="X24" s="762"/>
      <c r="Y24" s="762"/>
      <c r="Z24" s="762"/>
      <c r="AA24" s="762"/>
      <c r="AB24" s="784"/>
      <c r="AC24" s="781"/>
      <c r="AD24" s="762"/>
      <c r="AE24" s="760"/>
      <c r="AF24" s="762"/>
      <c r="AG24" s="762"/>
      <c r="AH24" s="762"/>
      <c r="AI24" s="772"/>
      <c r="AJ24" s="726"/>
      <c r="AK24" s="726"/>
    </row>
    <row r="25" spans="1:37" ht="37.5" customHeight="1" x14ac:dyDescent="0.25">
      <c r="A25" s="860">
        <v>6</v>
      </c>
      <c r="B25" s="790" t="s">
        <v>274</v>
      </c>
      <c r="C25" s="845" t="s">
        <v>275</v>
      </c>
      <c r="D25" s="879" t="s">
        <v>276</v>
      </c>
      <c r="E25" s="738" t="s">
        <v>75</v>
      </c>
      <c r="F25" s="7" t="s">
        <v>6</v>
      </c>
      <c r="G25" s="8" t="s">
        <v>77</v>
      </c>
      <c r="H25" s="282">
        <v>70</v>
      </c>
      <c r="I25" s="283">
        <v>70</v>
      </c>
      <c r="J25" s="283">
        <v>70</v>
      </c>
      <c r="K25" s="283">
        <v>70</v>
      </c>
      <c r="L25" s="283">
        <v>70</v>
      </c>
      <c r="M25" s="283">
        <v>10</v>
      </c>
      <c r="N25" s="283">
        <v>10</v>
      </c>
      <c r="O25" s="283">
        <v>10</v>
      </c>
      <c r="P25" s="283">
        <v>70</v>
      </c>
      <c r="Q25" s="283">
        <v>70</v>
      </c>
      <c r="R25" s="283">
        <v>70</v>
      </c>
      <c r="S25" s="284">
        <v>70</v>
      </c>
      <c r="T25" s="250">
        <f t="shared" si="0"/>
        <v>660</v>
      </c>
      <c r="U25" s="736"/>
      <c r="V25" s="730"/>
      <c r="W25" s="730"/>
      <c r="X25" s="730"/>
      <c r="Y25" s="730"/>
      <c r="Z25" s="730"/>
      <c r="AA25" s="730"/>
      <c r="AB25" s="739" t="str">
        <f t="shared" ref="AB25" si="7">E25</f>
        <v>kg</v>
      </c>
      <c r="AC25" s="780">
        <f>SUM(T25:T27)</f>
        <v>970</v>
      </c>
      <c r="AD25" s="730"/>
      <c r="AE25" s="761">
        <f t="shared" ref="AE25" si="8">AC25*AD25</f>
        <v>0</v>
      </c>
      <c r="AF25" s="730"/>
      <c r="AG25" s="730"/>
      <c r="AH25" s="730"/>
      <c r="AI25" s="733"/>
      <c r="AJ25" s="769"/>
      <c r="AK25" s="769"/>
    </row>
    <row r="26" spans="1:37" ht="37.5" customHeight="1" x14ac:dyDescent="0.25">
      <c r="A26" s="876"/>
      <c r="B26" s="832" t="s">
        <v>202</v>
      </c>
      <c r="C26" s="842"/>
      <c r="D26" s="842"/>
      <c r="E26" s="738"/>
      <c r="F26" s="9" t="s">
        <v>8</v>
      </c>
      <c r="G26" s="182" t="s">
        <v>91</v>
      </c>
      <c r="H26" s="273">
        <v>8</v>
      </c>
      <c r="I26" s="274">
        <v>8</v>
      </c>
      <c r="J26" s="274">
        <v>8</v>
      </c>
      <c r="K26" s="274">
        <v>8</v>
      </c>
      <c r="L26" s="274">
        <v>8</v>
      </c>
      <c r="M26" s="274">
        <v>6</v>
      </c>
      <c r="N26" s="274">
        <v>6</v>
      </c>
      <c r="O26" s="274">
        <v>6</v>
      </c>
      <c r="P26" s="274">
        <v>8</v>
      </c>
      <c r="Q26" s="274">
        <v>8</v>
      </c>
      <c r="R26" s="274">
        <v>8</v>
      </c>
      <c r="S26" s="275">
        <v>8</v>
      </c>
      <c r="T26" s="249">
        <f t="shared" si="0"/>
        <v>90</v>
      </c>
      <c r="U26" s="764"/>
      <c r="V26" s="762"/>
      <c r="W26" s="762"/>
      <c r="X26" s="762"/>
      <c r="Y26" s="762"/>
      <c r="Z26" s="762"/>
      <c r="AA26" s="762"/>
      <c r="AB26" s="784"/>
      <c r="AC26" s="781"/>
      <c r="AD26" s="762"/>
      <c r="AE26" s="760"/>
      <c r="AF26" s="762"/>
      <c r="AG26" s="762"/>
      <c r="AH26" s="762"/>
      <c r="AI26" s="772"/>
      <c r="AJ26" s="726"/>
      <c r="AK26" s="726"/>
    </row>
    <row r="27" spans="1:37" ht="37.5" customHeight="1" thickBot="1" x14ac:dyDescent="0.3">
      <c r="A27" s="876"/>
      <c r="B27" s="833" t="s">
        <v>202</v>
      </c>
      <c r="C27" s="843"/>
      <c r="D27" s="842"/>
      <c r="E27" s="738"/>
      <c r="F27" s="11" t="s">
        <v>78</v>
      </c>
      <c r="G27" s="15" t="s">
        <v>188</v>
      </c>
      <c r="H27" s="301">
        <v>20</v>
      </c>
      <c r="I27" s="302">
        <v>20</v>
      </c>
      <c r="J27" s="302">
        <v>20</v>
      </c>
      <c r="K27" s="302">
        <v>20</v>
      </c>
      <c r="L27" s="302">
        <v>20</v>
      </c>
      <c r="M27" s="302"/>
      <c r="N27" s="302">
        <v>20</v>
      </c>
      <c r="O27" s="302">
        <v>20</v>
      </c>
      <c r="P27" s="302">
        <v>20</v>
      </c>
      <c r="Q27" s="302">
        <v>20</v>
      </c>
      <c r="R27" s="302">
        <v>20</v>
      </c>
      <c r="S27" s="303">
        <v>20</v>
      </c>
      <c r="T27" s="249">
        <f t="shared" si="0"/>
        <v>220</v>
      </c>
      <c r="U27" s="764"/>
      <c r="V27" s="762"/>
      <c r="W27" s="762"/>
      <c r="X27" s="762"/>
      <c r="Y27" s="762"/>
      <c r="Z27" s="762"/>
      <c r="AA27" s="762"/>
      <c r="AB27" s="784"/>
      <c r="AC27" s="781"/>
      <c r="AD27" s="762"/>
      <c r="AE27" s="760"/>
      <c r="AF27" s="762"/>
      <c r="AG27" s="762"/>
      <c r="AH27" s="762"/>
      <c r="AI27" s="772"/>
      <c r="AJ27" s="726"/>
      <c r="AK27" s="726"/>
    </row>
    <row r="28" spans="1:37" ht="37.5" customHeight="1" x14ac:dyDescent="0.25">
      <c r="A28" s="860">
        <v>7</v>
      </c>
      <c r="B28" s="832" t="s">
        <v>277</v>
      </c>
      <c r="C28" s="741" t="s">
        <v>278</v>
      </c>
      <c r="D28" s="879" t="s">
        <v>279</v>
      </c>
      <c r="E28" s="738" t="s">
        <v>75</v>
      </c>
      <c r="F28" s="7" t="s">
        <v>6</v>
      </c>
      <c r="G28" s="8" t="s">
        <v>77</v>
      </c>
      <c r="H28" s="282">
        <v>50</v>
      </c>
      <c r="I28" s="283">
        <v>40</v>
      </c>
      <c r="J28" s="283">
        <v>50</v>
      </c>
      <c r="K28" s="283">
        <v>40</v>
      </c>
      <c r="L28" s="283">
        <v>40</v>
      </c>
      <c r="M28" s="283">
        <v>10</v>
      </c>
      <c r="N28" s="283">
        <v>10</v>
      </c>
      <c r="O28" s="283">
        <v>10</v>
      </c>
      <c r="P28" s="283">
        <v>40</v>
      </c>
      <c r="Q28" s="283">
        <v>40</v>
      </c>
      <c r="R28" s="283">
        <v>40</v>
      </c>
      <c r="S28" s="284">
        <v>40</v>
      </c>
      <c r="T28" s="250">
        <f t="shared" si="0"/>
        <v>410</v>
      </c>
      <c r="U28" s="736"/>
      <c r="V28" s="730"/>
      <c r="W28" s="730"/>
      <c r="X28" s="730"/>
      <c r="Y28" s="730"/>
      <c r="Z28" s="730"/>
      <c r="AA28" s="730"/>
      <c r="AB28" s="739" t="str">
        <f t="shared" ref="AB28" si="9">E28</f>
        <v>kg</v>
      </c>
      <c r="AC28" s="780">
        <f>SUM(T28:T30)</f>
        <v>498</v>
      </c>
      <c r="AD28" s="730"/>
      <c r="AE28" s="761">
        <f t="shared" ref="AE28" si="10">AC28*AD28</f>
        <v>0</v>
      </c>
      <c r="AF28" s="730"/>
      <c r="AG28" s="730"/>
      <c r="AH28" s="730"/>
      <c r="AI28" s="733"/>
      <c r="AJ28" s="769"/>
      <c r="AK28" s="769"/>
    </row>
    <row r="29" spans="1:37" ht="37.5" customHeight="1" x14ac:dyDescent="0.25">
      <c r="A29" s="876"/>
      <c r="B29" s="832" t="s">
        <v>202</v>
      </c>
      <c r="C29" s="741"/>
      <c r="D29" s="842"/>
      <c r="E29" s="738"/>
      <c r="F29" s="9" t="s">
        <v>8</v>
      </c>
      <c r="G29" s="10"/>
      <c r="H29" s="273"/>
      <c r="I29" s="274"/>
      <c r="J29" s="274"/>
      <c r="K29" s="274"/>
      <c r="L29" s="274"/>
      <c r="M29" s="274"/>
      <c r="N29" s="274"/>
      <c r="O29" s="274"/>
      <c r="P29" s="274"/>
      <c r="Q29" s="274"/>
      <c r="R29" s="274"/>
      <c r="S29" s="275"/>
      <c r="T29" s="249">
        <f t="shared" si="0"/>
        <v>0</v>
      </c>
      <c r="U29" s="764"/>
      <c r="V29" s="762"/>
      <c r="W29" s="762"/>
      <c r="X29" s="762"/>
      <c r="Y29" s="762"/>
      <c r="Z29" s="762"/>
      <c r="AA29" s="762"/>
      <c r="AB29" s="784"/>
      <c r="AC29" s="781"/>
      <c r="AD29" s="762"/>
      <c r="AE29" s="760"/>
      <c r="AF29" s="762"/>
      <c r="AG29" s="762"/>
      <c r="AH29" s="762"/>
      <c r="AI29" s="772"/>
      <c r="AJ29" s="726"/>
      <c r="AK29" s="726"/>
    </row>
    <row r="30" spans="1:37" ht="37.5" customHeight="1" thickBot="1" x14ac:dyDescent="0.3">
      <c r="A30" s="876"/>
      <c r="B30" s="833" t="s">
        <v>202</v>
      </c>
      <c r="C30" s="742"/>
      <c r="D30" s="843"/>
      <c r="E30" s="738"/>
      <c r="F30" s="11" t="s">
        <v>78</v>
      </c>
      <c r="G30" s="206" t="s">
        <v>289</v>
      </c>
      <c r="H30" s="301">
        <v>8</v>
      </c>
      <c r="I30" s="302">
        <v>8</v>
      </c>
      <c r="J30" s="302">
        <v>8</v>
      </c>
      <c r="K30" s="302">
        <v>8</v>
      </c>
      <c r="L30" s="302">
        <v>8</v>
      </c>
      <c r="M30" s="302"/>
      <c r="N30" s="302">
        <v>8</v>
      </c>
      <c r="O30" s="302">
        <v>8</v>
      </c>
      <c r="P30" s="302">
        <v>8</v>
      </c>
      <c r="Q30" s="302">
        <v>8</v>
      </c>
      <c r="R30" s="302">
        <v>8</v>
      </c>
      <c r="S30" s="303">
        <v>8</v>
      </c>
      <c r="T30" s="249">
        <f>SUM(H30:S30)</f>
        <v>88</v>
      </c>
      <c r="U30" s="764"/>
      <c r="V30" s="762"/>
      <c r="W30" s="762"/>
      <c r="X30" s="762"/>
      <c r="Y30" s="762"/>
      <c r="Z30" s="762"/>
      <c r="AA30" s="762"/>
      <c r="AB30" s="784"/>
      <c r="AC30" s="781"/>
      <c r="AD30" s="762"/>
      <c r="AE30" s="760"/>
      <c r="AF30" s="762"/>
      <c r="AG30" s="762"/>
      <c r="AH30" s="762"/>
      <c r="AI30" s="772"/>
      <c r="AJ30" s="726"/>
      <c r="AK30" s="726"/>
    </row>
    <row r="31" spans="1:37" ht="37.5" customHeight="1" x14ac:dyDescent="0.25">
      <c r="A31" s="860">
        <v>8</v>
      </c>
      <c r="B31" s="1043" t="s">
        <v>280</v>
      </c>
      <c r="C31" s="818" t="s">
        <v>281</v>
      </c>
      <c r="D31" s="842" t="s">
        <v>282</v>
      </c>
      <c r="E31" s="738" t="s">
        <v>75</v>
      </c>
      <c r="F31" s="7" t="s">
        <v>6</v>
      </c>
      <c r="G31" s="8" t="s">
        <v>77</v>
      </c>
      <c r="H31" s="282">
        <v>20</v>
      </c>
      <c r="I31" s="283">
        <v>20</v>
      </c>
      <c r="J31" s="283">
        <v>20</v>
      </c>
      <c r="K31" s="283">
        <v>20</v>
      </c>
      <c r="L31" s="283">
        <v>20</v>
      </c>
      <c r="M31" s="283">
        <v>5</v>
      </c>
      <c r="N31" s="283">
        <v>5</v>
      </c>
      <c r="O31" s="283">
        <v>5</v>
      </c>
      <c r="P31" s="283">
        <v>20</v>
      </c>
      <c r="Q31" s="283">
        <v>20</v>
      </c>
      <c r="R31" s="283">
        <v>20</v>
      </c>
      <c r="S31" s="284">
        <v>20</v>
      </c>
      <c r="T31" s="250">
        <f t="shared" si="0"/>
        <v>195</v>
      </c>
      <c r="U31" s="736"/>
      <c r="V31" s="730"/>
      <c r="W31" s="730"/>
      <c r="X31" s="730"/>
      <c r="Y31" s="730"/>
      <c r="Z31" s="730"/>
      <c r="AA31" s="730"/>
      <c r="AB31" s="739" t="str">
        <f t="shared" ref="AB31" si="11">E31</f>
        <v>kg</v>
      </c>
      <c r="AC31" s="780">
        <f>SUM(T31:T34)</f>
        <v>476</v>
      </c>
      <c r="AD31" s="730"/>
      <c r="AE31" s="761">
        <f t="shared" ref="AE31" si="12">AC31*AD31</f>
        <v>0</v>
      </c>
      <c r="AF31" s="730"/>
      <c r="AG31" s="730"/>
      <c r="AH31" s="730"/>
      <c r="AI31" s="733"/>
      <c r="AJ31" s="769"/>
      <c r="AK31" s="769"/>
    </row>
    <row r="32" spans="1:37" ht="37.5" customHeight="1" x14ac:dyDescent="0.25">
      <c r="A32" s="876"/>
      <c r="B32" s="1044"/>
      <c r="C32" s="741"/>
      <c r="D32" s="842"/>
      <c r="E32" s="738"/>
      <c r="F32" s="534" t="s">
        <v>692</v>
      </c>
      <c r="G32" s="535" t="s">
        <v>695</v>
      </c>
      <c r="H32" s="536"/>
      <c r="I32" s="537"/>
      <c r="J32" s="537"/>
      <c r="K32" s="537"/>
      <c r="L32" s="537"/>
      <c r="M32" s="537"/>
      <c r="N32" s="537"/>
      <c r="O32" s="537"/>
      <c r="P32" s="537"/>
      <c r="Q32" s="537"/>
      <c r="R32" s="537"/>
      <c r="S32" s="538"/>
      <c r="T32" s="594">
        <v>2</v>
      </c>
      <c r="U32" s="736"/>
      <c r="V32" s="730"/>
      <c r="W32" s="730"/>
      <c r="X32" s="730"/>
      <c r="Y32" s="730"/>
      <c r="Z32" s="730"/>
      <c r="AA32" s="730"/>
      <c r="AB32" s="739"/>
      <c r="AC32" s="780"/>
      <c r="AD32" s="730"/>
      <c r="AE32" s="761"/>
      <c r="AF32" s="730"/>
      <c r="AG32" s="730"/>
      <c r="AH32" s="730"/>
      <c r="AI32" s="733"/>
      <c r="AJ32" s="726"/>
      <c r="AK32" s="726"/>
    </row>
    <row r="33" spans="1:37" ht="37.5" customHeight="1" x14ac:dyDescent="0.25">
      <c r="A33" s="876"/>
      <c r="B33" s="1044" t="s">
        <v>202</v>
      </c>
      <c r="C33" s="741"/>
      <c r="D33" s="842"/>
      <c r="E33" s="738"/>
      <c r="F33" s="9" t="s">
        <v>8</v>
      </c>
      <c r="G33" s="10" t="s">
        <v>105</v>
      </c>
      <c r="H33" s="273">
        <v>10</v>
      </c>
      <c r="I33" s="274">
        <v>10</v>
      </c>
      <c r="J33" s="274">
        <v>10</v>
      </c>
      <c r="K33" s="274">
        <v>10</v>
      </c>
      <c r="L33" s="274">
        <v>10</v>
      </c>
      <c r="M33" s="274">
        <v>8</v>
      </c>
      <c r="N33" s="274">
        <v>8</v>
      </c>
      <c r="O33" s="274">
        <v>8</v>
      </c>
      <c r="P33" s="274">
        <v>10</v>
      </c>
      <c r="Q33" s="274">
        <v>10</v>
      </c>
      <c r="R33" s="274">
        <v>10</v>
      </c>
      <c r="S33" s="275">
        <v>10</v>
      </c>
      <c r="T33" s="249">
        <f t="shared" si="0"/>
        <v>114</v>
      </c>
      <c r="U33" s="764"/>
      <c r="V33" s="762"/>
      <c r="W33" s="762"/>
      <c r="X33" s="762"/>
      <c r="Y33" s="762"/>
      <c r="Z33" s="762"/>
      <c r="AA33" s="762"/>
      <c r="AB33" s="784"/>
      <c r="AC33" s="781"/>
      <c r="AD33" s="762"/>
      <c r="AE33" s="760"/>
      <c r="AF33" s="762"/>
      <c r="AG33" s="762"/>
      <c r="AH33" s="762"/>
      <c r="AI33" s="772"/>
      <c r="AJ33" s="726"/>
      <c r="AK33" s="726"/>
    </row>
    <row r="34" spans="1:37" ht="37.5" customHeight="1" thickBot="1" x14ac:dyDescent="0.3">
      <c r="A34" s="876"/>
      <c r="B34" s="1045" t="s">
        <v>202</v>
      </c>
      <c r="C34" s="742"/>
      <c r="D34" s="842"/>
      <c r="E34" s="738"/>
      <c r="F34" s="11" t="s">
        <v>78</v>
      </c>
      <c r="G34" s="15" t="s">
        <v>188</v>
      </c>
      <c r="H34" s="301">
        <v>15</v>
      </c>
      <c r="I34" s="302">
        <v>15</v>
      </c>
      <c r="J34" s="302">
        <v>15</v>
      </c>
      <c r="K34" s="302">
        <v>15</v>
      </c>
      <c r="L34" s="302">
        <v>15</v>
      </c>
      <c r="M34" s="302"/>
      <c r="N34" s="302">
        <v>15</v>
      </c>
      <c r="O34" s="302">
        <v>15</v>
      </c>
      <c r="P34" s="302">
        <v>15</v>
      </c>
      <c r="Q34" s="302">
        <v>15</v>
      </c>
      <c r="R34" s="302">
        <v>15</v>
      </c>
      <c r="S34" s="303">
        <v>15</v>
      </c>
      <c r="T34" s="249">
        <f t="shared" si="0"/>
        <v>165</v>
      </c>
      <c r="U34" s="764"/>
      <c r="V34" s="762"/>
      <c r="W34" s="762"/>
      <c r="X34" s="762"/>
      <c r="Y34" s="762"/>
      <c r="Z34" s="762"/>
      <c r="AA34" s="762"/>
      <c r="AB34" s="784"/>
      <c r="AC34" s="781"/>
      <c r="AD34" s="762"/>
      <c r="AE34" s="760"/>
      <c r="AF34" s="762"/>
      <c r="AG34" s="762"/>
      <c r="AH34" s="762"/>
      <c r="AI34" s="772"/>
      <c r="AJ34" s="726"/>
      <c r="AK34" s="726"/>
    </row>
    <row r="35" spans="1:37" ht="37.5" customHeight="1" x14ac:dyDescent="0.25">
      <c r="A35" s="860">
        <v>9</v>
      </c>
      <c r="B35" s="832" t="s">
        <v>283</v>
      </c>
      <c r="C35" s="818" t="s">
        <v>284</v>
      </c>
      <c r="D35" s="1026" t="s">
        <v>285</v>
      </c>
      <c r="E35" s="738" t="s">
        <v>75</v>
      </c>
      <c r="F35" s="7" t="s">
        <v>6</v>
      </c>
      <c r="G35" s="8" t="s">
        <v>77</v>
      </c>
      <c r="H35" s="282">
        <v>100</v>
      </c>
      <c r="I35" s="283">
        <v>80</v>
      </c>
      <c r="J35" s="283">
        <v>70</v>
      </c>
      <c r="K35" s="283">
        <v>100</v>
      </c>
      <c r="L35" s="283">
        <v>80</v>
      </c>
      <c r="M35" s="283">
        <v>10</v>
      </c>
      <c r="N35" s="283">
        <v>10</v>
      </c>
      <c r="O35" s="283">
        <v>10</v>
      </c>
      <c r="P35" s="283">
        <v>50</v>
      </c>
      <c r="Q35" s="283">
        <v>80</v>
      </c>
      <c r="R35" s="283">
        <v>90</v>
      </c>
      <c r="S35" s="284">
        <v>100</v>
      </c>
      <c r="T35" s="250">
        <f t="shared" si="0"/>
        <v>780</v>
      </c>
      <c r="U35" s="736"/>
      <c r="V35" s="730"/>
      <c r="W35" s="730"/>
      <c r="X35" s="730"/>
      <c r="Y35" s="730"/>
      <c r="Z35" s="730"/>
      <c r="AA35" s="730"/>
      <c r="AB35" s="739" t="str">
        <f t="shared" ref="AB35" si="13">E35</f>
        <v>kg</v>
      </c>
      <c r="AC35" s="780">
        <f>SUM(T35:T37)</f>
        <v>1615</v>
      </c>
      <c r="AD35" s="730"/>
      <c r="AE35" s="761">
        <f t="shared" ref="AE35" si="14">AC35*AD35</f>
        <v>0</v>
      </c>
      <c r="AF35" s="730"/>
      <c r="AG35" s="730"/>
      <c r="AH35" s="730"/>
      <c r="AI35" s="733"/>
      <c r="AJ35" s="769"/>
      <c r="AK35" s="769"/>
    </row>
    <row r="36" spans="1:37" ht="37.5" customHeight="1" x14ac:dyDescent="0.25">
      <c r="A36" s="876"/>
      <c r="B36" s="832" t="s">
        <v>202</v>
      </c>
      <c r="C36" s="741"/>
      <c r="D36" s="751"/>
      <c r="E36" s="738"/>
      <c r="F36" s="9" t="s">
        <v>8</v>
      </c>
      <c r="G36" s="10" t="s">
        <v>669</v>
      </c>
      <c r="H36" s="273">
        <v>40</v>
      </c>
      <c r="I36" s="274">
        <v>40</v>
      </c>
      <c r="J36" s="274">
        <v>40</v>
      </c>
      <c r="K36" s="274">
        <v>40</v>
      </c>
      <c r="L36" s="274">
        <v>40</v>
      </c>
      <c r="M36" s="274">
        <v>30</v>
      </c>
      <c r="N36" s="274">
        <v>30</v>
      </c>
      <c r="O36" s="274">
        <v>30</v>
      </c>
      <c r="P36" s="274">
        <v>40</v>
      </c>
      <c r="Q36" s="274">
        <v>40</v>
      </c>
      <c r="R36" s="274">
        <v>40</v>
      </c>
      <c r="S36" s="275">
        <v>40</v>
      </c>
      <c r="T36" s="251">
        <f t="shared" si="0"/>
        <v>450</v>
      </c>
      <c r="U36" s="764"/>
      <c r="V36" s="762"/>
      <c r="W36" s="762"/>
      <c r="X36" s="762"/>
      <c r="Y36" s="762"/>
      <c r="Z36" s="762"/>
      <c r="AA36" s="762"/>
      <c r="AB36" s="784"/>
      <c r="AC36" s="781"/>
      <c r="AD36" s="762"/>
      <c r="AE36" s="760"/>
      <c r="AF36" s="762"/>
      <c r="AG36" s="762"/>
      <c r="AH36" s="762"/>
      <c r="AI36" s="772"/>
      <c r="AJ36" s="726"/>
      <c r="AK36" s="726"/>
    </row>
    <row r="37" spans="1:37" ht="37.5" customHeight="1" thickBot="1" x14ac:dyDescent="0.3">
      <c r="A37" s="876"/>
      <c r="B37" s="833" t="s">
        <v>202</v>
      </c>
      <c r="C37" s="742"/>
      <c r="D37" s="751"/>
      <c r="E37" s="738"/>
      <c r="F37" s="11" t="s">
        <v>78</v>
      </c>
      <c r="G37" s="179" t="s">
        <v>188</v>
      </c>
      <c r="H37" s="364">
        <v>35</v>
      </c>
      <c r="I37" s="365">
        <v>35</v>
      </c>
      <c r="J37" s="365">
        <v>35</v>
      </c>
      <c r="K37" s="365">
        <v>35</v>
      </c>
      <c r="L37" s="365">
        <v>35</v>
      </c>
      <c r="M37" s="365"/>
      <c r="N37" s="365">
        <v>35</v>
      </c>
      <c r="O37" s="365">
        <v>35</v>
      </c>
      <c r="P37" s="365">
        <v>35</v>
      </c>
      <c r="Q37" s="365">
        <v>35</v>
      </c>
      <c r="R37" s="365">
        <v>35</v>
      </c>
      <c r="S37" s="366">
        <v>35</v>
      </c>
      <c r="T37" s="252">
        <f t="shared" si="0"/>
        <v>385</v>
      </c>
      <c r="U37" s="764"/>
      <c r="V37" s="762"/>
      <c r="W37" s="762"/>
      <c r="X37" s="762"/>
      <c r="Y37" s="762"/>
      <c r="Z37" s="762"/>
      <c r="AA37" s="762"/>
      <c r="AB37" s="784"/>
      <c r="AC37" s="781"/>
      <c r="AD37" s="762"/>
      <c r="AE37" s="760"/>
      <c r="AF37" s="762"/>
      <c r="AG37" s="762"/>
      <c r="AH37" s="762"/>
      <c r="AI37" s="772"/>
      <c r="AJ37" s="726"/>
      <c r="AK37" s="726"/>
    </row>
    <row r="38" spans="1:37" ht="37.5" customHeight="1" x14ac:dyDescent="0.25">
      <c r="A38" s="860">
        <v>10</v>
      </c>
      <c r="B38" s="790" t="s">
        <v>286</v>
      </c>
      <c r="C38" s="818" t="s">
        <v>287</v>
      </c>
      <c r="D38" s="823" t="s">
        <v>288</v>
      </c>
      <c r="E38" s="738" t="s">
        <v>75</v>
      </c>
      <c r="F38" s="7" t="s">
        <v>6</v>
      </c>
      <c r="G38" s="8" t="s">
        <v>578</v>
      </c>
      <c r="H38" s="282">
        <v>20</v>
      </c>
      <c r="I38" s="283">
        <v>20</v>
      </c>
      <c r="J38" s="283">
        <v>20</v>
      </c>
      <c r="K38" s="283">
        <v>20</v>
      </c>
      <c r="L38" s="283">
        <v>20</v>
      </c>
      <c r="M38" s="283">
        <v>10</v>
      </c>
      <c r="N38" s="283">
        <v>10</v>
      </c>
      <c r="O38" s="283">
        <v>10</v>
      </c>
      <c r="P38" s="283">
        <v>20</v>
      </c>
      <c r="Q38" s="283">
        <v>20</v>
      </c>
      <c r="R38" s="283">
        <v>20</v>
      </c>
      <c r="S38" s="284">
        <v>20</v>
      </c>
      <c r="T38" s="326">
        <f t="shared" si="0"/>
        <v>210</v>
      </c>
      <c r="U38" s="736"/>
      <c r="V38" s="730"/>
      <c r="W38" s="730"/>
      <c r="X38" s="730"/>
      <c r="Y38" s="730"/>
      <c r="Z38" s="730"/>
      <c r="AA38" s="730"/>
      <c r="AB38" s="739" t="str">
        <f t="shared" ref="AB38" si="15">E38</f>
        <v>kg</v>
      </c>
      <c r="AC38" s="780">
        <f>SUM(T38:T40)</f>
        <v>485</v>
      </c>
      <c r="AD38" s="730"/>
      <c r="AE38" s="761">
        <f t="shared" ref="AE38" si="16">AC38*AD38</f>
        <v>0</v>
      </c>
      <c r="AF38" s="730"/>
      <c r="AG38" s="730"/>
      <c r="AH38" s="730"/>
      <c r="AI38" s="733"/>
      <c r="AJ38" s="769"/>
      <c r="AK38" s="769"/>
    </row>
    <row r="39" spans="1:37" ht="37.5" customHeight="1" x14ac:dyDescent="0.25">
      <c r="A39" s="876"/>
      <c r="B39" s="832" t="s">
        <v>202</v>
      </c>
      <c r="C39" s="741"/>
      <c r="D39" s="738"/>
      <c r="E39" s="738"/>
      <c r="F39" s="9" t="s">
        <v>8</v>
      </c>
      <c r="G39" s="10" t="s">
        <v>105</v>
      </c>
      <c r="H39" s="273">
        <v>15</v>
      </c>
      <c r="I39" s="274">
        <v>15</v>
      </c>
      <c r="J39" s="274">
        <v>15</v>
      </c>
      <c r="K39" s="274">
        <v>15</v>
      </c>
      <c r="L39" s="274">
        <v>15</v>
      </c>
      <c r="M39" s="274">
        <v>10</v>
      </c>
      <c r="N39" s="274">
        <v>10</v>
      </c>
      <c r="O39" s="274">
        <v>10</v>
      </c>
      <c r="P39" s="274">
        <v>15</v>
      </c>
      <c r="Q39" s="274">
        <v>15</v>
      </c>
      <c r="R39" s="274">
        <v>15</v>
      </c>
      <c r="S39" s="275">
        <v>15</v>
      </c>
      <c r="T39" s="251">
        <f t="shared" si="0"/>
        <v>165</v>
      </c>
      <c r="U39" s="764"/>
      <c r="V39" s="762"/>
      <c r="W39" s="762"/>
      <c r="X39" s="762"/>
      <c r="Y39" s="762"/>
      <c r="Z39" s="762"/>
      <c r="AA39" s="762"/>
      <c r="AB39" s="784"/>
      <c r="AC39" s="781"/>
      <c r="AD39" s="762"/>
      <c r="AE39" s="760"/>
      <c r="AF39" s="762"/>
      <c r="AG39" s="762"/>
      <c r="AH39" s="762"/>
      <c r="AI39" s="772"/>
      <c r="AJ39" s="726"/>
      <c r="AK39" s="726"/>
    </row>
    <row r="40" spans="1:37" ht="37.5" customHeight="1" thickBot="1" x14ac:dyDescent="0.3">
      <c r="A40" s="876"/>
      <c r="B40" s="833" t="s">
        <v>202</v>
      </c>
      <c r="C40" s="742"/>
      <c r="D40" s="738"/>
      <c r="E40" s="738"/>
      <c r="F40" s="11" t="s">
        <v>78</v>
      </c>
      <c r="G40" s="15" t="s">
        <v>289</v>
      </c>
      <c r="H40" s="301">
        <v>10</v>
      </c>
      <c r="I40" s="302">
        <v>10</v>
      </c>
      <c r="J40" s="302">
        <v>10</v>
      </c>
      <c r="K40" s="302">
        <v>10</v>
      </c>
      <c r="L40" s="302">
        <v>10</v>
      </c>
      <c r="M40" s="302"/>
      <c r="N40" s="302">
        <v>10</v>
      </c>
      <c r="O40" s="302">
        <v>10</v>
      </c>
      <c r="P40" s="302">
        <v>10</v>
      </c>
      <c r="Q40" s="302">
        <v>10</v>
      </c>
      <c r="R40" s="302">
        <v>10</v>
      </c>
      <c r="S40" s="303">
        <v>10</v>
      </c>
      <c r="T40" s="252">
        <f t="shared" si="0"/>
        <v>110</v>
      </c>
      <c r="U40" s="764"/>
      <c r="V40" s="762"/>
      <c r="W40" s="762"/>
      <c r="X40" s="762"/>
      <c r="Y40" s="762"/>
      <c r="Z40" s="762"/>
      <c r="AA40" s="762"/>
      <c r="AB40" s="784"/>
      <c r="AC40" s="781"/>
      <c r="AD40" s="762"/>
      <c r="AE40" s="760"/>
      <c r="AF40" s="762"/>
      <c r="AG40" s="762"/>
      <c r="AH40" s="762"/>
      <c r="AI40" s="772"/>
      <c r="AJ40" s="726"/>
      <c r="AK40" s="726"/>
    </row>
    <row r="41" spans="1:37" ht="37.5" customHeight="1" x14ac:dyDescent="0.25">
      <c r="A41" s="860">
        <v>11</v>
      </c>
      <c r="B41" s="790" t="s">
        <v>290</v>
      </c>
      <c r="C41" s="818" t="s">
        <v>291</v>
      </c>
      <c r="D41" s="823" t="s">
        <v>292</v>
      </c>
      <c r="E41" s="738" t="s">
        <v>75</v>
      </c>
      <c r="F41" s="7" t="s">
        <v>6</v>
      </c>
      <c r="G41" s="8" t="s">
        <v>77</v>
      </c>
      <c r="H41" s="282">
        <v>20</v>
      </c>
      <c r="I41" s="283">
        <v>20</v>
      </c>
      <c r="J41" s="283">
        <v>20</v>
      </c>
      <c r="K41" s="283">
        <v>20</v>
      </c>
      <c r="L41" s="283">
        <v>20</v>
      </c>
      <c r="M41" s="283">
        <v>10</v>
      </c>
      <c r="N41" s="283">
        <v>10</v>
      </c>
      <c r="O41" s="283">
        <v>10</v>
      </c>
      <c r="P41" s="283">
        <v>20</v>
      </c>
      <c r="Q41" s="283">
        <v>20</v>
      </c>
      <c r="R41" s="283">
        <v>20</v>
      </c>
      <c r="S41" s="284">
        <v>20</v>
      </c>
      <c r="T41" s="326">
        <f t="shared" si="0"/>
        <v>210</v>
      </c>
      <c r="U41" s="736"/>
      <c r="V41" s="730"/>
      <c r="W41" s="730"/>
      <c r="X41" s="730"/>
      <c r="Y41" s="730"/>
      <c r="Z41" s="730"/>
      <c r="AA41" s="730"/>
      <c r="AB41" s="739" t="str">
        <f t="shared" ref="AB41" si="17">E41</f>
        <v>kg</v>
      </c>
      <c r="AC41" s="780">
        <f>SUM(T41:T43)</f>
        <v>540</v>
      </c>
      <c r="AD41" s="730"/>
      <c r="AE41" s="761">
        <f t="shared" ref="AE41" si="18">AC41*AD41</f>
        <v>0</v>
      </c>
      <c r="AF41" s="730"/>
      <c r="AG41" s="730"/>
      <c r="AH41" s="730"/>
      <c r="AI41" s="733"/>
      <c r="AJ41" s="769"/>
      <c r="AK41" s="769"/>
    </row>
    <row r="42" spans="1:37" ht="37.5" customHeight="1" x14ac:dyDescent="0.25">
      <c r="A42" s="876"/>
      <c r="B42" s="832" t="s">
        <v>202</v>
      </c>
      <c r="C42" s="741"/>
      <c r="D42" s="738"/>
      <c r="E42" s="738"/>
      <c r="F42" s="9" t="s">
        <v>8</v>
      </c>
      <c r="G42" s="10" t="s">
        <v>105</v>
      </c>
      <c r="H42" s="273">
        <v>20</v>
      </c>
      <c r="I42" s="274">
        <v>20</v>
      </c>
      <c r="J42" s="274">
        <v>20</v>
      </c>
      <c r="K42" s="274">
        <v>20</v>
      </c>
      <c r="L42" s="274">
        <v>20</v>
      </c>
      <c r="M42" s="274">
        <v>15</v>
      </c>
      <c r="N42" s="274">
        <v>15</v>
      </c>
      <c r="O42" s="274">
        <v>15</v>
      </c>
      <c r="P42" s="274">
        <v>20</v>
      </c>
      <c r="Q42" s="274">
        <v>20</v>
      </c>
      <c r="R42" s="274">
        <v>20</v>
      </c>
      <c r="S42" s="275">
        <v>15</v>
      </c>
      <c r="T42" s="251">
        <f t="shared" si="0"/>
        <v>220</v>
      </c>
      <c r="U42" s="764"/>
      <c r="V42" s="762"/>
      <c r="W42" s="762"/>
      <c r="X42" s="762"/>
      <c r="Y42" s="762"/>
      <c r="Z42" s="762"/>
      <c r="AA42" s="762"/>
      <c r="AB42" s="784"/>
      <c r="AC42" s="781"/>
      <c r="AD42" s="762"/>
      <c r="AE42" s="760"/>
      <c r="AF42" s="762"/>
      <c r="AG42" s="762"/>
      <c r="AH42" s="762"/>
      <c r="AI42" s="772"/>
      <c r="AJ42" s="726"/>
      <c r="AK42" s="726"/>
    </row>
    <row r="43" spans="1:37" ht="37.5" customHeight="1" thickBot="1" x14ac:dyDescent="0.3">
      <c r="A43" s="876"/>
      <c r="B43" s="833" t="s">
        <v>202</v>
      </c>
      <c r="C43" s="742"/>
      <c r="D43" s="738"/>
      <c r="E43" s="738"/>
      <c r="F43" s="11" t="s">
        <v>78</v>
      </c>
      <c r="G43" s="15" t="s">
        <v>188</v>
      </c>
      <c r="H43" s="301">
        <v>10</v>
      </c>
      <c r="I43" s="302">
        <v>10</v>
      </c>
      <c r="J43" s="302">
        <v>10</v>
      </c>
      <c r="K43" s="302">
        <v>10</v>
      </c>
      <c r="L43" s="302">
        <v>10</v>
      </c>
      <c r="M43" s="302"/>
      <c r="N43" s="302">
        <v>10</v>
      </c>
      <c r="O43" s="302">
        <v>10</v>
      </c>
      <c r="P43" s="302">
        <v>10</v>
      </c>
      <c r="Q43" s="302">
        <v>10</v>
      </c>
      <c r="R43" s="302">
        <v>10</v>
      </c>
      <c r="S43" s="303">
        <v>10</v>
      </c>
      <c r="T43" s="252">
        <f t="shared" si="0"/>
        <v>110</v>
      </c>
      <c r="U43" s="764"/>
      <c r="V43" s="762"/>
      <c r="W43" s="762"/>
      <c r="X43" s="762"/>
      <c r="Y43" s="762"/>
      <c r="Z43" s="762"/>
      <c r="AA43" s="762"/>
      <c r="AB43" s="784"/>
      <c r="AC43" s="781"/>
      <c r="AD43" s="762"/>
      <c r="AE43" s="760"/>
      <c r="AF43" s="762"/>
      <c r="AG43" s="762"/>
      <c r="AH43" s="762"/>
      <c r="AI43" s="772"/>
      <c r="AJ43" s="726"/>
      <c r="AK43" s="726"/>
    </row>
    <row r="44" spans="1:37" ht="37.5" customHeight="1" x14ac:dyDescent="0.25">
      <c r="A44" s="860">
        <v>12</v>
      </c>
      <c r="B44" s="790" t="s">
        <v>293</v>
      </c>
      <c r="C44" s="818" t="s">
        <v>294</v>
      </c>
      <c r="D44" s="804" t="s">
        <v>292</v>
      </c>
      <c r="E44" s="738" t="s">
        <v>75</v>
      </c>
      <c r="F44" s="7" t="s">
        <v>6</v>
      </c>
      <c r="G44" s="8" t="s">
        <v>77</v>
      </c>
      <c r="H44" s="282">
        <v>60</v>
      </c>
      <c r="I44" s="283">
        <v>60</v>
      </c>
      <c r="J44" s="283">
        <v>60</v>
      </c>
      <c r="K44" s="283">
        <v>60</v>
      </c>
      <c r="L44" s="283">
        <v>60</v>
      </c>
      <c r="M44" s="283">
        <v>20</v>
      </c>
      <c r="N44" s="283">
        <v>20</v>
      </c>
      <c r="O44" s="283">
        <v>20</v>
      </c>
      <c r="P44" s="283">
        <v>60</v>
      </c>
      <c r="Q44" s="283">
        <v>60</v>
      </c>
      <c r="R44" s="283">
        <v>60</v>
      </c>
      <c r="S44" s="284">
        <v>60</v>
      </c>
      <c r="T44" s="249">
        <f t="shared" si="0"/>
        <v>600</v>
      </c>
      <c r="U44" s="736"/>
      <c r="V44" s="730"/>
      <c r="W44" s="730"/>
      <c r="X44" s="730"/>
      <c r="Y44" s="730"/>
      <c r="Z44" s="730"/>
      <c r="AA44" s="730"/>
      <c r="AB44" s="739" t="str">
        <f t="shared" ref="AB44" si="19">E44</f>
        <v>kg</v>
      </c>
      <c r="AC44" s="780">
        <f>SUM(T44:T46)</f>
        <v>763</v>
      </c>
      <c r="AD44" s="730"/>
      <c r="AE44" s="761">
        <f t="shared" ref="AE44" si="20">AC44*AD44</f>
        <v>0</v>
      </c>
      <c r="AF44" s="730"/>
      <c r="AG44" s="730"/>
      <c r="AH44" s="730"/>
      <c r="AI44" s="733"/>
      <c r="AJ44" s="769"/>
      <c r="AK44" s="769"/>
    </row>
    <row r="45" spans="1:37" ht="37.5" customHeight="1" x14ac:dyDescent="0.25">
      <c r="A45" s="876"/>
      <c r="B45" s="832" t="s">
        <v>202</v>
      </c>
      <c r="C45" s="741"/>
      <c r="D45" s="741"/>
      <c r="E45" s="738"/>
      <c r="F45" s="9" t="s">
        <v>8</v>
      </c>
      <c r="G45" s="10" t="s">
        <v>91</v>
      </c>
      <c r="H45" s="273">
        <v>10</v>
      </c>
      <c r="I45" s="274">
        <v>10</v>
      </c>
      <c r="J45" s="274">
        <v>10</v>
      </c>
      <c r="K45" s="274">
        <v>10</v>
      </c>
      <c r="L45" s="274">
        <v>10</v>
      </c>
      <c r="M45" s="274">
        <v>6</v>
      </c>
      <c r="N45" s="274">
        <v>6</v>
      </c>
      <c r="O45" s="274">
        <v>6</v>
      </c>
      <c r="P45" s="274">
        <v>10</v>
      </c>
      <c r="Q45" s="274">
        <v>10</v>
      </c>
      <c r="R45" s="274">
        <v>10</v>
      </c>
      <c r="S45" s="275">
        <v>10</v>
      </c>
      <c r="T45" s="249">
        <f t="shared" si="0"/>
        <v>108</v>
      </c>
      <c r="U45" s="764"/>
      <c r="V45" s="762"/>
      <c r="W45" s="762"/>
      <c r="X45" s="762"/>
      <c r="Y45" s="762"/>
      <c r="Z45" s="762"/>
      <c r="AA45" s="762"/>
      <c r="AB45" s="784"/>
      <c r="AC45" s="781"/>
      <c r="AD45" s="762"/>
      <c r="AE45" s="760"/>
      <c r="AF45" s="762"/>
      <c r="AG45" s="762"/>
      <c r="AH45" s="762"/>
      <c r="AI45" s="772"/>
      <c r="AJ45" s="726"/>
      <c r="AK45" s="726"/>
    </row>
    <row r="46" spans="1:37" ht="37.5" customHeight="1" thickBot="1" x14ac:dyDescent="0.3">
      <c r="A46" s="876"/>
      <c r="B46" s="833" t="s">
        <v>202</v>
      </c>
      <c r="C46" s="742"/>
      <c r="D46" s="741"/>
      <c r="E46" s="738"/>
      <c r="F46" s="11" t="s">
        <v>78</v>
      </c>
      <c r="G46" s="15" t="s">
        <v>188</v>
      </c>
      <c r="H46" s="301">
        <v>5</v>
      </c>
      <c r="I46" s="302">
        <v>5</v>
      </c>
      <c r="J46" s="302">
        <v>5</v>
      </c>
      <c r="K46" s="302">
        <v>5</v>
      </c>
      <c r="L46" s="302">
        <v>5</v>
      </c>
      <c r="M46" s="302"/>
      <c r="N46" s="302">
        <v>5</v>
      </c>
      <c r="O46" s="302">
        <v>5</v>
      </c>
      <c r="P46" s="302">
        <v>5</v>
      </c>
      <c r="Q46" s="302">
        <v>5</v>
      </c>
      <c r="R46" s="302">
        <v>5</v>
      </c>
      <c r="S46" s="303">
        <v>5</v>
      </c>
      <c r="T46" s="249">
        <f t="shared" si="0"/>
        <v>55</v>
      </c>
      <c r="U46" s="764"/>
      <c r="V46" s="762"/>
      <c r="W46" s="762"/>
      <c r="X46" s="762"/>
      <c r="Y46" s="762"/>
      <c r="Z46" s="762"/>
      <c r="AA46" s="762"/>
      <c r="AB46" s="784"/>
      <c r="AC46" s="781"/>
      <c r="AD46" s="762"/>
      <c r="AE46" s="760"/>
      <c r="AF46" s="762"/>
      <c r="AG46" s="762"/>
      <c r="AH46" s="762"/>
      <c r="AI46" s="772"/>
      <c r="AJ46" s="726"/>
      <c r="AK46" s="726"/>
    </row>
    <row r="47" spans="1:37" ht="37.5" customHeight="1" x14ac:dyDescent="0.25">
      <c r="A47" s="860">
        <v>13</v>
      </c>
      <c r="B47" s="790" t="s">
        <v>295</v>
      </c>
      <c r="C47" s="741" t="s">
        <v>296</v>
      </c>
      <c r="D47" s="880" t="s">
        <v>297</v>
      </c>
      <c r="E47" s="738" t="s">
        <v>75</v>
      </c>
      <c r="F47" s="7" t="s">
        <v>6</v>
      </c>
      <c r="G47" s="8" t="s">
        <v>77</v>
      </c>
      <c r="H47" s="282">
        <v>70</v>
      </c>
      <c r="I47" s="283">
        <v>70</v>
      </c>
      <c r="J47" s="283">
        <v>70</v>
      </c>
      <c r="K47" s="283">
        <v>70</v>
      </c>
      <c r="L47" s="283">
        <v>70</v>
      </c>
      <c r="M47" s="283">
        <v>30</v>
      </c>
      <c r="N47" s="283">
        <v>30</v>
      </c>
      <c r="O47" s="283">
        <v>30</v>
      </c>
      <c r="P47" s="283">
        <v>70</v>
      </c>
      <c r="Q47" s="283">
        <v>70</v>
      </c>
      <c r="R47" s="283">
        <v>70</v>
      </c>
      <c r="S47" s="284">
        <v>70</v>
      </c>
      <c r="T47" s="250">
        <f t="shared" si="0"/>
        <v>720</v>
      </c>
      <c r="U47" s="736"/>
      <c r="V47" s="730"/>
      <c r="W47" s="730"/>
      <c r="X47" s="730"/>
      <c r="Y47" s="730"/>
      <c r="Z47" s="730"/>
      <c r="AA47" s="730"/>
      <c r="AB47" s="739" t="str">
        <f t="shared" ref="AB47" si="21">E47</f>
        <v>kg</v>
      </c>
      <c r="AC47" s="780">
        <f>SUM(T47:T49)</f>
        <v>841</v>
      </c>
      <c r="AD47" s="730"/>
      <c r="AE47" s="761">
        <f t="shared" ref="AE47" si="22">AC47*AD47</f>
        <v>0</v>
      </c>
      <c r="AF47" s="730"/>
      <c r="AG47" s="730"/>
      <c r="AH47" s="730"/>
      <c r="AI47" s="733"/>
      <c r="AJ47" s="769"/>
      <c r="AK47" s="769"/>
    </row>
    <row r="48" spans="1:37" ht="37.5" customHeight="1" x14ac:dyDescent="0.25">
      <c r="A48" s="876"/>
      <c r="B48" s="832" t="s">
        <v>202</v>
      </c>
      <c r="C48" s="741"/>
      <c r="D48" s="848"/>
      <c r="E48" s="738"/>
      <c r="F48" s="9" t="s">
        <v>8</v>
      </c>
      <c r="G48" s="182" t="s">
        <v>91</v>
      </c>
      <c r="H48" s="273">
        <v>6</v>
      </c>
      <c r="I48" s="274">
        <v>6</v>
      </c>
      <c r="J48" s="274">
        <v>6</v>
      </c>
      <c r="K48" s="274">
        <v>6</v>
      </c>
      <c r="L48" s="274">
        <v>6</v>
      </c>
      <c r="M48" s="274">
        <v>4</v>
      </c>
      <c r="N48" s="274">
        <v>4</v>
      </c>
      <c r="O48" s="274">
        <v>4</v>
      </c>
      <c r="P48" s="274">
        <v>6</v>
      </c>
      <c r="Q48" s="274">
        <v>6</v>
      </c>
      <c r="R48" s="274">
        <v>6</v>
      </c>
      <c r="S48" s="275">
        <v>6</v>
      </c>
      <c r="T48" s="249">
        <f t="shared" si="0"/>
        <v>66</v>
      </c>
      <c r="U48" s="764"/>
      <c r="V48" s="762"/>
      <c r="W48" s="762"/>
      <c r="X48" s="762"/>
      <c r="Y48" s="762"/>
      <c r="Z48" s="762"/>
      <c r="AA48" s="762"/>
      <c r="AB48" s="784"/>
      <c r="AC48" s="781"/>
      <c r="AD48" s="762"/>
      <c r="AE48" s="760"/>
      <c r="AF48" s="762"/>
      <c r="AG48" s="762"/>
      <c r="AH48" s="762"/>
      <c r="AI48" s="772"/>
      <c r="AJ48" s="726"/>
      <c r="AK48" s="726"/>
    </row>
    <row r="49" spans="1:37" ht="37.5" customHeight="1" thickBot="1" x14ac:dyDescent="0.3">
      <c r="A49" s="876"/>
      <c r="B49" s="833" t="s">
        <v>202</v>
      </c>
      <c r="C49" s="741"/>
      <c r="D49" s="848"/>
      <c r="E49" s="738"/>
      <c r="F49" s="11" t="s">
        <v>78</v>
      </c>
      <c r="G49" s="15" t="s">
        <v>188</v>
      </c>
      <c r="H49" s="301">
        <v>5</v>
      </c>
      <c r="I49" s="302">
        <v>5</v>
      </c>
      <c r="J49" s="302">
        <v>5</v>
      </c>
      <c r="K49" s="302">
        <v>5</v>
      </c>
      <c r="L49" s="302">
        <v>5</v>
      </c>
      <c r="M49" s="302"/>
      <c r="N49" s="302">
        <v>5</v>
      </c>
      <c r="O49" s="302">
        <v>5</v>
      </c>
      <c r="P49" s="302">
        <v>5</v>
      </c>
      <c r="Q49" s="302">
        <v>5</v>
      </c>
      <c r="R49" s="302">
        <v>5</v>
      </c>
      <c r="S49" s="303">
        <v>5</v>
      </c>
      <c r="T49" s="249">
        <f t="shared" si="0"/>
        <v>55</v>
      </c>
      <c r="U49" s="764"/>
      <c r="V49" s="762"/>
      <c r="W49" s="762"/>
      <c r="X49" s="762"/>
      <c r="Y49" s="762"/>
      <c r="Z49" s="762"/>
      <c r="AA49" s="762"/>
      <c r="AB49" s="784"/>
      <c r="AC49" s="781"/>
      <c r="AD49" s="762"/>
      <c r="AE49" s="760"/>
      <c r="AF49" s="762"/>
      <c r="AG49" s="762"/>
      <c r="AH49" s="762"/>
      <c r="AI49" s="772"/>
      <c r="AJ49" s="726"/>
      <c r="AK49" s="726"/>
    </row>
    <row r="50" spans="1:37" ht="37.5" customHeight="1" x14ac:dyDescent="0.25">
      <c r="A50" s="860">
        <v>14</v>
      </c>
      <c r="B50" s="790" t="s">
        <v>298</v>
      </c>
      <c r="C50" s="719" t="s">
        <v>299</v>
      </c>
      <c r="D50" s="880" t="s">
        <v>300</v>
      </c>
      <c r="E50" s="738" t="s">
        <v>75</v>
      </c>
      <c r="F50" s="7" t="s">
        <v>6</v>
      </c>
      <c r="G50" s="8"/>
      <c r="H50" s="282"/>
      <c r="I50" s="283"/>
      <c r="J50" s="283"/>
      <c r="K50" s="283"/>
      <c r="L50" s="283"/>
      <c r="M50" s="283"/>
      <c r="N50" s="283"/>
      <c r="O50" s="283"/>
      <c r="P50" s="283"/>
      <c r="Q50" s="283"/>
      <c r="R50" s="283"/>
      <c r="S50" s="284"/>
      <c r="T50" s="250">
        <f t="shared" si="0"/>
        <v>0</v>
      </c>
      <c r="U50" s="736"/>
      <c r="V50" s="730"/>
      <c r="W50" s="730"/>
      <c r="X50" s="730"/>
      <c r="Y50" s="730"/>
      <c r="Z50" s="730"/>
      <c r="AA50" s="730"/>
      <c r="AB50" s="739" t="str">
        <f t="shared" ref="AB50" si="23">E50</f>
        <v>kg</v>
      </c>
      <c r="AC50" s="780">
        <f>SUM(T50:T52)</f>
        <v>176</v>
      </c>
      <c r="AD50" s="730"/>
      <c r="AE50" s="761">
        <f t="shared" ref="AE50" si="24">AC50*AD50</f>
        <v>0</v>
      </c>
      <c r="AF50" s="730"/>
      <c r="AG50" s="730"/>
      <c r="AH50" s="730"/>
      <c r="AI50" s="733"/>
      <c r="AJ50" s="769"/>
      <c r="AK50" s="769"/>
    </row>
    <row r="51" spans="1:37" ht="37.5" customHeight="1" x14ac:dyDescent="0.25">
      <c r="A51" s="876"/>
      <c r="B51" s="832" t="s">
        <v>202</v>
      </c>
      <c r="C51" s="719"/>
      <c r="D51" s="848"/>
      <c r="E51" s="738"/>
      <c r="F51" s="9" t="s">
        <v>8</v>
      </c>
      <c r="G51" s="10" t="s">
        <v>91</v>
      </c>
      <c r="H51" s="273">
        <v>6</v>
      </c>
      <c r="I51" s="274">
        <v>6</v>
      </c>
      <c r="J51" s="274">
        <v>6</v>
      </c>
      <c r="K51" s="274">
        <v>6</v>
      </c>
      <c r="L51" s="274">
        <v>6</v>
      </c>
      <c r="M51" s="274">
        <v>4</v>
      </c>
      <c r="N51" s="274">
        <v>4</v>
      </c>
      <c r="O51" s="274">
        <v>4</v>
      </c>
      <c r="P51" s="274">
        <v>6</v>
      </c>
      <c r="Q51" s="274">
        <v>6</v>
      </c>
      <c r="R51" s="274">
        <v>6</v>
      </c>
      <c r="S51" s="275">
        <v>6</v>
      </c>
      <c r="T51" s="251">
        <f t="shared" si="0"/>
        <v>66</v>
      </c>
      <c r="U51" s="764"/>
      <c r="V51" s="762"/>
      <c r="W51" s="762"/>
      <c r="X51" s="762"/>
      <c r="Y51" s="762"/>
      <c r="Z51" s="762"/>
      <c r="AA51" s="762"/>
      <c r="AB51" s="784"/>
      <c r="AC51" s="781"/>
      <c r="AD51" s="762"/>
      <c r="AE51" s="760"/>
      <c r="AF51" s="762"/>
      <c r="AG51" s="762"/>
      <c r="AH51" s="762"/>
      <c r="AI51" s="772"/>
      <c r="AJ51" s="726"/>
      <c r="AK51" s="726"/>
    </row>
    <row r="52" spans="1:37" ht="37.5" customHeight="1" thickBot="1" x14ac:dyDescent="0.3">
      <c r="A52" s="876"/>
      <c r="B52" s="833" t="s">
        <v>202</v>
      </c>
      <c r="C52" s="719"/>
      <c r="D52" s="848"/>
      <c r="E52" s="738"/>
      <c r="F52" s="11" t="s">
        <v>78</v>
      </c>
      <c r="G52" s="15" t="s">
        <v>188</v>
      </c>
      <c r="H52" s="301">
        <v>10</v>
      </c>
      <c r="I52" s="302">
        <v>10</v>
      </c>
      <c r="J52" s="302">
        <v>10</v>
      </c>
      <c r="K52" s="302">
        <v>10</v>
      </c>
      <c r="L52" s="302">
        <v>10</v>
      </c>
      <c r="M52" s="302"/>
      <c r="N52" s="302">
        <v>10</v>
      </c>
      <c r="O52" s="302">
        <v>10</v>
      </c>
      <c r="P52" s="302">
        <v>10</v>
      </c>
      <c r="Q52" s="302">
        <v>10</v>
      </c>
      <c r="R52" s="302">
        <v>10</v>
      </c>
      <c r="S52" s="303">
        <v>10</v>
      </c>
      <c r="T52" s="252">
        <f t="shared" si="0"/>
        <v>110</v>
      </c>
      <c r="U52" s="764"/>
      <c r="V52" s="762"/>
      <c r="W52" s="762"/>
      <c r="X52" s="762"/>
      <c r="Y52" s="762"/>
      <c r="Z52" s="762"/>
      <c r="AA52" s="762"/>
      <c r="AB52" s="784"/>
      <c r="AC52" s="781"/>
      <c r="AD52" s="762"/>
      <c r="AE52" s="760"/>
      <c r="AF52" s="762"/>
      <c r="AG52" s="762"/>
      <c r="AH52" s="762"/>
      <c r="AI52" s="772"/>
      <c r="AJ52" s="726"/>
      <c r="AK52" s="726"/>
    </row>
    <row r="53" spans="1:37" ht="37.5" customHeight="1" x14ac:dyDescent="0.25">
      <c r="A53" s="860">
        <v>15</v>
      </c>
      <c r="B53" s="832" t="s">
        <v>301</v>
      </c>
      <c r="C53" s="719" t="s">
        <v>271</v>
      </c>
      <c r="D53" s="880" t="s">
        <v>266</v>
      </c>
      <c r="E53" s="738" t="s">
        <v>75</v>
      </c>
      <c r="F53" s="7" t="s">
        <v>6</v>
      </c>
      <c r="G53" s="8" t="s">
        <v>77</v>
      </c>
      <c r="H53" s="282">
        <v>20</v>
      </c>
      <c r="I53" s="283">
        <v>20</v>
      </c>
      <c r="J53" s="283">
        <v>20</v>
      </c>
      <c r="K53" s="283">
        <v>20</v>
      </c>
      <c r="L53" s="283">
        <v>20</v>
      </c>
      <c r="M53" s="283">
        <v>10</v>
      </c>
      <c r="N53" s="283">
        <v>10</v>
      </c>
      <c r="O53" s="283">
        <v>10</v>
      </c>
      <c r="P53" s="283">
        <v>20</v>
      </c>
      <c r="Q53" s="283">
        <v>20</v>
      </c>
      <c r="R53" s="283">
        <v>20</v>
      </c>
      <c r="S53" s="284">
        <v>20</v>
      </c>
      <c r="T53" s="249">
        <f t="shared" si="0"/>
        <v>210</v>
      </c>
      <c r="U53" s="736"/>
      <c r="V53" s="730"/>
      <c r="W53" s="730"/>
      <c r="X53" s="730"/>
      <c r="Y53" s="730"/>
      <c r="Z53" s="730"/>
      <c r="AA53" s="730"/>
      <c r="AB53" s="739" t="str">
        <f t="shared" ref="AB53" si="25">E53</f>
        <v>kg</v>
      </c>
      <c r="AC53" s="780">
        <f>SUM(T53:T55)</f>
        <v>344</v>
      </c>
      <c r="AD53" s="730"/>
      <c r="AE53" s="761">
        <f t="shared" ref="AE53" si="26">AC53*AD53</f>
        <v>0</v>
      </c>
      <c r="AF53" s="730"/>
      <c r="AG53" s="730"/>
      <c r="AH53" s="730"/>
      <c r="AI53" s="733"/>
      <c r="AJ53" s="769"/>
      <c r="AK53" s="769"/>
    </row>
    <row r="54" spans="1:37" ht="37.5" customHeight="1" x14ac:dyDescent="0.25">
      <c r="A54" s="876"/>
      <c r="B54" s="832" t="s">
        <v>202</v>
      </c>
      <c r="C54" s="719"/>
      <c r="D54" s="848"/>
      <c r="E54" s="738"/>
      <c r="F54" s="9" t="s">
        <v>8</v>
      </c>
      <c r="G54" s="10" t="s">
        <v>105</v>
      </c>
      <c r="H54" s="273">
        <v>12</v>
      </c>
      <c r="I54" s="274">
        <v>10</v>
      </c>
      <c r="J54" s="274">
        <v>12</v>
      </c>
      <c r="K54" s="274">
        <v>10</v>
      </c>
      <c r="L54" s="274">
        <v>12</v>
      </c>
      <c r="M54" s="274">
        <v>10</v>
      </c>
      <c r="N54" s="274">
        <v>10</v>
      </c>
      <c r="O54" s="274">
        <v>10</v>
      </c>
      <c r="P54" s="274">
        <v>12</v>
      </c>
      <c r="Q54" s="274">
        <v>12</v>
      </c>
      <c r="R54" s="274">
        <v>12</v>
      </c>
      <c r="S54" s="275">
        <v>12</v>
      </c>
      <c r="T54" s="249">
        <f t="shared" si="0"/>
        <v>134</v>
      </c>
      <c r="U54" s="764"/>
      <c r="V54" s="762"/>
      <c r="W54" s="762"/>
      <c r="X54" s="762"/>
      <c r="Y54" s="762"/>
      <c r="Z54" s="762"/>
      <c r="AA54" s="762"/>
      <c r="AB54" s="784"/>
      <c r="AC54" s="781"/>
      <c r="AD54" s="762"/>
      <c r="AE54" s="760"/>
      <c r="AF54" s="762"/>
      <c r="AG54" s="762"/>
      <c r="AH54" s="762"/>
      <c r="AI54" s="772"/>
      <c r="AJ54" s="726"/>
      <c r="AK54" s="726"/>
    </row>
    <row r="55" spans="1:37" ht="37.5" customHeight="1" thickBot="1" x14ac:dyDescent="0.3">
      <c r="A55" s="876"/>
      <c r="B55" s="832" t="s">
        <v>202</v>
      </c>
      <c r="C55" s="719"/>
      <c r="D55" s="848"/>
      <c r="E55" s="738"/>
      <c r="F55" s="11" t="s">
        <v>78</v>
      </c>
      <c r="G55" s="12"/>
      <c r="H55" s="288"/>
      <c r="I55" s="289"/>
      <c r="J55" s="289"/>
      <c r="K55" s="289"/>
      <c r="L55" s="289"/>
      <c r="M55" s="289"/>
      <c r="N55" s="289"/>
      <c r="O55" s="289"/>
      <c r="P55" s="289"/>
      <c r="Q55" s="289"/>
      <c r="R55" s="289"/>
      <c r="S55" s="290"/>
      <c r="T55" s="249">
        <f t="shared" si="0"/>
        <v>0</v>
      </c>
      <c r="U55" s="764"/>
      <c r="V55" s="762"/>
      <c r="W55" s="762"/>
      <c r="X55" s="762"/>
      <c r="Y55" s="762"/>
      <c r="Z55" s="762"/>
      <c r="AA55" s="762"/>
      <c r="AB55" s="784"/>
      <c r="AC55" s="781"/>
      <c r="AD55" s="762"/>
      <c r="AE55" s="760"/>
      <c r="AF55" s="762"/>
      <c r="AG55" s="762"/>
      <c r="AH55" s="762"/>
      <c r="AI55" s="772"/>
      <c r="AJ55" s="726"/>
      <c r="AK55" s="726"/>
    </row>
    <row r="56" spans="1:37" ht="37.5" customHeight="1" x14ac:dyDescent="0.25">
      <c r="A56" s="860">
        <v>16</v>
      </c>
      <c r="B56" s="789" t="s">
        <v>302</v>
      </c>
      <c r="C56" s="719" t="s">
        <v>303</v>
      </c>
      <c r="D56" s="880" t="s">
        <v>297</v>
      </c>
      <c r="E56" s="784" t="s">
        <v>75</v>
      </c>
      <c r="F56" s="7" t="s">
        <v>6</v>
      </c>
      <c r="G56" s="8" t="s">
        <v>77</v>
      </c>
      <c r="H56" s="282">
        <v>20</v>
      </c>
      <c r="I56" s="283">
        <v>20</v>
      </c>
      <c r="J56" s="283">
        <v>20</v>
      </c>
      <c r="K56" s="283">
        <v>20</v>
      </c>
      <c r="L56" s="283">
        <v>20</v>
      </c>
      <c r="M56" s="283">
        <v>10</v>
      </c>
      <c r="N56" s="283">
        <v>10</v>
      </c>
      <c r="O56" s="283">
        <v>10</v>
      </c>
      <c r="P56" s="283">
        <v>20</v>
      </c>
      <c r="Q56" s="283">
        <v>20</v>
      </c>
      <c r="R56" s="283">
        <v>20</v>
      </c>
      <c r="S56" s="284">
        <v>20</v>
      </c>
      <c r="T56" s="250">
        <f t="shared" si="0"/>
        <v>210</v>
      </c>
      <c r="U56" s="736"/>
      <c r="V56" s="730"/>
      <c r="W56" s="730"/>
      <c r="X56" s="730"/>
      <c r="Y56" s="730"/>
      <c r="Z56" s="730"/>
      <c r="AA56" s="730"/>
      <c r="AB56" s="739" t="str">
        <f t="shared" ref="AB56" si="27">E56</f>
        <v>kg</v>
      </c>
      <c r="AC56" s="780">
        <f>SUM(T56:T58)</f>
        <v>210</v>
      </c>
      <c r="AD56" s="730"/>
      <c r="AE56" s="761">
        <f t="shared" ref="AE56" si="28">AC56*AD56</f>
        <v>0</v>
      </c>
      <c r="AF56" s="730"/>
      <c r="AG56" s="730"/>
      <c r="AH56" s="730"/>
      <c r="AI56" s="733"/>
      <c r="AJ56" s="769"/>
      <c r="AK56" s="769"/>
    </row>
    <row r="57" spans="1:37" ht="37.5" customHeight="1" x14ac:dyDescent="0.25">
      <c r="A57" s="876"/>
      <c r="B57" s="789" t="s">
        <v>202</v>
      </c>
      <c r="C57" s="719"/>
      <c r="D57" s="848"/>
      <c r="E57" s="784"/>
      <c r="F57" s="9" t="s">
        <v>8</v>
      </c>
      <c r="G57" s="10"/>
      <c r="H57" s="273"/>
      <c r="I57" s="274"/>
      <c r="J57" s="274"/>
      <c r="K57" s="274"/>
      <c r="L57" s="274"/>
      <c r="M57" s="274"/>
      <c r="N57" s="274"/>
      <c r="O57" s="274"/>
      <c r="P57" s="274"/>
      <c r="Q57" s="274"/>
      <c r="R57" s="274"/>
      <c r="S57" s="275"/>
      <c r="T57" s="251">
        <f t="shared" si="0"/>
        <v>0</v>
      </c>
      <c r="U57" s="764"/>
      <c r="V57" s="762"/>
      <c r="W57" s="762"/>
      <c r="X57" s="762"/>
      <c r="Y57" s="762"/>
      <c r="Z57" s="762"/>
      <c r="AA57" s="762"/>
      <c r="AB57" s="784"/>
      <c r="AC57" s="781"/>
      <c r="AD57" s="762"/>
      <c r="AE57" s="760"/>
      <c r="AF57" s="762"/>
      <c r="AG57" s="762"/>
      <c r="AH57" s="762"/>
      <c r="AI57" s="772"/>
      <c r="AJ57" s="726"/>
      <c r="AK57" s="726"/>
    </row>
    <row r="58" spans="1:37" ht="37.5" customHeight="1" thickBot="1" x14ac:dyDescent="0.3">
      <c r="A58" s="876"/>
      <c r="B58" s="789" t="s">
        <v>202</v>
      </c>
      <c r="C58" s="719"/>
      <c r="D58" s="848"/>
      <c r="E58" s="784"/>
      <c r="F58" s="11" t="s">
        <v>78</v>
      </c>
      <c r="G58" s="12"/>
      <c r="H58" s="288"/>
      <c r="I58" s="289"/>
      <c r="J58" s="289"/>
      <c r="K58" s="289"/>
      <c r="L58" s="289"/>
      <c r="M58" s="289"/>
      <c r="N58" s="289"/>
      <c r="O58" s="289"/>
      <c r="P58" s="289"/>
      <c r="Q58" s="289"/>
      <c r="R58" s="289"/>
      <c r="S58" s="290"/>
      <c r="T58" s="252">
        <f t="shared" si="0"/>
        <v>0</v>
      </c>
      <c r="U58" s="764"/>
      <c r="V58" s="762"/>
      <c r="W58" s="762"/>
      <c r="X58" s="762"/>
      <c r="Y58" s="762"/>
      <c r="Z58" s="762"/>
      <c r="AA58" s="762"/>
      <c r="AB58" s="784"/>
      <c r="AC58" s="781"/>
      <c r="AD58" s="762"/>
      <c r="AE58" s="760"/>
      <c r="AF58" s="762"/>
      <c r="AG58" s="762"/>
      <c r="AH58" s="762"/>
      <c r="AI58" s="772"/>
      <c r="AJ58" s="726"/>
      <c r="AK58" s="726"/>
    </row>
    <row r="59" spans="1:37" ht="37.5" customHeight="1" x14ac:dyDescent="0.25">
      <c r="A59" s="860">
        <v>17</v>
      </c>
      <c r="B59" s="1030" t="s">
        <v>304</v>
      </c>
      <c r="C59" s="1031" t="s">
        <v>305</v>
      </c>
      <c r="D59" s="1032" t="s">
        <v>292</v>
      </c>
      <c r="E59" s="784" t="s">
        <v>75</v>
      </c>
      <c r="F59" s="7" t="s">
        <v>6</v>
      </c>
      <c r="G59" s="8" t="s">
        <v>77</v>
      </c>
      <c r="H59" s="282">
        <v>100</v>
      </c>
      <c r="I59" s="283">
        <v>100</v>
      </c>
      <c r="J59" s="283">
        <v>100</v>
      </c>
      <c r="K59" s="283">
        <v>100</v>
      </c>
      <c r="L59" s="283">
        <v>100</v>
      </c>
      <c r="M59" s="283">
        <v>30</v>
      </c>
      <c r="N59" s="283">
        <v>30</v>
      </c>
      <c r="O59" s="283">
        <v>30</v>
      </c>
      <c r="P59" s="283">
        <v>100</v>
      </c>
      <c r="Q59" s="283">
        <v>100</v>
      </c>
      <c r="R59" s="283">
        <v>100</v>
      </c>
      <c r="S59" s="284">
        <v>100</v>
      </c>
      <c r="T59" s="326">
        <f t="shared" si="0"/>
        <v>990</v>
      </c>
      <c r="U59" s="736"/>
      <c r="V59" s="730"/>
      <c r="W59" s="730"/>
      <c r="X59" s="730"/>
      <c r="Y59" s="730"/>
      <c r="Z59" s="730"/>
      <c r="AA59" s="730"/>
      <c r="AB59" s="739" t="str">
        <f t="shared" ref="AB59" si="29">E59</f>
        <v>kg</v>
      </c>
      <c r="AC59" s="780">
        <f>SUM(T59:T61)</f>
        <v>1210</v>
      </c>
      <c r="AD59" s="730"/>
      <c r="AE59" s="761">
        <f t="shared" ref="AE59" si="30">AC59*AD59</f>
        <v>0</v>
      </c>
      <c r="AF59" s="730"/>
      <c r="AG59" s="730"/>
      <c r="AH59" s="730"/>
      <c r="AI59" s="733"/>
      <c r="AJ59" s="769"/>
      <c r="AK59" s="769"/>
    </row>
    <row r="60" spans="1:37" ht="37.5" customHeight="1" x14ac:dyDescent="0.25">
      <c r="A60" s="876"/>
      <c r="B60" s="1030" t="s">
        <v>202</v>
      </c>
      <c r="C60" s="1031"/>
      <c r="D60" s="1033"/>
      <c r="E60" s="784"/>
      <c r="F60" s="9" t="s">
        <v>8</v>
      </c>
      <c r="G60" s="10"/>
      <c r="H60" s="273"/>
      <c r="I60" s="274"/>
      <c r="J60" s="274"/>
      <c r="K60" s="274"/>
      <c r="L60" s="274"/>
      <c r="M60" s="274"/>
      <c r="N60" s="274"/>
      <c r="O60" s="274"/>
      <c r="P60" s="274"/>
      <c r="Q60" s="274"/>
      <c r="R60" s="274"/>
      <c r="S60" s="275"/>
      <c r="T60" s="251">
        <f t="shared" si="0"/>
        <v>0</v>
      </c>
      <c r="U60" s="764"/>
      <c r="V60" s="762"/>
      <c r="W60" s="762"/>
      <c r="X60" s="762"/>
      <c r="Y60" s="762"/>
      <c r="Z60" s="762"/>
      <c r="AA60" s="762"/>
      <c r="AB60" s="784"/>
      <c r="AC60" s="781"/>
      <c r="AD60" s="762"/>
      <c r="AE60" s="760"/>
      <c r="AF60" s="762"/>
      <c r="AG60" s="762"/>
      <c r="AH60" s="762"/>
      <c r="AI60" s="772"/>
      <c r="AJ60" s="726"/>
      <c r="AK60" s="726"/>
    </row>
    <row r="61" spans="1:37" ht="37.5" customHeight="1" x14ac:dyDescent="0.25">
      <c r="A61" s="874"/>
      <c r="B61" s="1030" t="s">
        <v>202</v>
      </c>
      <c r="C61" s="1031"/>
      <c r="D61" s="1034"/>
      <c r="E61" s="784"/>
      <c r="F61" s="11" t="s">
        <v>78</v>
      </c>
      <c r="G61" s="15" t="s">
        <v>188</v>
      </c>
      <c r="H61" s="301">
        <v>20</v>
      </c>
      <c r="I61" s="302">
        <v>20</v>
      </c>
      <c r="J61" s="302">
        <v>20</v>
      </c>
      <c r="K61" s="302">
        <v>20</v>
      </c>
      <c r="L61" s="302">
        <v>20</v>
      </c>
      <c r="M61" s="302"/>
      <c r="N61" s="302">
        <v>20</v>
      </c>
      <c r="O61" s="302">
        <v>20</v>
      </c>
      <c r="P61" s="302">
        <v>20</v>
      </c>
      <c r="Q61" s="302">
        <v>20</v>
      </c>
      <c r="R61" s="302">
        <v>20</v>
      </c>
      <c r="S61" s="303">
        <v>20</v>
      </c>
      <c r="T61" s="252">
        <f t="shared" ref="T61" si="31">SUM(H61:S61)</f>
        <v>220</v>
      </c>
      <c r="U61" s="764"/>
      <c r="V61" s="762"/>
      <c r="W61" s="762"/>
      <c r="X61" s="762"/>
      <c r="Y61" s="762"/>
      <c r="Z61" s="762"/>
      <c r="AA61" s="762"/>
      <c r="AB61" s="784"/>
      <c r="AC61" s="781"/>
      <c r="AD61" s="762"/>
      <c r="AE61" s="760"/>
      <c r="AF61" s="762"/>
      <c r="AG61" s="762"/>
      <c r="AH61" s="762"/>
      <c r="AI61" s="772"/>
      <c r="AJ61" s="726"/>
      <c r="AK61" s="726"/>
    </row>
    <row r="62" spans="1:37" ht="37.5" customHeight="1" x14ac:dyDescent="0.25">
      <c r="A62" s="876">
        <v>18</v>
      </c>
      <c r="B62" s="1047" t="s">
        <v>694</v>
      </c>
      <c r="C62" s="1048" t="s">
        <v>693</v>
      </c>
      <c r="D62" s="605"/>
      <c r="E62" s="867" t="s">
        <v>75</v>
      </c>
      <c r="F62" s="7" t="s">
        <v>6</v>
      </c>
      <c r="G62" s="246"/>
      <c r="H62" s="531"/>
      <c r="I62" s="532"/>
      <c r="J62" s="532"/>
      <c r="K62" s="532"/>
      <c r="L62" s="532"/>
      <c r="M62" s="532"/>
      <c r="N62" s="532"/>
      <c r="O62" s="532"/>
      <c r="P62" s="532"/>
      <c r="Q62" s="532"/>
      <c r="R62" s="532"/>
      <c r="S62" s="533"/>
      <c r="T62" s="326"/>
      <c r="U62" s="734"/>
      <c r="V62" s="728"/>
      <c r="W62" s="728"/>
      <c r="X62" s="728"/>
      <c r="Y62" s="728"/>
      <c r="Z62" s="728"/>
      <c r="AA62" s="728"/>
      <c r="AB62" s="841"/>
      <c r="AC62" s="828">
        <v>3</v>
      </c>
      <c r="AD62" s="728"/>
      <c r="AE62" s="1029"/>
      <c r="AF62" s="728"/>
      <c r="AG62" s="728"/>
      <c r="AH62" s="728"/>
      <c r="AI62" s="731"/>
      <c r="AJ62" s="234"/>
      <c r="AK62" s="234"/>
    </row>
    <row r="63" spans="1:37" ht="37.5" customHeight="1" x14ac:dyDescent="0.25">
      <c r="A63" s="876"/>
      <c r="B63" s="995"/>
      <c r="C63" s="1049"/>
      <c r="D63" s="449" t="s">
        <v>297</v>
      </c>
      <c r="E63" s="738"/>
      <c r="F63" s="534" t="s">
        <v>692</v>
      </c>
      <c r="G63" s="535" t="s">
        <v>695</v>
      </c>
      <c r="H63" s="536"/>
      <c r="I63" s="537"/>
      <c r="J63" s="537"/>
      <c r="K63" s="537"/>
      <c r="L63" s="537"/>
      <c r="M63" s="537"/>
      <c r="N63" s="537"/>
      <c r="O63" s="537"/>
      <c r="P63" s="537"/>
      <c r="Q63" s="537"/>
      <c r="R63" s="537"/>
      <c r="S63" s="538"/>
      <c r="T63" s="251">
        <v>3</v>
      </c>
      <c r="U63" s="735"/>
      <c r="V63" s="729"/>
      <c r="W63" s="729"/>
      <c r="X63" s="729"/>
      <c r="Y63" s="729"/>
      <c r="Z63" s="729"/>
      <c r="AA63" s="729"/>
      <c r="AB63" s="738"/>
      <c r="AC63" s="822"/>
      <c r="AD63" s="729"/>
      <c r="AE63" s="758"/>
      <c r="AF63" s="729"/>
      <c r="AG63" s="729"/>
      <c r="AH63" s="729"/>
      <c r="AI63" s="732"/>
      <c r="AJ63" s="234"/>
      <c r="AK63" s="234"/>
    </row>
    <row r="64" spans="1:37" ht="59.25" customHeight="1" thickBot="1" x14ac:dyDescent="0.3">
      <c r="A64" s="861"/>
      <c r="B64" s="1042"/>
      <c r="C64" s="1050"/>
      <c r="D64" s="571"/>
      <c r="E64" s="739"/>
      <c r="F64" s="9" t="s">
        <v>8</v>
      </c>
      <c r="G64" s="246"/>
      <c r="H64" s="531"/>
      <c r="I64" s="532"/>
      <c r="J64" s="532"/>
      <c r="K64" s="532"/>
      <c r="L64" s="532"/>
      <c r="M64" s="532"/>
      <c r="N64" s="532"/>
      <c r="O64" s="532"/>
      <c r="P64" s="532"/>
      <c r="Q64" s="532"/>
      <c r="R64" s="532"/>
      <c r="S64" s="533"/>
      <c r="T64" s="252"/>
      <c r="U64" s="736"/>
      <c r="V64" s="730"/>
      <c r="W64" s="730"/>
      <c r="X64" s="730"/>
      <c r="Y64" s="730"/>
      <c r="Z64" s="730"/>
      <c r="AA64" s="730"/>
      <c r="AB64" s="739"/>
      <c r="AC64" s="780"/>
      <c r="AD64" s="730"/>
      <c r="AE64" s="761"/>
      <c r="AF64" s="730"/>
      <c r="AG64" s="730"/>
      <c r="AH64" s="730"/>
      <c r="AI64" s="733"/>
      <c r="AJ64" s="234"/>
      <c r="AK64" s="234"/>
    </row>
    <row r="65" spans="1:39" ht="59.25" customHeight="1" thickBot="1" x14ac:dyDescent="0.3">
      <c r="A65" s="607">
        <v>19</v>
      </c>
      <c r="B65" s="543" t="s">
        <v>749</v>
      </c>
      <c r="C65" s="572" t="s">
        <v>750</v>
      </c>
      <c r="D65" s="606" t="s">
        <v>282</v>
      </c>
      <c r="E65" s="558" t="s">
        <v>75</v>
      </c>
      <c r="F65" s="534" t="s">
        <v>692</v>
      </c>
      <c r="G65" s="535" t="s">
        <v>695</v>
      </c>
      <c r="H65" s="536"/>
      <c r="I65" s="537"/>
      <c r="J65" s="537"/>
      <c r="K65" s="537"/>
      <c r="L65" s="537"/>
      <c r="M65" s="537"/>
      <c r="N65" s="537"/>
      <c r="O65" s="537"/>
      <c r="P65" s="537"/>
      <c r="Q65" s="537"/>
      <c r="R65" s="537"/>
      <c r="S65" s="538"/>
      <c r="T65" s="349">
        <v>2</v>
      </c>
      <c r="U65" s="235"/>
      <c r="V65" s="236"/>
      <c r="W65" s="236"/>
      <c r="X65" s="236"/>
      <c r="Y65" s="236"/>
      <c r="Z65" s="236"/>
      <c r="AA65" s="236"/>
      <c r="AB65" s="238"/>
      <c r="AC65" s="232">
        <v>2</v>
      </c>
      <c r="AD65" s="236"/>
      <c r="AE65" s="231"/>
      <c r="AF65" s="236"/>
      <c r="AG65" s="236"/>
      <c r="AH65" s="236"/>
      <c r="AI65" s="237"/>
      <c r="AJ65" s="234"/>
      <c r="AK65" s="234"/>
    </row>
    <row r="66" spans="1:39" ht="37.5" customHeight="1" x14ac:dyDescent="0.25">
      <c r="A66" s="860">
        <v>20</v>
      </c>
      <c r="B66" s="1030" t="s">
        <v>541</v>
      </c>
      <c r="C66" s="1031" t="s">
        <v>271</v>
      </c>
      <c r="D66" s="1032" t="s">
        <v>306</v>
      </c>
      <c r="E66" s="784" t="s">
        <v>75</v>
      </c>
      <c r="F66" s="7" t="s">
        <v>6</v>
      </c>
      <c r="G66" s="8" t="s">
        <v>77</v>
      </c>
      <c r="H66" s="282">
        <v>30</v>
      </c>
      <c r="I66" s="283">
        <v>30</v>
      </c>
      <c r="J66" s="283">
        <v>30</v>
      </c>
      <c r="K66" s="283">
        <v>30</v>
      </c>
      <c r="L66" s="283">
        <v>30</v>
      </c>
      <c r="M66" s="283">
        <v>30</v>
      </c>
      <c r="N66" s="283">
        <v>30</v>
      </c>
      <c r="O66" s="283">
        <v>30</v>
      </c>
      <c r="P66" s="283">
        <v>30</v>
      </c>
      <c r="Q66" s="283">
        <v>30</v>
      </c>
      <c r="R66" s="283">
        <v>30</v>
      </c>
      <c r="S66" s="284">
        <v>30</v>
      </c>
      <c r="T66" s="250">
        <f t="shared" ref="T66:T68" si="32">SUM(H66:S66)</f>
        <v>360</v>
      </c>
      <c r="U66" s="736"/>
      <c r="V66" s="730"/>
      <c r="W66" s="730"/>
      <c r="X66" s="730"/>
      <c r="Y66" s="730"/>
      <c r="Z66" s="730"/>
      <c r="AA66" s="730"/>
      <c r="AB66" s="739" t="str">
        <f t="shared" ref="AB66" si="33">E66</f>
        <v>kg</v>
      </c>
      <c r="AC66" s="780">
        <f>SUM(T66:T68)</f>
        <v>360</v>
      </c>
      <c r="AD66" s="730"/>
      <c r="AE66" s="761">
        <f t="shared" ref="AE66" si="34">AC66*AD66</f>
        <v>0</v>
      </c>
      <c r="AF66" s="730"/>
      <c r="AG66" s="730"/>
      <c r="AH66" s="730"/>
      <c r="AI66" s="733"/>
      <c r="AJ66" s="769"/>
      <c r="AK66" s="769"/>
    </row>
    <row r="67" spans="1:39" ht="47.25" x14ac:dyDescent="0.25">
      <c r="A67" s="876"/>
      <c r="B67" s="1030" t="s">
        <v>202</v>
      </c>
      <c r="C67" s="1031"/>
      <c r="D67" s="1033"/>
      <c r="E67" s="784"/>
      <c r="F67" s="9" t="s">
        <v>8</v>
      </c>
      <c r="G67" s="10"/>
      <c r="H67" s="273"/>
      <c r="I67" s="274"/>
      <c r="J67" s="274"/>
      <c r="K67" s="274"/>
      <c r="L67" s="274"/>
      <c r="M67" s="274"/>
      <c r="N67" s="274"/>
      <c r="O67" s="274"/>
      <c r="P67" s="274"/>
      <c r="Q67" s="274"/>
      <c r="R67" s="274"/>
      <c r="S67" s="275"/>
      <c r="T67" s="249">
        <f t="shared" si="32"/>
        <v>0</v>
      </c>
      <c r="U67" s="764"/>
      <c r="V67" s="762"/>
      <c r="W67" s="762"/>
      <c r="X67" s="762"/>
      <c r="Y67" s="762"/>
      <c r="Z67" s="762"/>
      <c r="AA67" s="762"/>
      <c r="AB67" s="784"/>
      <c r="AC67" s="781"/>
      <c r="AD67" s="762"/>
      <c r="AE67" s="760"/>
      <c r="AF67" s="762"/>
      <c r="AG67" s="762"/>
      <c r="AH67" s="762"/>
      <c r="AI67" s="772"/>
      <c r="AJ67" s="726"/>
      <c r="AK67" s="726"/>
    </row>
    <row r="68" spans="1:39" ht="48" thickBot="1" x14ac:dyDescent="0.3">
      <c r="A68" s="876"/>
      <c r="B68" s="1030" t="s">
        <v>202</v>
      </c>
      <c r="C68" s="1031"/>
      <c r="D68" s="1033"/>
      <c r="E68" s="784"/>
      <c r="F68" s="11" t="s">
        <v>78</v>
      </c>
      <c r="G68" s="12"/>
      <c r="H68" s="288"/>
      <c r="I68" s="289"/>
      <c r="J68" s="289"/>
      <c r="K68" s="289"/>
      <c r="L68" s="289"/>
      <c r="M68" s="289"/>
      <c r="N68" s="289"/>
      <c r="O68" s="289"/>
      <c r="P68" s="289"/>
      <c r="Q68" s="289"/>
      <c r="R68" s="289"/>
      <c r="S68" s="290"/>
      <c r="T68" s="249">
        <f t="shared" si="32"/>
        <v>0</v>
      </c>
      <c r="U68" s="764"/>
      <c r="V68" s="762"/>
      <c r="W68" s="762"/>
      <c r="X68" s="762"/>
      <c r="Y68" s="762"/>
      <c r="Z68" s="762"/>
      <c r="AA68" s="762"/>
      <c r="AB68" s="784"/>
      <c r="AC68" s="781"/>
      <c r="AD68" s="762"/>
      <c r="AE68" s="760"/>
      <c r="AF68" s="762"/>
      <c r="AG68" s="762"/>
      <c r="AH68" s="762"/>
      <c r="AI68" s="772"/>
      <c r="AJ68" s="726"/>
      <c r="AK68" s="726"/>
    </row>
    <row r="69" spans="1:39" s="2" customFormat="1" ht="37.5" customHeight="1" x14ac:dyDescent="0.3">
      <c r="A69" s="860">
        <v>21</v>
      </c>
      <c r="B69" s="1030" t="s">
        <v>542</v>
      </c>
      <c r="C69" s="1031" t="s">
        <v>271</v>
      </c>
      <c r="D69" s="1032" t="s">
        <v>306</v>
      </c>
      <c r="E69" s="784" t="s">
        <v>75</v>
      </c>
      <c r="F69" s="7" t="s">
        <v>6</v>
      </c>
      <c r="G69" s="8" t="s">
        <v>77</v>
      </c>
      <c r="H69" s="282">
        <v>30</v>
      </c>
      <c r="I69" s="283">
        <v>30</v>
      </c>
      <c r="J69" s="283">
        <v>30</v>
      </c>
      <c r="K69" s="283">
        <v>30</v>
      </c>
      <c r="L69" s="283">
        <v>30</v>
      </c>
      <c r="M69" s="283">
        <v>30</v>
      </c>
      <c r="N69" s="283">
        <v>30</v>
      </c>
      <c r="O69" s="283">
        <v>30</v>
      </c>
      <c r="P69" s="283">
        <v>30</v>
      </c>
      <c r="Q69" s="283">
        <v>30</v>
      </c>
      <c r="R69" s="283">
        <v>30</v>
      </c>
      <c r="S69" s="284">
        <v>30</v>
      </c>
      <c r="T69" s="250">
        <f t="shared" ref="T69:T71" si="35">SUM(H69:S69)</f>
        <v>360</v>
      </c>
      <c r="U69" s="736"/>
      <c r="V69" s="730"/>
      <c r="W69" s="730"/>
      <c r="X69" s="730"/>
      <c r="Y69" s="730"/>
      <c r="Z69" s="730"/>
      <c r="AA69" s="730"/>
      <c r="AB69" s="739" t="str">
        <f t="shared" ref="AB69" si="36">E69</f>
        <v>kg</v>
      </c>
      <c r="AC69" s="780">
        <f>SUM(T69:T71)</f>
        <v>360</v>
      </c>
      <c r="AD69" s="730"/>
      <c r="AE69" s="761">
        <f t="shared" ref="AE69" si="37">AC69*AD69</f>
        <v>0</v>
      </c>
      <c r="AF69" s="730"/>
      <c r="AG69" s="730"/>
      <c r="AH69" s="730"/>
      <c r="AI69" s="733"/>
      <c r="AJ69" s="769"/>
      <c r="AK69" s="769"/>
      <c r="AL69"/>
      <c r="AM69"/>
    </row>
    <row r="70" spans="1:39" s="2" customFormat="1" ht="37.5" customHeight="1" x14ac:dyDescent="0.3">
      <c r="A70" s="876"/>
      <c r="B70" s="1030" t="s">
        <v>202</v>
      </c>
      <c r="C70" s="1031"/>
      <c r="D70" s="1033"/>
      <c r="E70" s="784"/>
      <c r="F70" s="9" t="s">
        <v>8</v>
      </c>
      <c r="G70" s="10"/>
      <c r="H70" s="273"/>
      <c r="I70" s="274"/>
      <c r="J70" s="274"/>
      <c r="K70" s="274"/>
      <c r="L70" s="274"/>
      <c r="M70" s="274"/>
      <c r="N70" s="274"/>
      <c r="O70" s="274"/>
      <c r="P70" s="274"/>
      <c r="Q70" s="274"/>
      <c r="R70" s="274"/>
      <c r="S70" s="275"/>
      <c r="T70" s="251">
        <f t="shared" si="35"/>
        <v>0</v>
      </c>
      <c r="U70" s="764"/>
      <c r="V70" s="762"/>
      <c r="W70" s="762"/>
      <c r="X70" s="762"/>
      <c r="Y70" s="762"/>
      <c r="Z70" s="762"/>
      <c r="AA70" s="762"/>
      <c r="AB70" s="784"/>
      <c r="AC70" s="781"/>
      <c r="AD70" s="762"/>
      <c r="AE70" s="760"/>
      <c r="AF70" s="762"/>
      <c r="AG70" s="762"/>
      <c r="AH70" s="762"/>
      <c r="AI70" s="772"/>
      <c r="AJ70" s="726"/>
      <c r="AK70" s="726"/>
      <c r="AL70"/>
      <c r="AM70"/>
    </row>
    <row r="71" spans="1:39" s="2" customFormat="1" ht="37.5" customHeight="1" x14ac:dyDescent="0.3">
      <c r="A71" s="874"/>
      <c r="B71" s="1030" t="s">
        <v>202</v>
      </c>
      <c r="C71" s="1031"/>
      <c r="D71" s="1034"/>
      <c r="E71" s="784"/>
      <c r="F71" s="11" t="s">
        <v>78</v>
      </c>
      <c r="G71" s="12"/>
      <c r="H71" s="288"/>
      <c r="I71" s="289"/>
      <c r="J71" s="289"/>
      <c r="K71" s="289"/>
      <c r="L71" s="289"/>
      <c r="M71" s="289"/>
      <c r="N71" s="289"/>
      <c r="O71" s="289"/>
      <c r="P71" s="289"/>
      <c r="Q71" s="289"/>
      <c r="R71" s="289"/>
      <c r="S71" s="290"/>
      <c r="T71" s="252">
        <f t="shared" si="35"/>
        <v>0</v>
      </c>
      <c r="U71" s="764"/>
      <c r="V71" s="762"/>
      <c r="W71" s="762"/>
      <c r="X71" s="762"/>
      <c r="Y71" s="762"/>
      <c r="Z71" s="762"/>
      <c r="AA71" s="762"/>
      <c r="AB71" s="784"/>
      <c r="AC71" s="781"/>
      <c r="AD71" s="762"/>
      <c r="AE71" s="760"/>
      <c r="AF71" s="762"/>
      <c r="AG71" s="762"/>
      <c r="AH71" s="762"/>
      <c r="AI71" s="772"/>
      <c r="AJ71" s="726"/>
      <c r="AK71" s="726"/>
      <c r="AL71"/>
      <c r="AM71"/>
    </row>
    <row r="72" spans="1:39" s="2" customFormat="1" ht="37.5" customHeight="1" thickBot="1" x14ac:dyDescent="0.35">
      <c r="A72" s="61"/>
      <c r="B72" s="202"/>
      <c r="C72" s="203"/>
      <c r="D72" s="204"/>
      <c r="E72" s="34"/>
      <c r="F72" s="193"/>
      <c r="G72" s="193"/>
      <c r="H72" s="205"/>
      <c r="I72" s="205"/>
      <c r="J72" s="205"/>
      <c r="K72" s="205"/>
      <c r="L72" s="205"/>
      <c r="M72" s="205"/>
      <c r="N72" s="205"/>
      <c r="O72" s="205"/>
      <c r="P72" s="205"/>
      <c r="Q72" s="205"/>
      <c r="R72" s="205"/>
      <c r="S72" s="205"/>
      <c r="T72" s="32"/>
      <c r="U72" s="34"/>
      <c r="V72" s="34"/>
      <c r="W72" s="34"/>
      <c r="X72" s="34"/>
      <c r="Y72" s="34"/>
      <c r="Z72" s="34"/>
      <c r="AA72" s="34"/>
      <c r="AB72" s="61"/>
      <c r="AC72" s="196"/>
      <c r="AD72" s="34"/>
      <c r="AE72" s="197"/>
      <c r="AF72" s="34"/>
      <c r="AG72" s="34"/>
      <c r="AH72" s="34"/>
      <c r="AI72" s="34"/>
      <c r="AJ72" s="34"/>
      <c r="AK72" s="34"/>
    </row>
    <row r="73" spans="1:39" ht="20.25" x14ac:dyDescent="0.3">
      <c r="B73" s="877" t="s">
        <v>95</v>
      </c>
      <c r="C73" s="855"/>
      <c r="D73" s="855"/>
      <c r="E73" s="855"/>
      <c r="F73" s="855"/>
      <c r="G73" s="855"/>
      <c r="H73" s="855"/>
      <c r="I73" s="855"/>
      <c r="J73" s="855"/>
      <c r="K73" s="855"/>
      <c r="L73" s="855"/>
      <c r="M73" s="855"/>
      <c r="N73" s="855"/>
      <c r="O73" s="855"/>
      <c r="P73" s="855"/>
      <c r="Q73" s="855"/>
      <c r="R73" s="855"/>
      <c r="S73" s="855"/>
      <c r="T73" s="855"/>
      <c r="U73" s="855"/>
      <c r="V73" s="855"/>
      <c r="W73" s="855"/>
      <c r="X73" s="855"/>
      <c r="Y73" s="855"/>
      <c r="Z73" s="855"/>
      <c r="AA73" s="855"/>
      <c r="AB73" s="855"/>
      <c r="AC73" s="855"/>
      <c r="AD73" s="855"/>
      <c r="AE73" s="72">
        <f>SUM(AE8:AE61)</f>
        <v>0</v>
      </c>
      <c r="AL73" s="2"/>
      <c r="AM73" s="2"/>
    </row>
    <row r="74" spans="1:39" ht="18.75" x14ac:dyDescent="0.3">
      <c r="C74"/>
      <c r="G74" s="16"/>
      <c r="H74" s="16"/>
      <c r="I74" s="16"/>
      <c r="J74" s="16"/>
      <c r="K74" s="16"/>
      <c r="L74" s="16"/>
      <c r="M74" s="16"/>
      <c r="N74" s="16"/>
      <c r="O74" s="16"/>
      <c r="P74" s="16"/>
      <c r="T74" s="34"/>
      <c r="AL74" s="2"/>
      <c r="AM74" s="2"/>
    </row>
    <row r="75" spans="1:39" ht="18.75" x14ac:dyDescent="0.3">
      <c r="C75"/>
      <c r="D75" s="17"/>
      <c r="E75" s="2"/>
      <c r="F75" s="2"/>
      <c r="G75" s="2"/>
      <c r="H75" s="2"/>
      <c r="I75" s="2"/>
      <c r="J75" s="2"/>
      <c r="K75" s="2"/>
      <c r="L75" s="2"/>
      <c r="M75" s="2"/>
      <c r="N75" s="2"/>
      <c r="O75" s="2"/>
      <c r="P75" s="2"/>
      <c r="T75" s="34"/>
      <c r="AL75" s="2"/>
      <c r="AM75" s="2"/>
    </row>
    <row r="76" spans="1:39" ht="18.75" x14ac:dyDescent="0.3">
      <c r="B76" s="18" t="s">
        <v>96</v>
      </c>
      <c r="C76" s="19"/>
      <c r="D76" s="20">
        <f>SUM(AF8:AF61)/18</f>
        <v>0</v>
      </c>
      <c r="E76" s="19" t="s">
        <v>97</v>
      </c>
      <c r="F76" s="16"/>
      <c r="G76" s="16"/>
      <c r="H76" s="16"/>
      <c r="I76" s="16"/>
      <c r="J76" s="16"/>
      <c r="K76" s="16"/>
      <c r="L76" s="16"/>
      <c r="M76" s="24"/>
      <c r="N76" s="25"/>
    </row>
    <row r="77" spans="1:39" ht="15.75" x14ac:dyDescent="0.25">
      <c r="C77" s="21"/>
      <c r="D77" s="22"/>
      <c r="E77" s="22"/>
      <c r="F77" s="22"/>
      <c r="G77" s="22"/>
      <c r="H77" s="22"/>
      <c r="I77" s="22"/>
      <c r="J77" s="26"/>
      <c r="K77" s="27"/>
      <c r="L77" s="28"/>
      <c r="M77" s="28"/>
      <c r="N77" s="29"/>
    </row>
    <row r="78" spans="1:39" ht="18.75" customHeight="1" x14ac:dyDescent="0.3">
      <c r="A78" s="2"/>
      <c r="B78" s="815" t="s">
        <v>98</v>
      </c>
      <c r="C78" s="815"/>
      <c r="D78" s="815"/>
      <c r="E78" s="815"/>
      <c r="F78" s="815"/>
      <c r="G78" s="815"/>
      <c r="H78" s="815"/>
      <c r="I78" s="815"/>
      <c r="J78" s="815"/>
      <c r="K78" s="815"/>
      <c r="L78" s="815"/>
      <c r="M78" s="815"/>
      <c r="N78" s="815"/>
      <c r="O78" s="2"/>
      <c r="P78" s="2"/>
      <c r="Q78" s="2"/>
      <c r="R78" s="2"/>
      <c r="S78" s="2"/>
      <c r="T78" s="2"/>
      <c r="U78" s="2"/>
      <c r="V78" s="2"/>
      <c r="W78" s="2"/>
      <c r="X78" s="2"/>
      <c r="Y78" s="2"/>
      <c r="Z78" s="2"/>
      <c r="AA78" s="2"/>
      <c r="AB78" s="2"/>
      <c r="AC78" s="2"/>
      <c r="AD78" s="2"/>
      <c r="AE78" s="2"/>
      <c r="AF78" s="2"/>
      <c r="AG78" s="2"/>
      <c r="AH78" s="2"/>
      <c r="AI78" s="2"/>
      <c r="AJ78" s="2"/>
      <c r="AK78" s="2"/>
    </row>
    <row r="79" spans="1:39" ht="18.75" customHeight="1" x14ac:dyDescent="0.3">
      <c r="A79" s="2"/>
      <c r="B79" s="815" t="s">
        <v>32</v>
      </c>
      <c r="C79" s="815"/>
      <c r="D79" s="815"/>
      <c r="E79" s="815"/>
      <c r="F79" s="815"/>
      <c r="G79" s="815"/>
      <c r="H79" s="815"/>
      <c r="I79" s="815"/>
      <c r="J79" s="815"/>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row>
    <row r="80" spans="1:39" ht="18.75" x14ac:dyDescent="0.3">
      <c r="A80" s="2"/>
      <c r="B80" s="184"/>
      <c r="C80" s="184"/>
      <c r="D80" s="184"/>
      <c r="E80" s="184"/>
      <c r="F80" s="184"/>
      <c r="G80" s="184"/>
      <c r="H80" s="184"/>
      <c r="I80" s="184"/>
      <c r="J80" s="184"/>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row>
    <row r="81" spans="1:37" ht="18.75" customHeight="1" x14ac:dyDescent="0.3">
      <c r="A81" s="2"/>
      <c r="B81" s="815" t="s">
        <v>33</v>
      </c>
      <c r="C81" s="815"/>
      <c r="D81" s="815"/>
      <c r="E81" s="815"/>
      <c r="F81" s="815"/>
      <c r="G81" s="815"/>
      <c r="H81" s="815"/>
      <c r="I81" s="815"/>
      <c r="J81" s="815"/>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row>
    <row r="82" spans="1:37" ht="15.75" x14ac:dyDescent="0.25">
      <c r="A82" s="809" t="s">
        <v>506</v>
      </c>
      <c r="B82" s="809"/>
      <c r="C82" s="809"/>
      <c r="D82" s="809"/>
      <c r="E82" s="809"/>
      <c r="F82" s="809"/>
      <c r="G82" s="809"/>
      <c r="H82" s="809"/>
      <c r="I82" s="809"/>
      <c r="J82" s="809"/>
      <c r="K82" s="809"/>
      <c r="L82" s="809"/>
      <c r="M82" s="809"/>
      <c r="N82" s="809"/>
      <c r="O82" s="809"/>
      <c r="P82" s="809"/>
      <c r="Q82" s="186"/>
      <c r="R82" s="186"/>
      <c r="S82" s="186"/>
      <c r="T82" s="186"/>
    </row>
    <row r="83" spans="1:37" ht="15.75" x14ac:dyDescent="0.25">
      <c r="A83" s="810" t="s">
        <v>568</v>
      </c>
      <c r="B83" s="810"/>
      <c r="C83" s="810"/>
      <c r="D83" s="810"/>
      <c r="E83" s="810"/>
      <c r="F83" s="810"/>
      <c r="G83" s="810"/>
      <c r="H83" s="810"/>
      <c r="I83" s="186"/>
      <c r="J83" s="186"/>
      <c r="K83" s="186"/>
      <c r="L83" s="186"/>
      <c r="M83" s="186"/>
      <c r="N83" s="186"/>
      <c r="O83" s="186"/>
      <c r="P83" s="186"/>
      <c r="Q83" s="186"/>
      <c r="R83" s="186"/>
      <c r="S83" s="186"/>
      <c r="T83" s="186"/>
    </row>
    <row r="84" spans="1:37" ht="15.75" x14ac:dyDescent="0.25">
      <c r="A84" s="811" t="s">
        <v>495</v>
      </c>
      <c r="B84" s="811"/>
      <c r="C84" s="811"/>
      <c r="D84" s="811"/>
      <c r="E84" s="811"/>
      <c r="F84" s="811"/>
      <c r="G84" s="811"/>
      <c r="H84" s="811"/>
      <c r="I84" s="811"/>
      <c r="J84" s="811"/>
      <c r="K84" s="811"/>
      <c r="L84" s="186"/>
      <c r="M84" s="186"/>
      <c r="N84" s="186"/>
      <c r="O84" s="186"/>
      <c r="P84" s="186"/>
      <c r="Q84" s="186"/>
      <c r="R84" s="186"/>
      <c r="S84" s="186"/>
      <c r="T84" s="186"/>
    </row>
    <row r="85" spans="1:37" ht="15.75" x14ac:dyDescent="0.25">
      <c r="A85" s="812" t="s">
        <v>524</v>
      </c>
      <c r="B85" s="812"/>
      <c r="C85" s="812"/>
      <c r="D85" s="812"/>
      <c r="E85" s="812"/>
      <c r="F85" s="812"/>
      <c r="G85" s="812"/>
      <c r="H85" s="812"/>
      <c r="I85" s="812"/>
      <c r="J85" s="812"/>
      <c r="K85" s="812"/>
      <c r="L85" s="186"/>
      <c r="M85" s="186"/>
      <c r="N85" s="186"/>
      <c r="O85" s="186"/>
      <c r="P85" s="186"/>
      <c r="Q85" s="186"/>
      <c r="R85" s="186"/>
      <c r="S85" s="186"/>
      <c r="T85" s="186"/>
    </row>
    <row r="86" spans="1:37" ht="15.75" x14ac:dyDescent="0.25">
      <c r="A86" s="948" t="s">
        <v>512</v>
      </c>
      <c r="B86" s="948"/>
      <c r="C86" s="948"/>
      <c r="D86" s="948"/>
      <c r="E86" s="948"/>
      <c r="F86" s="948"/>
      <c r="G86" s="948"/>
      <c r="H86" s="948"/>
      <c r="I86" s="948"/>
      <c r="J86" s="948"/>
      <c r="K86" s="948"/>
      <c r="L86" s="948"/>
      <c r="M86" s="948"/>
      <c r="N86" s="187"/>
      <c r="O86" s="187"/>
      <c r="P86" s="187"/>
      <c r="Q86" s="187"/>
      <c r="R86" s="187"/>
      <c r="S86" s="186"/>
      <c r="T86" s="186"/>
    </row>
    <row r="87" spans="1:37" ht="15.75" x14ac:dyDescent="0.25">
      <c r="A87" s="948" t="s">
        <v>503</v>
      </c>
      <c r="B87" s="948"/>
      <c r="C87" s="948"/>
      <c r="D87" s="948"/>
      <c r="E87" s="948"/>
      <c r="F87" s="948"/>
      <c r="G87" s="948"/>
      <c r="H87" s="948"/>
      <c r="I87" s="222"/>
      <c r="J87" s="223"/>
      <c r="K87" s="223"/>
      <c r="L87" s="223"/>
      <c r="M87" s="223"/>
      <c r="N87" s="186"/>
      <c r="O87" s="186"/>
      <c r="P87" s="186"/>
      <c r="Q87" s="186"/>
      <c r="R87" s="186"/>
      <c r="S87" s="186"/>
      <c r="T87" s="186"/>
    </row>
    <row r="88" spans="1:37" ht="15.75" x14ac:dyDescent="0.25">
      <c r="A88" s="813" t="s">
        <v>580</v>
      </c>
      <c r="B88" s="813"/>
      <c r="C88" s="813"/>
      <c r="D88" s="813"/>
      <c r="E88" s="813"/>
      <c r="F88" s="813"/>
      <c r="G88" s="813"/>
      <c r="H88" s="813"/>
      <c r="I88" s="813"/>
      <c r="J88" s="813"/>
      <c r="K88" s="813"/>
      <c r="L88" s="187"/>
      <c r="M88" s="186"/>
      <c r="N88" s="186"/>
      <c r="O88" s="186"/>
      <c r="P88" s="186"/>
      <c r="Q88" s="186"/>
      <c r="R88" s="186"/>
      <c r="S88" s="186"/>
      <c r="T88" s="186"/>
    </row>
    <row r="89" spans="1:37" ht="15.75" x14ac:dyDescent="0.25">
      <c r="A89" s="813" t="s">
        <v>559</v>
      </c>
      <c r="B89" s="813"/>
      <c r="C89" s="813"/>
      <c r="D89" s="813"/>
      <c r="E89" s="813"/>
      <c r="F89" s="813"/>
      <c r="G89" s="813"/>
      <c r="H89" s="813"/>
      <c r="I89" s="187"/>
      <c r="J89" s="188"/>
      <c r="K89" s="188"/>
      <c r="L89" s="188"/>
      <c r="M89" s="186"/>
      <c r="N89" s="186"/>
      <c r="O89" s="186"/>
      <c r="P89" s="186"/>
      <c r="Q89" s="186"/>
      <c r="R89" s="186"/>
      <c r="S89" s="186"/>
      <c r="T89" s="186"/>
    </row>
    <row r="90" spans="1:37" ht="15.75" x14ac:dyDescent="0.25">
      <c r="A90" s="814" t="s">
        <v>496</v>
      </c>
      <c r="B90" s="814"/>
      <c r="C90" s="814"/>
      <c r="D90" s="814"/>
      <c r="E90" s="814"/>
      <c r="F90" s="814"/>
      <c r="G90" s="814"/>
      <c r="H90" s="186"/>
      <c r="I90" s="186"/>
      <c r="J90" s="186"/>
      <c r="K90" s="186"/>
      <c r="L90" s="186"/>
      <c r="M90" s="186"/>
      <c r="N90" s="186"/>
      <c r="O90" s="186"/>
      <c r="P90" s="186"/>
      <c r="Q90" s="186"/>
      <c r="R90" s="186"/>
      <c r="S90" s="186"/>
      <c r="T90" s="186"/>
    </row>
    <row r="91" spans="1:37" ht="15.75" x14ac:dyDescent="0.25">
      <c r="A91" s="808" t="s">
        <v>497</v>
      </c>
      <c r="B91" s="808"/>
      <c r="C91" s="808"/>
      <c r="D91" s="808"/>
      <c r="E91" s="808"/>
      <c r="F91" s="808"/>
      <c r="G91" s="808"/>
      <c r="H91" s="808"/>
      <c r="I91" s="808"/>
      <c r="J91" s="808"/>
      <c r="K91" s="808"/>
      <c r="L91" s="808"/>
      <c r="M91" s="808"/>
      <c r="N91" s="808"/>
      <c r="O91" s="186"/>
      <c r="P91" s="186"/>
      <c r="Q91" s="186"/>
      <c r="R91" s="186"/>
      <c r="S91" s="186"/>
      <c r="T91" s="186"/>
    </row>
    <row r="92" spans="1:37" ht="15.75" x14ac:dyDescent="0.25">
      <c r="A92" s="819" t="s">
        <v>498</v>
      </c>
      <c r="B92" s="819"/>
      <c r="C92" s="819"/>
      <c r="D92" s="819"/>
      <c r="E92" s="186"/>
      <c r="F92" s="186"/>
      <c r="G92" s="186"/>
      <c r="H92" s="186"/>
      <c r="I92" s="186"/>
      <c r="J92" s="186"/>
      <c r="K92" s="186"/>
      <c r="L92" s="186"/>
      <c r="M92" s="186"/>
      <c r="N92" s="186"/>
      <c r="O92" s="186"/>
      <c r="P92" s="186"/>
      <c r="Q92" s="186"/>
      <c r="R92" s="186"/>
      <c r="S92" s="186"/>
      <c r="T92" s="186"/>
    </row>
    <row r="93" spans="1:37" ht="15.75" x14ac:dyDescent="0.25">
      <c r="A93" s="807" t="s">
        <v>499</v>
      </c>
      <c r="B93" s="807"/>
      <c r="C93" s="807"/>
      <c r="D93" s="807"/>
      <c r="E93" s="807"/>
      <c r="F93" s="807"/>
      <c r="G93" s="807"/>
      <c r="H93" s="807"/>
      <c r="I93" s="807"/>
      <c r="J93" s="807"/>
      <c r="K93" s="807"/>
      <c r="L93" s="807"/>
      <c r="M93" s="807"/>
      <c r="N93" s="807"/>
      <c r="O93" s="807"/>
      <c r="P93" s="807"/>
      <c r="Q93" s="807"/>
      <c r="R93" s="807"/>
      <c r="S93" s="807"/>
      <c r="T93" s="807"/>
    </row>
    <row r="94" spans="1:37" ht="15.75" x14ac:dyDescent="0.25">
      <c r="A94" s="807" t="s">
        <v>500</v>
      </c>
      <c r="B94" s="807"/>
      <c r="C94" s="807"/>
      <c r="D94" s="807"/>
      <c r="E94" s="807"/>
      <c r="F94" s="807"/>
      <c r="G94" s="807"/>
      <c r="H94" s="807"/>
      <c r="I94" s="807"/>
      <c r="J94" s="807"/>
      <c r="K94" s="807"/>
      <c r="L94" s="807"/>
      <c r="M94" s="807"/>
      <c r="N94" s="807"/>
      <c r="O94" s="807"/>
      <c r="P94" s="807"/>
      <c r="Q94" s="807"/>
      <c r="R94" s="807"/>
      <c r="S94" s="807"/>
      <c r="T94" s="186"/>
    </row>
    <row r="95" spans="1:37" ht="15.75" x14ac:dyDescent="0.25">
      <c r="A95" s="807" t="s">
        <v>501</v>
      </c>
      <c r="B95" s="807"/>
      <c r="C95" s="807"/>
      <c r="D95" s="807"/>
      <c r="E95" s="807"/>
      <c r="F95" s="807"/>
      <c r="G95" s="807"/>
      <c r="H95" s="807"/>
      <c r="I95" s="807"/>
      <c r="J95" s="807"/>
      <c r="K95" s="807"/>
      <c r="L95" s="807"/>
      <c r="M95" s="807"/>
      <c r="N95" s="807"/>
      <c r="O95" s="807"/>
      <c r="P95" s="807"/>
      <c r="Q95" s="807"/>
      <c r="R95" s="807"/>
      <c r="S95" s="807"/>
      <c r="T95" s="186"/>
    </row>
    <row r="96" spans="1:37" ht="15.75" x14ac:dyDescent="0.25">
      <c r="A96" s="807" t="s">
        <v>502</v>
      </c>
      <c r="B96" s="807"/>
      <c r="C96" s="807"/>
      <c r="D96" s="807"/>
      <c r="E96" s="807"/>
      <c r="F96" s="807"/>
      <c r="G96" s="807"/>
      <c r="H96" s="807"/>
      <c r="I96" s="807"/>
      <c r="J96" s="807"/>
      <c r="K96" s="807"/>
      <c r="L96" s="807"/>
      <c r="M96" s="807"/>
      <c r="N96" s="807"/>
      <c r="O96" s="807"/>
      <c r="P96" s="807"/>
      <c r="Q96" s="807"/>
      <c r="R96" s="807"/>
      <c r="S96" s="807"/>
      <c r="T96" s="807"/>
    </row>
    <row r="97" spans="1:20" ht="15.75" x14ac:dyDescent="0.25">
      <c r="A97" s="807" t="s">
        <v>505</v>
      </c>
      <c r="B97" s="807"/>
      <c r="C97" s="807"/>
      <c r="D97" s="807"/>
      <c r="E97" s="807"/>
      <c r="F97" s="807"/>
      <c r="G97" s="186"/>
      <c r="H97" s="186"/>
      <c r="I97" s="186"/>
      <c r="J97" s="186"/>
      <c r="K97" s="186"/>
      <c r="L97" s="186"/>
      <c r="M97" s="186"/>
      <c r="N97" s="186"/>
      <c r="O97" s="186"/>
      <c r="P97" s="186"/>
      <c r="Q97" s="186"/>
      <c r="R97" s="186"/>
      <c r="S97" s="186"/>
      <c r="T97" s="186"/>
    </row>
    <row r="98" spans="1:20" ht="15.75" x14ac:dyDescent="0.25">
      <c r="A98" s="808" t="s">
        <v>508</v>
      </c>
      <c r="B98" s="808"/>
      <c r="C98" s="808"/>
      <c r="D98" s="808"/>
      <c r="E98" s="808"/>
      <c r="F98" s="808"/>
      <c r="G98" s="808"/>
      <c r="H98" s="808"/>
      <c r="I98" s="808"/>
      <c r="J98" s="808"/>
      <c r="K98" s="808"/>
      <c r="L98" s="808"/>
      <c r="M98" s="808"/>
      <c r="N98" s="186"/>
      <c r="O98" s="186"/>
      <c r="P98" s="186"/>
      <c r="Q98" s="186"/>
      <c r="R98" s="186"/>
      <c r="S98" s="186"/>
      <c r="T98" s="186"/>
    </row>
  </sheetData>
  <protectedRanges>
    <protectedRange sqref="AD66:AI72 AE14 AD8:AD65 AF8:AI65 AE8:AE13 AE16:AE65" name="Diapazons2_5_1_1_1_1"/>
    <protectedRange sqref="U66:Z72 U8:Z65" name="Diapazons1_5_1_1_1_1"/>
    <protectedRange sqref="B75:P75" name="Diapazons4_5_1_1"/>
    <protectedRange sqref="V73" name="Diapazons3_5_1_1"/>
    <protectedRange sqref="B76:N77" name="Diapazons4_5_1"/>
    <protectedRange sqref="B78:N81" name="Diapazons4_5_1_1_1"/>
  </protectedRanges>
  <mergeCells count="479">
    <mergeCell ref="AD62:AD64"/>
    <mergeCell ref="AE62:AE64"/>
    <mergeCell ref="AF62:AF64"/>
    <mergeCell ref="AG62:AG64"/>
    <mergeCell ref="AH62:AH64"/>
    <mergeCell ref="AI62:AI64"/>
    <mergeCell ref="AB14:AB17"/>
    <mergeCell ref="AA14:AA17"/>
    <mergeCell ref="Z14:Z17"/>
    <mergeCell ref="AD14:AD17"/>
    <mergeCell ref="AE14:AE17"/>
    <mergeCell ref="AF14:AF17"/>
    <mergeCell ref="AG14:AG17"/>
    <mergeCell ref="AH14:AH17"/>
    <mergeCell ref="AI14:AI17"/>
    <mergeCell ref="Z44:Z46"/>
    <mergeCell ref="Z47:Z49"/>
    <mergeCell ref="Z50:Z52"/>
    <mergeCell ref="Z53:Z55"/>
    <mergeCell ref="Z56:Z58"/>
    <mergeCell ref="Z59:Z61"/>
    <mergeCell ref="AA44:AA46"/>
    <mergeCell ref="AA47:AA49"/>
    <mergeCell ref="AA50:AA52"/>
    <mergeCell ref="U7:U10"/>
    <mergeCell ref="U14:U17"/>
    <mergeCell ref="AC14:AC17"/>
    <mergeCell ref="U62:U64"/>
    <mergeCell ref="V62:V64"/>
    <mergeCell ref="W62:W64"/>
    <mergeCell ref="X62:X64"/>
    <mergeCell ref="Y62:Y64"/>
    <mergeCell ref="Z62:Z64"/>
    <mergeCell ref="AA62:AA64"/>
    <mergeCell ref="AB62:AB64"/>
    <mergeCell ref="AC62:AC64"/>
    <mergeCell ref="Y14:Y17"/>
    <mergeCell ref="X14:X17"/>
    <mergeCell ref="W14:W17"/>
    <mergeCell ref="V14:V17"/>
    <mergeCell ref="AB7:AB10"/>
    <mergeCell ref="AA7:AA10"/>
    <mergeCell ref="Z7:Z10"/>
    <mergeCell ref="Y7:Y10"/>
    <mergeCell ref="X7:X10"/>
    <mergeCell ref="W7:W10"/>
    <mergeCell ref="V7:V10"/>
    <mergeCell ref="V59:V61"/>
    <mergeCell ref="A62:A64"/>
    <mergeCell ref="B62:B64"/>
    <mergeCell ref="C62:C64"/>
    <mergeCell ref="E62:E64"/>
    <mergeCell ref="B81:J81"/>
    <mergeCell ref="B79:J79"/>
    <mergeCell ref="B78:N78"/>
    <mergeCell ref="B73:AD73"/>
    <mergeCell ref="B7:B10"/>
    <mergeCell ref="C7:C10"/>
    <mergeCell ref="D7:D10"/>
    <mergeCell ref="E7:E10"/>
    <mergeCell ref="A14:A17"/>
    <mergeCell ref="B14:B17"/>
    <mergeCell ref="C14:C17"/>
    <mergeCell ref="D14:D17"/>
    <mergeCell ref="E14:E17"/>
    <mergeCell ref="C28:C30"/>
    <mergeCell ref="C31:C34"/>
    <mergeCell ref="C35:C37"/>
    <mergeCell ref="C38:C40"/>
    <mergeCell ref="C41:C43"/>
    <mergeCell ref="C44:C46"/>
    <mergeCell ref="C47:C49"/>
    <mergeCell ref="A97:F97"/>
    <mergeCell ref="A98:M98"/>
    <mergeCell ref="A82:P82"/>
    <mergeCell ref="A83:H83"/>
    <mergeCell ref="A84:K84"/>
    <mergeCell ref="A85:K85"/>
    <mergeCell ref="A86:M86"/>
    <mergeCell ref="A87:H87"/>
    <mergeCell ref="A88:K88"/>
    <mergeCell ref="A89:H89"/>
    <mergeCell ref="A90:G90"/>
    <mergeCell ref="A91:N91"/>
    <mergeCell ref="A92:D92"/>
    <mergeCell ref="A93:T93"/>
    <mergeCell ref="A94:S94"/>
    <mergeCell ref="A95:S95"/>
    <mergeCell ref="A96:T96"/>
    <mergeCell ref="F1:T1"/>
    <mergeCell ref="F2:T2"/>
    <mergeCell ref="C5:D5"/>
    <mergeCell ref="H5:S5"/>
    <mergeCell ref="U5:AA5"/>
    <mergeCell ref="C11:C13"/>
    <mergeCell ref="C18:C21"/>
    <mergeCell ref="C22:C24"/>
    <mergeCell ref="C25:C27"/>
    <mergeCell ref="F5:F6"/>
    <mergeCell ref="G5:G6"/>
    <mergeCell ref="T5:T6"/>
    <mergeCell ref="U11:U13"/>
    <mergeCell ref="U18:U21"/>
    <mergeCell ref="U22:U24"/>
    <mergeCell ref="U25:U27"/>
    <mergeCell ref="W11:W13"/>
    <mergeCell ref="W18:W21"/>
    <mergeCell ref="W22:W24"/>
    <mergeCell ref="W25:W27"/>
    <mergeCell ref="X11:X13"/>
    <mergeCell ref="X18:X21"/>
    <mergeCell ref="X22:X24"/>
    <mergeCell ref="X25:X27"/>
    <mergeCell ref="B35:B37"/>
    <mergeCell ref="B38:B40"/>
    <mergeCell ref="A5:A6"/>
    <mergeCell ref="A11:A13"/>
    <mergeCell ref="A18:A21"/>
    <mergeCell ref="A22:A24"/>
    <mergeCell ref="A25:A27"/>
    <mergeCell ref="A28:A30"/>
    <mergeCell ref="A31:A34"/>
    <mergeCell ref="A7:A10"/>
    <mergeCell ref="B5:B6"/>
    <mergeCell ref="B11:B13"/>
    <mergeCell ref="B18:B21"/>
    <mergeCell ref="B22:B24"/>
    <mergeCell ref="B25:B27"/>
    <mergeCell ref="B28:B30"/>
    <mergeCell ref="B31:B34"/>
    <mergeCell ref="A35:A37"/>
    <mergeCell ref="A38:A40"/>
    <mergeCell ref="A41:A43"/>
    <mergeCell ref="A44:A46"/>
    <mergeCell ref="A47:A49"/>
    <mergeCell ref="A50:A52"/>
    <mergeCell ref="A53:A55"/>
    <mergeCell ref="A56:A58"/>
    <mergeCell ref="A59:A61"/>
    <mergeCell ref="D59:D61"/>
    <mergeCell ref="C50:C52"/>
    <mergeCell ref="C53:C55"/>
    <mergeCell ref="B41:B43"/>
    <mergeCell ref="B44:B46"/>
    <mergeCell ref="B47:B49"/>
    <mergeCell ref="B50:B52"/>
    <mergeCell ref="B53:B55"/>
    <mergeCell ref="B56:B58"/>
    <mergeCell ref="B59:B61"/>
    <mergeCell ref="E59:E61"/>
    <mergeCell ref="E5:E6"/>
    <mergeCell ref="E11:E13"/>
    <mergeCell ref="E18:E21"/>
    <mergeCell ref="E22:E24"/>
    <mergeCell ref="E25:E27"/>
    <mergeCell ref="E28:E30"/>
    <mergeCell ref="E31:E34"/>
    <mergeCell ref="C56:C58"/>
    <mergeCell ref="C59:C61"/>
    <mergeCell ref="D11:D13"/>
    <mergeCell ref="D18:D21"/>
    <mergeCell ref="D22:D24"/>
    <mergeCell ref="D25:D27"/>
    <mergeCell ref="D28:D30"/>
    <mergeCell ref="D31:D34"/>
    <mergeCell ref="D35:D37"/>
    <mergeCell ref="D38:D40"/>
    <mergeCell ref="D41:D43"/>
    <mergeCell ref="D44:D46"/>
    <mergeCell ref="D47:D49"/>
    <mergeCell ref="D50:D52"/>
    <mergeCell ref="D53:D55"/>
    <mergeCell ref="D56:D58"/>
    <mergeCell ref="W56:W58"/>
    <mergeCell ref="W59:W61"/>
    <mergeCell ref="U28:U30"/>
    <mergeCell ref="U31:U34"/>
    <mergeCell ref="U35:U37"/>
    <mergeCell ref="U38:U40"/>
    <mergeCell ref="U41:U43"/>
    <mergeCell ref="U44:U46"/>
    <mergeCell ref="U47:U49"/>
    <mergeCell ref="U50:U52"/>
    <mergeCell ref="U53:U55"/>
    <mergeCell ref="U56:U58"/>
    <mergeCell ref="U59:U61"/>
    <mergeCell ref="E35:E37"/>
    <mergeCell ref="E38:E40"/>
    <mergeCell ref="V11:V13"/>
    <mergeCell ref="V18:V21"/>
    <mergeCell ref="V22:V24"/>
    <mergeCell ref="V25:V27"/>
    <mergeCell ref="V28:V30"/>
    <mergeCell ref="V31:V34"/>
    <mergeCell ref="V35:V37"/>
    <mergeCell ref="V38:V40"/>
    <mergeCell ref="V41:V43"/>
    <mergeCell ref="V44:V46"/>
    <mergeCell ref="V47:V49"/>
    <mergeCell ref="V50:V52"/>
    <mergeCell ref="V53:V55"/>
    <mergeCell ref="V56:V58"/>
    <mergeCell ref="E41:E43"/>
    <mergeCell ref="E44:E46"/>
    <mergeCell ref="E47:E49"/>
    <mergeCell ref="E50:E52"/>
    <mergeCell ref="E53:E55"/>
    <mergeCell ref="E56:E58"/>
    <mergeCell ref="X35:X37"/>
    <mergeCell ref="X38:X40"/>
    <mergeCell ref="X41:X43"/>
    <mergeCell ref="X44:X46"/>
    <mergeCell ref="X47:X49"/>
    <mergeCell ref="X50:X52"/>
    <mergeCell ref="X53:X55"/>
    <mergeCell ref="W44:W46"/>
    <mergeCell ref="W47:W49"/>
    <mergeCell ref="W50:W52"/>
    <mergeCell ref="W53:W55"/>
    <mergeCell ref="X56:X58"/>
    <mergeCell ref="X59:X61"/>
    <mergeCell ref="W28:W30"/>
    <mergeCell ref="W31:W34"/>
    <mergeCell ref="W35:W37"/>
    <mergeCell ref="W38:W40"/>
    <mergeCell ref="W41:W43"/>
    <mergeCell ref="Y11:Y13"/>
    <mergeCell ref="Y18:Y21"/>
    <mergeCell ref="Y22:Y24"/>
    <mergeCell ref="Y25:Y27"/>
    <mergeCell ref="Y28:Y30"/>
    <mergeCell ref="Y31:Y34"/>
    <mergeCell ref="Y35:Y37"/>
    <mergeCell ref="Y38:Y40"/>
    <mergeCell ref="Y41:Y43"/>
    <mergeCell ref="Y44:Y46"/>
    <mergeCell ref="Y47:Y49"/>
    <mergeCell ref="Y50:Y52"/>
    <mergeCell ref="Y53:Y55"/>
    <mergeCell ref="Y56:Y58"/>
    <mergeCell ref="Y59:Y61"/>
    <mergeCell ref="X28:X30"/>
    <mergeCell ref="X31:X34"/>
    <mergeCell ref="AA31:AA34"/>
    <mergeCell ref="AA35:AA37"/>
    <mergeCell ref="AA38:AA40"/>
    <mergeCell ref="AA41:AA43"/>
    <mergeCell ref="Z11:Z13"/>
    <mergeCell ref="Z18:Z21"/>
    <mergeCell ref="Z22:Z24"/>
    <mergeCell ref="Z25:Z27"/>
    <mergeCell ref="Z28:Z30"/>
    <mergeCell ref="Z31:Z34"/>
    <mergeCell ref="Z35:Z37"/>
    <mergeCell ref="Z38:Z40"/>
    <mergeCell ref="Z41:Z43"/>
    <mergeCell ref="AA53:AA55"/>
    <mergeCell ref="AA56:AA58"/>
    <mergeCell ref="AA59:AA61"/>
    <mergeCell ref="AB47:AB49"/>
    <mergeCell ref="AB50:AB52"/>
    <mergeCell ref="AB53:AB55"/>
    <mergeCell ref="AB56:AB58"/>
    <mergeCell ref="AB59:AB61"/>
    <mergeCell ref="AB5:AB6"/>
    <mergeCell ref="AB11:AB13"/>
    <mergeCell ref="AB18:AB21"/>
    <mergeCell ref="AB22:AB24"/>
    <mergeCell ref="AB25:AB27"/>
    <mergeCell ref="AB28:AB30"/>
    <mergeCell ref="AB31:AB34"/>
    <mergeCell ref="AB35:AB37"/>
    <mergeCell ref="AB38:AB40"/>
    <mergeCell ref="AB41:AB43"/>
    <mergeCell ref="AB44:AB46"/>
    <mergeCell ref="AA11:AA13"/>
    <mergeCell ref="AA18:AA21"/>
    <mergeCell ref="AA22:AA24"/>
    <mergeCell ref="AA25:AA27"/>
    <mergeCell ref="AA28:AA30"/>
    <mergeCell ref="AC5:AC6"/>
    <mergeCell ref="AC8:AC10"/>
    <mergeCell ref="AC11:AC13"/>
    <mergeCell ref="AC18:AC21"/>
    <mergeCell ref="AC22:AC24"/>
    <mergeCell ref="AC25:AC27"/>
    <mergeCell ref="AC28:AC30"/>
    <mergeCell ref="AC31:AC34"/>
    <mergeCell ref="AC35:AC37"/>
    <mergeCell ref="AC38:AC40"/>
    <mergeCell ref="AC41:AC43"/>
    <mergeCell ref="AC44:AC46"/>
    <mergeCell ref="AC47:AC49"/>
    <mergeCell ref="AC50:AC52"/>
    <mergeCell ref="AC53:AC55"/>
    <mergeCell ref="AC56:AC58"/>
    <mergeCell ref="AC59:AC61"/>
    <mergeCell ref="AD47:AD49"/>
    <mergeCell ref="AD50:AD52"/>
    <mergeCell ref="AD53:AD55"/>
    <mergeCell ref="AD56:AD58"/>
    <mergeCell ref="AD59:AD61"/>
    <mergeCell ref="AD41:AD43"/>
    <mergeCell ref="AD44:AD46"/>
    <mergeCell ref="AD5:AD6"/>
    <mergeCell ref="AD11:AD13"/>
    <mergeCell ref="AD18:AD21"/>
    <mergeCell ref="AD22:AD24"/>
    <mergeCell ref="AD25:AD27"/>
    <mergeCell ref="AD28:AD30"/>
    <mergeCell ref="AD31:AD34"/>
    <mergeCell ref="AD35:AD37"/>
    <mergeCell ref="AD38:AD40"/>
    <mergeCell ref="AD7:AD10"/>
    <mergeCell ref="AE5:AE6"/>
    <mergeCell ref="AE8:AE10"/>
    <mergeCell ref="AE11:AE13"/>
    <mergeCell ref="AE18:AE21"/>
    <mergeCell ref="AE22:AE24"/>
    <mergeCell ref="AE25:AE27"/>
    <mergeCell ref="AE28:AE30"/>
    <mergeCell ref="AE31:AE34"/>
    <mergeCell ref="AE35:AE37"/>
    <mergeCell ref="AE38:AE40"/>
    <mergeCell ref="AE41:AE43"/>
    <mergeCell ref="AE44:AE46"/>
    <mergeCell ref="AE47:AE49"/>
    <mergeCell ref="AE50:AE52"/>
    <mergeCell ref="AE53:AE55"/>
    <mergeCell ref="AE56:AE58"/>
    <mergeCell ref="AE59:AE61"/>
    <mergeCell ref="AF47:AF49"/>
    <mergeCell ref="AF50:AF52"/>
    <mergeCell ref="AF53:AF55"/>
    <mergeCell ref="AF56:AF58"/>
    <mergeCell ref="AF59:AF61"/>
    <mergeCell ref="AF41:AF43"/>
    <mergeCell ref="AF44:AF46"/>
    <mergeCell ref="AF5:AF6"/>
    <mergeCell ref="AF11:AF13"/>
    <mergeCell ref="AF18:AF21"/>
    <mergeCell ref="AF22:AF24"/>
    <mergeCell ref="AF25:AF27"/>
    <mergeCell ref="AF28:AF30"/>
    <mergeCell ref="AF31:AF34"/>
    <mergeCell ref="AF35:AF37"/>
    <mergeCell ref="AF38:AF40"/>
    <mergeCell ref="AF7:AF10"/>
    <mergeCell ref="AG5:AG6"/>
    <mergeCell ref="AG11:AG13"/>
    <mergeCell ref="AG18:AG21"/>
    <mergeCell ref="AG22:AG24"/>
    <mergeCell ref="AG25:AG27"/>
    <mergeCell ref="AG28:AG30"/>
    <mergeCell ref="AG31:AG34"/>
    <mergeCell ref="AG7:AG10"/>
    <mergeCell ref="AG35:AG37"/>
    <mergeCell ref="AG38:AG40"/>
    <mergeCell ref="AG41:AG43"/>
    <mergeCell ref="AG44:AG46"/>
    <mergeCell ref="AG47:AG49"/>
    <mergeCell ref="AG50:AG52"/>
    <mergeCell ref="AG53:AG55"/>
    <mergeCell ref="AG56:AG58"/>
    <mergeCell ref="AG59:AG61"/>
    <mergeCell ref="AH47:AH49"/>
    <mergeCell ref="AH50:AH52"/>
    <mergeCell ref="AH53:AH55"/>
    <mergeCell ref="AH56:AH58"/>
    <mergeCell ref="AH59:AH61"/>
    <mergeCell ref="AH41:AH43"/>
    <mergeCell ref="AH44:AH46"/>
    <mergeCell ref="AH5:AH6"/>
    <mergeCell ref="AH11:AH13"/>
    <mergeCell ref="AH18:AH21"/>
    <mergeCell ref="AH22:AH24"/>
    <mergeCell ref="AH25:AH27"/>
    <mergeCell ref="AH28:AH30"/>
    <mergeCell ref="AH31:AH34"/>
    <mergeCell ref="AH35:AH37"/>
    <mergeCell ref="AH38:AH40"/>
    <mergeCell ref="AH7:AH10"/>
    <mergeCell ref="AI5:AI6"/>
    <mergeCell ref="AI11:AI13"/>
    <mergeCell ref="AI18:AI21"/>
    <mergeCell ref="AI22:AI24"/>
    <mergeCell ref="AI25:AI27"/>
    <mergeCell ref="AI28:AI30"/>
    <mergeCell ref="AI31:AI34"/>
    <mergeCell ref="AI7:AI10"/>
    <mergeCell ref="AI35:AI37"/>
    <mergeCell ref="AI38:AI40"/>
    <mergeCell ref="AI41:AI43"/>
    <mergeCell ref="AI44:AI46"/>
    <mergeCell ref="AI47:AI49"/>
    <mergeCell ref="AI50:AI52"/>
    <mergeCell ref="AI53:AI55"/>
    <mergeCell ref="AI56:AI58"/>
    <mergeCell ref="AI59:AI61"/>
    <mergeCell ref="AJ47:AJ49"/>
    <mergeCell ref="AJ50:AJ52"/>
    <mergeCell ref="AJ53:AJ55"/>
    <mergeCell ref="AJ56:AJ58"/>
    <mergeCell ref="AJ59:AJ61"/>
    <mergeCell ref="AJ41:AJ43"/>
    <mergeCell ref="AJ44:AJ46"/>
    <mergeCell ref="AJ5:AJ6"/>
    <mergeCell ref="AJ11:AJ13"/>
    <mergeCell ref="AJ18:AJ21"/>
    <mergeCell ref="AJ22:AJ24"/>
    <mergeCell ref="AJ25:AJ27"/>
    <mergeCell ref="AJ28:AJ30"/>
    <mergeCell ref="AJ31:AJ34"/>
    <mergeCell ref="AJ35:AJ37"/>
    <mergeCell ref="AJ38:AJ40"/>
    <mergeCell ref="AJ14:AJ17"/>
    <mergeCell ref="AJ7:AJ10"/>
    <mergeCell ref="AK5:AK6"/>
    <mergeCell ref="AK11:AK13"/>
    <mergeCell ref="AK18:AK21"/>
    <mergeCell ref="AK22:AK24"/>
    <mergeCell ref="AK25:AK27"/>
    <mergeCell ref="AK28:AK30"/>
    <mergeCell ref="AK31:AK34"/>
    <mergeCell ref="AK14:AK17"/>
    <mergeCell ref="AK7:AK10"/>
    <mergeCell ref="AK35:AK37"/>
    <mergeCell ref="AK38:AK40"/>
    <mergeCell ref="AK41:AK43"/>
    <mergeCell ref="AK44:AK46"/>
    <mergeCell ref="AK47:AK49"/>
    <mergeCell ref="AK50:AK52"/>
    <mergeCell ref="AK53:AK55"/>
    <mergeCell ref="AK56:AK58"/>
    <mergeCell ref="AK59:AK61"/>
    <mergeCell ref="A66:A68"/>
    <mergeCell ref="B66:B68"/>
    <mergeCell ref="C66:C68"/>
    <mergeCell ref="D66:D68"/>
    <mergeCell ref="E66:E68"/>
    <mergeCell ref="U66:U68"/>
    <mergeCell ref="V66:V68"/>
    <mergeCell ref="W66:W68"/>
    <mergeCell ref="X66:X68"/>
    <mergeCell ref="AH69:AH71"/>
    <mergeCell ref="AI69:AI71"/>
    <mergeCell ref="Y66:Y68"/>
    <mergeCell ref="Z66:Z68"/>
    <mergeCell ref="AA66:AA68"/>
    <mergeCell ref="AB66:AB68"/>
    <mergeCell ref="AC66:AC68"/>
    <mergeCell ref="AD66:AD68"/>
    <mergeCell ref="AE66:AE68"/>
    <mergeCell ref="AF66:AF68"/>
    <mergeCell ref="AG66:AG68"/>
    <mergeCell ref="AJ69:AJ71"/>
    <mergeCell ref="AK69:AK71"/>
    <mergeCell ref="AH66:AH68"/>
    <mergeCell ref="AI66:AI68"/>
    <mergeCell ref="AJ66:AJ68"/>
    <mergeCell ref="AK66:AK68"/>
    <mergeCell ref="A69:A71"/>
    <mergeCell ref="B69:B71"/>
    <mergeCell ref="C69:C71"/>
    <mergeCell ref="D69:D71"/>
    <mergeCell ref="E69:E71"/>
    <mergeCell ref="U69:U71"/>
    <mergeCell ref="V69:V71"/>
    <mergeCell ref="W69:W71"/>
    <mergeCell ref="X69:X71"/>
    <mergeCell ref="Y69:Y71"/>
    <mergeCell ref="Z69:Z71"/>
    <mergeCell ref="AA69:AA71"/>
    <mergeCell ref="AB69:AB71"/>
    <mergeCell ref="AC69:AC71"/>
    <mergeCell ref="AD69:AD71"/>
    <mergeCell ref="AE69:AE71"/>
    <mergeCell ref="AF69:AF71"/>
    <mergeCell ref="AG69:AG71"/>
  </mergeCells>
  <pageMargins left="0.7" right="0.7" top="0.75" bottom="0.75" header="0.3" footer="0.3"/>
  <pageSetup paperSize="9" scale="15" orientation="portrait" verticalDpi="300" r:id="rId1"/>
  <legacy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K56"/>
  <sheetViews>
    <sheetView topLeftCell="H16" zoomScale="59" zoomScaleNormal="59" workbookViewId="0">
      <selection activeCell="Z37" sqref="Z37"/>
    </sheetView>
  </sheetViews>
  <sheetFormatPr defaultColWidth="9" defaultRowHeight="15" x14ac:dyDescent="0.25"/>
  <cols>
    <col min="1" max="1" width="9.140625"/>
    <col min="2" max="2" width="20.42578125" customWidth="1"/>
    <col min="3" max="3" width="64.140625" style="1" customWidth="1"/>
    <col min="4" max="4" width="24.7109375" style="3" customWidth="1"/>
    <col min="5" max="5" width="20.140625" style="71" customWidth="1"/>
    <col min="6" max="6" width="28.85546875" customWidth="1"/>
    <col min="7" max="7" width="19" customWidth="1"/>
    <col min="8" max="8" width="15.140625" style="1" customWidth="1"/>
    <col min="9" max="19" width="13.42578125" style="1" customWidth="1"/>
    <col min="20" max="20" width="15.5703125" customWidth="1"/>
    <col min="21" max="21" width="29.140625" customWidth="1"/>
    <col min="22" max="27" width="19.7109375" customWidth="1"/>
    <col min="28" max="28" width="17.42578125" customWidth="1"/>
    <col min="29" max="29" width="14.5703125" customWidth="1"/>
    <col min="30" max="30" width="16.28515625" customWidth="1"/>
    <col min="31" max="31" width="13.140625" customWidth="1"/>
    <col min="32" max="32" width="45.42578125" customWidth="1"/>
    <col min="33" max="35" width="11.140625" customWidth="1"/>
    <col min="36" max="36" width="14.5703125" customWidth="1"/>
    <col min="37" max="37" width="15.42578125" customWidth="1"/>
    <col min="38" max="38" width="16" customWidth="1"/>
  </cols>
  <sheetData>
    <row r="1" spans="1:37" ht="18.75" x14ac:dyDescent="0.25">
      <c r="D1" s="721" t="s">
        <v>34</v>
      </c>
      <c r="E1" s="721"/>
      <c r="F1" s="721"/>
      <c r="G1" s="721"/>
      <c r="H1" s="721"/>
      <c r="I1" s="721"/>
      <c r="J1" s="721"/>
      <c r="K1" s="721"/>
      <c r="L1" s="721"/>
      <c r="M1" s="721"/>
      <c r="N1" s="721"/>
      <c r="O1" s="721"/>
      <c r="P1" s="721"/>
      <c r="Q1" s="721"/>
      <c r="R1" s="721"/>
    </row>
    <row r="2" spans="1:37" ht="18.75" x14ac:dyDescent="0.25">
      <c r="D2" s="722" t="s">
        <v>35</v>
      </c>
      <c r="E2" s="722"/>
      <c r="F2" s="722"/>
      <c r="G2" s="722"/>
      <c r="H2" s="722"/>
      <c r="I2" s="722"/>
      <c r="J2" s="722"/>
      <c r="K2" s="722"/>
      <c r="L2" s="722"/>
      <c r="M2" s="722"/>
      <c r="N2" s="722"/>
      <c r="O2" s="722"/>
      <c r="P2" s="722"/>
      <c r="Q2" s="722"/>
      <c r="R2" s="722"/>
    </row>
    <row r="3" spans="1:37" ht="15.75" thickBot="1" x14ac:dyDescent="0.3">
      <c r="D3"/>
      <c r="E3"/>
    </row>
    <row r="4" spans="1:37" s="1" customFormat="1" ht="35.25" customHeight="1" x14ac:dyDescent="0.25">
      <c r="A4" s="860" t="s">
        <v>3</v>
      </c>
      <c r="B4" s="782" t="s">
        <v>36</v>
      </c>
      <c r="C4" s="1061" t="s">
        <v>37</v>
      </c>
      <c r="D4" s="1061"/>
      <c r="E4" s="1062" t="s">
        <v>38</v>
      </c>
      <c r="F4" s="858" t="s">
        <v>39</v>
      </c>
      <c r="G4" s="856" t="s">
        <v>40</v>
      </c>
      <c r="H4" s="852" t="s">
        <v>41</v>
      </c>
      <c r="I4" s="853"/>
      <c r="J4" s="853"/>
      <c r="K4" s="853"/>
      <c r="L4" s="853"/>
      <c r="M4" s="853"/>
      <c r="N4" s="853"/>
      <c r="O4" s="853"/>
      <c r="P4" s="853"/>
      <c r="Q4" s="853"/>
      <c r="R4" s="853"/>
      <c r="S4" s="854"/>
      <c r="T4" s="856" t="s">
        <v>42</v>
      </c>
      <c r="U4" s="795" t="s">
        <v>43</v>
      </c>
      <c r="V4" s="796"/>
      <c r="W4" s="796"/>
      <c r="X4" s="796"/>
      <c r="Y4" s="796"/>
      <c r="Z4" s="796"/>
      <c r="AA4" s="796"/>
      <c r="AB4" s="776" t="s">
        <v>44</v>
      </c>
      <c r="AC4" s="778" t="s">
        <v>45</v>
      </c>
      <c r="AD4" s="782" t="s">
        <v>46</v>
      </c>
      <c r="AE4" s="773" t="s">
        <v>47</v>
      </c>
      <c r="AF4" s="765" t="s">
        <v>48</v>
      </c>
      <c r="AG4" s="776" t="s">
        <v>49</v>
      </c>
      <c r="AH4" s="776" t="s">
        <v>50</v>
      </c>
      <c r="AI4" s="825" t="s">
        <v>51</v>
      </c>
      <c r="AJ4" s="767" t="s">
        <v>525</v>
      </c>
      <c r="AK4" s="767" t="s">
        <v>526</v>
      </c>
    </row>
    <row r="5" spans="1:37" s="1" customFormat="1" ht="88.5" customHeight="1" thickBot="1" x14ac:dyDescent="0.3">
      <c r="A5" s="861"/>
      <c r="B5" s="783"/>
      <c r="C5" s="73" t="s">
        <v>52</v>
      </c>
      <c r="D5" s="5" t="s">
        <v>53</v>
      </c>
      <c r="E5" s="1063"/>
      <c r="F5" s="859"/>
      <c r="G5" s="857"/>
      <c r="H5" s="6" t="s">
        <v>54</v>
      </c>
      <c r="I5" s="23" t="s">
        <v>55</v>
      </c>
      <c r="J5" s="23" t="s">
        <v>56</v>
      </c>
      <c r="K5" s="23" t="s">
        <v>57</v>
      </c>
      <c r="L5" s="23" t="s">
        <v>58</v>
      </c>
      <c r="M5" s="23" t="s">
        <v>59</v>
      </c>
      <c r="N5" s="23" t="s">
        <v>60</v>
      </c>
      <c r="O5" s="23" t="s">
        <v>61</v>
      </c>
      <c r="P5" s="23" t="s">
        <v>62</v>
      </c>
      <c r="Q5" s="23" t="s">
        <v>63</v>
      </c>
      <c r="R5" s="23" t="s">
        <v>64</v>
      </c>
      <c r="S5" s="30" t="s">
        <v>65</v>
      </c>
      <c r="T5" s="857"/>
      <c r="U5" s="31" t="s">
        <v>66</v>
      </c>
      <c r="V5" s="5" t="s">
        <v>67</v>
      </c>
      <c r="W5" s="5" t="s">
        <v>68</v>
      </c>
      <c r="X5" s="5" t="s">
        <v>69</v>
      </c>
      <c r="Y5" s="5" t="s">
        <v>70</v>
      </c>
      <c r="Z5" s="5" t="s">
        <v>71</v>
      </c>
      <c r="AA5" s="5" t="s">
        <v>72</v>
      </c>
      <c r="AB5" s="777"/>
      <c r="AC5" s="779"/>
      <c r="AD5" s="783"/>
      <c r="AE5" s="774"/>
      <c r="AF5" s="766"/>
      <c r="AG5" s="777"/>
      <c r="AH5" s="777"/>
      <c r="AI5" s="826"/>
      <c r="AJ5" s="949"/>
      <c r="AK5" s="949"/>
    </row>
    <row r="6" spans="1:37" ht="38.25" customHeight="1" thickBot="1" x14ac:dyDescent="0.3">
      <c r="A6" s="876">
        <v>1</v>
      </c>
      <c r="B6" s="1018" t="s">
        <v>307</v>
      </c>
      <c r="C6" s="804" t="s">
        <v>308</v>
      </c>
      <c r="D6" s="842" t="s">
        <v>309</v>
      </c>
      <c r="E6" s="842" t="s">
        <v>75</v>
      </c>
      <c r="F6" s="7" t="s">
        <v>6</v>
      </c>
      <c r="G6" s="8" t="s">
        <v>310</v>
      </c>
      <c r="H6" s="282">
        <v>150</v>
      </c>
      <c r="I6" s="283">
        <v>150</v>
      </c>
      <c r="J6" s="283">
        <v>130</v>
      </c>
      <c r="K6" s="283">
        <v>200</v>
      </c>
      <c r="L6" s="283">
        <v>150</v>
      </c>
      <c r="M6" s="283"/>
      <c r="N6" s="283"/>
      <c r="O6" s="283"/>
      <c r="P6" s="283">
        <v>150</v>
      </c>
      <c r="Q6" s="283">
        <v>150</v>
      </c>
      <c r="R6" s="283">
        <v>150</v>
      </c>
      <c r="S6" s="284">
        <v>200</v>
      </c>
      <c r="T6" s="250">
        <f>SUM(H6:S6)</f>
        <v>1430</v>
      </c>
      <c r="U6" s="736"/>
      <c r="V6" s="730"/>
      <c r="W6" s="730"/>
      <c r="X6" s="730"/>
      <c r="Y6" s="730"/>
      <c r="Z6" s="730"/>
      <c r="AA6" s="730"/>
      <c r="AB6" s="739" t="str">
        <f>E6</f>
        <v>kg</v>
      </c>
      <c r="AC6" s="780">
        <f>SUM(T6:T9)</f>
        <v>2405</v>
      </c>
      <c r="AD6" s="730"/>
      <c r="AE6" s="761">
        <f>AC6*AD6</f>
        <v>0</v>
      </c>
      <c r="AF6" s="730"/>
      <c r="AG6" s="730"/>
      <c r="AH6" s="730"/>
      <c r="AI6" s="733"/>
      <c r="AJ6" s="769"/>
      <c r="AK6" s="769"/>
    </row>
    <row r="7" spans="1:37" ht="38.25" customHeight="1" x14ac:dyDescent="0.25">
      <c r="A7" s="876"/>
      <c r="B7" s="885"/>
      <c r="C7" s="741"/>
      <c r="D7" s="842"/>
      <c r="E7" s="842"/>
      <c r="F7" s="526" t="s">
        <v>692</v>
      </c>
      <c r="G7" s="530" t="s">
        <v>695</v>
      </c>
      <c r="H7" s="536"/>
      <c r="I7" s="537"/>
      <c r="J7" s="537"/>
      <c r="K7" s="537"/>
      <c r="L7" s="537"/>
      <c r="M7" s="537"/>
      <c r="N7" s="537"/>
      <c r="O7" s="537"/>
      <c r="P7" s="537"/>
      <c r="Q7" s="537"/>
      <c r="R7" s="537"/>
      <c r="S7" s="538"/>
      <c r="T7" s="578">
        <v>50</v>
      </c>
      <c r="U7" s="736"/>
      <c r="V7" s="730"/>
      <c r="W7" s="730"/>
      <c r="X7" s="730"/>
      <c r="Y7" s="730"/>
      <c r="Z7" s="730"/>
      <c r="AA7" s="730"/>
      <c r="AB7" s="739"/>
      <c r="AC7" s="780"/>
      <c r="AD7" s="730"/>
      <c r="AE7" s="761"/>
      <c r="AF7" s="730"/>
      <c r="AG7" s="730"/>
      <c r="AH7" s="730"/>
      <c r="AI7" s="733"/>
      <c r="AJ7" s="726"/>
      <c r="AK7" s="726"/>
    </row>
    <row r="8" spans="1:37" ht="44.25" customHeight="1" x14ac:dyDescent="0.25">
      <c r="A8" s="876"/>
      <c r="B8" s="885" t="s">
        <v>200</v>
      </c>
      <c r="C8" s="741"/>
      <c r="D8" s="842"/>
      <c r="E8" s="842"/>
      <c r="F8" s="9" t="s">
        <v>8</v>
      </c>
      <c r="G8" s="10" t="s">
        <v>310</v>
      </c>
      <c r="H8" s="273">
        <v>50</v>
      </c>
      <c r="I8" s="274">
        <v>50</v>
      </c>
      <c r="J8" s="274">
        <v>50</v>
      </c>
      <c r="K8" s="274">
        <v>50</v>
      </c>
      <c r="L8" s="274">
        <v>50</v>
      </c>
      <c r="M8" s="274">
        <v>40</v>
      </c>
      <c r="N8" s="274">
        <v>40</v>
      </c>
      <c r="O8" s="274">
        <v>40</v>
      </c>
      <c r="P8" s="274">
        <v>50</v>
      </c>
      <c r="Q8" s="274">
        <v>50</v>
      </c>
      <c r="R8" s="274">
        <v>50</v>
      </c>
      <c r="S8" s="275">
        <v>50</v>
      </c>
      <c r="T8" s="251">
        <f t="shared" ref="T8:T31" si="0">SUM(H8:S8)</f>
        <v>570</v>
      </c>
      <c r="U8" s="764"/>
      <c r="V8" s="762"/>
      <c r="W8" s="762"/>
      <c r="X8" s="762"/>
      <c r="Y8" s="762"/>
      <c r="Z8" s="762"/>
      <c r="AA8" s="762"/>
      <c r="AB8" s="784"/>
      <c r="AC8" s="781"/>
      <c r="AD8" s="762"/>
      <c r="AE8" s="760"/>
      <c r="AF8" s="762"/>
      <c r="AG8" s="762"/>
      <c r="AH8" s="762"/>
      <c r="AI8" s="772"/>
      <c r="AJ8" s="726"/>
      <c r="AK8" s="726"/>
    </row>
    <row r="9" spans="1:37" ht="37.5" customHeight="1" thickBot="1" x14ac:dyDescent="0.3">
      <c r="A9" s="876"/>
      <c r="B9" s="1019" t="s">
        <v>200</v>
      </c>
      <c r="C9" s="742"/>
      <c r="D9" s="842"/>
      <c r="E9" s="842"/>
      <c r="F9" s="11" t="s">
        <v>78</v>
      </c>
      <c r="G9" s="15" t="s">
        <v>311</v>
      </c>
      <c r="H9" s="301">
        <v>35</v>
      </c>
      <c r="I9" s="302">
        <v>35</v>
      </c>
      <c r="J9" s="302">
        <v>35</v>
      </c>
      <c r="K9" s="302">
        <v>35</v>
      </c>
      <c r="L9" s="302">
        <v>35</v>
      </c>
      <c r="M9" s="302"/>
      <c r="N9" s="302">
        <v>20</v>
      </c>
      <c r="O9" s="302">
        <v>20</v>
      </c>
      <c r="P9" s="302">
        <v>35</v>
      </c>
      <c r="Q9" s="302">
        <v>35</v>
      </c>
      <c r="R9" s="302">
        <v>35</v>
      </c>
      <c r="S9" s="303">
        <v>35</v>
      </c>
      <c r="T9" s="252">
        <f t="shared" si="0"/>
        <v>355</v>
      </c>
      <c r="U9" s="764"/>
      <c r="V9" s="762"/>
      <c r="W9" s="762"/>
      <c r="X9" s="762"/>
      <c r="Y9" s="762"/>
      <c r="Z9" s="762"/>
      <c r="AA9" s="762"/>
      <c r="AB9" s="784"/>
      <c r="AC9" s="781"/>
      <c r="AD9" s="762"/>
      <c r="AE9" s="760"/>
      <c r="AF9" s="762"/>
      <c r="AG9" s="762"/>
      <c r="AH9" s="762"/>
      <c r="AI9" s="772"/>
      <c r="AJ9" s="726"/>
      <c r="AK9" s="726"/>
    </row>
    <row r="10" spans="1:37" ht="37.5" customHeight="1" thickBot="1" x14ac:dyDescent="0.3">
      <c r="A10" s="860">
        <v>2</v>
      </c>
      <c r="B10" s="995" t="s">
        <v>312</v>
      </c>
      <c r="C10" s="741" t="s">
        <v>313</v>
      </c>
      <c r="D10" s="845" t="s">
        <v>309</v>
      </c>
      <c r="E10" s="842" t="s">
        <v>75</v>
      </c>
      <c r="F10" s="7" t="s">
        <v>6</v>
      </c>
      <c r="G10" s="8" t="s">
        <v>310</v>
      </c>
      <c r="H10" s="282">
        <v>220</v>
      </c>
      <c r="I10" s="283">
        <v>220</v>
      </c>
      <c r="J10" s="283">
        <v>150</v>
      </c>
      <c r="K10" s="283">
        <v>250</v>
      </c>
      <c r="L10" s="283">
        <v>220</v>
      </c>
      <c r="M10" s="283"/>
      <c r="N10" s="283"/>
      <c r="O10" s="283"/>
      <c r="P10" s="283">
        <v>250</v>
      </c>
      <c r="Q10" s="283">
        <v>220</v>
      </c>
      <c r="R10" s="283">
        <v>300</v>
      </c>
      <c r="S10" s="284">
        <v>220</v>
      </c>
      <c r="T10" s="326">
        <f t="shared" si="0"/>
        <v>2050</v>
      </c>
      <c r="U10" s="736"/>
      <c r="V10" s="730"/>
      <c r="W10" s="730"/>
      <c r="X10" s="730"/>
      <c r="Y10" s="730"/>
      <c r="Z10" s="730"/>
      <c r="AA10" s="730"/>
      <c r="AB10" s="739" t="str">
        <f t="shared" ref="AB10" si="1">E10</f>
        <v>kg</v>
      </c>
      <c r="AC10" s="780">
        <f>SUM(T10:T13)</f>
        <v>3640</v>
      </c>
      <c r="AD10" s="730"/>
      <c r="AE10" s="761">
        <f t="shared" ref="AE10" si="2">AC10*AD10</f>
        <v>0</v>
      </c>
      <c r="AF10" s="730"/>
      <c r="AG10" s="730"/>
      <c r="AH10" s="730"/>
      <c r="AI10" s="733"/>
      <c r="AJ10" s="769"/>
      <c r="AK10" s="769"/>
    </row>
    <row r="11" spans="1:37" ht="37.5" customHeight="1" x14ac:dyDescent="0.25">
      <c r="A11" s="876"/>
      <c r="B11" s="995"/>
      <c r="C11" s="741"/>
      <c r="D11" s="842"/>
      <c r="E11" s="842"/>
      <c r="F11" s="526" t="s">
        <v>692</v>
      </c>
      <c r="G11" s="530" t="s">
        <v>695</v>
      </c>
      <c r="H11" s="536"/>
      <c r="I11" s="537"/>
      <c r="J11" s="537"/>
      <c r="K11" s="537"/>
      <c r="L11" s="537"/>
      <c r="M11" s="537"/>
      <c r="N11" s="537"/>
      <c r="O11" s="537"/>
      <c r="P11" s="537"/>
      <c r="Q11" s="537"/>
      <c r="R11" s="537"/>
      <c r="S11" s="538"/>
      <c r="T11" s="578">
        <v>50</v>
      </c>
      <c r="U11" s="736"/>
      <c r="V11" s="730"/>
      <c r="W11" s="730"/>
      <c r="X11" s="730"/>
      <c r="Y11" s="730"/>
      <c r="Z11" s="730"/>
      <c r="AA11" s="730"/>
      <c r="AB11" s="739"/>
      <c r="AC11" s="780"/>
      <c r="AD11" s="730"/>
      <c r="AE11" s="761"/>
      <c r="AF11" s="730"/>
      <c r="AG11" s="730"/>
      <c r="AH11" s="730"/>
      <c r="AI11" s="733"/>
      <c r="AJ11" s="726"/>
      <c r="AK11" s="726"/>
    </row>
    <row r="12" spans="1:37" ht="37.5" customHeight="1" x14ac:dyDescent="0.25">
      <c r="A12" s="876"/>
      <c r="B12" s="995" t="s">
        <v>202</v>
      </c>
      <c r="C12" s="741"/>
      <c r="D12" s="842"/>
      <c r="E12" s="842"/>
      <c r="F12" s="9" t="s">
        <v>8</v>
      </c>
      <c r="G12" s="10" t="s">
        <v>310</v>
      </c>
      <c r="H12" s="273">
        <v>80</v>
      </c>
      <c r="I12" s="274">
        <v>80</v>
      </c>
      <c r="J12" s="274">
        <v>80</v>
      </c>
      <c r="K12" s="274">
        <v>80</v>
      </c>
      <c r="L12" s="274">
        <v>80</v>
      </c>
      <c r="M12" s="274">
        <v>60</v>
      </c>
      <c r="N12" s="274">
        <v>60</v>
      </c>
      <c r="O12" s="274">
        <v>60</v>
      </c>
      <c r="P12" s="274">
        <v>80</v>
      </c>
      <c r="Q12" s="274">
        <v>80</v>
      </c>
      <c r="R12" s="274">
        <v>80</v>
      </c>
      <c r="S12" s="275">
        <v>80</v>
      </c>
      <c r="T12" s="251">
        <f t="shared" si="0"/>
        <v>900</v>
      </c>
      <c r="U12" s="764"/>
      <c r="V12" s="762"/>
      <c r="W12" s="762"/>
      <c r="X12" s="762"/>
      <c r="Y12" s="762"/>
      <c r="Z12" s="762"/>
      <c r="AA12" s="762"/>
      <c r="AB12" s="784"/>
      <c r="AC12" s="781"/>
      <c r="AD12" s="762"/>
      <c r="AE12" s="760"/>
      <c r="AF12" s="762"/>
      <c r="AG12" s="762"/>
      <c r="AH12" s="762"/>
      <c r="AI12" s="772"/>
      <c r="AJ12" s="726"/>
      <c r="AK12" s="726"/>
    </row>
    <row r="13" spans="1:37" ht="37.5" customHeight="1" thickBot="1" x14ac:dyDescent="0.3">
      <c r="A13" s="876"/>
      <c r="B13" s="995" t="s">
        <v>202</v>
      </c>
      <c r="C13" s="741"/>
      <c r="D13" s="842"/>
      <c r="E13" s="842"/>
      <c r="F13" s="11" t="s">
        <v>78</v>
      </c>
      <c r="G13" s="15" t="s">
        <v>314</v>
      </c>
      <c r="H13" s="301">
        <v>60</v>
      </c>
      <c r="I13" s="302">
        <v>60</v>
      </c>
      <c r="J13" s="302">
        <v>60</v>
      </c>
      <c r="K13" s="302">
        <v>60</v>
      </c>
      <c r="L13" s="302">
        <v>60</v>
      </c>
      <c r="M13" s="302"/>
      <c r="N13" s="302">
        <v>50</v>
      </c>
      <c r="O13" s="302">
        <v>50</v>
      </c>
      <c r="P13" s="302">
        <v>60</v>
      </c>
      <c r="Q13" s="302">
        <v>60</v>
      </c>
      <c r="R13" s="302">
        <v>60</v>
      </c>
      <c r="S13" s="303">
        <v>60</v>
      </c>
      <c r="T13" s="252">
        <f t="shared" si="0"/>
        <v>640</v>
      </c>
      <c r="U13" s="764"/>
      <c r="V13" s="762"/>
      <c r="W13" s="762"/>
      <c r="X13" s="762"/>
      <c r="Y13" s="762"/>
      <c r="Z13" s="762"/>
      <c r="AA13" s="762"/>
      <c r="AB13" s="784"/>
      <c r="AC13" s="781"/>
      <c r="AD13" s="762"/>
      <c r="AE13" s="760"/>
      <c r="AF13" s="762"/>
      <c r="AG13" s="762"/>
      <c r="AH13" s="762"/>
      <c r="AI13" s="772"/>
      <c r="AJ13" s="726"/>
      <c r="AK13" s="726"/>
    </row>
    <row r="14" spans="1:37" ht="37.5" customHeight="1" thickBot="1" x14ac:dyDescent="0.3">
      <c r="A14" s="860">
        <v>3</v>
      </c>
      <c r="B14" s="1060" t="s">
        <v>315</v>
      </c>
      <c r="C14" s="818" t="s">
        <v>316</v>
      </c>
      <c r="D14" s="845" t="s">
        <v>309</v>
      </c>
      <c r="E14" s="845" t="s">
        <v>75</v>
      </c>
      <c r="F14" s="13" t="s">
        <v>6</v>
      </c>
      <c r="G14" s="14" t="s">
        <v>310</v>
      </c>
      <c r="H14" s="308">
        <v>100</v>
      </c>
      <c r="I14" s="309">
        <v>100</v>
      </c>
      <c r="J14" s="309">
        <v>100</v>
      </c>
      <c r="K14" s="309">
        <v>100</v>
      </c>
      <c r="L14" s="309">
        <v>100</v>
      </c>
      <c r="M14" s="309"/>
      <c r="N14" s="309"/>
      <c r="O14" s="309"/>
      <c r="P14" s="309">
        <v>100</v>
      </c>
      <c r="Q14" s="309">
        <v>100</v>
      </c>
      <c r="R14" s="309">
        <v>100</v>
      </c>
      <c r="S14" s="310">
        <v>100</v>
      </c>
      <c r="T14" s="249">
        <f t="shared" si="0"/>
        <v>900</v>
      </c>
      <c r="U14" s="736"/>
      <c r="V14" s="730"/>
      <c r="W14" s="730"/>
      <c r="X14" s="730"/>
      <c r="Y14" s="730"/>
      <c r="Z14" s="730"/>
      <c r="AA14" s="730"/>
      <c r="AB14" s="739" t="str">
        <f t="shared" ref="AB14" si="3">E14</f>
        <v>kg</v>
      </c>
      <c r="AC14" s="780">
        <f>SUM(T14:T17)</f>
        <v>1173</v>
      </c>
      <c r="AD14" s="730"/>
      <c r="AE14" s="761">
        <f t="shared" ref="AE14" si="4">AC14*AD14</f>
        <v>0</v>
      </c>
      <c r="AF14" s="730"/>
      <c r="AG14" s="730"/>
      <c r="AH14" s="730"/>
      <c r="AI14" s="733"/>
      <c r="AJ14" s="769"/>
      <c r="AK14" s="769"/>
    </row>
    <row r="15" spans="1:37" ht="37.5" customHeight="1" x14ac:dyDescent="0.25">
      <c r="A15" s="876"/>
      <c r="B15" s="1052"/>
      <c r="C15" s="741"/>
      <c r="D15" s="842"/>
      <c r="E15" s="842"/>
      <c r="F15" s="526" t="s">
        <v>692</v>
      </c>
      <c r="G15" s="530" t="s">
        <v>695</v>
      </c>
      <c r="H15" s="547"/>
      <c r="I15" s="548"/>
      <c r="J15" s="548"/>
      <c r="K15" s="548"/>
      <c r="L15" s="548"/>
      <c r="M15" s="548"/>
      <c r="N15" s="548"/>
      <c r="O15" s="548"/>
      <c r="P15" s="548"/>
      <c r="Q15" s="548"/>
      <c r="R15" s="548"/>
      <c r="S15" s="549"/>
      <c r="T15" s="594">
        <v>50</v>
      </c>
      <c r="U15" s="736"/>
      <c r="V15" s="730"/>
      <c r="W15" s="730"/>
      <c r="X15" s="730"/>
      <c r="Y15" s="730"/>
      <c r="Z15" s="730"/>
      <c r="AA15" s="730"/>
      <c r="AB15" s="739"/>
      <c r="AC15" s="780"/>
      <c r="AD15" s="730"/>
      <c r="AE15" s="761"/>
      <c r="AF15" s="730"/>
      <c r="AG15" s="730"/>
      <c r="AH15" s="730"/>
      <c r="AI15" s="733"/>
      <c r="AJ15" s="726"/>
      <c r="AK15" s="726"/>
    </row>
    <row r="16" spans="1:37" ht="37.5" customHeight="1" x14ac:dyDescent="0.25">
      <c r="A16" s="876"/>
      <c r="B16" s="1052" t="s">
        <v>200</v>
      </c>
      <c r="C16" s="741"/>
      <c r="D16" s="842"/>
      <c r="E16" s="842"/>
      <c r="F16" s="9" t="s">
        <v>8</v>
      </c>
      <c r="G16" s="10" t="s">
        <v>91</v>
      </c>
      <c r="H16" s="273">
        <v>16</v>
      </c>
      <c r="I16" s="274">
        <v>16</v>
      </c>
      <c r="J16" s="274">
        <v>16</v>
      </c>
      <c r="K16" s="274">
        <v>16</v>
      </c>
      <c r="L16" s="274">
        <v>16</v>
      </c>
      <c r="M16" s="274">
        <v>10</v>
      </c>
      <c r="N16" s="274">
        <v>10</v>
      </c>
      <c r="O16" s="274">
        <v>10</v>
      </c>
      <c r="P16" s="274">
        <v>16</v>
      </c>
      <c r="Q16" s="274">
        <v>16</v>
      </c>
      <c r="R16" s="274">
        <v>16</v>
      </c>
      <c r="S16" s="275">
        <v>10</v>
      </c>
      <c r="T16" s="249">
        <f t="shared" si="0"/>
        <v>168</v>
      </c>
      <c r="U16" s="764"/>
      <c r="V16" s="762"/>
      <c r="W16" s="762"/>
      <c r="X16" s="762"/>
      <c r="Y16" s="762"/>
      <c r="Z16" s="762"/>
      <c r="AA16" s="762"/>
      <c r="AB16" s="784"/>
      <c r="AC16" s="781"/>
      <c r="AD16" s="762"/>
      <c r="AE16" s="760"/>
      <c r="AF16" s="762"/>
      <c r="AG16" s="762"/>
      <c r="AH16" s="762"/>
      <c r="AI16" s="772"/>
      <c r="AJ16" s="726"/>
      <c r="AK16" s="726"/>
    </row>
    <row r="17" spans="1:37" ht="37.5" customHeight="1" thickBot="1" x14ac:dyDescent="0.3">
      <c r="A17" s="876"/>
      <c r="B17" s="1052" t="s">
        <v>200</v>
      </c>
      <c r="C17" s="741"/>
      <c r="D17" s="842"/>
      <c r="E17" s="842"/>
      <c r="F17" s="11" t="s">
        <v>78</v>
      </c>
      <c r="G17" s="15" t="s">
        <v>77</v>
      </c>
      <c r="H17" s="301">
        <v>5</v>
      </c>
      <c r="I17" s="302">
        <v>5</v>
      </c>
      <c r="J17" s="302">
        <v>5</v>
      </c>
      <c r="K17" s="302">
        <v>5</v>
      </c>
      <c r="L17" s="302">
        <v>5</v>
      </c>
      <c r="M17" s="302"/>
      <c r="N17" s="302">
        <v>5</v>
      </c>
      <c r="O17" s="302">
        <v>5</v>
      </c>
      <c r="P17" s="302">
        <v>5</v>
      </c>
      <c r="Q17" s="302">
        <v>5</v>
      </c>
      <c r="R17" s="302">
        <v>5</v>
      </c>
      <c r="S17" s="303">
        <v>5</v>
      </c>
      <c r="T17" s="249">
        <f t="shared" si="0"/>
        <v>55</v>
      </c>
      <c r="U17" s="764"/>
      <c r="V17" s="762"/>
      <c r="W17" s="762"/>
      <c r="X17" s="762"/>
      <c r="Y17" s="762"/>
      <c r="Z17" s="762"/>
      <c r="AA17" s="762"/>
      <c r="AB17" s="784"/>
      <c r="AC17" s="781"/>
      <c r="AD17" s="762"/>
      <c r="AE17" s="760"/>
      <c r="AF17" s="762"/>
      <c r="AG17" s="762"/>
      <c r="AH17" s="762"/>
      <c r="AI17" s="772"/>
      <c r="AJ17" s="726"/>
      <c r="AK17" s="726"/>
    </row>
    <row r="18" spans="1:37" ht="37.5" customHeight="1" thickBot="1" x14ac:dyDescent="0.3">
      <c r="A18" s="860">
        <v>4</v>
      </c>
      <c r="B18" s="884" t="s">
        <v>317</v>
      </c>
      <c r="C18" s="818" t="s">
        <v>318</v>
      </c>
      <c r="D18" s="845" t="s">
        <v>309</v>
      </c>
      <c r="E18" s="845" t="s">
        <v>75</v>
      </c>
      <c r="F18" s="13" t="s">
        <v>6</v>
      </c>
      <c r="G18" s="14" t="s">
        <v>310</v>
      </c>
      <c r="H18" s="308">
        <v>100</v>
      </c>
      <c r="I18" s="309">
        <v>100</v>
      </c>
      <c r="J18" s="309">
        <v>100</v>
      </c>
      <c r="K18" s="309">
        <v>100</v>
      </c>
      <c r="L18" s="309">
        <v>100</v>
      </c>
      <c r="M18" s="309"/>
      <c r="N18" s="309"/>
      <c r="O18" s="309"/>
      <c r="P18" s="309">
        <v>100</v>
      </c>
      <c r="Q18" s="309">
        <v>100</v>
      </c>
      <c r="R18" s="309">
        <v>100</v>
      </c>
      <c r="S18" s="310">
        <v>100</v>
      </c>
      <c r="T18" s="250">
        <f t="shared" si="0"/>
        <v>900</v>
      </c>
      <c r="U18" s="736"/>
      <c r="V18" s="730"/>
      <c r="W18" s="730"/>
      <c r="X18" s="730"/>
      <c r="Y18" s="730"/>
      <c r="Z18" s="730"/>
      <c r="AA18" s="730"/>
      <c r="AB18" s="739" t="str">
        <f t="shared" ref="AB18" si="5">E18</f>
        <v>kg</v>
      </c>
      <c r="AC18" s="780">
        <f>SUM(T18:T21)</f>
        <v>1062</v>
      </c>
      <c r="AD18" s="730"/>
      <c r="AE18" s="761">
        <f t="shared" ref="AE18" si="6">AC18*AD18</f>
        <v>0</v>
      </c>
      <c r="AF18" s="730"/>
      <c r="AG18" s="730"/>
      <c r="AH18" s="730"/>
      <c r="AI18" s="733"/>
      <c r="AJ18" s="769"/>
      <c r="AK18" s="769"/>
    </row>
    <row r="19" spans="1:37" ht="37.5" customHeight="1" x14ac:dyDescent="0.25">
      <c r="A19" s="876"/>
      <c r="B19" s="885"/>
      <c r="C19" s="741"/>
      <c r="D19" s="842"/>
      <c r="E19" s="842"/>
      <c r="F19" s="526" t="s">
        <v>692</v>
      </c>
      <c r="G19" s="530" t="s">
        <v>695</v>
      </c>
      <c r="H19" s="547"/>
      <c r="I19" s="548"/>
      <c r="J19" s="548"/>
      <c r="K19" s="548"/>
      <c r="L19" s="548"/>
      <c r="M19" s="548"/>
      <c r="N19" s="548"/>
      <c r="O19" s="548"/>
      <c r="P19" s="548"/>
      <c r="Q19" s="548"/>
      <c r="R19" s="548"/>
      <c r="S19" s="549"/>
      <c r="T19" s="594">
        <v>50</v>
      </c>
      <c r="U19" s="736"/>
      <c r="V19" s="730"/>
      <c r="W19" s="730"/>
      <c r="X19" s="730"/>
      <c r="Y19" s="730"/>
      <c r="Z19" s="730"/>
      <c r="AA19" s="730"/>
      <c r="AB19" s="739"/>
      <c r="AC19" s="780"/>
      <c r="AD19" s="730"/>
      <c r="AE19" s="761"/>
      <c r="AF19" s="730"/>
      <c r="AG19" s="730"/>
      <c r="AH19" s="730"/>
      <c r="AI19" s="733"/>
      <c r="AJ19" s="726"/>
      <c r="AK19" s="726"/>
    </row>
    <row r="20" spans="1:37" ht="37.5" customHeight="1" x14ac:dyDescent="0.25">
      <c r="A20" s="876"/>
      <c r="B20" s="885" t="s">
        <v>200</v>
      </c>
      <c r="C20" s="741"/>
      <c r="D20" s="842"/>
      <c r="E20" s="842"/>
      <c r="F20" s="9" t="s">
        <v>8</v>
      </c>
      <c r="G20" s="10" t="s">
        <v>91</v>
      </c>
      <c r="H20" s="273">
        <v>5</v>
      </c>
      <c r="I20" s="274">
        <v>5</v>
      </c>
      <c r="J20" s="274">
        <v>5</v>
      </c>
      <c r="K20" s="274">
        <v>5</v>
      </c>
      <c r="L20" s="274">
        <v>5</v>
      </c>
      <c r="M20" s="274">
        <v>4</v>
      </c>
      <c r="N20" s="274">
        <v>4</v>
      </c>
      <c r="O20" s="274">
        <v>4</v>
      </c>
      <c r="P20" s="274">
        <v>5</v>
      </c>
      <c r="Q20" s="274">
        <v>5</v>
      </c>
      <c r="R20" s="274">
        <v>5</v>
      </c>
      <c r="S20" s="275">
        <v>5</v>
      </c>
      <c r="T20" s="249">
        <f t="shared" si="0"/>
        <v>57</v>
      </c>
      <c r="U20" s="764"/>
      <c r="V20" s="762"/>
      <c r="W20" s="762"/>
      <c r="X20" s="762"/>
      <c r="Y20" s="762"/>
      <c r="Z20" s="762"/>
      <c r="AA20" s="762"/>
      <c r="AB20" s="784"/>
      <c r="AC20" s="781"/>
      <c r="AD20" s="762"/>
      <c r="AE20" s="760"/>
      <c r="AF20" s="762"/>
      <c r="AG20" s="762"/>
      <c r="AH20" s="762"/>
      <c r="AI20" s="772"/>
      <c r="AJ20" s="726"/>
      <c r="AK20" s="726"/>
    </row>
    <row r="21" spans="1:37" ht="37.5" customHeight="1" thickBot="1" x14ac:dyDescent="0.3">
      <c r="A21" s="876"/>
      <c r="B21" s="885" t="s">
        <v>200</v>
      </c>
      <c r="C21" s="741"/>
      <c r="D21" s="842"/>
      <c r="E21" s="842"/>
      <c r="F21" s="11" t="s">
        <v>78</v>
      </c>
      <c r="G21" s="15" t="s">
        <v>106</v>
      </c>
      <c r="H21" s="301">
        <v>5</v>
      </c>
      <c r="I21" s="302">
        <v>5</v>
      </c>
      <c r="J21" s="302">
        <v>5</v>
      </c>
      <c r="K21" s="302">
        <v>5</v>
      </c>
      <c r="L21" s="302">
        <v>5</v>
      </c>
      <c r="M21" s="302"/>
      <c r="N21" s="302">
        <v>5</v>
      </c>
      <c r="O21" s="302">
        <v>5</v>
      </c>
      <c r="P21" s="302">
        <v>5</v>
      </c>
      <c r="Q21" s="302">
        <v>5</v>
      </c>
      <c r="R21" s="302">
        <v>5</v>
      </c>
      <c r="S21" s="303">
        <v>5</v>
      </c>
      <c r="T21" s="249">
        <f t="shared" si="0"/>
        <v>55</v>
      </c>
      <c r="U21" s="764"/>
      <c r="V21" s="762"/>
      <c r="W21" s="762"/>
      <c r="X21" s="762"/>
      <c r="Y21" s="762"/>
      <c r="Z21" s="762"/>
      <c r="AA21" s="762"/>
      <c r="AB21" s="784"/>
      <c r="AC21" s="781"/>
      <c r="AD21" s="762"/>
      <c r="AE21" s="760"/>
      <c r="AF21" s="762"/>
      <c r="AG21" s="762"/>
      <c r="AH21" s="762"/>
      <c r="AI21" s="772"/>
      <c r="AJ21" s="726"/>
      <c r="AK21" s="726"/>
    </row>
    <row r="22" spans="1:37" ht="37.5" customHeight="1" x14ac:dyDescent="0.25">
      <c r="A22" s="860">
        <v>5</v>
      </c>
      <c r="B22" s="884" t="s">
        <v>319</v>
      </c>
      <c r="C22" s="818" t="s">
        <v>320</v>
      </c>
      <c r="D22" s="845" t="s">
        <v>309</v>
      </c>
      <c r="E22" s="845" t="s">
        <v>75</v>
      </c>
      <c r="F22" s="13" t="s">
        <v>6</v>
      </c>
      <c r="G22" s="14" t="s">
        <v>103</v>
      </c>
      <c r="H22" s="308">
        <v>10</v>
      </c>
      <c r="I22" s="309">
        <v>20</v>
      </c>
      <c r="J22" s="309">
        <v>20</v>
      </c>
      <c r="K22" s="309">
        <v>20</v>
      </c>
      <c r="L22" s="309">
        <v>20</v>
      </c>
      <c r="M22" s="309"/>
      <c r="N22" s="309"/>
      <c r="O22" s="309"/>
      <c r="P22" s="309">
        <v>20</v>
      </c>
      <c r="Q22" s="309">
        <v>30</v>
      </c>
      <c r="R22" s="309">
        <v>20</v>
      </c>
      <c r="S22" s="310">
        <v>30</v>
      </c>
      <c r="T22" s="250">
        <f t="shared" ref="T22:T24" si="7">SUM(H22:S22)</f>
        <v>190</v>
      </c>
      <c r="U22" s="736"/>
      <c r="V22" s="730"/>
      <c r="W22" s="730"/>
      <c r="X22" s="730"/>
      <c r="Y22" s="730"/>
      <c r="Z22" s="730"/>
      <c r="AA22" s="730"/>
      <c r="AB22" s="739" t="str">
        <f t="shared" ref="AB22" si="8">E22</f>
        <v>kg</v>
      </c>
      <c r="AC22" s="780">
        <f>SUM(T22:T24)</f>
        <v>245</v>
      </c>
      <c r="AD22" s="730"/>
      <c r="AE22" s="761">
        <f t="shared" ref="AE22" si="9">AC22*AD22</f>
        <v>0</v>
      </c>
      <c r="AF22" s="730"/>
      <c r="AG22" s="730"/>
      <c r="AH22" s="730"/>
      <c r="AI22" s="733"/>
      <c r="AJ22" s="769"/>
      <c r="AK22" s="769"/>
    </row>
    <row r="23" spans="1:37" ht="37.5" customHeight="1" x14ac:dyDescent="0.25">
      <c r="A23" s="876"/>
      <c r="B23" s="885" t="s">
        <v>200</v>
      </c>
      <c r="C23" s="741"/>
      <c r="D23" s="842"/>
      <c r="E23" s="842"/>
      <c r="F23" s="9" t="s">
        <v>8</v>
      </c>
      <c r="G23" s="10"/>
      <c r="H23" s="273"/>
      <c r="I23" s="274"/>
      <c r="J23" s="274"/>
      <c r="K23" s="274"/>
      <c r="L23" s="274"/>
      <c r="M23" s="274"/>
      <c r="N23" s="274"/>
      <c r="O23" s="274"/>
      <c r="P23" s="274"/>
      <c r="Q23" s="274"/>
      <c r="R23" s="274"/>
      <c r="S23" s="275"/>
      <c r="T23" s="249">
        <f t="shared" si="7"/>
        <v>0</v>
      </c>
      <c r="U23" s="764"/>
      <c r="V23" s="762"/>
      <c r="W23" s="762"/>
      <c r="X23" s="762"/>
      <c r="Y23" s="762"/>
      <c r="Z23" s="762"/>
      <c r="AA23" s="762"/>
      <c r="AB23" s="784"/>
      <c r="AC23" s="781"/>
      <c r="AD23" s="762"/>
      <c r="AE23" s="760"/>
      <c r="AF23" s="762"/>
      <c r="AG23" s="762"/>
      <c r="AH23" s="762"/>
      <c r="AI23" s="772"/>
      <c r="AJ23" s="726"/>
      <c r="AK23" s="726"/>
    </row>
    <row r="24" spans="1:37" ht="37.5" customHeight="1" thickBot="1" x14ac:dyDescent="0.3">
      <c r="A24" s="876"/>
      <c r="B24" s="885" t="s">
        <v>200</v>
      </c>
      <c r="C24" s="741"/>
      <c r="D24" s="842"/>
      <c r="E24" s="842"/>
      <c r="F24" s="11" t="s">
        <v>78</v>
      </c>
      <c r="G24" s="15" t="s">
        <v>106</v>
      </c>
      <c r="H24" s="301">
        <v>5</v>
      </c>
      <c r="I24" s="302">
        <v>5</v>
      </c>
      <c r="J24" s="302">
        <v>5</v>
      </c>
      <c r="K24" s="302">
        <v>5</v>
      </c>
      <c r="L24" s="302">
        <v>5</v>
      </c>
      <c r="M24" s="302"/>
      <c r="N24" s="302">
        <v>5</v>
      </c>
      <c r="O24" s="302">
        <v>5</v>
      </c>
      <c r="P24" s="302">
        <v>5</v>
      </c>
      <c r="Q24" s="302">
        <v>5</v>
      </c>
      <c r="R24" s="302">
        <v>5</v>
      </c>
      <c r="S24" s="303">
        <v>5</v>
      </c>
      <c r="T24" s="249">
        <f t="shared" si="7"/>
        <v>55</v>
      </c>
      <c r="U24" s="764"/>
      <c r="V24" s="762"/>
      <c r="W24" s="762"/>
      <c r="X24" s="762"/>
      <c r="Y24" s="762"/>
      <c r="Z24" s="762"/>
      <c r="AA24" s="762"/>
      <c r="AB24" s="784"/>
      <c r="AC24" s="781"/>
      <c r="AD24" s="762"/>
      <c r="AE24" s="760"/>
      <c r="AF24" s="762"/>
      <c r="AG24" s="762"/>
      <c r="AH24" s="762"/>
      <c r="AI24" s="772"/>
      <c r="AJ24" s="726"/>
      <c r="AK24" s="726"/>
    </row>
    <row r="25" spans="1:37" ht="37.5" customHeight="1" x14ac:dyDescent="0.25">
      <c r="A25" s="860">
        <v>6</v>
      </c>
      <c r="B25" s="884" t="s">
        <v>569</v>
      </c>
      <c r="C25" s="818" t="s">
        <v>320</v>
      </c>
      <c r="D25" s="845" t="s">
        <v>309</v>
      </c>
      <c r="E25" s="845" t="s">
        <v>75</v>
      </c>
      <c r="F25" s="13" t="s">
        <v>6</v>
      </c>
      <c r="G25" s="14" t="s">
        <v>103</v>
      </c>
      <c r="H25" s="308">
        <v>10</v>
      </c>
      <c r="I25" s="309">
        <v>20</v>
      </c>
      <c r="J25" s="309">
        <v>20</v>
      </c>
      <c r="K25" s="309">
        <v>20</v>
      </c>
      <c r="L25" s="309">
        <v>20</v>
      </c>
      <c r="M25" s="309"/>
      <c r="N25" s="309"/>
      <c r="O25" s="309"/>
      <c r="P25" s="309">
        <v>20</v>
      </c>
      <c r="Q25" s="309">
        <v>30</v>
      </c>
      <c r="R25" s="309">
        <v>20</v>
      </c>
      <c r="S25" s="310">
        <v>30</v>
      </c>
      <c r="T25" s="250">
        <f t="shared" si="0"/>
        <v>190</v>
      </c>
      <c r="U25" s="736"/>
      <c r="V25" s="730"/>
      <c r="W25" s="730"/>
      <c r="X25" s="730"/>
      <c r="Y25" s="730"/>
      <c r="Z25" s="730"/>
      <c r="AA25" s="730"/>
      <c r="AB25" s="739" t="str">
        <f t="shared" ref="AB25" si="10">E25</f>
        <v>kg</v>
      </c>
      <c r="AC25" s="780">
        <f>SUM(T25:T27)</f>
        <v>245</v>
      </c>
      <c r="AD25" s="730"/>
      <c r="AE25" s="761">
        <f t="shared" ref="AE25" si="11">AC25*AD25</f>
        <v>0</v>
      </c>
      <c r="AF25" s="730"/>
      <c r="AG25" s="730"/>
      <c r="AH25" s="730"/>
      <c r="AI25" s="733"/>
      <c r="AJ25" s="769"/>
      <c r="AK25" s="769"/>
    </row>
    <row r="26" spans="1:37" ht="37.5" customHeight="1" x14ac:dyDescent="0.25">
      <c r="A26" s="876"/>
      <c r="B26" s="885" t="s">
        <v>200</v>
      </c>
      <c r="C26" s="741"/>
      <c r="D26" s="842"/>
      <c r="E26" s="842"/>
      <c r="F26" s="9" t="s">
        <v>8</v>
      </c>
      <c r="G26" s="10"/>
      <c r="H26" s="273"/>
      <c r="I26" s="274"/>
      <c r="J26" s="274"/>
      <c r="K26" s="274"/>
      <c r="L26" s="274"/>
      <c r="M26" s="274"/>
      <c r="N26" s="274"/>
      <c r="O26" s="274"/>
      <c r="P26" s="274"/>
      <c r="Q26" s="274"/>
      <c r="R26" s="274"/>
      <c r="S26" s="275"/>
      <c r="T26" s="251">
        <f t="shared" si="0"/>
        <v>0</v>
      </c>
      <c r="U26" s="764"/>
      <c r="V26" s="762"/>
      <c r="W26" s="762"/>
      <c r="X26" s="762"/>
      <c r="Y26" s="762"/>
      <c r="Z26" s="762"/>
      <c r="AA26" s="762"/>
      <c r="AB26" s="784"/>
      <c r="AC26" s="781"/>
      <c r="AD26" s="762"/>
      <c r="AE26" s="760"/>
      <c r="AF26" s="762"/>
      <c r="AG26" s="762"/>
      <c r="AH26" s="762"/>
      <c r="AI26" s="772"/>
      <c r="AJ26" s="726"/>
      <c r="AK26" s="726"/>
    </row>
    <row r="27" spans="1:37" ht="37.5" customHeight="1" thickBot="1" x14ac:dyDescent="0.3">
      <c r="A27" s="874"/>
      <c r="B27" s="1019" t="s">
        <v>200</v>
      </c>
      <c r="C27" s="742"/>
      <c r="D27" s="843"/>
      <c r="E27" s="843"/>
      <c r="F27" s="11" t="s">
        <v>78</v>
      </c>
      <c r="G27" s="15" t="s">
        <v>91</v>
      </c>
      <c r="H27" s="301">
        <v>5</v>
      </c>
      <c r="I27" s="302">
        <v>5</v>
      </c>
      <c r="J27" s="302">
        <v>5</v>
      </c>
      <c r="K27" s="302">
        <v>5</v>
      </c>
      <c r="L27" s="302">
        <v>5</v>
      </c>
      <c r="M27" s="302"/>
      <c r="N27" s="302">
        <v>5</v>
      </c>
      <c r="O27" s="302">
        <v>5</v>
      </c>
      <c r="P27" s="302">
        <v>5</v>
      </c>
      <c r="Q27" s="302">
        <v>5</v>
      </c>
      <c r="R27" s="302">
        <v>5</v>
      </c>
      <c r="S27" s="303">
        <v>5</v>
      </c>
      <c r="T27" s="252">
        <f t="shared" si="0"/>
        <v>55</v>
      </c>
      <c r="U27" s="764"/>
      <c r="V27" s="762"/>
      <c r="W27" s="762"/>
      <c r="X27" s="762"/>
      <c r="Y27" s="762"/>
      <c r="Z27" s="762"/>
      <c r="AA27" s="762"/>
      <c r="AB27" s="784"/>
      <c r="AC27" s="781"/>
      <c r="AD27" s="762"/>
      <c r="AE27" s="760"/>
      <c r="AF27" s="762"/>
      <c r="AG27" s="762"/>
      <c r="AH27" s="762"/>
      <c r="AI27" s="772"/>
      <c r="AJ27" s="726"/>
      <c r="AK27" s="726"/>
    </row>
    <row r="28" spans="1:37" ht="37.5" customHeight="1" thickBot="1" x14ac:dyDescent="0.3">
      <c r="A28" s="566">
        <v>7</v>
      </c>
      <c r="B28" s="559" t="s">
        <v>747</v>
      </c>
      <c r="C28" s="539" t="s">
        <v>748</v>
      </c>
      <c r="D28" s="604" t="s">
        <v>309</v>
      </c>
      <c r="E28" s="604" t="s">
        <v>75</v>
      </c>
      <c r="F28" s="526" t="s">
        <v>692</v>
      </c>
      <c r="G28" s="530" t="s">
        <v>695</v>
      </c>
      <c r="H28" s="547"/>
      <c r="I28" s="548"/>
      <c r="J28" s="548"/>
      <c r="K28" s="548"/>
      <c r="L28" s="548"/>
      <c r="M28" s="548"/>
      <c r="N28" s="548"/>
      <c r="O28" s="548"/>
      <c r="P28" s="548"/>
      <c r="Q28" s="548"/>
      <c r="R28" s="548"/>
      <c r="S28" s="549"/>
      <c r="T28" s="349">
        <v>50</v>
      </c>
      <c r="U28" s="235"/>
      <c r="V28" s="236"/>
      <c r="W28" s="236"/>
      <c r="X28" s="236"/>
      <c r="Y28" s="236"/>
      <c r="Z28" s="236"/>
      <c r="AA28" s="236"/>
      <c r="AB28" s="238"/>
      <c r="AC28" s="232">
        <v>50</v>
      </c>
      <c r="AD28" s="236"/>
      <c r="AE28" s="231"/>
      <c r="AF28" s="236"/>
      <c r="AG28" s="236"/>
      <c r="AH28" s="236"/>
      <c r="AI28" s="237"/>
      <c r="AJ28" s="234"/>
      <c r="AK28" s="234"/>
    </row>
    <row r="29" spans="1:37" ht="37.5" customHeight="1" x14ac:dyDescent="0.25">
      <c r="A29" s="860">
        <v>8</v>
      </c>
      <c r="B29" s="884" t="s">
        <v>321</v>
      </c>
      <c r="C29" s="818" t="s">
        <v>322</v>
      </c>
      <c r="D29" s="879" t="s">
        <v>323</v>
      </c>
      <c r="E29" s="845" t="s">
        <v>75</v>
      </c>
      <c r="F29" s="13" t="s">
        <v>6</v>
      </c>
      <c r="G29" s="14" t="s">
        <v>77</v>
      </c>
      <c r="H29" s="308">
        <v>20</v>
      </c>
      <c r="I29" s="309">
        <v>20</v>
      </c>
      <c r="J29" s="309">
        <v>20</v>
      </c>
      <c r="K29" s="309">
        <v>20</v>
      </c>
      <c r="L29" s="309">
        <v>20</v>
      </c>
      <c r="M29" s="309"/>
      <c r="N29" s="309"/>
      <c r="O29" s="309"/>
      <c r="P29" s="309">
        <v>10</v>
      </c>
      <c r="Q29" s="309">
        <v>20</v>
      </c>
      <c r="R29" s="309">
        <v>20</v>
      </c>
      <c r="S29" s="310">
        <v>25</v>
      </c>
      <c r="T29" s="250">
        <f t="shared" si="0"/>
        <v>175</v>
      </c>
      <c r="U29" s="736"/>
      <c r="V29" s="730"/>
      <c r="W29" s="730"/>
      <c r="X29" s="730"/>
      <c r="Y29" s="730"/>
      <c r="Z29" s="730"/>
      <c r="AA29" s="730"/>
      <c r="AB29" s="739" t="str">
        <f t="shared" ref="AB29" si="12">E29</f>
        <v>kg</v>
      </c>
      <c r="AC29" s="780">
        <f>SUM(T29:T31)</f>
        <v>240</v>
      </c>
      <c r="AD29" s="730"/>
      <c r="AE29" s="761">
        <f t="shared" ref="AE29" si="13">AC29*AD29</f>
        <v>0</v>
      </c>
      <c r="AF29" s="730"/>
      <c r="AG29" s="730"/>
      <c r="AH29" s="730"/>
      <c r="AI29" s="733"/>
      <c r="AJ29" s="769"/>
      <c r="AK29" s="769"/>
    </row>
    <row r="30" spans="1:37" ht="37.5" customHeight="1" x14ac:dyDescent="0.25">
      <c r="A30" s="876"/>
      <c r="B30" s="885" t="s">
        <v>200</v>
      </c>
      <c r="C30" s="741"/>
      <c r="D30" s="842"/>
      <c r="E30" s="842"/>
      <c r="F30" s="9" t="s">
        <v>8</v>
      </c>
      <c r="G30" s="10" t="s">
        <v>91</v>
      </c>
      <c r="H30" s="273">
        <v>4</v>
      </c>
      <c r="I30" s="274">
        <v>4</v>
      </c>
      <c r="J30" s="274">
        <v>4</v>
      </c>
      <c r="K30" s="274">
        <v>4</v>
      </c>
      <c r="L30" s="274">
        <v>4</v>
      </c>
      <c r="M30" s="274">
        <v>2</v>
      </c>
      <c r="N30" s="274">
        <v>2</v>
      </c>
      <c r="O30" s="274">
        <v>2</v>
      </c>
      <c r="P30" s="274">
        <v>4</v>
      </c>
      <c r="Q30" s="274">
        <v>4</v>
      </c>
      <c r="R30" s="274">
        <v>4</v>
      </c>
      <c r="S30" s="275">
        <v>5</v>
      </c>
      <c r="T30" s="249">
        <f t="shared" si="0"/>
        <v>43</v>
      </c>
      <c r="U30" s="764"/>
      <c r="V30" s="762"/>
      <c r="W30" s="762"/>
      <c r="X30" s="762"/>
      <c r="Y30" s="762"/>
      <c r="Z30" s="762"/>
      <c r="AA30" s="762"/>
      <c r="AB30" s="784"/>
      <c r="AC30" s="781"/>
      <c r="AD30" s="762"/>
      <c r="AE30" s="760"/>
      <c r="AF30" s="762"/>
      <c r="AG30" s="762"/>
      <c r="AH30" s="762"/>
      <c r="AI30" s="772"/>
      <c r="AJ30" s="726"/>
      <c r="AK30" s="726"/>
    </row>
    <row r="31" spans="1:37" ht="37.5" customHeight="1" thickBot="1" x14ac:dyDescent="0.3">
      <c r="A31" s="874"/>
      <c r="B31" s="885" t="s">
        <v>200</v>
      </c>
      <c r="C31" s="741"/>
      <c r="D31" s="842"/>
      <c r="E31" s="842"/>
      <c r="F31" s="11" t="s">
        <v>78</v>
      </c>
      <c r="G31" s="91" t="s">
        <v>324</v>
      </c>
      <c r="H31" s="367">
        <v>2</v>
      </c>
      <c r="I31" s="368">
        <v>2</v>
      </c>
      <c r="J31" s="368">
        <v>2</v>
      </c>
      <c r="K31" s="368">
        <v>2</v>
      </c>
      <c r="L31" s="368">
        <v>2</v>
      </c>
      <c r="M31" s="368"/>
      <c r="N31" s="368">
        <v>2</v>
      </c>
      <c r="O31" s="368">
        <v>2</v>
      </c>
      <c r="P31" s="368">
        <v>2</v>
      </c>
      <c r="Q31" s="368">
        <v>2</v>
      </c>
      <c r="R31" s="368">
        <v>2</v>
      </c>
      <c r="S31" s="369">
        <v>2</v>
      </c>
      <c r="T31" s="249">
        <f t="shared" si="0"/>
        <v>22</v>
      </c>
      <c r="U31" s="764"/>
      <c r="V31" s="762"/>
      <c r="W31" s="762"/>
      <c r="X31" s="762"/>
      <c r="Y31" s="762"/>
      <c r="Z31" s="762"/>
      <c r="AA31" s="762"/>
      <c r="AB31" s="784"/>
      <c r="AC31" s="781"/>
      <c r="AD31" s="762"/>
      <c r="AE31" s="760"/>
      <c r="AF31" s="762"/>
      <c r="AG31" s="762"/>
      <c r="AH31" s="762"/>
      <c r="AI31" s="772"/>
      <c r="AJ31" s="726"/>
      <c r="AK31" s="726"/>
    </row>
    <row r="32" spans="1:37" ht="20.25" x14ac:dyDescent="0.3">
      <c r="B32" s="877" t="s">
        <v>95</v>
      </c>
      <c r="C32" s="855"/>
      <c r="D32" s="855"/>
      <c r="E32" s="855"/>
      <c r="F32" s="855"/>
      <c r="G32" s="855"/>
      <c r="H32" s="855"/>
      <c r="I32" s="855"/>
      <c r="J32" s="855"/>
      <c r="K32" s="855"/>
      <c r="L32" s="855"/>
      <c r="M32" s="855"/>
      <c r="N32" s="855"/>
      <c r="O32" s="855"/>
      <c r="P32" s="855"/>
      <c r="Q32" s="855"/>
      <c r="R32" s="855"/>
      <c r="S32" s="855"/>
      <c r="T32" s="855"/>
      <c r="U32" s="855"/>
      <c r="V32" s="855"/>
      <c r="W32" s="855"/>
      <c r="X32" s="855"/>
      <c r="Y32" s="855"/>
      <c r="Z32" s="855"/>
      <c r="AA32" s="855"/>
      <c r="AB32" s="855"/>
      <c r="AC32" s="855"/>
      <c r="AD32" s="855"/>
      <c r="AE32" s="72">
        <f>SUM(AE6:AE31)</f>
        <v>0</v>
      </c>
    </row>
    <row r="33" spans="1:20" ht="15.75" x14ac:dyDescent="0.25">
      <c r="C33"/>
      <c r="D33"/>
      <c r="E33"/>
      <c r="G33" s="16"/>
      <c r="H33" s="77"/>
      <c r="I33" s="77"/>
      <c r="J33" s="77"/>
      <c r="K33" s="77"/>
      <c r="L33" s="77"/>
      <c r="M33" s="77"/>
      <c r="N33" s="77"/>
      <c r="O33" s="77"/>
      <c r="P33" s="77"/>
      <c r="T33" s="34"/>
    </row>
    <row r="34" spans="1:20" ht="18.75" x14ac:dyDescent="0.3">
      <c r="C34"/>
      <c r="D34" s="17"/>
      <c r="E34" s="2"/>
      <c r="F34" s="2"/>
      <c r="G34" s="2"/>
      <c r="H34" s="49"/>
      <c r="I34" s="49"/>
      <c r="J34" s="49"/>
      <c r="K34" s="49"/>
      <c r="L34" s="49"/>
      <c r="M34" s="49"/>
      <c r="N34" s="49"/>
      <c r="O34" s="49"/>
      <c r="P34" s="49"/>
      <c r="T34" s="34"/>
    </row>
    <row r="35" spans="1:20" ht="18.75" x14ac:dyDescent="0.3">
      <c r="B35" s="18" t="s">
        <v>96</v>
      </c>
      <c r="C35" s="19"/>
      <c r="D35" s="20">
        <f>SUM(AF6:AF31)/6</f>
        <v>0</v>
      </c>
      <c r="E35" s="19" t="s">
        <v>97</v>
      </c>
      <c r="F35" s="16"/>
      <c r="G35" s="16"/>
      <c r="H35" s="77"/>
      <c r="I35" s="77"/>
      <c r="J35" s="77"/>
      <c r="K35" s="77"/>
      <c r="L35" s="77"/>
      <c r="M35" s="24"/>
      <c r="N35" s="25"/>
    </row>
    <row r="36" spans="1:20" ht="25.5" customHeight="1" x14ac:dyDescent="0.25">
      <c r="C36" s="21"/>
      <c r="D36" s="22"/>
      <c r="E36" s="22"/>
      <c r="F36" s="22"/>
      <c r="G36" s="22"/>
      <c r="H36" s="22"/>
      <c r="I36" s="22"/>
      <c r="J36" s="81"/>
      <c r="K36" s="82"/>
      <c r="L36" s="28"/>
      <c r="M36" s="28"/>
      <c r="N36" s="29"/>
    </row>
    <row r="37" spans="1:20" s="2" customFormat="1" ht="37.5" customHeight="1" x14ac:dyDescent="0.3">
      <c r="B37" s="815" t="s">
        <v>98</v>
      </c>
      <c r="C37" s="815"/>
      <c r="D37" s="815"/>
      <c r="E37" s="815"/>
      <c r="F37" s="815"/>
      <c r="G37" s="815"/>
      <c r="H37" s="815"/>
      <c r="I37" s="815"/>
      <c r="J37" s="815"/>
      <c r="K37" s="815"/>
      <c r="L37" s="815"/>
      <c r="M37" s="815"/>
      <c r="N37" s="815"/>
      <c r="O37" s="49"/>
      <c r="P37" s="49"/>
      <c r="Q37" s="49"/>
      <c r="R37" s="49"/>
      <c r="S37" s="49"/>
    </row>
    <row r="38" spans="1:20" s="2" customFormat="1" ht="37.5" customHeight="1" x14ac:dyDescent="0.3">
      <c r="B38" s="815" t="s">
        <v>32</v>
      </c>
      <c r="C38" s="815"/>
      <c r="D38" s="815"/>
      <c r="E38" s="815"/>
      <c r="F38" s="815"/>
      <c r="G38" s="815"/>
      <c r="H38" s="815"/>
      <c r="I38" s="815"/>
      <c r="J38" s="815"/>
      <c r="K38" s="49"/>
      <c r="L38" s="49"/>
      <c r="M38" s="49"/>
      <c r="N38" s="49"/>
      <c r="O38" s="49"/>
      <c r="P38" s="49"/>
      <c r="Q38" s="49"/>
      <c r="R38" s="49"/>
      <c r="S38" s="49"/>
    </row>
    <row r="39" spans="1:20" s="2" customFormat="1" ht="37.5" customHeight="1" x14ac:dyDescent="0.3">
      <c r="B39" s="815" t="s">
        <v>33</v>
      </c>
      <c r="C39" s="815"/>
      <c r="D39" s="815"/>
      <c r="E39" s="815"/>
      <c r="F39" s="815"/>
      <c r="G39" s="815"/>
      <c r="H39" s="815"/>
      <c r="I39" s="815"/>
      <c r="J39" s="815"/>
      <c r="K39" s="49"/>
      <c r="L39" s="49"/>
      <c r="M39" s="49"/>
      <c r="N39" s="49"/>
      <c r="O39" s="49"/>
      <c r="P39" s="49"/>
      <c r="Q39" s="49"/>
      <c r="R39" s="49"/>
      <c r="S39" s="49"/>
    </row>
    <row r="40" spans="1:20" ht="15.75" x14ac:dyDescent="0.25">
      <c r="A40" s="809" t="s">
        <v>506</v>
      </c>
      <c r="B40" s="809"/>
      <c r="C40" s="809"/>
      <c r="D40" s="809"/>
      <c r="E40" s="809"/>
      <c r="F40" s="809"/>
      <c r="G40" s="809"/>
      <c r="H40" s="809"/>
      <c r="I40" s="809"/>
      <c r="J40" s="809"/>
      <c r="K40" s="809"/>
      <c r="L40" s="809"/>
      <c r="M40" s="809"/>
      <c r="N40" s="809"/>
      <c r="O40" s="809"/>
      <c r="P40" s="809"/>
      <c r="Q40" s="186"/>
      <c r="R40" s="186"/>
      <c r="S40" s="186"/>
      <c r="T40" s="186"/>
    </row>
    <row r="41" spans="1:20" ht="15.75" x14ac:dyDescent="0.25">
      <c r="A41" s="810" t="s">
        <v>570</v>
      </c>
      <c r="B41" s="810"/>
      <c r="C41" s="810"/>
      <c r="D41" s="810"/>
      <c r="E41" s="810"/>
      <c r="F41" s="810"/>
      <c r="G41" s="810"/>
      <c r="H41" s="810"/>
      <c r="I41" s="186"/>
      <c r="J41" s="186"/>
      <c r="K41" s="186"/>
      <c r="L41" s="186"/>
      <c r="M41" s="186"/>
      <c r="N41" s="186"/>
      <c r="O41" s="186"/>
      <c r="P41" s="186"/>
      <c r="Q41" s="186"/>
      <c r="R41" s="186"/>
      <c r="S41" s="186"/>
      <c r="T41" s="186"/>
    </row>
    <row r="42" spans="1:20" ht="15.75" x14ac:dyDescent="0.25">
      <c r="A42" s="811" t="s">
        <v>495</v>
      </c>
      <c r="B42" s="811"/>
      <c r="C42" s="811"/>
      <c r="D42" s="811"/>
      <c r="E42" s="811"/>
      <c r="F42" s="811"/>
      <c r="G42" s="811"/>
      <c r="H42" s="811"/>
      <c r="I42" s="811"/>
      <c r="J42" s="811"/>
      <c r="K42" s="811"/>
      <c r="L42" s="186"/>
      <c r="M42" s="186"/>
      <c r="N42" s="186"/>
      <c r="O42" s="186"/>
      <c r="P42" s="186"/>
      <c r="Q42" s="186"/>
      <c r="R42" s="186"/>
      <c r="S42" s="186"/>
      <c r="T42" s="186"/>
    </row>
    <row r="43" spans="1:20" ht="15.75" x14ac:dyDescent="0.25">
      <c r="A43" s="812" t="s">
        <v>524</v>
      </c>
      <c r="B43" s="812"/>
      <c r="C43" s="812"/>
      <c r="D43" s="812"/>
      <c r="E43" s="812"/>
      <c r="F43" s="812"/>
      <c r="G43" s="812"/>
      <c r="H43" s="812"/>
      <c r="I43" s="812"/>
      <c r="J43" s="812"/>
      <c r="K43" s="812"/>
      <c r="L43" s="186"/>
      <c r="M43" s="186"/>
      <c r="N43" s="186"/>
      <c r="O43" s="186"/>
      <c r="P43" s="186"/>
      <c r="Q43" s="186"/>
      <c r="R43" s="186"/>
      <c r="S43" s="186"/>
      <c r="T43" s="186"/>
    </row>
    <row r="44" spans="1:20" ht="15.75" x14ac:dyDescent="0.25">
      <c r="A44" s="948" t="s">
        <v>550</v>
      </c>
      <c r="B44" s="948"/>
      <c r="C44" s="948"/>
      <c r="D44" s="948"/>
      <c r="E44" s="948"/>
      <c r="F44" s="948"/>
      <c r="G44" s="948"/>
      <c r="H44" s="948"/>
      <c r="I44" s="948"/>
      <c r="J44" s="948"/>
      <c r="K44" s="948"/>
      <c r="L44" s="948"/>
      <c r="M44" s="948"/>
      <c r="N44" s="187"/>
      <c r="O44" s="187"/>
      <c r="P44" s="187"/>
      <c r="Q44" s="187"/>
      <c r="R44" s="187"/>
      <c r="S44" s="186"/>
      <c r="T44" s="186"/>
    </row>
    <row r="45" spans="1:20" ht="15.75" x14ac:dyDescent="0.25">
      <c r="A45" s="948" t="s">
        <v>503</v>
      </c>
      <c r="B45" s="948"/>
      <c r="C45" s="948"/>
      <c r="D45" s="948"/>
      <c r="E45" s="948"/>
      <c r="F45" s="948"/>
      <c r="G45" s="948"/>
      <c r="H45" s="948"/>
      <c r="I45" s="222"/>
      <c r="J45" s="223"/>
      <c r="K45" s="223"/>
      <c r="L45" s="223"/>
      <c r="M45" s="223"/>
      <c r="N45" s="186"/>
      <c r="O45" s="186"/>
      <c r="P45" s="186"/>
      <c r="Q45" s="186"/>
      <c r="R45" s="186"/>
      <c r="S45" s="186"/>
      <c r="T45" s="186"/>
    </row>
    <row r="46" spans="1:20" ht="15.75" x14ac:dyDescent="0.25">
      <c r="A46" s="813" t="s">
        <v>579</v>
      </c>
      <c r="B46" s="813"/>
      <c r="C46" s="813"/>
      <c r="D46" s="813"/>
      <c r="E46" s="813"/>
      <c r="F46" s="813"/>
      <c r="G46" s="813"/>
      <c r="H46" s="813"/>
      <c r="I46" s="813"/>
      <c r="J46" s="813"/>
      <c r="K46" s="813"/>
      <c r="L46" s="187"/>
      <c r="M46" s="186"/>
      <c r="N46" s="186"/>
      <c r="O46" s="186"/>
      <c r="P46" s="186"/>
      <c r="Q46" s="186"/>
      <c r="R46" s="186"/>
      <c r="S46" s="186"/>
      <c r="T46" s="186"/>
    </row>
    <row r="47" spans="1:20" ht="15.75" x14ac:dyDescent="0.25">
      <c r="A47" s="813" t="s">
        <v>559</v>
      </c>
      <c r="B47" s="813"/>
      <c r="C47" s="813"/>
      <c r="D47" s="813"/>
      <c r="E47" s="813"/>
      <c r="F47" s="813"/>
      <c r="G47" s="813"/>
      <c r="H47" s="813"/>
      <c r="I47" s="187"/>
      <c r="J47" s="188"/>
      <c r="K47" s="188"/>
      <c r="L47" s="188"/>
      <c r="M47" s="186"/>
      <c r="N47" s="186"/>
      <c r="O47" s="186"/>
      <c r="P47" s="186"/>
      <c r="Q47" s="186"/>
      <c r="R47" s="186"/>
      <c r="S47" s="186"/>
      <c r="T47" s="186"/>
    </row>
    <row r="48" spans="1:20" ht="15.75" x14ac:dyDescent="0.25">
      <c r="A48" s="814" t="s">
        <v>496</v>
      </c>
      <c r="B48" s="814"/>
      <c r="C48" s="814"/>
      <c r="D48" s="814"/>
      <c r="E48" s="814"/>
      <c r="F48" s="814"/>
      <c r="G48" s="814"/>
      <c r="H48" s="186"/>
      <c r="I48" s="186"/>
      <c r="J48" s="186"/>
      <c r="K48" s="186"/>
      <c r="L48" s="186"/>
      <c r="M48" s="186"/>
      <c r="N48" s="186"/>
      <c r="O48" s="186"/>
      <c r="P48" s="186"/>
      <c r="Q48" s="186"/>
      <c r="R48" s="186"/>
      <c r="S48" s="186"/>
      <c r="T48" s="186"/>
    </row>
    <row r="49" spans="1:20" ht="15.75" x14ac:dyDescent="0.25">
      <c r="A49" s="808" t="s">
        <v>497</v>
      </c>
      <c r="B49" s="808"/>
      <c r="C49" s="808"/>
      <c r="D49" s="808"/>
      <c r="E49" s="808"/>
      <c r="F49" s="808"/>
      <c r="G49" s="808"/>
      <c r="H49" s="808"/>
      <c r="I49" s="808"/>
      <c r="J49" s="808"/>
      <c r="K49" s="808"/>
      <c r="L49" s="808"/>
      <c r="M49" s="808"/>
      <c r="N49" s="808"/>
      <c r="O49" s="186"/>
      <c r="P49" s="186"/>
      <c r="Q49" s="186"/>
      <c r="R49" s="186"/>
      <c r="S49" s="186"/>
      <c r="T49" s="186"/>
    </row>
    <row r="50" spans="1:20" ht="15.75" x14ac:dyDescent="0.25">
      <c r="A50" s="819" t="s">
        <v>498</v>
      </c>
      <c r="B50" s="819"/>
      <c r="C50" s="819"/>
      <c r="D50" s="819"/>
      <c r="E50" s="186"/>
      <c r="F50" s="186"/>
      <c r="G50" s="186"/>
      <c r="H50" s="186"/>
      <c r="I50" s="186"/>
      <c r="J50" s="186"/>
      <c r="K50" s="186"/>
      <c r="L50" s="186"/>
      <c r="M50" s="186"/>
      <c r="N50" s="186"/>
      <c r="O50" s="186"/>
      <c r="P50" s="186"/>
      <c r="Q50" s="186"/>
      <c r="R50" s="186"/>
      <c r="S50" s="186"/>
      <c r="T50" s="186"/>
    </row>
    <row r="51" spans="1:20" ht="15.75" x14ac:dyDescent="0.25">
      <c r="A51" s="807" t="s">
        <v>499</v>
      </c>
      <c r="B51" s="807"/>
      <c r="C51" s="807"/>
      <c r="D51" s="807"/>
      <c r="E51" s="807"/>
      <c r="F51" s="807"/>
      <c r="G51" s="807"/>
      <c r="H51" s="807"/>
      <c r="I51" s="807"/>
      <c r="J51" s="807"/>
      <c r="K51" s="807"/>
      <c r="L51" s="807"/>
      <c r="M51" s="807"/>
      <c r="N51" s="807"/>
      <c r="O51" s="807"/>
      <c r="P51" s="807"/>
      <c r="Q51" s="807"/>
      <c r="R51" s="807"/>
      <c r="S51" s="807"/>
      <c r="T51" s="807"/>
    </row>
    <row r="52" spans="1:20" ht="15.75" x14ac:dyDescent="0.25">
      <c r="A52" s="807" t="s">
        <v>500</v>
      </c>
      <c r="B52" s="807"/>
      <c r="C52" s="807"/>
      <c r="D52" s="807"/>
      <c r="E52" s="807"/>
      <c r="F52" s="807"/>
      <c r="G52" s="807"/>
      <c r="H52" s="807"/>
      <c r="I52" s="807"/>
      <c r="J52" s="807"/>
      <c r="K52" s="807"/>
      <c r="L52" s="807"/>
      <c r="M52" s="807"/>
      <c r="N52" s="807"/>
      <c r="O52" s="807"/>
      <c r="P52" s="807"/>
      <c r="Q52" s="807"/>
      <c r="R52" s="807"/>
      <c r="S52" s="807"/>
      <c r="T52" s="186"/>
    </row>
    <row r="53" spans="1:20" ht="15.75" x14ac:dyDescent="0.25">
      <c r="A53" s="807" t="s">
        <v>501</v>
      </c>
      <c r="B53" s="807"/>
      <c r="C53" s="807"/>
      <c r="D53" s="807"/>
      <c r="E53" s="807"/>
      <c r="F53" s="807"/>
      <c r="G53" s="807"/>
      <c r="H53" s="807"/>
      <c r="I53" s="807"/>
      <c r="J53" s="807"/>
      <c r="K53" s="807"/>
      <c r="L53" s="807"/>
      <c r="M53" s="807"/>
      <c r="N53" s="807"/>
      <c r="O53" s="807"/>
      <c r="P53" s="807"/>
      <c r="Q53" s="807"/>
      <c r="R53" s="807"/>
      <c r="S53" s="807"/>
      <c r="T53" s="186"/>
    </row>
    <row r="54" spans="1:20" ht="15.75" x14ac:dyDescent="0.25">
      <c r="A54" s="807" t="s">
        <v>502</v>
      </c>
      <c r="B54" s="807"/>
      <c r="C54" s="807"/>
      <c r="D54" s="807"/>
      <c r="E54" s="807"/>
      <c r="F54" s="807"/>
      <c r="G54" s="807"/>
      <c r="H54" s="807"/>
      <c r="I54" s="807"/>
      <c r="J54" s="807"/>
      <c r="K54" s="807"/>
      <c r="L54" s="807"/>
      <c r="M54" s="807"/>
      <c r="N54" s="807"/>
      <c r="O54" s="807"/>
      <c r="P54" s="807"/>
      <c r="Q54" s="807"/>
      <c r="R54" s="807"/>
      <c r="S54" s="807"/>
      <c r="T54" s="807"/>
    </row>
    <row r="55" spans="1:20" ht="15.75" x14ac:dyDescent="0.25">
      <c r="A55" s="807" t="s">
        <v>505</v>
      </c>
      <c r="B55" s="807"/>
      <c r="C55" s="807"/>
      <c r="D55" s="807"/>
      <c r="E55" s="807"/>
      <c r="F55" s="807"/>
      <c r="G55" s="186"/>
      <c r="H55" s="186"/>
      <c r="I55" s="186"/>
      <c r="J55" s="186"/>
      <c r="K55" s="186"/>
      <c r="L55" s="186"/>
      <c r="M55" s="186"/>
      <c r="N55" s="186"/>
      <c r="O55" s="186"/>
      <c r="P55" s="186"/>
      <c r="Q55" s="186"/>
      <c r="R55" s="186"/>
      <c r="S55" s="186"/>
      <c r="T55" s="186"/>
    </row>
    <row r="56" spans="1:20" ht="15.75" x14ac:dyDescent="0.25">
      <c r="A56" s="808" t="s">
        <v>508</v>
      </c>
      <c r="B56" s="808"/>
      <c r="C56" s="808"/>
      <c r="D56" s="808"/>
      <c r="E56" s="808"/>
      <c r="F56" s="808"/>
      <c r="G56" s="808"/>
      <c r="H56" s="808"/>
      <c r="I56" s="808"/>
      <c r="J56" s="808"/>
      <c r="K56" s="808"/>
      <c r="L56" s="808"/>
      <c r="M56" s="808"/>
      <c r="N56" s="186"/>
      <c r="O56" s="186"/>
      <c r="P56" s="186"/>
      <c r="Q56" s="186"/>
      <c r="R56" s="186"/>
      <c r="S56" s="186"/>
      <c r="T56" s="186"/>
    </row>
  </sheetData>
  <protectedRanges>
    <protectedRange sqref="AD29:AI31 AD6:AI28" name="Diapazons2_5_1_1_1_1"/>
    <protectedRange sqref="U29:Z31 U6:Z28" name="Diapazons1_5_1_1_1_1"/>
    <protectedRange sqref="B34:P34" name="Diapazons4_5_1_1"/>
    <protectedRange sqref="V32" name="Diapazons3_5_1_1"/>
    <protectedRange sqref="B35:N36" name="Diapazons4_5_1"/>
    <protectedRange sqref="B37:N39" name="Diapazons4_5_1_1_1"/>
  </protectedRanges>
  <mergeCells count="196">
    <mergeCell ref="C22:C24"/>
    <mergeCell ref="D22:D24"/>
    <mergeCell ref="E22:E24"/>
    <mergeCell ref="U22:U24"/>
    <mergeCell ref="V22:V24"/>
    <mergeCell ref="W22:W24"/>
    <mergeCell ref="X22:X24"/>
    <mergeCell ref="Y22:Y24"/>
    <mergeCell ref="Z22:Z24"/>
    <mergeCell ref="A49:N49"/>
    <mergeCell ref="A50:D50"/>
    <mergeCell ref="A51:T51"/>
    <mergeCell ref="A52:S52"/>
    <mergeCell ref="A53:S53"/>
    <mergeCell ref="A54:T54"/>
    <mergeCell ref="A55:F55"/>
    <mergeCell ref="A56:M56"/>
    <mergeCell ref="A40:P40"/>
    <mergeCell ref="A41:H41"/>
    <mergeCell ref="A42:K42"/>
    <mergeCell ref="A43:K43"/>
    <mergeCell ref="A44:M44"/>
    <mergeCell ref="A45:H45"/>
    <mergeCell ref="A46:K46"/>
    <mergeCell ref="A47:H47"/>
    <mergeCell ref="A48:G48"/>
    <mergeCell ref="D1:R1"/>
    <mergeCell ref="D2:R2"/>
    <mergeCell ref="C4:D4"/>
    <mergeCell ref="H4:S4"/>
    <mergeCell ref="U4:AA4"/>
    <mergeCell ref="B32:AD32"/>
    <mergeCell ref="B37:N37"/>
    <mergeCell ref="B38:J38"/>
    <mergeCell ref="B39:J39"/>
    <mergeCell ref="C6:C9"/>
    <mergeCell ref="C10:C13"/>
    <mergeCell ref="C14:C17"/>
    <mergeCell ref="C18:C21"/>
    <mergeCell ref="C25:C27"/>
    <mergeCell ref="C29:C31"/>
    <mergeCell ref="D6:D9"/>
    <mergeCell ref="D10:D13"/>
    <mergeCell ref="D14:D17"/>
    <mergeCell ref="D18:D21"/>
    <mergeCell ref="D25:D27"/>
    <mergeCell ref="D29:D31"/>
    <mergeCell ref="E4:E5"/>
    <mergeCell ref="E6:E9"/>
    <mergeCell ref="E10:E13"/>
    <mergeCell ref="A4:A5"/>
    <mergeCell ref="A6:A9"/>
    <mergeCell ref="A10:A13"/>
    <mergeCell ref="A14:A17"/>
    <mergeCell ref="A18:A21"/>
    <mergeCell ref="A25:A27"/>
    <mergeCell ref="A29:A31"/>
    <mergeCell ref="B4:B5"/>
    <mergeCell ref="B6:B9"/>
    <mergeCell ref="B10:B13"/>
    <mergeCell ref="B14:B17"/>
    <mergeCell ref="B18:B21"/>
    <mergeCell ref="B25:B27"/>
    <mergeCell ref="B29:B31"/>
    <mergeCell ref="A22:A24"/>
    <mergeCell ref="B22:B24"/>
    <mergeCell ref="E14:E17"/>
    <mergeCell ref="E18:E21"/>
    <mergeCell ref="E25:E27"/>
    <mergeCell ref="E29:E31"/>
    <mergeCell ref="F4:F5"/>
    <mergeCell ref="G4:G5"/>
    <mergeCell ref="T4:T5"/>
    <mergeCell ref="U6:U9"/>
    <mergeCell ref="U10:U13"/>
    <mergeCell ref="U14:U17"/>
    <mergeCell ref="U18:U21"/>
    <mergeCell ref="U25:U27"/>
    <mergeCell ref="U29:U31"/>
    <mergeCell ref="V6:V9"/>
    <mergeCell ref="V10:V13"/>
    <mergeCell ref="V14:V17"/>
    <mergeCell ref="V18:V21"/>
    <mergeCell ref="V25:V27"/>
    <mergeCell ref="V29:V31"/>
    <mergeCell ref="W6:W9"/>
    <mergeCell ref="W10:W13"/>
    <mergeCell ref="W14:W17"/>
    <mergeCell ref="W18:W21"/>
    <mergeCell ref="W25:W27"/>
    <mergeCell ref="W29:W31"/>
    <mergeCell ref="X6:X9"/>
    <mergeCell ref="X10:X13"/>
    <mergeCell ref="X14:X17"/>
    <mergeCell ref="X18:X21"/>
    <mergeCell ref="X25:X27"/>
    <mergeCell ref="X29:X31"/>
    <mergeCell ref="Y6:Y9"/>
    <mergeCell ref="Y10:Y13"/>
    <mergeCell ref="Y14:Y17"/>
    <mergeCell ref="Y18:Y21"/>
    <mergeCell ref="Y25:Y27"/>
    <mergeCell ref="Y29:Y31"/>
    <mergeCell ref="Z6:Z9"/>
    <mergeCell ref="Z10:Z13"/>
    <mergeCell ref="Z14:Z17"/>
    <mergeCell ref="Z18:Z21"/>
    <mergeCell ref="Z25:Z27"/>
    <mergeCell ref="Z29:Z31"/>
    <mergeCell ref="AA6:AA9"/>
    <mergeCell ref="AA10:AA13"/>
    <mergeCell ref="AA14:AA17"/>
    <mergeCell ref="AA18:AA21"/>
    <mergeCell ref="AA25:AA27"/>
    <mergeCell ref="AA29:AA31"/>
    <mergeCell ref="AA22:AA24"/>
    <mergeCell ref="AB4:AB5"/>
    <mergeCell ref="AB6:AB9"/>
    <mergeCell ref="AB10:AB13"/>
    <mergeCell ref="AB14:AB17"/>
    <mergeCell ref="AB18:AB21"/>
    <mergeCell ref="AB25:AB27"/>
    <mergeCell ref="AB29:AB31"/>
    <mergeCell ref="AC4:AC5"/>
    <mergeCell ref="AC6:AC9"/>
    <mergeCell ref="AC10:AC13"/>
    <mergeCell ref="AC14:AC17"/>
    <mergeCell ref="AC18:AC21"/>
    <mergeCell ref="AC25:AC27"/>
    <mergeCell ref="AC29:AC31"/>
    <mergeCell ref="AB22:AB24"/>
    <mergeCell ref="AC22:AC24"/>
    <mergeCell ref="AD4:AD5"/>
    <mergeCell ref="AD6:AD9"/>
    <mergeCell ref="AD10:AD13"/>
    <mergeCell ref="AD14:AD17"/>
    <mergeCell ref="AD18:AD21"/>
    <mergeCell ref="AD25:AD27"/>
    <mergeCell ref="AD29:AD31"/>
    <mergeCell ref="AE4:AE5"/>
    <mergeCell ref="AE6:AE9"/>
    <mergeCell ref="AE10:AE13"/>
    <mergeCell ref="AE14:AE17"/>
    <mergeCell ref="AE18:AE21"/>
    <mergeCell ref="AE25:AE27"/>
    <mergeCell ref="AE29:AE31"/>
    <mergeCell ref="AD22:AD24"/>
    <mergeCell ref="AE22:AE24"/>
    <mergeCell ref="AF4:AF5"/>
    <mergeCell ref="AF6:AF9"/>
    <mergeCell ref="AF10:AF13"/>
    <mergeCell ref="AF14:AF17"/>
    <mergeCell ref="AF18:AF21"/>
    <mergeCell ref="AF25:AF27"/>
    <mergeCell ref="AF29:AF31"/>
    <mergeCell ref="AG4:AG5"/>
    <mergeCell ref="AG6:AG9"/>
    <mergeCell ref="AG10:AG13"/>
    <mergeCell ref="AG14:AG17"/>
    <mergeCell ref="AG18:AG21"/>
    <mergeCell ref="AG25:AG27"/>
    <mergeCell ref="AG29:AG31"/>
    <mergeCell ref="AF22:AF24"/>
    <mergeCell ref="AG22:AG24"/>
    <mergeCell ref="AH4:AH5"/>
    <mergeCell ref="AH6:AH9"/>
    <mergeCell ref="AH10:AH13"/>
    <mergeCell ref="AH14:AH17"/>
    <mergeCell ref="AH18:AH21"/>
    <mergeCell ref="AH25:AH27"/>
    <mergeCell ref="AH29:AH31"/>
    <mergeCell ref="AI4:AI5"/>
    <mergeCell ref="AI6:AI9"/>
    <mergeCell ref="AI10:AI13"/>
    <mergeCell ref="AI14:AI17"/>
    <mergeCell ref="AI18:AI21"/>
    <mergeCell ref="AI25:AI27"/>
    <mergeCell ref="AI29:AI31"/>
    <mergeCell ref="AH22:AH24"/>
    <mergeCell ref="AI22:AI24"/>
    <mergeCell ref="AJ4:AJ5"/>
    <mergeCell ref="AJ6:AJ9"/>
    <mergeCell ref="AJ10:AJ13"/>
    <mergeCell ref="AJ14:AJ17"/>
    <mergeCell ref="AJ18:AJ21"/>
    <mergeCell ref="AJ25:AJ27"/>
    <mergeCell ref="AJ29:AJ31"/>
    <mergeCell ref="AK4:AK5"/>
    <mergeCell ref="AK6:AK9"/>
    <mergeCell ref="AK10:AK13"/>
    <mergeCell ref="AK14:AK17"/>
    <mergeCell ref="AK18:AK21"/>
    <mergeCell ref="AK25:AK27"/>
    <mergeCell ref="AK29:AK31"/>
    <mergeCell ref="AJ22:AJ24"/>
    <mergeCell ref="AK22:AK24"/>
  </mergeCells>
  <pageMargins left="0.7" right="0.7" top="0.75" bottom="0.75" header="0.3" footer="0.3"/>
  <pageSetup paperSize="9" orientation="portrai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K65"/>
  <sheetViews>
    <sheetView topLeftCell="F19" zoomScale="66" zoomScaleNormal="66" workbookViewId="0">
      <selection activeCell="AC37" sqref="AC37:AC39"/>
    </sheetView>
  </sheetViews>
  <sheetFormatPr defaultColWidth="9" defaultRowHeight="15" x14ac:dyDescent="0.25"/>
  <cols>
    <col min="1" max="1" width="9.140625"/>
    <col min="2" max="2" width="24" style="61" customWidth="1"/>
    <col min="3" max="3" width="46" customWidth="1"/>
    <col min="4" max="4" width="27.42578125" customWidth="1"/>
    <col min="5" max="5" width="14.7109375" customWidth="1"/>
    <col min="6" max="6" width="33" customWidth="1"/>
    <col min="7" max="7" width="15.28515625" customWidth="1"/>
    <col min="20" max="20" width="10.42578125" customWidth="1"/>
    <col min="21" max="21" width="24.42578125" customWidth="1"/>
    <col min="22" max="27" width="16.85546875" customWidth="1"/>
    <col min="28" max="28" width="19.7109375" customWidth="1"/>
    <col min="29" max="29" width="17.42578125" customWidth="1"/>
    <col min="30" max="30" width="24.7109375" customWidth="1"/>
    <col min="31" max="31" width="19.140625" customWidth="1"/>
    <col min="32" max="32" width="47.5703125" customWidth="1"/>
    <col min="33" max="35" width="10.42578125" customWidth="1"/>
    <col min="36" max="36" width="20.28515625" customWidth="1"/>
    <col min="37" max="37" width="21.7109375" customWidth="1"/>
    <col min="38" max="38" width="19.7109375" customWidth="1"/>
  </cols>
  <sheetData>
    <row r="1" spans="1:37" ht="18.75" x14ac:dyDescent="0.25">
      <c r="B1" s="721" t="s">
        <v>34</v>
      </c>
      <c r="C1" s="721"/>
      <c r="D1" s="721"/>
      <c r="E1" s="721"/>
      <c r="F1" s="721"/>
      <c r="G1" s="721"/>
      <c r="H1" s="721"/>
      <c r="I1" s="721"/>
      <c r="J1" s="721"/>
      <c r="K1" s="721"/>
      <c r="L1" s="721"/>
      <c r="M1" s="721"/>
      <c r="N1" s="721"/>
      <c r="O1" s="721"/>
      <c r="P1" s="721"/>
    </row>
    <row r="2" spans="1:37" ht="19.5" thickBot="1" x14ac:dyDescent="0.3">
      <c r="B2" s="722" t="s">
        <v>35</v>
      </c>
      <c r="C2" s="722"/>
      <c r="D2" s="722"/>
      <c r="E2" s="722"/>
      <c r="F2" s="722"/>
      <c r="G2" s="722"/>
      <c r="H2" s="722"/>
      <c r="I2" s="722"/>
      <c r="J2" s="722"/>
      <c r="K2" s="722"/>
      <c r="L2" s="722"/>
      <c r="M2" s="722"/>
      <c r="N2" s="722"/>
      <c r="O2" s="722"/>
      <c r="P2" s="722"/>
    </row>
    <row r="3" spans="1:37" ht="30.75" customHeight="1" x14ac:dyDescent="0.25">
      <c r="A3" s="860" t="s">
        <v>3</v>
      </c>
      <c r="B3" s="782" t="s">
        <v>36</v>
      </c>
      <c r="C3" s="1061" t="s">
        <v>37</v>
      </c>
      <c r="D3" s="1061"/>
      <c r="E3" s="782" t="s">
        <v>38</v>
      </c>
      <c r="F3" s="858" t="s">
        <v>39</v>
      </c>
      <c r="G3" s="856" t="s">
        <v>40</v>
      </c>
      <c r="H3" s="852" t="s">
        <v>41</v>
      </c>
      <c r="I3" s="853"/>
      <c r="J3" s="853"/>
      <c r="K3" s="853"/>
      <c r="L3" s="853"/>
      <c r="M3" s="853"/>
      <c r="N3" s="853"/>
      <c r="O3" s="853"/>
      <c r="P3" s="853"/>
      <c r="Q3" s="853"/>
      <c r="R3" s="853"/>
      <c r="S3" s="854"/>
      <c r="T3" s="889" t="s">
        <v>42</v>
      </c>
      <c r="U3" s="795" t="s">
        <v>43</v>
      </c>
      <c r="V3" s="796"/>
      <c r="W3" s="796"/>
      <c r="X3" s="796"/>
      <c r="Y3" s="796"/>
      <c r="Z3" s="796"/>
      <c r="AA3" s="796"/>
      <c r="AB3" s="776" t="s">
        <v>44</v>
      </c>
      <c r="AC3" s="778" t="s">
        <v>45</v>
      </c>
      <c r="AD3" s="782" t="s">
        <v>46</v>
      </c>
      <c r="AE3" s="773" t="s">
        <v>47</v>
      </c>
      <c r="AF3" s="765" t="s">
        <v>48</v>
      </c>
      <c r="AG3" s="776" t="s">
        <v>49</v>
      </c>
      <c r="AH3" s="776" t="s">
        <v>50</v>
      </c>
      <c r="AI3" s="825" t="s">
        <v>51</v>
      </c>
      <c r="AJ3" s="767" t="s">
        <v>525</v>
      </c>
      <c r="AK3" s="767" t="s">
        <v>526</v>
      </c>
    </row>
    <row r="4" spans="1:37" ht="48" thickBot="1" x14ac:dyDescent="0.3">
      <c r="A4" s="861"/>
      <c r="B4" s="783"/>
      <c r="C4" s="4" t="s">
        <v>52</v>
      </c>
      <c r="D4" s="5" t="s">
        <v>53</v>
      </c>
      <c r="E4" s="783"/>
      <c r="F4" s="859"/>
      <c r="G4" s="857"/>
      <c r="H4" s="6" t="s">
        <v>54</v>
      </c>
      <c r="I4" s="23" t="s">
        <v>55</v>
      </c>
      <c r="J4" s="23" t="s">
        <v>56</v>
      </c>
      <c r="K4" s="23" t="s">
        <v>57</v>
      </c>
      <c r="L4" s="23" t="s">
        <v>58</v>
      </c>
      <c r="M4" s="23" t="s">
        <v>59</v>
      </c>
      <c r="N4" s="23" t="s">
        <v>60</v>
      </c>
      <c r="O4" s="23" t="s">
        <v>61</v>
      </c>
      <c r="P4" s="23" t="s">
        <v>62</v>
      </c>
      <c r="Q4" s="23" t="s">
        <v>63</v>
      </c>
      <c r="R4" s="23" t="s">
        <v>64</v>
      </c>
      <c r="S4" s="30" t="s">
        <v>65</v>
      </c>
      <c r="T4" s="890"/>
      <c r="U4" s="31" t="s">
        <v>66</v>
      </c>
      <c r="V4" s="5" t="s">
        <v>67</v>
      </c>
      <c r="W4" s="5" t="s">
        <v>68</v>
      </c>
      <c r="X4" s="5" t="s">
        <v>69</v>
      </c>
      <c r="Y4" s="5" t="s">
        <v>70</v>
      </c>
      <c r="Z4" s="5" t="s">
        <v>71</v>
      </c>
      <c r="AA4" s="5" t="s">
        <v>72</v>
      </c>
      <c r="AB4" s="777"/>
      <c r="AC4" s="779"/>
      <c r="AD4" s="783"/>
      <c r="AE4" s="774"/>
      <c r="AF4" s="766"/>
      <c r="AG4" s="777"/>
      <c r="AH4" s="777"/>
      <c r="AI4" s="826"/>
      <c r="AJ4" s="949"/>
      <c r="AK4" s="949"/>
    </row>
    <row r="5" spans="1:37" ht="30" customHeight="1" x14ac:dyDescent="0.25">
      <c r="A5" s="876">
        <v>1</v>
      </c>
      <c r="B5" s="885" t="s">
        <v>325</v>
      </c>
      <c r="C5" s="1065" t="s">
        <v>326</v>
      </c>
      <c r="D5" s="842" t="s">
        <v>327</v>
      </c>
      <c r="E5" s="842" t="s">
        <v>75</v>
      </c>
      <c r="F5" s="62" t="s">
        <v>6</v>
      </c>
      <c r="G5" s="63" t="s">
        <v>77</v>
      </c>
      <c r="H5" s="282">
        <v>70</v>
      </c>
      <c r="I5" s="283">
        <v>80</v>
      </c>
      <c r="J5" s="283">
        <v>60</v>
      </c>
      <c r="K5" s="283">
        <v>80</v>
      </c>
      <c r="L5" s="283">
        <v>80</v>
      </c>
      <c r="M5" s="283"/>
      <c r="N5" s="283"/>
      <c r="O5" s="283"/>
      <c r="P5" s="283">
        <v>80</v>
      </c>
      <c r="Q5" s="283">
        <v>80</v>
      </c>
      <c r="R5" s="283">
        <v>80</v>
      </c>
      <c r="S5" s="284">
        <v>80</v>
      </c>
      <c r="T5" s="249">
        <f>SUM(H5:S5)</f>
        <v>690</v>
      </c>
      <c r="U5" s="785"/>
      <c r="V5" s="775"/>
      <c r="W5" s="775"/>
      <c r="X5" s="775"/>
      <c r="Y5" s="775"/>
      <c r="Z5" s="775"/>
      <c r="AA5" s="775"/>
      <c r="AB5" s="823" t="str">
        <f>E5</f>
        <v>kg</v>
      </c>
      <c r="AC5" s="821">
        <f>SUM(T5:T7)</f>
        <v>910</v>
      </c>
      <c r="AD5" s="775"/>
      <c r="AE5" s="1067">
        <f>AC5*AD5</f>
        <v>0</v>
      </c>
      <c r="AF5" s="775"/>
      <c r="AG5" s="775"/>
      <c r="AH5" s="775"/>
      <c r="AI5" s="820"/>
      <c r="AJ5" s="769"/>
      <c r="AK5" s="769"/>
    </row>
    <row r="6" spans="1:37" ht="30" customHeight="1" x14ac:dyDescent="0.25">
      <c r="A6" s="876"/>
      <c r="B6" s="885" t="s">
        <v>200</v>
      </c>
      <c r="C6" s="1065"/>
      <c r="D6" s="842"/>
      <c r="E6" s="842"/>
      <c r="F6" s="64" t="s">
        <v>8</v>
      </c>
      <c r="G6" s="65" t="s">
        <v>331</v>
      </c>
      <c r="H6" s="273">
        <v>20</v>
      </c>
      <c r="I6" s="274">
        <v>20</v>
      </c>
      <c r="J6" s="274">
        <v>20</v>
      </c>
      <c r="K6" s="274">
        <v>20</v>
      </c>
      <c r="L6" s="274">
        <v>20</v>
      </c>
      <c r="M6" s="274">
        <v>15</v>
      </c>
      <c r="N6" s="274">
        <v>15</v>
      </c>
      <c r="O6" s="274">
        <v>15</v>
      </c>
      <c r="P6" s="274">
        <v>20</v>
      </c>
      <c r="Q6" s="274">
        <v>20</v>
      </c>
      <c r="R6" s="274">
        <v>20</v>
      </c>
      <c r="S6" s="275">
        <v>15</v>
      </c>
      <c r="T6" s="249">
        <f t="shared" ref="T6:T39" si="0">SUM(H6:S6)</f>
        <v>220</v>
      </c>
      <c r="U6" s="735"/>
      <c r="V6" s="729"/>
      <c r="W6" s="729"/>
      <c r="X6" s="729"/>
      <c r="Y6" s="729"/>
      <c r="Z6" s="729"/>
      <c r="AA6" s="729"/>
      <c r="AB6" s="738"/>
      <c r="AC6" s="822"/>
      <c r="AD6" s="729"/>
      <c r="AE6" s="1068"/>
      <c r="AF6" s="729"/>
      <c r="AG6" s="729"/>
      <c r="AH6" s="729"/>
      <c r="AI6" s="732"/>
      <c r="AJ6" s="726"/>
      <c r="AK6" s="726"/>
    </row>
    <row r="7" spans="1:37" ht="30" customHeight="1" thickBot="1" x14ac:dyDescent="0.3">
      <c r="A7" s="876"/>
      <c r="B7" s="885" t="s">
        <v>200</v>
      </c>
      <c r="C7" s="1065"/>
      <c r="D7" s="842"/>
      <c r="E7" s="842"/>
      <c r="F7" s="66" t="s">
        <v>78</v>
      </c>
      <c r="G7" s="67" t="s">
        <v>331</v>
      </c>
      <c r="H7" s="288"/>
      <c r="I7" s="289"/>
      <c r="J7" s="289"/>
      <c r="K7" s="289"/>
      <c r="L7" s="289"/>
      <c r="M7" s="289"/>
      <c r="N7" s="289"/>
      <c r="O7" s="289"/>
      <c r="P7" s="289"/>
      <c r="Q7" s="289"/>
      <c r="R7" s="289"/>
      <c r="S7" s="290"/>
      <c r="T7" s="249">
        <f t="shared" si="0"/>
        <v>0</v>
      </c>
      <c r="U7" s="736"/>
      <c r="V7" s="730"/>
      <c r="W7" s="730"/>
      <c r="X7" s="730"/>
      <c r="Y7" s="730"/>
      <c r="Z7" s="730"/>
      <c r="AA7" s="730"/>
      <c r="AB7" s="739"/>
      <c r="AC7" s="780"/>
      <c r="AD7" s="730"/>
      <c r="AE7" s="1069"/>
      <c r="AF7" s="730"/>
      <c r="AG7" s="729"/>
      <c r="AH7" s="729"/>
      <c r="AI7" s="732"/>
      <c r="AJ7" s="726"/>
      <c r="AK7" s="726"/>
    </row>
    <row r="8" spans="1:37" ht="30" customHeight="1" thickBot="1" x14ac:dyDescent="0.3">
      <c r="A8" s="860">
        <v>2</v>
      </c>
      <c r="B8" s="884" t="s">
        <v>328</v>
      </c>
      <c r="C8" s="1072" t="s">
        <v>329</v>
      </c>
      <c r="D8" s="804" t="s">
        <v>330</v>
      </c>
      <c r="E8" s="845" t="s">
        <v>75</v>
      </c>
      <c r="F8" s="68" t="s">
        <v>6</v>
      </c>
      <c r="G8" s="69" t="s">
        <v>77</v>
      </c>
      <c r="H8" s="308">
        <v>30</v>
      </c>
      <c r="I8" s="309">
        <v>30</v>
      </c>
      <c r="J8" s="309">
        <v>30</v>
      </c>
      <c r="K8" s="309">
        <v>30</v>
      </c>
      <c r="L8" s="309">
        <v>30</v>
      </c>
      <c r="M8" s="309"/>
      <c r="N8" s="309"/>
      <c r="O8" s="309"/>
      <c r="P8" s="309">
        <v>40</v>
      </c>
      <c r="Q8" s="309">
        <v>50</v>
      </c>
      <c r="R8" s="309">
        <v>40</v>
      </c>
      <c r="S8" s="310">
        <v>40</v>
      </c>
      <c r="T8" s="250">
        <f t="shared" si="0"/>
        <v>320</v>
      </c>
      <c r="U8" s="736"/>
      <c r="V8" s="730"/>
      <c r="W8" s="730"/>
      <c r="X8" s="730"/>
      <c r="Y8" s="730"/>
      <c r="Z8" s="730"/>
      <c r="AA8" s="730"/>
      <c r="AB8" s="739" t="str">
        <f t="shared" ref="AB8" si="1">E8</f>
        <v>kg</v>
      </c>
      <c r="AC8" s="780">
        <f>SUM(T8:T11)</f>
        <v>560</v>
      </c>
      <c r="AD8" s="730"/>
      <c r="AE8" s="1069">
        <f t="shared" ref="AE8" si="2">AC8*AD8</f>
        <v>0</v>
      </c>
      <c r="AF8" s="730"/>
      <c r="AG8" s="730"/>
      <c r="AH8" s="730"/>
      <c r="AI8" s="733"/>
      <c r="AJ8" s="769"/>
      <c r="AK8" s="769"/>
    </row>
    <row r="9" spans="1:37" ht="30" customHeight="1" x14ac:dyDescent="0.25">
      <c r="A9" s="876"/>
      <c r="B9" s="885"/>
      <c r="C9" s="1065"/>
      <c r="D9" s="741"/>
      <c r="E9" s="842"/>
      <c r="F9" s="526" t="s">
        <v>692</v>
      </c>
      <c r="G9" s="530" t="s">
        <v>695</v>
      </c>
      <c r="H9" s="547"/>
      <c r="I9" s="548"/>
      <c r="J9" s="548"/>
      <c r="K9" s="548"/>
      <c r="L9" s="548"/>
      <c r="M9" s="548"/>
      <c r="N9" s="548"/>
      <c r="O9" s="548"/>
      <c r="P9" s="548"/>
      <c r="Q9" s="548"/>
      <c r="R9" s="548"/>
      <c r="S9" s="549"/>
      <c r="T9" s="249">
        <v>5</v>
      </c>
      <c r="U9" s="736"/>
      <c r="V9" s="730"/>
      <c r="W9" s="730"/>
      <c r="X9" s="730"/>
      <c r="Y9" s="730"/>
      <c r="Z9" s="730"/>
      <c r="AA9" s="730"/>
      <c r="AB9" s="739"/>
      <c r="AC9" s="780"/>
      <c r="AD9" s="730"/>
      <c r="AE9" s="1069"/>
      <c r="AF9" s="730"/>
      <c r="AG9" s="730"/>
      <c r="AH9" s="730"/>
      <c r="AI9" s="733"/>
      <c r="AJ9" s="726"/>
      <c r="AK9" s="726"/>
    </row>
    <row r="10" spans="1:37" ht="30" customHeight="1" x14ac:dyDescent="0.25">
      <c r="A10" s="876"/>
      <c r="B10" s="885" t="s">
        <v>200</v>
      </c>
      <c r="C10" s="1065"/>
      <c r="D10" s="741"/>
      <c r="E10" s="842"/>
      <c r="F10" s="64" t="s">
        <v>8</v>
      </c>
      <c r="G10" s="65" t="s">
        <v>331</v>
      </c>
      <c r="H10" s="273">
        <v>20</v>
      </c>
      <c r="I10" s="274">
        <v>20</v>
      </c>
      <c r="J10" s="274">
        <v>20</v>
      </c>
      <c r="K10" s="274">
        <v>20</v>
      </c>
      <c r="L10" s="274">
        <v>20</v>
      </c>
      <c r="M10" s="274">
        <v>10</v>
      </c>
      <c r="N10" s="274">
        <v>10</v>
      </c>
      <c r="O10" s="274">
        <v>10</v>
      </c>
      <c r="P10" s="274">
        <v>20</v>
      </c>
      <c r="Q10" s="274">
        <v>20</v>
      </c>
      <c r="R10" s="274">
        <v>20</v>
      </c>
      <c r="S10" s="275">
        <v>20</v>
      </c>
      <c r="T10" s="249">
        <f t="shared" si="0"/>
        <v>210</v>
      </c>
      <c r="U10" s="764"/>
      <c r="V10" s="762"/>
      <c r="W10" s="762"/>
      <c r="X10" s="762"/>
      <c r="Y10" s="762"/>
      <c r="Z10" s="762"/>
      <c r="AA10" s="762"/>
      <c r="AB10" s="784"/>
      <c r="AC10" s="781"/>
      <c r="AD10" s="762"/>
      <c r="AE10" s="1070"/>
      <c r="AF10" s="762"/>
      <c r="AG10" s="762"/>
      <c r="AH10" s="762"/>
      <c r="AI10" s="772"/>
      <c r="AJ10" s="726"/>
      <c r="AK10" s="726"/>
    </row>
    <row r="11" spans="1:37" ht="30" customHeight="1" thickBot="1" x14ac:dyDescent="0.3">
      <c r="A11" s="876"/>
      <c r="B11" s="885" t="s">
        <v>200</v>
      </c>
      <c r="C11" s="1065"/>
      <c r="D11" s="741"/>
      <c r="E11" s="842"/>
      <c r="F11" s="66" t="s">
        <v>78</v>
      </c>
      <c r="G11" s="70" t="s">
        <v>618</v>
      </c>
      <c r="H11" s="301"/>
      <c r="I11" s="302">
        <v>5</v>
      </c>
      <c r="J11" s="302"/>
      <c r="K11" s="302">
        <v>5</v>
      </c>
      <c r="L11" s="302"/>
      <c r="M11" s="302"/>
      <c r="N11" s="302">
        <v>5</v>
      </c>
      <c r="O11" s="302"/>
      <c r="P11" s="302">
        <v>5</v>
      </c>
      <c r="Q11" s="302"/>
      <c r="R11" s="302">
        <v>5</v>
      </c>
      <c r="S11" s="303"/>
      <c r="T11" s="249">
        <f t="shared" si="0"/>
        <v>25</v>
      </c>
      <c r="U11" s="764"/>
      <c r="V11" s="762"/>
      <c r="W11" s="762"/>
      <c r="X11" s="762"/>
      <c r="Y11" s="762"/>
      <c r="Z11" s="762"/>
      <c r="AA11" s="762"/>
      <c r="AB11" s="784"/>
      <c r="AC11" s="781"/>
      <c r="AD11" s="762"/>
      <c r="AE11" s="1070"/>
      <c r="AF11" s="762"/>
      <c r="AG11" s="762"/>
      <c r="AH11" s="762"/>
      <c r="AI11" s="772"/>
      <c r="AJ11" s="726"/>
      <c r="AK11" s="726"/>
    </row>
    <row r="12" spans="1:37" ht="30" customHeight="1" x14ac:dyDescent="0.25">
      <c r="A12" s="860">
        <v>3</v>
      </c>
      <c r="B12" s="884" t="s">
        <v>332</v>
      </c>
      <c r="C12" s="1072" t="s">
        <v>333</v>
      </c>
      <c r="D12" s="879" t="s">
        <v>334</v>
      </c>
      <c r="E12" s="845" t="s">
        <v>75</v>
      </c>
      <c r="F12" s="68" t="s">
        <v>6</v>
      </c>
      <c r="G12" s="69" t="s">
        <v>91</v>
      </c>
      <c r="H12" s="308">
        <v>10</v>
      </c>
      <c r="I12" s="309">
        <v>10</v>
      </c>
      <c r="J12" s="309">
        <v>10</v>
      </c>
      <c r="K12" s="309">
        <v>10</v>
      </c>
      <c r="L12" s="309">
        <v>10</v>
      </c>
      <c r="M12" s="309"/>
      <c r="N12" s="309"/>
      <c r="O12" s="309"/>
      <c r="P12" s="309">
        <v>10</v>
      </c>
      <c r="Q12" s="309">
        <v>10</v>
      </c>
      <c r="R12" s="309">
        <v>10</v>
      </c>
      <c r="S12" s="310">
        <v>10</v>
      </c>
      <c r="T12" s="250">
        <f t="shared" si="0"/>
        <v>90</v>
      </c>
      <c r="U12" s="736"/>
      <c r="V12" s="730"/>
      <c r="W12" s="730"/>
      <c r="X12" s="730"/>
      <c r="Y12" s="730"/>
      <c r="Z12" s="730"/>
      <c r="AA12" s="730"/>
      <c r="AB12" s="739" t="str">
        <f t="shared" ref="AB12" si="3">E12</f>
        <v>kg</v>
      </c>
      <c r="AC12" s="780">
        <f>SUM(T12:T14)</f>
        <v>180</v>
      </c>
      <c r="AD12" s="730"/>
      <c r="AE12" s="1069">
        <f t="shared" ref="AE12" si="4">AC12*AD12</f>
        <v>0</v>
      </c>
      <c r="AF12" s="730"/>
      <c r="AG12" s="730"/>
      <c r="AH12" s="730"/>
      <c r="AI12" s="733"/>
      <c r="AJ12" s="769"/>
      <c r="AK12" s="769"/>
    </row>
    <row r="13" spans="1:37" ht="30" customHeight="1" x14ac:dyDescent="0.25">
      <c r="A13" s="876"/>
      <c r="B13" s="885" t="s">
        <v>200</v>
      </c>
      <c r="C13" s="1065"/>
      <c r="D13" s="842"/>
      <c r="E13" s="842"/>
      <c r="F13" s="64" t="s">
        <v>8</v>
      </c>
      <c r="G13" s="65" t="s">
        <v>105</v>
      </c>
      <c r="H13" s="273">
        <v>8</v>
      </c>
      <c r="I13" s="274">
        <v>8</v>
      </c>
      <c r="J13" s="274">
        <v>8</v>
      </c>
      <c r="K13" s="274">
        <v>8</v>
      </c>
      <c r="L13" s="274">
        <v>8</v>
      </c>
      <c r="M13" s="274">
        <v>6</v>
      </c>
      <c r="N13" s="274">
        <v>6</v>
      </c>
      <c r="O13" s="274">
        <v>6</v>
      </c>
      <c r="P13" s="274">
        <v>8</v>
      </c>
      <c r="Q13" s="274">
        <v>8</v>
      </c>
      <c r="R13" s="274">
        <v>8</v>
      </c>
      <c r="S13" s="275">
        <v>8</v>
      </c>
      <c r="T13" s="249">
        <f t="shared" si="0"/>
        <v>90</v>
      </c>
      <c r="U13" s="764"/>
      <c r="V13" s="762"/>
      <c r="W13" s="762"/>
      <c r="X13" s="762"/>
      <c r="Y13" s="762"/>
      <c r="Z13" s="762"/>
      <c r="AA13" s="762"/>
      <c r="AB13" s="784"/>
      <c r="AC13" s="781"/>
      <c r="AD13" s="762"/>
      <c r="AE13" s="1070"/>
      <c r="AF13" s="762"/>
      <c r="AG13" s="762"/>
      <c r="AH13" s="762"/>
      <c r="AI13" s="772"/>
      <c r="AJ13" s="726"/>
      <c r="AK13" s="726"/>
    </row>
    <row r="14" spans="1:37" ht="30" customHeight="1" thickBot="1" x14ac:dyDescent="0.3">
      <c r="A14" s="876"/>
      <c r="B14" s="885" t="s">
        <v>200</v>
      </c>
      <c r="C14" s="1065"/>
      <c r="D14" s="842"/>
      <c r="E14" s="842"/>
      <c r="F14" s="66" t="s">
        <v>78</v>
      </c>
      <c r="G14" s="67"/>
      <c r="H14" s="288"/>
      <c r="I14" s="289"/>
      <c r="J14" s="289"/>
      <c r="K14" s="289"/>
      <c r="L14" s="289"/>
      <c r="M14" s="289"/>
      <c r="N14" s="289"/>
      <c r="O14" s="289"/>
      <c r="P14" s="289"/>
      <c r="Q14" s="289"/>
      <c r="R14" s="289"/>
      <c r="S14" s="290"/>
      <c r="T14" s="249">
        <f t="shared" si="0"/>
        <v>0</v>
      </c>
      <c r="U14" s="764"/>
      <c r="V14" s="762"/>
      <c r="W14" s="762"/>
      <c r="X14" s="762"/>
      <c r="Y14" s="762"/>
      <c r="Z14" s="762"/>
      <c r="AA14" s="762"/>
      <c r="AB14" s="784"/>
      <c r="AC14" s="781"/>
      <c r="AD14" s="762"/>
      <c r="AE14" s="1070"/>
      <c r="AF14" s="762"/>
      <c r="AG14" s="762"/>
      <c r="AH14" s="762"/>
      <c r="AI14" s="772"/>
      <c r="AJ14" s="726"/>
      <c r="AK14" s="726"/>
    </row>
    <row r="15" spans="1:37" ht="30" customHeight="1" x14ac:dyDescent="0.25">
      <c r="A15" s="860">
        <v>4</v>
      </c>
      <c r="B15" s="884" t="s">
        <v>335</v>
      </c>
      <c r="C15" s="1072" t="s">
        <v>336</v>
      </c>
      <c r="D15" s="804" t="s">
        <v>337</v>
      </c>
      <c r="E15" s="845" t="s">
        <v>338</v>
      </c>
      <c r="F15" s="68" t="s">
        <v>6</v>
      </c>
      <c r="G15" s="69" t="s">
        <v>76</v>
      </c>
      <c r="H15" s="308">
        <v>1500</v>
      </c>
      <c r="I15" s="309">
        <v>1000</v>
      </c>
      <c r="J15" s="309">
        <v>1500</v>
      </c>
      <c r="K15" s="309">
        <v>1500</v>
      </c>
      <c r="L15" s="309">
        <v>1500</v>
      </c>
      <c r="M15" s="309"/>
      <c r="N15" s="309"/>
      <c r="O15" s="309"/>
      <c r="P15" s="309">
        <v>1500</v>
      </c>
      <c r="Q15" s="309">
        <v>1500</v>
      </c>
      <c r="R15" s="309">
        <v>1500</v>
      </c>
      <c r="S15" s="310">
        <v>1500</v>
      </c>
      <c r="T15" s="250">
        <f t="shared" si="0"/>
        <v>13000</v>
      </c>
      <c r="U15" s="736"/>
      <c r="V15" s="730"/>
      <c r="W15" s="730"/>
      <c r="X15" s="730"/>
      <c r="Y15" s="730"/>
      <c r="Z15" s="730"/>
      <c r="AA15" s="730"/>
      <c r="AB15" s="739" t="str">
        <f t="shared" ref="AB15" si="5">E15</f>
        <v>gab.</v>
      </c>
      <c r="AC15" s="780">
        <f>SUM(T15:T17)</f>
        <v>13000</v>
      </c>
      <c r="AD15" s="730"/>
      <c r="AE15" s="1069">
        <f t="shared" ref="AE15" si="6">AC15*AD15</f>
        <v>0</v>
      </c>
      <c r="AF15" s="730"/>
      <c r="AG15" s="730"/>
      <c r="AH15" s="730"/>
      <c r="AI15" s="733"/>
      <c r="AJ15" s="769"/>
      <c r="AK15" s="769"/>
    </row>
    <row r="16" spans="1:37" ht="30" customHeight="1" x14ac:dyDescent="0.25">
      <c r="A16" s="876"/>
      <c r="B16" s="885" t="s">
        <v>200</v>
      </c>
      <c r="C16" s="1065"/>
      <c r="D16" s="741"/>
      <c r="E16" s="842"/>
      <c r="F16" s="64" t="s">
        <v>8</v>
      </c>
      <c r="G16" s="65"/>
      <c r="H16" s="273"/>
      <c r="I16" s="274"/>
      <c r="J16" s="274"/>
      <c r="K16" s="274"/>
      <c r="L16" s="274"/>
      <c r="M16" s="274"/>
      <c r="N16" s="274"/>
      <c r="O16" s="274"/>
      <c r="P16" s="274"/>
      <c r="Q16" s="274"/>
      <c r="R16" s="274"/>
      <c r="S16" s="275"/>
      <c r="T16" s="249">
        <f t="shared" si="0"/>
        <v>0</v>
      </c>
      <c r="U16" s="764"/>
      <c r="V16" s="762"/>
      <c r="W16" s="762"/>
      <c r="X16" s="762"/>
      <c r="Y16" s="762"/>
      <c r="Z16" s="762"/>
      <c r="AA16" s="762"/>
      <c r="AB16" s="784"/>
      <c r="AC16" s="781"/>
      <c r="AD16" s="762"/>
      <c r="AE16" s="1070"/>
      <c r="AF16" s="762"/>
      <c r="AG16" s="762"/>
      <c r="AH16" s="762"/>
      <c r="AI16" s="772"/>
      <c r="AJ16" s="726"/>
      <c r="AK16" s="726"/>
    </row>
    <row r="17" spans="1:37" ht="30" customHeight="1" thickBot="1" x14ac:dyDescent="0.3">
      <c r="A17" s="876"/>
      <c r="B17" s="885" t="s">
        <v>200</v>
      </c>
      <c r="C17" s="1065"/>
      <c r="D17" s="741"/>
      <c r="E17" s="842"/>
      <c r="F17" s="66" t="s">
        <v>78</v>
      </c>
      <c r="G17" s="67"/>
      <c r="H17" s="288"/>
      <c r="I17" s="289"/>
      <c r="J17" s="289"/>
      <c r="K17" s="289"/>
      <c r="L17" s="289"/>
      <c r="M17" s="289"/>
      <c r="N17" s="289"/>
      <c r="O17" s="289"/>
      <c r="P17" s="289"/>
      <c r="Q17" s="289"/>
      <c r="R17" s="289"/>
      <c r="S17" s="290"/>
      <c r="T17" s="249">
        <f t="shared" si="0"/>
        <v>0</v>
      </c>
      <c r="U17" s="764"/>
      <c r="V17" s="762"/>
      <c r="W17" s="762"/>
      <c r="X17" s="762"/>
      <c r="Y17" s="762"/>
      <c r="Z17" s="762"/>
      <c r="AA17" s="762"/>
      <c r="AB17" s="784"/>
      <c r="AC17" s="781"/>
      <c r="AD17" s="762"/>
      <c r="AE17" s="1070"/>
      <c r="AF17" s="762"/>
      <c r="AG17" s="762"/>
      <c r="AH17" s="762"/>
      <c r="AI17" s="772"/>
      <c r="AJ17" s="726"/>
      <c r="AK17" s="726"/>
    </row>
    <row r="18" spans="1:37" ht="30" customHeight="1" thickBot="1" x14ac:dyDescent="0.3">
      <c r="A18" s="860">
        <v>5</v>
      </c>
      <c r="B18" s="884" t="s">
        <v>339</v>
      </c>
      <c r="C18" s="1072" t="s">
        <v>340</v>
      </c>
      <c r="D18" s="879" t="s">
        <v>341</v>
      </c>
      <c r="E18" s="845" t="s">
        <v>75</v>
      </c>
      <c r="F18" s="68" t="s">
        <v>6</v>
      </c>
      <c r="G18" s="69" t="s">
        <v>91</v>
      </c>
      <c r="H18" s="308">
        <v>30</v>
      </c>
      <c r="I18" s="309">
        <v>30</v>
      </c>
      <c r="J18" s="309">
        <v>30</v>
      </c>
      <c r="K18" s="309">
        <v>30</v>
      </c>
      <c r="L18" s="309">
        <v>30</v>
      </c>
      <c r="M18" s="309"/>
      <c r="N18" s="309"/>
      <c r="O18" s="309"/>
      <c r="P18" s="309">
        <v>30</v>
      </c>
      <c r="Q18" s="309">
        <v>30</v>
      </c>
      <c r="R18" s="309">
        <v>30</v>
      </c>
      <c r="S18" s="310">
        <v>30</v>
      </c>
      <c r="T18" s="250">
        <f t="shared" si="0"/>
        <v>270</v>
      </c>
      <c r="U18" s="736"/>
      <c r="V18" s="730"/>
      <c r="W18" s="730"/>
      <c r="X18" s="730"/>
      <c r="Y18" s="730"/>
      <c r="Z18" s="730"/>
      <c r="AA18" s="730"/>
      <c r="AB18" s="739" t="str">
        <f t="shared" ref="AB18" si="7">E18</f>
        <v>kg</v>
      </c>
      <c r="AC18" s="780">
        <f>SUM(T18:T21)</f>
        <v>423</v>
      </c>
      <c r="AD18" s="730"/>
      <c r="AE18" s="1069">
        <f t="shared" ref="AE18" si="8">AC18*AD18</f>
        <v>0</v>
      </c>
      <c r="AF18" s="730"/>
      <c r="AG18" s="730"/>
      <c r="AH18" s="730"/>
      <c r="AI18" s="733"/>
      <c r="AJ18" s="769"/>
      <c r="AK18" s="769"/>
    </row>
    <row r="19" spans="1:37" ht="30" customHeight="1" x14ac:dyDescent="0.25">
      <c r="A19" s="876"/>
      <c r="B19" s="885"/>
      <c r="C19" s="1065"/>
      <c r="D19" s="842"/>
      <c r="E19" s="842"/>
      <c r="F19" s="526" t="s">
        <v>692</v>
      </c>
      <c r="G19" s="530" t="s">
        <v>695</v>
      </c>
      <c r="H19" s="547"/>
      <c r="I19" s="548"/>
      <c r="J19" s="548"/>
      <c r="K19" s="548"/>
      <c r="L19" s="548"/>
      <c r="M19" s="548"/>
      <c r="N19" s="548"/>
      <c r="O19" s="548"/>
      <c r="P19" s="548"/>
      <c r="Q19" s="548"/>
      <c r="R19" s="548"/>
      <c r="S19" s="549"/>
      <c r="T19" s="251">
        <v>5</v>
      </c>
      <c r="U19" s="736"/>
      <c r="V19" s="730"/>
      <c r="W19" s="730"/>
      <c r="X19" s="730"/>
      <c r="Y19" s="730"/>
      <c r="Z19" s="730"/>
      <c r="AA19" s="730"/>
      <c r="AB19" s="739"/>
      <c r="AC19" s="780"/>
      <c r="AD19" s="730"/>
      <c r="AE19" s="1069"/>
      <c r="AF19" s="730"/>
      <c r="AG19" s="730"/>
      <c r="AH19" s="730"/>
      <c r="AI19" s="733"/>
      <c r="AJ19" s="726"/>
      <c r="AK19" s="726"/>
    </row>
    <row r="20" spans="1:37" ht="30" customHeight="1" x14ac:dyDescent="0.25">
      <c r="A20" s="876"/>
      <c r="B20" s="885" t="s">
        <v>200</v>
      </c>
      <c r="C20" s="1065"/>
      <c r="D20" s="842"/>
      <c r="E20" s="842"/>
      <c r="F20" s="64" t="s">
        <v>8</v>
      </c>
      <c r="G20" s="65" t="s">
        <v>342</v>
      </c>
      <c r="H20" s="273">
        <v>10</v>
      </c>
      <c r="I20" s="274">
        <v>10</v>
      </c>
      <c r="J20" s="274">
        <v>10</v>
      </c>
      <c r="K20" s="274">
        <v>10</v>
      </c>
      <c r="L20" s="274">
        <v>10</v>
      </c>
      <c r="M20" s="274">
        <v>6</v>
      </c>
      <c r="N20" s="274">
        <v>6</v>
      </c>
      <c r="O20" s="274">
        <v>6</v>
      </c>
      <c r="P20" s="274">
        <v>10</v>
      </c>
      <c r="Q20" s="274">
        <v>10</v>
      </c>
      <c r="R20" s="274">
        <v>10</v>
      </c>
      <c r="S20" s="275">
        <v>10</v>
      </c>
      <c r="T20" s="251">
        <f t="shared" si="0"/>
        <v>108</v>
      </c>
      <c r="U20" s="764"/>
      <c r="V20" s="762"/>
      <c r="W20" s="762"/>
      <c r="X20" s="762"/>
      <c r="Y20" s="762"/>
      <c r="Z20" s="762"/>
      <c r="AA20" s="762"/>
      <c r="AB20" s="784"/>
      <c r="AC20" s="781"/>
      <c r="AD20" s="762"/>
      <c r="AE20" s="1070"/>
      <c r="AF20" s="762"/>
      <c r="AG20" s="762"/>
      <c r="AH20" s="762"/>
      <c r="AI20" s="772"/>
      <c r="AJ20" s="726"/>
      <c r="AK20" s="726"/>
    </row>
    <row r="21" spans="1:37" ht="30" customHeight="1" thickBot="1" x14ac:dyDescent="0.3">
      <c r="A21" s="876"/>
      <c r="B21" s="885" t="s">
        <v>200</v>
      </c>
      <c r="C21" s="1065"/>
      <c r="D21" s="842"/>
      <c r="E21" s="842"/>
      <c r="F21" s="66" t="s">
        <v>78</v>
      </c>
      <c r="G21" s="425" t="s">
        <v>618</v>
      </c>
      <c r="H21" s="298">
        <v>8</v>
      </c>
      <c r="I21" s="299"/>
      <c r="J21" s="299">
        <v>8</v>
      </c>
      <c r="K21" s="299"/>
      <c r="L21" s="299">
        <v>8</v>
      </c>
      <c r="M21" s="299"/>
      <c r="N21" s="299"/>
      <c r="O21" s="299"/>
      <c r="P21" s="299">
        <v>8</v>
      </c>
      <c r="Q21" s="299"/>
      <c r="R21" s="299">
        <v>8</v>
      </c>
      <c r="S21" s="300"/>
      <c r="T21" s="252">
        <f t="shared" si="0"/>
        <v>40</v>
      </c>
      <c r="U21" s="764"/>
      <c r="V21" s="762"/>
      <c r="W21" s="762"/>
      <c r="X21" s="762"/>
      <c r="Y21" s="762"/>
      <c r="Z21" s="762"/>
      <c r="AA21" s="762"/>
      <c r="AB21" s="784"/>
      <c r="AC21" s="781"/>
      <c r="AD21" s="762"/>
      <c r="AE21" s="1070"/>
      <c r="AF21" s="762"/>
      <c r="AG21" s="762"/>
      <c r="AH21" s="762"/>
      <c r="AI21" s="772"/>
      <c r="AJ21" s="726"/>
      <c r="AK21" s="726"/>
    </row>
    <row r="22" spans="1:37" ht="30" customHeight="1" x14ac:dyDescent="0.25">
      <c r="A22" s="860">
        <v>6</v>
      </c>
      <c r="B22" s="884" t="s">
        <v>343</v>
      </c>
      <c r="C22" s="1072" t="s">
        <v>344</v>
      </c>
      <c r="D22" s="804" t="s">
        <v>341</v>
      </c>
      <c r="E22" s="845" t="s">
        <v>75</v>
      </c>
      <c r="F22" s="68" t="s">
        <v>6</v>
      </c>
      <c r="G22" s="69" t="s">
        <v>77</v>
      </c>
      <c r="H22" s="308">
        <v>30</v>
      </c>
      <c r="I22" s="309">
        <v>30</v>
      </c>
      <c r="J22" s="309">
        <v>30</v>
      </c>
      <c r="K22" s="309">
        <v>30</v>
      </c>
      <c r="L22" s="309">
        <v>30</v>
      </c>
      <c r="M22" s="309"/>
      <c r="N22" s="309"/>
      <c r="O22" s="309"/>
      <c r="P22" s="309">
        <v>30</v>
      </c>
      <c r="Q22" s="309">
        <v>30</v>
      </c>
      <c r="R22" s="309">
        <v>30</v>
      </c>
      <c r="S22" s="310">
        <v>30</v>
      </c>
      <c r="T22" s="326">
        <f t="shared" si="0"/>
        <v>270</v>
      </c>
      <c r="U22" s="736"/>
      <c r="V22" s="730"/>
      <c r="W22" s="730"/>
      <c r="X22" s="730"/>
      <c r="Y22" s="730"/>
      <c r="Z22" s="730"/>
      <c r="AA22" s="730"/>
      <c r="AB22" s="739" t="str">
        <f t="shared" ref="AB22" si="9">E22</f>
        <v>kg</v>
      </c>
      <c r="AC22" s="780">
        <f>SUM(T22:T24)</f>
        <v>369</v>
      </c>
      <c r="AD22" s="730"/>
      <c r="AE22" s="1069">
        <f t="shared" ref="AE22" si="10">AC22*AD22</f>
        <v>0</v>
      </c>
      <c r="AF22" s="730"/>
      <c r="AG22" s="730"/>
      <c r="AH22" s="730"/>
      <c r="AI22" s="733"/>
      <c r="AJ22" s="769"/>
      <c r="AK22" s="769"/>
    </row>
    <row r="23" spans="1:37" ht="30" customHeight="1" x14ac:dyDescent="0.25">
      <c r="A23" s="876"/>
      <c r="B23" s="885" t="s">
        <v>200</v>
      </c>
      <c r="C23" s="1065"/>
      <c r="D23" s="741"/>
      <c r="E23" s="842"/>
      <c r="F23" s="64" t="s">
        <v>8</v>
      </c>
      <c r="G23" s="65"/>
      <c r="H23" s="273"/>
      <c r="I23" s="274"/>
      <c r="J23" s="274"/>
      <c r="K23" s="274"/>
      <c r="L23" s="274"/>
      <c r="M23" s="274"/>
      <c r="N23" s="274"/>
      <c r="O23" s="274"/>
      <c r="P23" s="274"/>
      <c r="Q23" s="274"/>
      <c r="R23" s="274"/>
      <c r="S23" s="275"/>
      <c r="T23" s="251">
        <f t="shared" si="0"/>
        <v>0</v>
      </c>
      <c r="U23" s="764"/>
      <c r="V23" s="762"/>
      <c r="W23" s="762"/>
      <c r="X23" s="762"/>
      <c r="Y23" s="762"/>
      <c r="Z23" s="762"/>
      <c r="AA23" s="762"/>
      <c r="AB23" s="784"/>
      <c r="AC23" s="781"/>
      <c r="AD23" s="762"/>
      <c r="AE23" s="1070"/>
      <c r="AF23" s="762"/>
      <c r="AG23" s="762"/>
      <c r="AH23" s="762"/>
      <c r="AI23" s="772"/>
      <c r="AJ23" s="726"/>
      <c r="AK23" s="726"/>
    </row>
    <row r="24" spans="1:37" ht="30" customHeight="1" x14ac:dyDescent="0.25">
      <c r="A24" s="874"/>
      <c r="B24" s="1019" t="s">
        <v>200</v>
      </c>
      <c r="C24" s="1066"/>
      <c r="D24" s="742"/>
      <c r="E24" s="843"/>
      <c r="F24" s="66" t="s">
        <v>78</v>
      </c>
      <c r="G24" s="67" t="s">
        <v>91</v>
      </c>
      <c r="H24" s="288">
        <v>9</v>
      </c>
      <c r="I24" s="289">
        <v>9</v>
      </c>
      <c r="J24" s="289">
        <v>9</v>
      </c>
      <c r="K24" s="289">
        <v>9</v>
      </c>
      <c r="L24" s="289">
        <v>9</v>
      </c>
      <c r="M24" s="289"/>
      <c r="N24" s="289">
        <v>9</v>
      </c>
      <c r="O24" s="289">
        <v>9</v>
      </c>
      <c r="P24" s="289">
        <v>9</v>
      </c>
      <c r="Q24" s="289">
        <v>9</v>
      </c>
      <c r="R24" s="289">
        <v>9</v>
      </c>
      <c r="S24" s="290">
        <v>9</v>
      </c>
      <c r="T24" s="252">
        <f t="shared" si="0"/>
        <v>99</v>
      </c>
      <c r="U24" s="764"/>
      <c r="V24" s="762"/>
      <c r="W24" s="762"/>
      <c r="X24" s="762"/>
      <c r="Y24" s="762"/>
      <c r="Z24" s="762"/>
      <c r="AA24" s="762"/>
      <c r="AB24" s="784"/>
      <c r="AC24" s="781"/>
      <c r="AD24" s="762"/>
      <c r="AE24" s="1070"/>
      <c r="AF24" s="762"/>
      <c r="AG24" s="762"/>
      <c r="AH24" s="762"/>
      <c r="AI24" s="772"/>
      <c r="AJ24" s="727"/>
      <c r="AK24" s="727"/>
    </row>
    <row r="25" spans="1:37" ht="30" customHeight="1" x14ac:dyDescent="0.25">
      <c r="A25" s="925">
        <v>7</v>
      </c>
      <c r="B25" s="884" t="s">
        <v>619</v>
      </c>
      <c r="C25" s="1064" t="s">
        <v>620</v>
      </c>
      <c r="D25" s="865" t="s">
        <v>327</v>
      </c>
      <c r="E25" s="845" t="s">
        <v>75</v>
      </c>
      <c r="F25" s="426" t="s">
        <v>6</v>
      </c>
      <c r="G25" s="427" t="s">
        <v>77</v>
      </c>
      <c r="H25" s="428"/>
      <c r="I25" s="429"/>
      <c r="J25" s="429"/>
      <c r="K25" s="429"/>
      <c r="L25" s="429"/>
      <c r="M25" s="429"/>
      <c r="N25" s="429"/>
      <c r="O25" s="429"/>
      <c r="P25" s="429"/>
      <c r="Q25" s="429"/>
      <c r="R25" s="429"/>
      <c r="S25" s="430"/>
      <c r="T25" s="249"/>
      <c r="U25" s="734"/>
      <c r="V25" s="728"/>
      <c r="W25" s="728"/>
      <c r="X25" s="728"/>
      <c r="Y25" s="728"/>
      <c r="Z25" s="728"/>
      <c r="AA25" s="728"/>
      <c r="AB25" s="841"/>
      <c r="AC25" s="828">
        <v>15</v>
      </c>
      <c r="AD25" s="728"/>
      <c r="AE25" s="1071"/>
      <c r="AF25" s="728"/>
      <c r="AG25" s="728"/>
      <c r="AH25" s="728"/>
      <c r="AI25" s="731"/>
      <c r="AJ25" s="234"/>
      <c r="AK25" s="234"/>
    </row>
    <row r="26" spans="1:37" ht="30" customHeight="1" x14ac:dyDescent="0.25">
      <c r="A26" s="876"/>
      <c r="B26" s="885"/>
      <c r="C26" s="1065"/>
      <c r="D26" s="741"/>
      <c r="E26" s="842"/>
      <c r="F26" s="64" t="s">
        <v>8</v>
      </c>
      <c r="G26" s="65"/>
      <c r="H26" s="431"/>
      <c r="I26" s="432"/>
      <c r="J26" s="432"/>
      <c r="K26" s="432"/>
      <c r="L26" s="432"/>
      <c r="M26" s="432"/>
      <c r="N26" s="432"/>
      <c r="O26" s="432"/>
      <c r="P26" s="432"/>
      <c r="Q26" s="432"/>
      <c r="R26" s="432"/>
      <c r="S26" s="433"/>
      <c r="T26" s="249"/>
      <c r="U26" s="735"/>
      <c r="V26" s="729"/>
      <c r="W26" s="729"/>
      <c r="X26" s="729"/>
      <c r="Y26" s="729"/>
      <c r="Z26" s="729"/>
      <c r="AA26" s="729"/>
      <c r="AB26" s="738"/>
      <c r="AC26" s="822"/>
      <c r="AD26" s="729"/>
      <c r="AE26" s="1068"/>
      <c r="AF26" s="729"/>
      <c r="AG26" s="729"/>
      <c r="AH26" s="729"/>
      <c r="AI26" s="732"/>
      <c r="AJ26" s="234"/>
      <c r="AK26" s="234"/>
    </row>
    <row r="27" spans="1:37" ht="30" customHeight="1" thickBot="1" x14ac:dyDescent="0.3">
      <c r="A27" s="861"/>
      <c r="B27" s="1019"/>
      <c r="C27" s="1066"/>
      <c r="D27" s="806"/>
      <c r="E27" s="843"/>
      <c r="F27" s="66" t="s">
        <v>78</v>
      </c>
      <c r="G27" s="67" t="s">
        <v>91</v>
      </c>
      <c r="H27" s="288"/>
      <c r="I27" s="289">
        <v>3</v>
      </c>
      <c r="J27" s="289"/>
      <c r="K27" s="289"/>
      <c r="L27" s="289">
        <v>3</v>
      </c>
      <c r="M27" s="289"/>
      <c r="N27" s="289"/>
      <c r="O27" s="289">
        <v>3</v>
      </c>
      <c r="P27" s="289"/>
      <c r="Q27" s="289">
        <v>3</v>
      </c>
      <c r="R27" s="289"/>
      <c r="S27" s="290">
        <v>3</v>
      </c>
      <c r="T27" s="249">
        <f>SUM(H27:S27)</f>
        <v>15</v>
      </c>
      <c r="U27" s="736"/>
      <c r="V27" s="730"/>
      <c r="W27" s="730"/>
      <c r="X27" s="730"/>
      <c r="Y27" s="730"/>
      <c r="Z27" s="730"/>
      <c r="AA27" s="730"/>
      <c r="AB27" s="739"/>
      <c r="AC27" s="780"/>
      <c r="AD27" s="730"/>
      <c r="AE27" s="1069"/>
      <c r="AF27" s="730"/>
      <c r="AG27" s="730"/>
      <c r="AH27" s="730"/>
      <c r="AI27" s="733"/>
      <c r="AJ27" s="234"/>
      <c r="AK27" s="234"/>
    </row>
    <row r="28" spans="1:37" ht="30" customHeight="1" x14ac:dyDescent="0.25">
      <c r="A28" s="860">
        <v>8</v>
      </c>
      <c r="B28" s="790" t="s">
        <v>345</v>
      </c>
      <c r="C28" s="1072" t="s">
        <v>346</v>
      </c>
      <c r="D28" s="804" t="s">
        <v>347</v>
      </c>
      <c r="E28" s="845" t="s">
        <v>75</v>
      </c>
      <c r="F28" s="68" t="s">
        <v>6</v>
      </c>
      <c r="G28" s="69" t="s">
        <v>77</v>
      </c>
      <c r="H28" s="308">
        <v>8</v>
      </c>
      <c r="I28" s="309">
        <v>10</v>
      </c>
      <c r="J28" s="309">
        <v>8</v>
      </c>
      <c r="K28" s="309">
        <v>10</v>
      </c>
      <c r="L28" s="309">
        <v>10</v>
      </c>
      <c r="M28" s="309"/>
      <c r="N28" s="309"/>
      <c r="O28" s="309"/>
      <c r="P28" s="309">
        <v>12</v>
      </c>
      <c r="Q28" s="309">
        <v>10</v>
      </c>
      <c r="R28" s="309">
        <v>10</v>
      </c>
      <c r="S28" s="310">
        <v>10</v>
      </c>
      <c r="T28" s="250">
        <f t="shared" si="0"/>
        <v>88</v>
      </c>
      <c r="U28" s="736"/>
      <c r="V28" s="730"/>
      <c r="W28" s="730"/>
      <c r="X28" s="730"/>
      <c r="Y28" s="730"/>
      <c r="Z28" s="730"/>
      <c r="AA28" s="730"/>
      <c r="AB28" s="739" t="str">
        <f t="shared" ref="AB28" si="11">E28</f>
        <v>kg</v>
      </c>
      <c r="AC28" s="780">
        <f>SUM(T28:T30)</f>
        <v>103</v>
      </c>
      <c r="AD28" s="730"/>
      <c r="AE28" s="1069">
        <f t="shared" ref="AE28" si="12">AC28*AD28</f>
        <v>0</v>
      </c>
      <c r="AF28" s="730"/>
      <c r="AG28" s="730"/>
      <c r="AH28" s="730"/>
      <c r="AI28" s="733"/>
      <c r="AJ28" s="769"/>
      <c r="AK28" s="769"/>
    </row>
    <row r="29" spans="1:37" ht="30" customHeight="1" x14ac:dyDescent="0.25">
      <c r="A29" s="876"/>
      <c r="B29" s="832" t="s">
        <v>200</v>
      </c>
      <c r="C29" s="1065"/>
      <c r="D29" s="741"/>
      <c r="E29" s="842"/>
      <c r="F29" s="64" t="s">
        <v>8</v>
      </c>
      <c r="G29" s="65"/>
      <c r="H29" s="273"/>
      <c r="I29" s="274"/>
      <c r="J29" s="274"/>
      <c r="K29" s="274"/>
      <c r="L29" s="274"/>
      <c r="M29" s="274"/>
      <c r="N29" s="274"/>
      <c r="O29" s="274"/>
      <c r="P29" s="274"/>
      <c r="Q29" s="274"/>
      <c r="R29" s="274"/>
      <c r="S29" s="275"/>
      <c r="T29" s="370">
        <f t="shared" si="0"/>
        <v>0</v>
      </c>
      <c r="U29" s="764"/>
      <c r="V29" s="762"/>
      <c r="W29" s="762"/>
      <c r="X29" s="762"/>
      <c r="Y29" s="762"/>
      <c r="Z29" s="762"/>
      <c r="AA29" s="762"/>
      <c r="AB29" s="784"/>
      <c r="AC29" s="781"/>
      <c r="AD29" s="762"/>
      <c r="AE29" s="1070"/>
      <c r="AF29" s="762"/>
      <c r="AG29" s="762"/>
      <c r="AH29" s="762"/>
      <c r="AI29" s="772"/>
      <c r="AJ29" s="726"/>
      <c r="AK29" s="726"/>
    </row>
    <row r="30" spans="1:37" ht="30" customHeight="1" x14ac:dyDescent="0.25">
      <c r="A30" s="874"/>
      <c r="B30" s="833" t="s">
        <v>200</v>
      </c>
      <c r="C30" s="1066"/>
      <c r="D30" s="742"/>
      <c r="E30" s="843"/>
      <c r="F30" s="66" t="s">
        <v>78</v>
      </c>
      <c r="G30" s="67" t="s">
        <v>91</v>
      </c>
      <c r="H30" s="288">
        <v>3</v>
      </c>
      <c r="I30" s="288"/>
      <c r="J30" s="288">
        <v>3</v>
      </c>
      <c r="K30" s="288"/>
      <c r="L30" s="288">
        <v>3</v>
      </c>
      <c r="M30" s="288"/>
      <c r="N30" s="288"/>
      <c r="O30" s="288"/>
      <c r="P30" s="288">
        <v>3</v>
      </c>
      <c r="Q30" s="288"/>
      <c r="R30" s="288">
        <v>3</v>
      </c>
      <c r="S30" s="288"/>
      <c r="T30" s="371">
        <f t="shared" si="0"/>
        <v>15</v>
      </c>
      <c r="U30" s="764"/>
      <c r="V30" s="762"/>
      <c r="W30" s="762"/>
      <c r="X30" s="762"/>
      <c r="Y30" s="762"/>
      <c r="Z30" s="762"/>
      <c r="AA30" s="762"/>
      <c r="AB30" s="784"/>
      <c r="AC30" s="781"/>
      <c r="AD30" s="762"/>
      <c r="AE30" s="1070"/>
      <c r="AF30" s="762"/>
      <c r="AG30" s="762"/>
      <c r="AH30" s="762"/>
      <c r="AI30" s="772"/>
      <c r="AJ30" s="727"/>
      <c r="AK30" s="727"/>
    </row>
    <row r="31" spans="1:37" ht="30" customHeight="1" x14ac:dyDescent="0.25">
      <c r="A31" s="925">
        <v>9</v>
      </c>
      <c r="B31" s="560" t="s">
        <v>751</v>
      </c>
      <c r="C31" s="1072" t="s">
        <v>344</v>
      </c>
      <c r="D31" s="818" t="s">
        <v>612</v>
      </c>
      <c r="E31" s="845" t="s">
        <v>75</v>
      </c>
      <c r="F31" s="869" t="s">
        <v>692</v>
      </c>
      <c r="G31" s="608" t="s">
        <v>695</v>
      </c>
      <c r="H31" s="611"/>
      <c r="I31" s="547"/>
      <c r="J31" s="547"/>
      <c r="K31" s="547"/>
      <c r="L31" s="547"/>
      <c r="M31" s="547"/>
      <c r="N31" s="547"/>
      <c r="O31" s="547"/>
      <c r="P31" s="547"/>
      <c r="Q31" s="547"/>
      <c r="R31" s="547"/>
      <c r="S31" s="547"/>
      <c r="T31" s="612">
        <v>10</v>
      </c>
      <c r="U31" s="734"/>
      <c r="V31" s="728"/>
      <c r="W31" s="728"/>
      <c r="X31" s="728"/>
      <c r="Y31" s="728"/>
      <c r="Z31" s="728"/>
      <c r="AA31" s="728"/>
      <c r="AB31" s="841"/>
      <c r="AC31" s="828">
        <v>16</v>
      </c>
      <c r="AD31" s="728"/>
      <c r="AE31" s="1071"/>
      <c r="AF31" s="728"/>
      <c r="AG31" s="728"/>
      <c r="AH31" s="728"/>
      <c r="AI31" s="731"/>
      <c r="AJ31" s="725"/>
      <c r="AK31" s="725"/>
    </row>
    <row r="32" spans="1:37" ht="30" customHeight="1" x14ac:dyDescent="0.25">
      <c r="A32" s="876"/>
      <c r="B32" s="560" t="s">
        <v>752</v>
      </c>
      <c r="C32" s="1065"/>
      <c r="D32" s="741"/>
      <c r="E32" s="842"/>
      <c r="F32" s="1073"/>
      <c r="G32" s="608" t="s">
        <v>695</v>
      </c>
      <c r="H32" s="611"/>
      <c r="I32" s="547"/>
      <c r="J32" s="547"/>
      <c r="K32" s="547"/>
      <c r="L32" s="547"/>
      <c r="M32" s="547"/>
      <c r="N32" s="547"/>
      <c r="O32" s="547"/>
      <c r="P32" s="547"/>
      <c r="Q32" s="547"/>
      <c r="R32" s="547"/>
      <c r="S32" s="547"/>
      <c r="T32" s="612">
        <v>5</v>
      </c>
      <c r="U32" s="735"/>
      <c r="V32" s="729"/>
      <c r="W32" s="729"/>
      <c r="X32" s="729"/>
      <c r="Y32" s="729"/>
      <c r="Z32" s="729"/>
      <c r="AA32" s="729"/>
      <c r="AB32" s="738"/>
      <c r="AC32" s="822"/>
      <c r="AD32" s="729"/>
      <c r="AE32" s="1068"/>
      <c r="AF32" s="729"/>
      <c r="AG32" s="729"/>
      <c r="AH32" s="729"/>
      <c r="AI32" s="732"/>
      <c r="AJ32" s="726"/>
      <c r="AK32" s="726"/>
    </row>
    <row r="33" spans="1:37" ht="30" customHeight="1" thickBot="1" x14ac:dyDescent="0.3">
      <c r="A33" s="861"/>
      <c r="B33" s="562" t="s">
        <v>753</v>
      </c>
      <c r="C33" s="1066"/>
      <c r="D33" s="806"/>
      <c r="E33" s="843"/>
      <c r="F33" s="870"/>
      <c r="G33" s="608" t="s">
        <v>695</v>
      </c>
      <c r="H33" s="616"/>
      <c r="I33" s="617"/>
      <c r="J33" s="617"/>
      <c r="K33" s="617"/>
      <c r="L33" s="617"/>
      <c r="M33" s="617"/>
      <c r="N33" s="617"/>
      <c r="O33" s="617"/>
      <c r="P33" s="617"/>
      <c r="Q33" s="617"/>
      <c r="R33" s="617"/>
      <c r="S33" s="617"/>
      <c r="T33" s="618">
        <v>1</v>
      </c>
      <c r="U33" s="736"/>
      <c r="V33" s="730"/>
      <c r="W33" s="730"/>
      <c r="X33" s="730"/>
      <c r="Y33" s="730"/>
      <c r="Z33" s="730"/>
      <c r="AA33" s="730"/>
      <c r="AB33" s="739"/>
      <c r="AC33" s="780"/>
      <c r="AD33" s="730"/>
      <c r="AE33" s="1069"/>
      <c r="AF33" s="730"/>
      <c r="AG33" s="730"/>
      <c r="AH33" s="730"/>
      <c r="AI33" s="733"/>
      <c r="AJ33" s="727"/>
      <c r="AK33" s="727"/>
    </row>
    <row r="34" spans="1:37" ht="30" customHeight="1" thickBot="1" x14ac:dyDescent="0.35">
      <c r="A34" s="565">
        <v>10</v>
      </c>
      <c r="B34" s="562" t="s">
        <v>754</v>
      </c>
      <c r="C34" s="574" t="s">
        <v>755</v>
      </c>
      <c r="D34" s="552" t="s">
        <v>612</v>
      </c>
      <c r="E34" s="541" t="s">
        <v>75</v>
      </c>
      <c r="F34" s="526" t="s">
        <v>692</v>
      </c>
      <c r="G34" s="530" t="s">
        <v>695</v>
      </c>
      <c r="H34" s="536"/>
      <c r="I34" s="536"/>
      <c r="J34" s="536"/>
      <c r="K34" s="536"/>
      <c r="L34" s="536"/>
      <c r="M34" s="536"/>
      <c r="N34" s="536"/>
      <c r="O34" s="536"/>
      <c r="P34" s="536"/>
      <c r="Q34" s="536"/>
      <c r="R34" s="536"/>
      <c r="S34" s="615"/>
      <c r="T34" s="614">
        <v>10</v>
      </c>
      <c r="U34" s="385"/>
      <c r="V34" s="236"/>
      <c r="W34" s="236"/>
      <c r="X34" s="236"/>
      <c r="Y34" s="236"/>
      <c r="Z34" s="236"/>
      <c r="AA34" s="236"/>
      <c r="AB34" s="238"/>
      <c r="AC34" s="232">
        <v>10</v>
      </c>
      <c r="AD34" s="236"/>
      <c r="AE34" s="424"/>
      <c r="AF34" s="236"/>
      <c r="AG34" s="236"/>
      <c r="AH34" s="236"/>
      <c r="AI34" s="237"/>
      <c r="AJ34" s="234"/>
      <c r="AK34" s="234"/>
    </row>
    <row r="35" spans="1:37" ht="30" customHeight="1" thickBot="1" x14ac:dyDescent="0.35">
      <c r="A35" s="566">
        <v>11</v>
      </c>
      <c r="B35" s="560" t="s">
        <v>756</v>
      </c>
      <c r="C35" s="609" t="s">
        <v>757</v>
      </c>
      <c r="D35" s="539" t="s">
        <v>612</v>
      </c>
      <c r="E35" s="604" t="s">
        <v>75</v>
      </c>
      <c r="F35" s="526" t="s">
        <v>692</v>
      </c>
      <c r="G35" s="530" t="s">
        <v>695</v>
      </c>
      <c r="H35" s="547"/>
      <c r="I35" s="547"/>
      <c r="J35" s="547"/>
      <c r="K35" s="547"/>
      <c r="L35" s="547"/>
      <c r="M35" s="547"/>
      <c r="N35" s="547"/>
      <c r="O35" s="547"/>
      <c r="P35" s="547"/>
      <c r="Q35" s="547"/>
      <c r="R35" s="547"/>
      <c r="S35" s="610"/>
      <c r="T35" s="613">
        <v>10</v>
      </c>
      <c r="U35" s="385"/>
      <c r="V35" s="236"/>
      <c r="W35" s="236"/>
      <c r="X35" s="236"/>
      <c r="Y35" s="236"/>
      <c r="Z35" s="236"/>
      <c r="AA35" s="236"/>
      <c r="AB35" s="238"/>
      <c r="AC35" s="232">
        <v>10</v>
      </c>
      <c r="AD35" s="236"/>
      <c r="AE35" s="424"/>
      <c r="AF35" s="236"/>
      <c r="AG35" s="236"/>
      <c r="AH35" s="236"/>
      <c r="AI35" s="237"/>
      <c r="AJ35" s="234"/>
      <c r="AK35" s="234"/>
    </row>
    <row r="36" spans="1:37" ht="30" customHeight="1" thickBot="1" x14ac:dyDescent="0.35">
      <c r="A36" s="567">
        <v>12</v>
      </c>
      <c r="B36" s="540" t="s">
        <v>758</v>
      </c>
      <c r="C36" s="573" t="s">
        <v>759</v>
      </c>
      <c r="D36" s="551" t="s">
        <v>612</v>
      </c>
      <c r="E36" s="563" t="s">
        <v>75</v>
      </c>
      <c r="F36" s="526" t="s">
        <v>692</v>
      </c>
      <c r="G36" s="530" t="s">
        <v>695</v>
      </c>
      <c r="H36" s="547"/>
      <c r="I36" s="547"/>
      <c r="J36" s="547"/>
      <c r="K36" s="547"/>
      <c r="L36" s="547"/>
      <c r="M36" s="547"/>
      <c r="N36" s="547"/>
      <c r="O36" s="547"/>
      <c r="P36" s="547"/>
      <c r="Q36" s="547"/>
      <c r="R36" s="547"/>
      <c r="S36" s="610"/>
      <c r="T36" s="614">
        <v>5</v>
      </c>
      <c r="U36" s="385"/>
      <c r="V36" s="236"/>
      <c r="W36" s="236"/>
      <c r="X36" s="236"/>
      <c r="Y36" s="236"/>
      <c r="Z36" s="236"/>
      <c r="AA36" s="236"/>
      <c r="AB36" s="238"/>
      <c r="AC36" s="232">
        <v>5</v>
      </c>
      <c r="AD36" s="236"/>
      <c r="AE36" s="424"/>
      <c r="AF36" s="236"/>
      <c r="AG36" s="236"/>
      <c r="AH36" s="236"/>
      <c r="AI36" s="237"/>
      <c r="AJ36" s="234"/>
      <c r="AK36" s="234"/>
    </row>
    <row r="37" spans="1:37" ht="30" customHeight="1" x14ac:dyDescent="0.25">
      <c r="A37" s="860">
        <v>13</v>
      </c>
      <c r="B37" s="790" t="s">
        <v>348</v>
      </c>
      <c r="C37" s="1072" t="s">
        <v>349</v>
      </c>
      <c r="D37" s="804" t="s">
        <v>350</v>
      </c>
      <c r="E37" s="845" t="s">
        <v>75</v>
      </c>
      <c r="F37" s="68"/>
      <c r="G37" s="69"/>
      <c r="H37" s="308"/>
      <c r="I37" s="309"/>
      <c r="J37" s="309"/>
      <c r="K37" s="309"/>
      <c r="L37" s="309"/>
      <c r="M37" s="309"/>
      <c r="N37" s="309"/>
      <c r="O37" s="309"/>
      <c r="P37" s="309"/>
      <c r="Q37" s="309"/>
      <c r="R37" s="309"/>
      <c r="S37" s="310"/>
      <c r="T37" s="249">
        <f t="shared" si="0"/>
        <v>0</v>
      </c>
      <c r="U37" s="736"/>
      <c r="V37" s="730"/>
      <c r="W37" s="730"/>
      <c r="X37" s="730"/>
      <c r="Y37" s="730"/>
      <c r="Z37" s="730"/>
      <c r="AA37" s="730"/>
      <c r="AB37" s="739" t="str">
        <f t="shared" ref="AB37" si="13">E37</f>
        <v>kg</v>
      </c>
      <c r="AC37" s="780">
        <f>SUM(T37:T39)</f>
        <v>78</v>
      </c>
      <c r="AD37" s="730"/>
      <c r="AE37" s="1069">
        <f t="shared" ref="AE37" si="14">AC37*AD37</f>
        <v>0</v>
      </c>
      <c r="AF37" s="730"/>
      <c r="AG37" s="730"/>
      <c r="AH37" s="730"/>
      <c r="AI37" s="733"/>
      <c r="AJ37" s="769"/>
      <c r="AK37" s="769"/>
    </row>
    <row r="38" spans="1:37" ht="30" customHeight="1" x14ac:dyDescent="0.25">
      <c r="A38" s="876"/>
      <c r="B38" s="832" t="s">
        <v>200</v>
      </c>
      <c r="C38" s="1065"/>
      <c r="D38" s="741"/>
      <c r="E38" s="842"/>
      <c r="F38" s="64" t="s">
        <v>351</v>
      </c>
      <c r="G38" s="65" t="s">
        <v>91</v>
      </c>
      <c r="H38" s="273">
        <v>4</v>
      </c>
      <c r="I38" s="274">
        <v>4</v>
      </c>
      <c r="J38" s="274">
        <v>4</v>
      </c>
      <c r="K38" s="274">
        <v>4</v>
      </c>
      <c r="L38" s="274">
        <v>4</v>
      </c>
      <c r="M38" s="274">
        <v>4</v>
      </c>
      <c r="N38" s="274">
        <v>4</v>
      </c>
      <c r="O38" s="274">
        <v>4</v>
      </c>
      <c r="P38" s="274">
        <v>4</v>
      </c>
      <c r="Q38" s="274">
        <v>4</v>
      </c>
      <c r="R38" s="274">
        <v>4</v>
      </c>
      <c r="S38" s="275">
        <v>4</v>
      </c>
      <c r="T38" s="249">
        <f t="shared" si="0"/>
        <v>48</v>
      </c>
      <c r="U38" s="764"/>
      <c r="V38" s="762"/>
      <c r="W38" s="762"/>
      <c r="X38" s="762"/>
      <c r="Y38" s="762"/>
      <c r="Z38" s="762"/>
      <c r="AA38" s="762"/>
      <c r="AB38" s="784"/>
      <c r="AC38" s="781"/>
      <c r="AD38" s="762"/>
      <c r="AE38" s="1070"/>
      <c r="AF38" s="762"/>
      <c r="AG38" s="762"/>
      <c r="AH38" s="762"/>
      <c r="AI38" s="772"/>
      <c r="AJ38" s="726"/>
      <c r="AK38" s="726"/>
    </row>
    <row r="39" spans="1:37" ht="30" customHeight="1" thickBot="1" x14ac:dyDescent="0.3">
      <c r="A39" s="874"/>
      <c r="B39" s="832" t="s">
        <v>200</v>
      </c>
      <c r="C39" s="1065"/>
      <c r="D39" s="741"/>
      <c r="E39" s="842"/>
      <c r="F39" s="66" t="s">
        <v>78</v>
      </c>
      <c r="G39" s="67" t="s">
        <v>618</v>
      </c>
      <c r="H39" s="288"/>
      <c r="I39" s="289">
        <v>6</v>
      </c>
      <c r="J39" s="289"/>
      <c r="K39" s="289">
        <v>6</v>
      </c>
      <c r="L39" s="289"/>
      <c r="M39" s="289"/>
      <c r="N39" s="289">
        <v>6</v>
      </c>
      <c r="O39" s="289"/>
      <c r="P39" s="289"/>
      <c r="Q39" s="289">
        <v>6</v>
      </c>
      <c r="R39" s="289"/>
      <c r="S39" s="290">
        <v>6</v>
      </c>
      <c r="T39" s="249">
        <f t="shared" si="0"/>
        <v>30</v>
      </c>
      <c r="U39" s="764"/>
      <c r="V39" s="762"/>
      <c r="W39" s="762"/>
      <c r="X39" s="762"/>
      <c r="Y39" s="762"/>
      <c r="Z39" s="762"/>
      <c r="AA39" s="762"/>
      <c r="AB39" s="784"/>
      <c r="AC39" s="781"/>
      <c r="AD39" s="762"/>
      <c r="AE39" s="1070"/>
      <c r="AF39" s="762"/>
      <c r="AG39" s="762"/>
      <c r="AH39" s="762"/>
      <c r="AI39" s="772"/>
      <c r="AJ39" s="726"/>
      <c r="AK39" s="726"/>
    </row>
    <row r="40" spans="1:37" ht="20.25" x14ac:dyDescent="0.3">
      <c r="B40" s="877" t="s">
        <v>95</v>
      </c>
      <c r="C40" s="855"/>
      <c r="D40" s="855"/>
      <c r="E40" s="855"/>
      <c r="F40" s="855"/>
      <c r="G40" s="855"/>
      <c r="H40" s="855"/>
      <c r="I40" s="855"/>
      <c r="J40" s="855"/>
      <c r="K40" s="855"/>
      <c r="L40" s="855"/>
      <c r="M40" s="855"/>
      <c r="N40" s="855"/>
      <c r="O40" s="855"/>
      <c r="P40" s="855"/>
      <c r="Q40" s="855"/>
      <c r="R40" s="855"/>
      <c r="S40" s="855"/>
      <c r="T40" s="855"/>
      <c r="U40" s="855"/>
      <c r="V40" s="855"/>
      <c r="W40" s="855"/>
      <c r="X40" s="855"/>
      <c r="Y40" s="855"/>
      <c r="Z40" s="855"/>
      <c r="AA40" s="855"/>
      <c r="AB40" s="855"/>
      <c r="AC40" s="855"/>
      <c r="AD40" s="855"/>
      <c r="AE40" s="72">
        <f>SUM(AE5:AE39)</f>
        <v>0</v>
      </c>
    </row>
    <row r="41" spans="1:37" ht="15.75" x14ac:dyDescent="0.25">
      <c r="G41" s="16"/>
      <c r="H41" s="16"/>
      <c r="I41" s="16"/>
      <c r="J41" s="16"/>
      <c r="K41" s="16"/>
      <c r="L41" s="16"/>
      <c r="M41" s="16"/>
      <c r="N41" s="16"/>
      <c r="O41" s="16"/>
      <c r="P41" s="16"/>
      <c r="T41" s="34"/>
    </row>
    <row r="42" spans="1:37" ht="18.75" x14ac:dyDescent="0.3">
      <c r="D42" s="17"/>
      <c r="E42" s="2"/>
      <c r="F42" s="2"/>
      <c r="G42" s="2"/>
      <c r="H42" s="2"/>
      <c r="I42" s="2"/>
      <c r="J42" s="2"/>
      <c r="K42" s="2"/>
      <c r="L42" s="2"/>
      <c r="M42" s="2"/>
      <c r="N42" s="2"/>
      <c r="O42" s="2"/>
      <c r="P42" s="2"/>
      <c r="T42" s="34"/>
    </row>
    <row r="43" spans="1:37" ht="18.75" x14ac:dyDescent="0.3">
      <c r="B43" s="18" t="s">
        <v>96</v>
      </c>
      <c r="C43" s="19"/>
      <c r="D43" s="20">
        <f>SUM(AF5:AF39)/8</f>
        <v>0</v>
      </c>
      <c r="E43" s="19" t="s">
        <v>97</v>
      </c>
      <c r="F43" s="16"/>
      <c r="G43" s="16"/>
      <c r="H43" s="16"/>
      <c r="I43" s="16"/>
      <c r="J43" s="16"/>
      <c r="K43" s="16"/>
      <c r="L43" s="16"/>
      <c r="M43" s="24"/>
      <c r="N43" s="25"/>
    </row>
    <row r="44" spans="1:37" ht="25.5" customHeight="1" x14ac:dyDescent="0.25">
      <c r="B44"/>
      <c r="C44" s="21"/>
      <c r="D44" s="22"/>
      <c r="E44" s="22"/>
      <c r="F44" s="22"/>
      <c r="G44" s="22"/>
      <c r="H44" s="22"/>
      <c r="I44" s="22"/>
      <c r="J44" s="26"/>
      <c r="K44" s="27"/>
      <c r="L44" s="28"/>
      <c r="M44" s="28"/>
      <c r="N44" s="29"/>
    </row>
    <row r="45" spans="1:37" s="2" customFormat="1" ht="37.5" customHeight="1" x14ac:dyDescent="0.3">
      <c r="B45" s="815" t="s">
        <v>98</v>
      </c>
      <c r="C45" s="815"/>
      <c r="D45" s="815"/>
      <c r="E45" s="815"/>
      <c r="F45" s="815"/>
      <c r="G45" s="815"/>
      <c r="H45" s="815"/>
      <c r="I45" s="815"/>
      <c r="J45" s="815"/>
      <c r="K45" s="815"/>
      <c r="L45" s="815"/>
      <c r="M45" s="815"/>
      <c r="N45" s="815"/>
    </row>
    <row r="46" spans="1:37" s="2" customFormat="1" ht="37.5" customHeight="1" x14ac:dyDescent="0.3">
      <c r="B46" s="815" t="s">
        <v>32</v>
      </c>
      <c r="C46" s="815"/>
      <c r="D46" s="815"/>
      <c r="E46" s="815"/>
      <c r="F46" s="815"/>
      <c r="G46" s="815"/>
      <c r="H46" s="815"/>
      <c r="I46" s="815"/>
      <c r="J46" s="815"/>
    </row>
    <row r="47" spans="1:37" s="2" customFormat="1" ht="37.5" customHeight="1" x14ac:dyDescent="0.3">
      <c r="B47" s="815" t="s">
        <v>33</v>
      </c>
      <c r="C47" s="815"/>
      <c r="D47" s="815"/>
      <c r="E47" s="815"/>
      <c r="F47" s="815"/>
      <c r="G47" s="815"/>
      <c r="H47" s="815"/>
      <c r="I47" s="815"/>
      <c r="J47" s="815"/>
    </row>
    <row r="48" spans="1:37" x14ac:dyDescent="0.25">
      <c r="C48" s="1"/>
      <c r="D48" s="3"/>
      <c r="E48" s="71"/>
    </row>
    <row r="49" spans="1:20" ht="15.75" x14ac:dyDescent="0.25">
      <c r="A49" s="809" t="s">
        <v>506</v>
      </c>
      <c r="B49" s="809"/>
      <c r="C49" s="809"/>
      <c r="D49" s="809"/>
      <c r="E49" s="809"/>
      <c r="F49" s="809"/>
      <c r="G49" s="809"/>
      <c r="H49" s="809"/>
      <c r="I49" s="809"/>
      <c r="J49" s="809"/>
      <c r="K49" s="809"/>
      <c r="L49" s="809"/>
      <c r="M49" s="809"/>
      <c r="N49" s="809"/>
      <c r="O49" s="809"/>
      <c r="P49" s="809"/>
      <c r="Q49" s="186"/>
      <c r="R49" s="186"/>
      <c r="S49" s="186"/>
      <c r="T49" s="186"/>
    </row>
    <row r="50" spans="1:20" ht="15.75" x14ac:dyDescent="0.25">
      <c r="A50" s="810" t="s">
        <v>571</v>
      </c>
      <c r="B50" s="810"/>
      <c r="C50" s="810"/>
      <c r="D50" s="810"/>
      <c r="E50" s="810"/>
      <c r="F50" s="810"/>
      <c r="G50" s="810"/>
      <c r="H50" s="810"/>
      <c r="I50" s="186"/>
      <c r="J50" s="186"/>
      <c r="K50" s="186"/>
      <c r="L50" s="186"/>
      <c r="M50" s="186"/>
      <c r="N50" s="186"/>
      <c r="O50" s="186"/>
      <c r="P50" s="186"/>
      <c r="Q50" s="186"/>
      <c r="R50" s="186"/>
      <c r="S50" s="186"/>
      <c r="T50" s="186"/>
    </row>
    <row r="51" spans="1:20" ht="16.5" thickBot="1" x14ac:dyDescent="0.3">
      <c r="A51" s="811" t="s">
        <v>495</v>
      </c>
      <c r="B51" s="811"/>
      <c r="C51" s="811"/>
      <c r="D51" s="811"/>
      <c r="E51" s="811"/>
      <c r="F51" s="811"/>
      <c r="G51" s="811"/>
      <c r="H51" s="811"/>
      <c r="I51" s="811"/>
      <c r="J51" s="811"/>
      <c r="K51" s="811"/>
      <c r="L51" s="186"/>
      <c r="M51" s="186"/>
      <c r="N51" s="186"/>
      <c r="O51" s="186"/>
      <c r="P51" s="186"/>
      <c r="Q51" s="186"/>
      <c r="R51" s="186"/>
      <c r="S51" s="186"/>
      <c r="T51" s="186"/>
    </row>
    <row r="52" spans="1:20" ht="15.75" x14ac:dyDescent="0.25">
      <c r="A52" s="812" t="s">
        <v>521</v>
      </c>
      <c r="B52" s="812"/>
      <c r="C52" s="812"/>
      <c r="D52" s="812"/>
      <c r="E52" s="812"/>
      <c r="F52" s="812"/>
      <c r="G52" s="812"/>
      <c r="H52" s="812"/>
      <c r="I52" s="812"/>
      <c r="J52" s="812"/>
      <c r="K52" s="812"/>
      <c r="L52" s="186"/>
      <c r="M52" s="186"/>
      <c r="N52" s="186"/>
      <c r="O52" s="186"/>
      <c r="P52" s="186"/>
      <c r="Q52" s="186"/>
      <c r="R52" s="186"/>
      <c r="S52" s="186"/>
      <c r="T52" s="186"/>
    </row>
    <row r="53" spans="1:20" ht="15.75" x14ac:dyDescent="0.25">
      <c r="A53" s="948" t="s">
        <v>565</v>
      </c>
      <c r="B53" s="948"/>
      <c r="C53" s="948"/>
      <c r="D53" s="948"/>
      <c r="E53" s="948"/>
      <c r="F53" s="948"/>
      <c r="G53" s="948"/>
      <c r="H53" s="948"/>
      <c r="I53" s="948"/>
      <c r="J53" s="948"/>
      <c r="K53" s="948"/>
      <c r="L53" s="948"/>
      <c r="M53" s="948"/>
      <c r="N53" s="187"/>
      <c r="O53" s="187"/>
      <c r="P53" s="187"/>
      <c r="Q53" s="187"/>
      <c r="R53" s="187"/>
      <c r="S53" s="186"/>
      <c r="T53" s="186"/>
    </row>
    <row r="54" spans="1:20" ht="15.75" x14ac:dyDescent="0.25">
      <c r="A54" s="948" t="s">
        <v>503</v>
      </c>
      <c r="B54" s="948"/>
      <c r="C54" s="948"/>
      <c r="D54" s="948"/>
      <c r="E54" s="948"/>
      <c r="F54" s="948"/>
      <c r="G54" s="948"/>
      <c r="H54" s="948"/>
      <c r="I54" s="222"/>
      <c r="J54" s="223"/>
      <c r="K54" s="223"/>
      <c r="L54" s="223"/>
      <c r="M54" s="223"/>
      <c r="N54" s="186"/>
      <c r="O54" s="186"/>
      <c r="P54" s="186"/>
      <c r="Q54" s="186"/>
      <c r="R54" s="186"/>
      <c r="S54" s="186"/>
      <c r="T54" s="186"/>
    </row>
    <row r="55" spans="1:20" ht="15.75" x14ac:dyDescent="0.25">
      <c r="A55" s="813" t="s">
        <v>504</v>
      </c>
      <c r="B55" s="813"/>
      <c r="C55" s="813"/>
      <c r="D55" s="813"/>
      <c r="E55" s="813"/>
      <c r="F55" s="813"/>
      <c r="G55" s="813"/>
      <c r="H55" s="813"/>
      <c r="I55" s="813"/>
      <c r="J55" s="813"/>
      <c r="K55" s="813"/>
      <c r="L55" s="187"/>
      <c r="M55" s="186"/>
      <c r="N55" s="186"/>
      <c r="O55" s="186"/>
      <c r="P55" s="186"/>
      <c r="Q55" s="186"/>
      <c r="R55" s="186"/>
      <c r="S55" s="186"/>
      <c r="T55" s="186"/>
    </row>
    <row r="56" spans="1:20" ht="15.75" x14ac:dyDescent="0.25">
      <c r="A56" s="813"/>
      <c r="B56" s="813"/>
      <c r="C56" s="813"/>
      <c r="D56" s="813"/>
      <c r="E56" s="813"/>
      <c r="F56" s="813"/>
      <c r="G56" s="813"/>
      <c r="H56" s="813"/>
      <c r="I56" s="187"/>
      <c r="J56" s="188"/>
      <c r="K56" s="188"/>
      <c r="L56" s="188"/>
      <c r="M56" s="186"/>
      <c r="N56" s="186"/>
      <c r="O56" s="186"/>
      <c r="P56" s="186"/>
      <c r="Q56" s="186"/>
      <c r="R56" s="186"/>
      <c r="S56" s="186"/>
      <c r="T56" s="186"/>
    </row>
    <row r="57" spans="1:20" ht="15.75" x14ac:dyDescent="0.25">
      <c r="A57" s="814" t="s">
        <v>496</v>
      </c>
      <c r="B57" s="814"/>
      <c r="C57" s="814"/>
      <c r="D57" s="814"/>
      <c r="E57" s="814"/>
      <c r="F57" s="814"/>
      <c r="G57" s="814"/>
      <c r="H57" s="186"/>
      <c r="I57" s="186"/>
      <c r="J57" s="186"/>
      <c r="K57" s="186"/>
      <c r="L57" s="186"/>
      <c r="M57" s="186"/>
      <c r="N57" s="186"/>
      <c r="O57" s="186"/>
      <c r="P57" s="186"/>
      <c r="Q57" s="186"/>
      <c r="R57" s="186"/>
      <c r="S57" s="186"/>
      <c r="T57" s="186"/>
    </row>
    <row r="58" spans="1:20" ht="15.75" x14ac:dyDescent="0.25">
      <c r="A58" s="808" t="s">
        <v>497</v>
      </c>
      <c r="B58" s="808"/>
      <c r="C58" s="808"/>
      <c r="D58" s="808"/>
      <c r="E58" s="808"/>
      <c r="F58" s="808"/>
      <c r="G58" s="808"/>
      <c r="H58" s="808"/>
      <c r="I58" s="808"/>
      <c r="J58" s="808"/>
      <c r="K58" s="808"/>
      <c r="L58" s="808"/>
      <c r="M58" s="808"/>
      <c r="N58" s="808"/>
      <c r="O58" s="186"/>
      <c r="P58" s="186"/>
      <c r="Q58" s="186"/>
      <c r="R58" s="186"/>
      <c r="S58" s="186"/>
      <c r="T58" s="186"/>
    </row>
    <row r="59" spans="1:20" ht="15.75" x14ac:dyDescent="0.25">
      <c r="A59" s="819" t="s">
        <v>498</v>
      </c>
      <c r="B59" s="819"/>
      <c r="C59" s="819"/>
      <c r="D59" s="819"/>
      <c r="E59" s="186"/>
      <c r="F59" s="186"/>
      <c r="G59" s="186"/>
      <c r="H59" s="186"/>
      <c r="I59" s="186"/>
      <c r="J59" s="186"/>
      <c r="K59" s="186"/>
      <c r="L59" s="186"/>
      <c r="M59" s="186"/>
      <c r="N59" s="186"/>
      <c r="O59" s="186"/>
      <c r="P59" s="186"/>
      <c r="Q59" s="186"/>
      <c r="R59" s="186"/>
      <c r="S59" s="186"/>
      <c r="T59" s="186"/>
    </row>
    <row r="60" spans="1:20" ht="15.75" x14ac:dyDescent="0.25">
      <c r="A60" s="807" t="s">
        <v>499</v>
      </c>
      <c r="B60" s="807"/>
      <c r="C60" s="807"/>
      <c r="D60" s="807"/>
      <c r="E60" s="807"/>
      <c r="F60" s="807"/>
      <c r="G60" s="807"/>
      <c r="H60" s="807"/>
      <c r="I60" s="807"/>
      <c r="J60" s="807"/>
      <c r="K60" s="807"/>
      <c r="L60" s="807"/>
      <c r="M60" s="807"/>
      <c r="N60" s="807"/>
      <c r="O60" s="807"/>
      <c r="P60" s="807"/>
      <c r="Q60" s="807"/>
      <c r="R60" s="807"/>
      <c r="S60" s="807"/>
      <c r="T60" s="807"/>
    </row>
    <row r="61" spans="1:20" ht="15.75" x14ac:dyDescent="0.25">
      <c r="A61" s="807" t="s">
        <v>500</v>
      </c>
      <c r="B61" s="807"/>
      <c r="C61" s="807"/>
      <c r="D61" s="807"/>
      <c r="E61" s="807"/>
      <c r="F61" s="807"/>
      <c r="G61" s="807"/>
      <c r="H61" s="807"/>
      <c r="I61" s="807"/>
      <c r="J61" s="807"/>
      <c r="K61" s="807"/>
      <c r="L61" s="807"/>
      <c r="M61" s="807"/>
      <c r="N61" s="807"/>
      <c r="O61" s="807"/>
      <c r="P61" s="807"/>
      <c r="Q61" s="807"/>
      <c r="R61" s="807"/>
      <c r="S61" s="807"/>
      <c r="T61" s="186"/>
    </row>
    <row r="62" spans="1:20" ht="15.75" x14ac:dyDescent="0.25">
      <c r="A62" s="807" t="s">
        <v>501</v>
      </c>
      <c r="B62" s="807"/>
      <c r="C62" s="807"/>
      <c r="D62" s="807"/>
      <c r="E62" s="807"/>
      <c r="F62" s="807"/>
      <c r="G62" s="807"/>
      <c r="H62" s="807"/>
      <c r="I62" s="807"/>
      <c r="J62" s="807"/>
      <c r="K62" s="807"/>
      <c r="L62" s="807"/>
      <c r="M62" s="807"/>
      <c r="N62" s="807"/>
      <c r="O62" s="807"/>
      <c r="P62" s="807"/>
      <c r="Q62" s="807"/>
      <c r="R62" s="807"/>
      <c r="S62" s="807"/>
      <c r="T62" s="186"/>
    </row>
    <row r="63" spans="1:20" ht="15.75" x14ac:dyDescent="0.25">
      <c r="A63" s="807" t="s">
        <v>502</v>
      </c>
      <c r="B63" s="807"/>
      <c r="C63" s="807"/>
      <c r="D63" s="807"/>
      <c r="E63" s="807"/>
      <c r="F63" s="807"/>
      <c r="G63" s="807"/>
      <c r="H63" s="807"/>
      <c r="I63" s="807"/>
      <c r="J63" s="807"/>
      <c r="K63" s="807"/>
      <c r="L63" s="807"/>
      <c r="M63" s="807"/>
      <c r="N63" s="807"/>
      <c r="O63" s="807"/>
      <c r="P63" s="807"/>
      <c r="Q63" s="807"/>
      <c r="R63" s="807"/>
      <c r="S63" s="807"/>
      <c r="T63" s="807"/>
    </row>
    <row r="64" spans="1:20" ht="15.75" x14ac:dyDescent="0.25">
      <c r="A64" s="807" t="s">
        <v>505</v>
      </c>
      <c r="B64" s="807"/>
      <c r="C64" s="807"/>
      <c r="D64" s="807"/>
      <c r="E64" s="807"/>
      <c r="F64" s="807"/>
      <c r="G64" s="186"/>
      <c r="H64" s="186"/>
      <c r="I64" s="186"/>
      <c r="J64" s="186"/>
      <c r="K64" s="186"/>
      <c r="L64" s="186"/>
      <c r="M64" s="186"/>
      <c r="N64" s="186"/>
      <c r="O64" s="186"/>
      <c r="P64" s="186"/>
      <c r="Q64" s="186"/>
      <c r="R64" s="186"/>
      <c r="S64" s="186"/>
      <c r="T64" s="186"/>
    </row>
    <row r="65" spans="1:20" ht="15.75" x14ac:dyDescent="0.25">
      <c r="A65" s="808" t="s">
        <v>508</v>
      </c>
      <c r="B65" s="808"/>
      <c r="C65" s="808"/>
      <c r="D65" s="808"/>
      <c r="E65" s="808"/>
      <c r="F65" s="808"/>
      <c r="G65" s="808"/>
      <c r="H65" s="808"/>
      <c r="I65" s="808"/>
      <c r="J65" s="808"/>
      <c r="K65" s="808"/>
      <c r="L65" s="808"/>
      <c r="M65" s="808"/>
      <c r="N65" s="186"/>
      <c r="O65" s="186"/>
      <c r="P65" s="186"/>
      <c r="Q65" s="186"/>
      <c r="R65" s="186"/>
      <c r="S65" s="186"/>
      <c r="T65" s="186"/>
    </row>
  </sheetData>
  <protectedRanges>
    <protectedRange sqref="AD5:AI39" name="Diapazons2_5_1_1_1_1"/>
    <protectedRange sqref="U5:Z39" name="Diapazons1_5_1_1_1_1"/>
    <protectedRange sqref="B42:P42" name="Diapazons4_5_1_1"/>
    <protectedRange sqref="V40" name="Diapazons3_5_1_1"/>
    <protectedRange sqref="B43:N44" name="Diapazons4_5_1"/>
    <protectedRange sqref="B45:N47" name="Diapazons4_5_1_1_1"/>
  </protectedRanges>
  <mergeCells count="260">
    <mergeCell ref="AJ31:AJ33"/>
    <mergeCell ref="AK31:AK33"/>
    <mergeCell ref="A58:N58"/>
    <mergeCell ref="A59:D59"/>
    <mergeCell ref="A60:T60"/>
    <mergeCell ref="A61:S61"/>
    <mergeCell ref="A62:S62"/>
    <mergeCell ref="A63:T63"/>
    <mergeCell ref="AK37:AK39"/>
    <mergeCell ref="F31:F33"/>
    <mergeCell ref="A64:F64"/>
    <mergeCell ref="A65:M65"/>
    <mergeCell ref="A49:P49"/>
    <mergeCell ref="A50:H50"/>
    <mergeCell ref="A51:K51"/>
    <mergeCell ref="A52:K52"/>
    <mergeCell ref="A53:M53"/>
    <mergeCell ref="A54:H54"/>
    <mergeCell ref="A55:K55"/>
    <mergeCell ref="A56:H56"/>
    <mergeCell ref="A57:G57"/>
    <mergeCell ref="B1:P1"/>
    <mergeCell ref="B2:P2"/>
    <mergeCell ref="C3:D3"/>
    <mergeCell ref="H3:S3"/>
    <mergeCell ref="U3:AA3"/>
    <mergeCell ref="B40:AD40"/>
    <mergeCell ref="B45:N45"/>
    <mergeCell ref="B46:J46"/>
    <mergeCell ref="B47:J47"/>
    <mergeCell ref="B3:B4"/>
    <mergeCell ref="B5:B7"/>
    <mergeCell ref="B8:B11"/>
    <mergeCell ref="B12:B14"/>
    <mergeCell ref="B15:B17"/>
    <mergeCell ref="B18:B21"/>
    <mergeCell ref="B22:B24"/>
    <mergeCell ref="B28:B30"/>
    <mergeCell ref="B37:B39"/>
    <mergeCell ref="C5:C7"/>
    <mergeCell ref="C8:C11"/>
    <mergeCell ref="C12:C14"/>
    <mergeCell ref="C15:C17"/>
    <mergeCell ref="C18:C21"/>
    <mergeCell ref="C22:C24"/>
    <mergeCell ref="A3:A4"/>
    <mergeCell ref="A5:A7"/>
    <mergeCell ref="A8:A11"/>
    <mergeCell ref="A12:A14"/>
    <mergeCell ref="A15:A17"/>
    <mergeCell ref="A18:A21"/>
    <mergeCell ref="A22:A24"/>
    <mergeCell ref="A28:A30"/>
    <mergeCell ref="A37:A39"/>
    <mergeCell ref="A25:A27"/>
    <mergeCell ref="A31:A33"/>
    <mergeCell ref="C28:C30"/>
    <mergeCell ref="C37:C39"/>
    <mergeCell ref="D5:D7"/>
    <mergeCell ref="D8:D11"/>
    <mergeCell ref="D12:D14"/>
    <mergeCell ref="D15:D17"/>
    <mergeCell ref="D18:D21"/>
    <mergeCell ref="D22:D24"/>
    <mergeCell ref="D28:D30"/>
    <mergeCell ref="D37:D39"/>
    <mergeCell ref="C31:C33"/>
    <mergeCell ref="D31:D33"/>
    <mergeCell ref="E3:E4"/>
    <mergeCell ref="E5:E7"/>
    <mergeCell ref="E8:E11"/>
    <mergeCell ref="E12:E14"/>
    <mergeCell ref="E15:E17"/>
    <mergeCell ref="E18:E21"/>
    <mergeCell ref="E22:E24"/>
    <mergeCell ref="E28:E30"/>
    <mergeCell ref="E37:E39"/>
    <mergeCell ref="E31:E33"/>
    <mergeCell ref="F3:F4"/>
    <mergeCell ref="G3:G4"/>
    <mergeCell ref="T3:T4"/>
    <mergeCell ref="U5:U7"/>
    <mergeCell ref="U8:U11"/>
    <mergeCell ref="U12:U14"/>
    <mergeCell ref="U15:U17"/>
    <mergeCell ref="U18:U21"/>
    <mergeCell ref="U22:U24"/>
    <mergeCell ref="U28:U30"/>
    <mergeCell ref="U37:U39"/>
    <mergeCell ref="V8:V11"/>
    <mergeCell ref="V12:V14"/>
    <mergeCell ref="V15:V17"/>
    <mergeCell ref="V18:V21"/>
    <mergeCell ref="V22:V24"/>
    <mergeCell ref="V28:V30"/>
    <mergeCell ref="V37:V39"/>
    <mergeCell ref="U25:U27"/>
    <mergeCell ref="V25:V27"/>
    <mergeCell ref="U31:U33"/>
    <mergeCell ref="V31:V33"/>
    <mergeCell ref="W5:W7"/>
    <mergeCell ref="W8:W11"/>
    <mergeCell ref="W12:W14"/>
    <mergeCell ref="W15:W17"/>
    <mergeCell ref="W18:W21"/>
    <mergeCell ref="W22:W24"/>
    <mergeCell ref="W28:W30"/>
    <mergeCell ref="W37:W39"/>
    <mergeCell ref="X5:X7"/>
    <mergeCell ref="X8:X11"/>
    <mergeCell ref="X12:X14"/>
    <mergeCell ref="X15:X17"/>
    <mergeCell ref="X18:X21"/>
    <mergeCell ref="X22:X24"/>
    <mergeCell ref="X28:X30"/>
    <mergeCell ref="X37:X39"/>
    <mergeCell ref="W25:W27"/>
    <mergeCell ref="X25:X27"/>
    <mergeCell ref="W31:W33"/>
    <mergeCell ref="X31:X33"/>
    <mergeCell ref="Y5:Y7"/>
    <mergeCell ref="Y8:Y11"/>
    <mergeCell ref="Y12:Y14"/>
    <mergeCell ref="Y15:Y17"/>
    <mergeCell ref="Y18:Y21"/>
    <mergeCell ref="Y22:Y24"/>
    <mergeCell ref="Y28:Y30"/>
    <mergeCell ref="Y37:Y39"/>
    <mergeCell ref="Z5:Z7"/>
    <mergeCell ref="Z8:Z11"/>
    <mergeCell ref="Z12:Z14"/>
    <mergeCell ref="Z15:Z17"/>
    <mergeCell ref="Z18:Z21"/>
    <mergeCell ref="Z22:Z24"/>
    <mergeCell ref="Z28:Z30"/>
    <mergeCell ref="Z37:Z39"/>
    <mergeCell ref="Y25:Y27"/>
    <mergeCell ref="Z25:Z27"/>
    <mergeCell ref="Y31:Y33"/>
    <mergeCell ref="Z31:Z33"/>
    <mergeCell ref="AA5:AA7"/>
    <mergeCell ref="AA8:AA11"/>
    <mergeCell ref="AA12:AA14"/>
    <mergeCell ref="AA15:AA17"/>
    <mergeCell ref="AA18:AA21"/>
    <mergeCell ref="AA22:AA24"/>
    <mergeCell ref="AA28:AA30"/>
    <mergeCell ref="AA37:AA39"/>
    <mergeCell ref="AB3:AB4"/>
    <mergeCell ref="AB5:AB7"/>
    <mergeCell ref="AB8:AB11"/>
    <mergeCell ref="AB12:AB14"/>
    <mergeCell ref="AB15:AB17"/>
    <mergeCell ref="AB18:AB21"/>
    <mergeCell ref="AB22:AB24"/>
    <mergeCell ref="AB28:AB30"/>
    <mergeCell ref="AB37:AB39"/>
    <mergeCell ref="AA25:AA27"/>
    <mergeCell ref="AB25:AB27"/>
    <mergeCell ref="AA31:AA33"/>
    <mergeCell ref="AB31:AB33"/>
    <mergeCell ref="AC3:AC4"/>
    <mergeCell ref="AC5:AC7"/>
    <mergeCell ref="AC8:AC11"/>
    <mergeCell ref="AC12:AC14"/>
    <mergeCell ref="AC15:AC17"/>
    <mergeCell ref="AC18:AC21"/>
    <mergeCell ref="AC22:AC24"/>
    <mergeCell ref="AC28:AC30"/>
    <mergeCell ref="AC37:AC39"/>
    <mergeCell ref="AC25:AC27"/>
    <mergeCell ref="AC31:AC33"/>
    <mergeCell ref="AE18:AE21"/>
    <mergeCell ref="AE22:AE24"/>
    <mergeCell ref="AE28:AE30"/>
    <mergeCell ref="AE37:AE39"/>
    <mergeCell ref="AD3:AD4"/>
    <mergeCell ref="AD5:AD7"/>
    <mergeCell ref="AD8:AD11"/>
    <mergeCell ref="AD12:AD14"/>
    <mergeCell ref="AD15:AD17"/>
    <mergeCell ref="AD18:AD21"/>
    <mergeCell ref="AD22:AD24"/>
    <mergeCell ref="AD28:AD30"/>
    <mergeCell ref="AD37:AD39"/>
    <mergeCell ref="AD25:AD27"/>
    <mergeCell ref="AE25:AE27"/>
    <mergeCell ref="AD31:AD33"/>
    <mergeCell ref="AE31:AE33"/>
    <mergeCell ref="AE15:AE17"/>
    <mergeCell ref="AI18:AI21"/>
    <mergeCell ref="AI22:AI24"/>
    <mergeCell ref="AI28:AI30"/>
    <mergeCell ref="AG28:AG30"/>
    <mergeCell ref="AG37:AG39"/>
    <mergeCell ref="AF3:AF4"/>
    <mergeCell ref="AF5:AF7"/>
    <mergeCell ref="AF8:AF11"/>
    <mergeCell ref="AF12:AF14"/>
    <mergeCell ref="AF15:AF17"/>
    <mergeCell ref="AF18:AF21"/>
    <mergeCell ref="AF22:AF24"/>
    <mergeCell ref="AF28:AF30"/>
    <mergeCell ref="AF37:AF39"/>
    <mergeCell ref="AF25:AF27"/>
    <mergeCell ref="AG25:AG27"/>
    <mergeCell ref="AH25:AH27"/>
    <mergeCell ref="AI25:AI27"/>
    <mergeCell ref="AF31:AF33"/>
    <mergeCell ref="AG31:AG33"/>
    <mergeCell ref="AH31:AH33"/>
    <mergeCell ref="AI31:AI33"/>
    <mergeCell ref="AK28:AK30"/>
    <mergeCell ref="AI37:AI39"/>
    <mergeCell ref="AH3:AH4"/>
    <mergeCell ref="AH5:AH7"/>
    <mergeCell ref="AH8:AH11"/>
    <mergeCell ref="AH12:AH14"/>
    <mergeCell ref="AH15:AH17"/>
    <mergeCell ref="AH18:AH21"/>
    <mergeCell ref="AH22:AH24"/>
    <mergeCell ref="AH28:AH30"/>
    <mergeCell ref="AH37:AH39"/>
    <mergeCell ref="AI3:AI4"/>
    <mergeCell ref="AI5:AI7"/>
    <mergeCell ref="AJ3:AJ4"/>
    <mergeCell ref="AJ5:AJ7"/>
    <mergeCell ref="AJ8:AJ11"/>
    <mergeCell ref="AJ12:AJ14"/>
    <mergeCell ref="AJ15:AJ17"/>
    <mergeCell ref="AJ18:AJ21"/>
    <mergeCell ref="AJ22:AJ24"/>
    <mergeCell ref="AJ28:AJ30"/>
    <mergeCell ref="AJ37:AJ39"/>
    <mergeCell ref="AI8:AI11"/>
    <mergeCell ref="AI12:AI14"/>
    <mergeCell ref="B25:B27"/>
    <mergeCell ref="C25:C27"/>
    <mergeCell ref="D25:D27"/>
    <mergeCell ref="E25:E27"/>
    <mergeCell ref="V5:V7"/>
    <mergeCell ref="AK3:AK4"/>
    <mergeCell ref="AK5:AK7"/>
    <mergeCell ref="AK8:AK11"/>
    <mergeCell ref="AK12:AK14"/>
    <mergeCell ref="AK15:AK17"/>
    <mergeCell ref="AK18:AK21"/>
    <mergeCell ref="AK22:AK24"/>
    <mergeCell ref="AG3:AG4"/>
    <mergeCell ref="AG5:AG7"/>
    <mergeCell ref="AG8:AG11"/>
    <mergeCell ref="AG12:AG14"/>
    <mergeCell ref="AG15:AG17"/>
    <mergeCell ref="AG18:AG21"/>
    <mergeCell ref="AG22:AG24"/>
    <mergeCell ref="AE3:AE4"/>
    <mergeCell ref="AE5:AE7"/>
    <mergeCell ref="AE8:AE11"/>
    <mergeCell ref="AE12:AE14"/>
    <mergeCell ref="AI15:AI17"/>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L50"/>
  <sheetViews>
    <sheetView topLeftCell="A16" zoomScale="62" zoomScaleNormal="62" workbookViewId="0">
      <selection activeCell="S27" sqref="S27"/>
    </sheetView>
  </sheetViews>
  <sheetFormatPr defaultColWidth="9" defaultRowHeight="15" x14ac:dyDescent="0.25"/>
  <cols>
    <col min="1" max="1" width="9.140625"/>
    <col min="2" max="2" width="28.42578125" customWidth="1"/>
    <col min="3" max="3" width="71.42578125" style="50" customWidth="1"/>
    <col min="4" max="4" width="26.5703125" style="1" customWidth="1"/>
    <col min="5" max="5" width="13.7109375" customWidth="1"/>
    <col min="6" max="6" width="28.28515625" customWidth="1"/>
    <col min="7" max="7" width="27" customWidth="1"/>
    <col min="8" max="19" width="10.42578125" customWidth="1"/>
    <col min="20" max="20" width="12.28515625" customWidth="1"/>
    <col min="21" max="21" width="22.42578125" customWidth="1"/>
    <col min="22" max="22" width="13.85546875" customWidth="1"/>
    <col min="23" max="23" width="12.28515625" customWidth="1"/>
    <col min="24" max="24" width="13.42578125" customWidth="1"/>
    <col min="25" max="25" width="13.28515625" customWidth="1"/>
    <col min="26" max="26" width="14.140625" customWidth="1"/>
    <col min="27" max="27" width="15.7109375" customWidth="1"/>
    <col min="28" max="28" width="20" customWidth="1"/>
    <col min="29" max="29" width="17.7109375" customWidth="1"/>
    <col min="30" max="30" width="18.7109375" customWidth="1"/>
    <col min="31" max="31" width="22.42578125" customWidth="1"/>
    <col min="32" max="32" width="47.7109375" customWidth="1"/>
    <col min="33" max="35" width="14.85546875" customWidth="1"/>
    <col min="36" max="36" width="18" customWidth="1"/>
    <col min="37" max="37" width="21.5703125" customWidth="1"/>
    <col min="38" max="38" width="26.7109375" customWidth="1"/>
  </cols>
  <sheetData>
    <row r="1" spans="1:38" ht="18.75" x14ac:dyDescent="0.25">
      <c r="C1" s="721" t="s">
        <v>34</v>
      </c>
      <c r="D1" s="721"/>
      <c r="E1" s="721"/>
      <c r="F1" s="721"/>
      <c r="G1" s="721"/>
      <c r="H1" s="721"/>
      <c r="I1" s="721"/>
      <c r="J1" s="721"/>
      <c r="K1" s="721"/>
      <c r="L1" s="721"/>
      <c r="M1" s="721"/>
      <c r="N1" s="721"/>
      <c r="O1" s="721"/>
      <c r="P1" s="721"/>
      <c r="Q1" s="721"/>
    </row>
    <row r="2" spans="1:38" ht="18.75" customHeight="1" x14ac:dyDescent="0.25">
      <c r="C2" s="722" t="s">
        <v>35</v>
      </c>
      <c r="D2" s="722"/>
      <c r="E2" s="722"/>
      <c r="F2" s="722"/>
      <c r="G2" s="722"/>
      <c r="H2" s="722"/>
      <c r="I2" s="722"/>
      <c r="J2" s="722"/>
      <c r="K2" s="722"/>
      <c r="L2" s="722"/>
      <c r="M2" s="722"/>
      <c r="N2" s="722"/>
      <c r="O2" s="722"/>
      <c r="P2" s="722"/>
      <c r="Q2" s="722"/>
    </row>
    <row r="3" spans="1:38" ht="15.75" thickBot="1" x14ac:dyDescent="0.3"/>
    <row r="4" spans="1:38" s="1" customFormat="1" ht="42" customHeight="1" x14ac:dyDescent="0.25">
      <c r="A4" s="829" t="s">
        <v>3</v>
      </c>
      <c r="B4" s="1076" t="s">
        <v>36</v>
      </c>
      <c r="C4" s="788" t="s">
        <v>37</v>
      </c>
      <c r="D4" s="788"/>
      <c r="E4" s="1076" t="s">
        <v>38</v>
      </c>
      <c r="F4" s="1091" t="s">
        <v>39</v>
      </c>
      <c r="G4" s="856" t="s">
        <v>40</v>
      </c>
      <c r="H4" s="1088" t="s">
        <v>41</v>
      </c>
      <c r="I4" s="1089"/>
      <c r="J4" s="1089"/>
      <c r="K4" s="1089"/>
      <c r="L4" s="1089"/>
      <c r="M4" s="1089"/>
      <c r="N4" s="1089"/>
      <c r="O4" s="1089"/>
      <c r="P4" s="1089"/>
      <c r="Q4" s="1089"/>
      <c r="R4" s="1089"/>
      <c r="S4" s="1090"/>
      <c r="T4" s="1095" t="s">
        <v>42</v>
      </c>
      <c r="U4" s="1079" t="s">
        <v>43</v>
      </c>
      <c r="V4" s="1080"/>
      <c r="W4" s="1080"/>
      <c r="X4" s="1080"/>
      <c r="Y4" s="1080"/>
      <c r="Z4" s="1080"/>
      <c r="AA4" s="1080"/>
      <c r="AB4" s="1076" t="s">
        <v>44</v>
      </c>
      <c r="AC4" s="1081" t="s">
        <v>45</v>
      </c>
      <c r="AD4" s="1076" t="s">
        <v>46</v>
      </c>
      <c r="AE4" s="1077" t="s">
        <v>47</v>
      </c>
      <c r="AF4" s="1078" t="s">
        <v>352</v>
      </c>
      <c r="AG4" s="1075" t="s">
        <v>49</v>
      </c>
      <c r="AH4" s="1075" t="s">
        <v>50</v>
      </c>
      <c r="AI4" s="1074" t="s">
        <v>51</v>
      </c>
      <c r="AJ4" s="767" t="s">
        <v>525</v>
      </c>
      <c r="AK4" s="767" t="s">
        <v>526</v>
      </c>
      <c r="AL4" s="767" t="s">
        <v>527</v>
      </c>
    </row>
    <row r="5" spans="1:38" s="1" customFormat="1" ht="78.75" customHeight="1" thickBot="1" x14ac:dyDescent="0.3">
      <c r="A5" s="864"/>
      <c r="B5" s="1076"/>
      <c r="C5" s="59" t="s">
        <v>52</v>
      </c>
      <c r="D5" s="38" t="s">
        <v>53</v>
      </c>
      <c r="E5" s="1076"/>
      <c r="F5" s="1091"/>
      <c r="G5" s="1092"/>
      <c r="H5" s="39" t="s">
        <v>54</v>
      </c>
      <c r="I5" s="41" t="s">
        <v>55</v>
      </c>
      <c r="J5" s="41" t="s">
        <v>56</v>
      </c>
      <c r="K5" s="41" t="s">
        <v>57</v>
      </c>
      <c r="L5" s="41" t="s">
        <v>58</v>
      </c>
      <c r="M5" s="41" t="s">
        <v>59</v>
      </c>
      <c r="N5" s="41" t="s">
        <v>60</v>
      </c>
      <c r="O5" s="41" t="s">
        <v>61</v>
      </c>
      <c r="P5" s="41" t="s">
        <v>62</v>
      </c>
      <c r="Q5" s="41" t="s">
        <v>63</v>
      </c>
      <c r="R5" s="41" t="s">
        <v>64</v>
      </c>
      <c r="S5" s="42" t="s">
        <v>65</v>
      </c>
      <c r="T5" s="1095"/>
      <c r="U5" s="31" t="s">
        <v>66</v>
      </c>
      <c r="V5" s="5" t="s">
        <v>67</v>
      </c>
      <c r="W5" s="5" t="s">
        <v>68</v>
      </c>
      <c r="X5" s="5" t="s">
        <v>69</v>
      </c>
      <c r="Y5" s="5" t="s">
        <v>70</v>
      </c>
      <c r="Z5" s="5" t="s">
        <v>71</v>
      </c>
      <c r="AA5" s="5" t="s">
        <v>72</v>
      </c>
      <c r="AB5" s="783"/>
      <c r="AC5" s="779"/>
      <c r="AD5" s="783"/>
      <c r="AE5" s="774"/>
      <c r="AF5" s="766"/>
      <c r="AG5" s="777"/>
      <c r="AH5" s="777"/>
      <c r="AI5" s="826"/>
      <c r="AJ5" s="949"/>
      <c r="AK5" s="949"/>
      <c r="AL5" s="949"/>
    </row>
    <row r="6" spans="1:38" ht="45" customHeight="1" x14ac:dyDescent="0.25">
      <c r="A6" s="860">
        <v>1</v>
      </c>
      <c r="B6" s="1082" t="s">
        <v>353</v>
      </c>
      <c r="C6" s="879" t="s">
        <v>354</v>
      </c>
      <c r="D6" s="818" t="s">
        <v>355</v>
      </c>
      <c r="E6" s="823" t="s">
        <v>224</v>
      </c>
      <c r="F6" s="7" t="s">
        <v>6</v>
      </c>
      <c r="G6" s="8" t="s">
        <v>195</v>
      </c>
      <c r="H6" s="282">
        <v>400</v>
      </c>
      <c r="I6" s="283">
        <v>400</v>
      </c>
      <c r="J6" s="283">
        <v>400</v>
      </c>
      <c r="K6" s="283">
        <v>400</v>
      </c>
      <c r="L6" s="283">
        <v>400</v>
      </c>
      <c r="M6" s="283"/>
      <c r="N6" s="283"/>
      <c r="O6" s="283"/>
      <c r="P6" s="283">
        <v>100</v>
      </c>
      <c r="Q6" s="283">
        <v>200</v>
      </c>
      <c r="R6" s="283">
        <v>200</v>
      </c>
      <c r="S6" s="284">
        <v>200</v>
      </c>
      <c r="T6" s="250">
        <f>SUM(H6:S6)</f>
        <v>2700</v>
      </c>
      <c r="U6" s="736"/>
      <c r="V6" s="730"/>
      <c r="W6" s="730"/>
      <c r="X6" s="730"/>
      <c r="Y6" s="730"/>
      <c r="Z6" s="730"/>
      <c r="AA6" s="730"/>
      <c r="AB6" s="739" t="str">
        <f>E6</f>
        <v>l</v>
      </c>
      <c r="AC6" s="780">
        <f>SUM(T6:T9)</f>
        <v>2750</v>
      </c>
      <c r="AD6" s="730"/>
      <c r="AE6" s="761">
        <f>AC6*AD6</f>
        <v>0</v>
      </c>
      <c r="AF6" s="730"/>
      <c r="AG6" s="730"/>
      <c r="AH6" s="730"/>
      <c r="AI6" s="733"/>
      <c r="AJ6" s="769"/>
      <c r="AK6" s="769"/>
      <c r="AL6" s="769"/>
    </row>
    <row r="7" spans="1:38" ht="45" customHeight="1" x14ac:dyDescent="0.25">
      <c r="A7" s="876"/>
      <c r="B7" s="1083"/>
      <c r="C7" s="842"/>
      <c r="D7" s="741"/>
      <c r="E7" s="738"/>
      <c r="F7" s="545" t="s">
        <v>692</v>
      </c>
      <c r="G7" s="595" t="s">
        <v>695</v>
      </c>
      <c r="H7" s="536"/>
      <c r="I7" s="537"/>
      <c r="J7" s="537"/>
      <c r="K7" s="537"/>
      <c r="L7" s="537"/>
      <c r="M7" s="537"/>
      <c r="N7" s="537"/>
      <c r="O7" s="537"/>
      <c r="P7" s="537"/>
      <c r="Q7" s="537"/>
      <c r="R7" s="537"/>
      <c r="S7" s="538"/>
      <c r="T7" s="249">
        <v>50</v>
      </c>
      <c r="U7" s="736"/>
      <c r="V7" s="730"/>
      <c r="W7" s="730"/>
      <c r="X7" s="730"/>
      <c r="Y7" s="730"/>
      <c r="Z7" s="730"/>
      <c r="AA7" s="730"/>
      <c r="AB7" s="739"/>
      <c r="AC7" s="780"/>
      <c r="AD7" s="730"/>
      <c r="AE7" s="761"/>
      <c r="AF7" s="730"/>
      <c r="AG7" s="730"/>
      <c r="AH7" s="730"/>
      <c r="AI7" s="733"/>
      <c r="AJ7" s="726"/>
      <c r="AK7" s="726"/>
      <c r="AL7" s="726"/>
    </row>
    <row r="8" spans="1:38" ht="42.75" customHeight="1" x14ac:dyDescent="0.25">
      <c r="A8" s="876"/>
      <c r="B8" s="1083"/>
      <c r="C8" s="842"/>
      <c r="D8" s="741"/>
      <c r="E8" s="738"/>
      <c r="F8" s="9" t="s">
        <v>8</v>
      </c>
      <c r="G8" s="10"/>
      <c r="H8" s="273"/>
      <c r="I8" s="274"/>
      <c r="J8" s="274"/>
      <c r="K8" s="274"/>
      <c r="L8" s="274"/>
      <c r="M8" s="274"/>
      <c r="N8" s="274"/>
      <c r="O8" s="274"/>
      <c r="P8" s="274"/>
      <c r="Q8" s="274"/>
      <c r="R8" s="274"/>
      <c r="S8" s="275"/>
      <c r="T8" s="249">
        <f t="shared" ref="T8:T24" si="0">SUM(H8:S8)</f>
        <v>0</v>
      </c>
      <c r="U8" s="764"/>
      <c r="V8" s="762"/>
      <c r="W8" s="762"/>
      <c r="X8" s="762"/>
      <c r="Y8" s="762"/>
      <c r="Z8" s="762"/>
      <c r="AA8" s="762"/>
      <c r="AB8" s="784"/>
      <c r="AC8" s="781"/>
      <c r="AD8" s="762"/>
      <c r="AE8" s="760"/>
      <c r="AF8" s="762"/>
      <c r="AG8" s="762"/>
      <c r="AH8" s="762"/>
      <c r="AI8" s="772"/>
      <c r="AJ8" s="726"/>
      <c r="AK8" s="726"/>
      <c r="AL8" s="726"/>
    </row>
    <row r="9" spans="1:38" ht="41.25" customHeight="1" thickBot="1" x14ac:dyDescent="0.3">
      <c r="A9" s="876"/>
      <c r="B9" s="1083"/>
      <c r="C9" s="842"/>
      <c r="D9" s="741"/>
      <c r="E9" s="738"/>
      <c r="F9" s="11" t="s">
        <v>78</v>
      </c>
      <c r="G9" s="12"/>
      <c r="H9" s="288"/>
      <c r="I9" s="289"/>
      <c r="J9" s="289"/>
      <c r="K9" s="289"/>
      <c r="L9" s="289"/>
      <c r="M9" s="289"/>
      <c r="N9" s="289"/>
      <c r="O9" s="289"/>
      <c r="P9" s="289"/>
      <c r="Q9" s="289"/>
      <c r="R9" s="289"/>
      <c r="S9" s="290"/>
      <c r="T9" s="249">
        <f t="shared" si="0"/>
        <v>0</v>
      </c>
      <c r="U9" s="764"/>
      <c r="V9" s="762"/>
      <c r="W9" s="762"/>
      <c r="X9" s="762"/>
      <c r="Y9" s="762"/>
      <c r="Z9" s="762"/>
      <c r="AA9" s="762"/>
      <c r="AB9" s="784"/>
      <c r="AC9" s="781"/>
      <c r="AD9" s="762"/>
      <c r="AE9" s="760"/>
      <c r="AF9" s="762"/>
      <c r="AG9" s="762"/>
      <c r="AH9" s="762"/>
      <c r="AI9" s="772"/>
      <c r="AJ9" s="726"/>
      <c r="AK9" s="726"/>
      <c r="AL9" s="726"/>
    </row>
    <row r="10" spans="1:38" ht="50.25" customHeight="1" x14ac:dyDescent="0.25">
      <c r="A10" s="860">
        <v>2</v>
      </c>
      <c r="B10" s="1084" t="s">
        <v>356</v>
      </c>
      <c r="C10" s="845" t="s">
        <v>357</v>
      </c>
      <c r="D10" s="879" t="s">
        <v>358</v>
      </c>
      <c r="E10" s="841" t="s">
        <v>224</v>
      </c>
      <c r="F10" s="13" t="s">
        <v>6</v>
      </c>
      <c r="G10" s="14" t="s">
        <v>195</v>
      </c>
      <c r="H10" s="308">
        <v>350</v>
      </c>
      <c r="I10" s="309">
        <v>350</v>
      </c>
      <c r="J10" s="309">
        <v>350</v>
      </c>
      <c r="K10" s="309">
        <v>350</v>
      </c>
      <c r="L10" s="309">
        <v>350</v>
      </c>
      <c r="M10" s="309"/>
      <c r="N10" s="309"/>
      <c r="O10" s="309"/>
      <c r="P10" s="309">
        <v>200</v>
      </c>
      <c r="Q10" s="309">
        <v>200</v>
      </c>
      <c r="R10" s="309">
        <v>200</v>
      </c>
      <c r="S10" s="310">
        <v>200</v>
      </c>
      <c r="T10" s="250">
        <f t="shared" si="0"/>
        <v>2550</v>
      </c>
      <c r="U10" s="736"/>
      <c r="V10" s="730"/>
      <c r="W10" s="730"/>
      <c r="X10" s="730"/>
      <c r="Y10" s="730"/>
      <c r="Z10" s="730"/>
      <c r="AA10" s="730"/>
      <c r="AB10" s="739" t="str">
        <f t="shared" ref="AB10" si="1">E10</f>
        <v>l</v>
      </c>
      <c r="AC10" s="780">
        <f>SUM(T10:T13)</f>
        <v>3290</v>
      </c>
      <c r="AD10" s="730"/>
      <c r="AE10" s="761">
        <f t="shared" ref="AE10" si="2">AC10*AD10</f>
        <v>0</v>
      </c>
      <c r="AF10" s="730"/>
      <c r="AG10" s="730"/>
      <c r="AH10" s="730"/>
      <c r="AI10" s="733"/>
      <c r="AJ10" s="769"/>
      <c r="AK10" s="769"/>
      <c r="AL10" s="769"/>
    </row>
    <row r="11" spans="1:38" ht="50.25" customHeight="1" x14ac:dyDescent="0.25">
      <c r="A11" s="876"/>
      <c r="B11" s="1085"/>
      <c r="C11" s="842"/>
      <c r="D11" s="842"/>
      <c r="E11" s="738"/>
      <c r="F11" s="545" t="s">
        <v>692</v>
      </c>
      <c r="G11" s="595" t="s">
        <v>695</v>
      </c>
      <c r="H11" s="547"/>
      <c r="I11" s="548"/>
      <c r="J11" s="548"/>
      <c r="K11" s="548"/>
      <c r="L11" s="548"/>
      <c r="M11" s="548"/>
      <c r="N11" s="548"/>
      <c r="O11" s="548"/>
      <c r="P11" s="548"/>
      <c r="Q11" s="548"/>
      <c r="R11" s="548"/>
      <c r="S11" s="549"/>
      <c r="T11" s="251">
        <v>50</v>
      </c>
      <c r="U11" s="736"/>
      <c r="V11" s="730"/>
      <c r="W11" s="730"/>
      <c r="X11" s="730"/>
      <c r="Y11" s="730"/>
      <c r="Z11" s="730"/>
      <c r="AA11" s="730"/>
      <c r="AB11" s="739"/>
      <c r="AC11" s="780"/>
      <c r="AD11" s="730"/>
      <c r="AE11" s="761"/>
      <c r="AF11" s="730"/>
      <c r="AG11" s="730"/>
      <c r="AH11" s="730"/>
      <c r="AI11" s="733"/>
      <c r="AJ11" s="726"/>
      <c r="AK11" s="726"/>
      <c r="AL11" s="726"/>
    </row>
    <row r="12" spans="1:38" ht="39" customHeight="1" x14ac:dyDescent="0.25">
      <c r="A12" s="876"/>
      <c r="B12" s="1085"/>
      <c r="C12" s="842"/>
      <c r="D12" s="842"/>
      <c r="E12" s="738"/>
      <c r="F12" s="9" t="s">
        <v>8</v>
      </c>
      <c r="G12" s="10" t="s">
        <v>195</v>
      </c>
      <c r="H12" s="273">
        <v>60</v>
      </c>
      <c r="I12" s="274">
        <v>60</v>
      </c>
      <c r="J12" s="274">
        <v>60</v>
      </c>
      <c r="K12" s="274">
        <v>60</v>
      </c>
      <c r="L12" s="274">
        <v>60</v>
      </c>
      <c r="M12" s="274">
        <v>50</v>
      </c>
      <c r="N12" s="274">
        <v>50</v>
      </c>
      <c r="O12" s="274">
        <v>50</v>
      </c>
      <c r="P12" s="274">
        <v>60</v>
      </c>
      <c r="Q12" s="274">
        <v>60</v>
      </c>
      <c r="R12" s="274">
        <v>60</v>
      </c>
      <c r="S12" s="275">
        <v>60</v>
      </c>
      <c r="T12" s="251">
        <f t="shared" si="0"/>
        <v>690</v>
      </c>
      <c r="U12" s="764"/>
      <c r="V12" s="762"/>
      <c r="W12" s="762"/>
      <c r="X12" s="762"/>
      <c r="Y12" s="762"/>
      <c r="Z12" s="762"/>
      <c r="AA12" s="762"/>
      <c r="AB12" s="784"/>
      <c r="AC12" s="781"/>
      <c r="AD12" s="762"/>
      <c r="AE12" s="760"/>
      <c r="AF12" s="762"/>
      <c r="AG12" s="762"/>
      <c r="AH12" s="762"/>
      <c r="AI12" s="772"/>
      <c r="AJ12" s="726"/>
      <c r="AK12" s="726"/>
      <c r="AL12" s="726"/>
    </row>
    <row r="13" spans="1:38" ht="36.75" customHeight="1" thickBot="1" x14ac:dyDescent="0.3">
      <c r="A13" s="874"/>
      <c r="B13" s="1086"/>
      <c r="C13" s="843"/>
      <c r="D13" s="843"/>
      <c r="E13" s="739"/>
      <c r="F13" s="11" t="s">
        <v>78</v>
      </c>
      <c r="G13" s="15"/>
      <c r="H13" s="301"/>
      <c r="I13" s="302"/>
      <c r="J13" s="302"/>
      <c r="K13" s="302"/>
      <c r="L13" s="302"/>
      <c r="M13" s="302"/>
      <c r="N13" s="302"/>
      <c r="O13" s="302"/>
      <c r="P13" s="302"/>
      <c r="Q13" s="302"/>
      <c r="R13" s="302"/>
      <c r="S13" s="303"/>
      <c r="T13" s="252">
        <f t="shared" si="0"/>
        <v>0</v>
      </c>
      <c r="U13" s="764"/>
      <c r="V13" s="762"/>
      <c r="W13" s="762"/>
      <c r="X13" s="762"/>
      <c r="Y13" s="762"/>
      <c r="Z13" s="762"/>
      <c r="AA13" s="762"/>
      <c r="AB13" s="784"/>
      <c r="AC13" s="781"/>
      <c r="AD13" s="762"/>
      <c r="AE13" s="760"/>
      <c r="AF13" s="762"/>
      <c r="AG13" s="762"/>
      <c r="AH13" s="762"/>
      <c r="AI13" s="772"/>
      <c r="AJ13" s="726"/>
      <c r="AK13" s="726"/>
      <c r="AL13" s="726"/>
    </row>
    <row r="14" spans="1:38" ht="36.75" customHeight="1" x14ac:dyDescent="0.25">
      <c r="A14" s="860">
        <v>3</v>
      </c>
      <c r="B14" s="1093" t="s">
        <v>359</v>
      </c>
      <c r="C14" s="845" t="s">
        <v>360</v>
      </c>
      <c r="D14" s="823" t="s">
        <v>361</v>
      </c>
      <c r="E14" s="841" t="s">
        <v>224</v>
      </c>
      <c r="F14" s="7" t="s">
        <v>6</v>
      </c>
      <c r="G14" s="8" t="s">
        <v>195</v>
      </c>
      <c r="H14" s="282">
        <v>200</v>
      </c>
      <c r="I14" s="283">
        <v>200</v>
      </c>
      <c r="J14" s="283">
        <v>300</v>
      </c>
      <c r="K14" s="283">
        <v>300</v>
      </c>
      <c r="L14" s="283">
        <v>300</v>
      </c>
      <c r="M14" s="283"/>
      <c r="N14" s="283"/>
      <c r="O14" s="283"/>
      <c r="P14" s="283">
        <v>200</v>
      </c>
      <c r="Q14" s="283">
        <v>300</v>
      </c>
      <c r="R14" s="283">
        <v>300</v>
      </c>
      <c r="S14" s="284">
        <v>200</v>
      </c>
      <c r="T14" s="326">
        <f t="shared" ref="T14:T16" si="3">SUM(H14:S14)</f>
        <v>2300</v>
      </c>
      <c r="U14" s="736"/>
      <c r="V14" s="730"/>
      <c r="W14" s="730"/>
      <c r="X14" s="730"/>
      <c r="Y14" s="730"/>
      <c r="Z14" s="730"/>
      <c r="AA14" s="730"/>
      <c r="AB14" s="739" t="str">
        <f t="shared" ref="AB14" si="4">E14</f>
        <v>l</v>
      </c>
      <c r="AC14" s="780">
        <f>SUM(T14:T16)</f>
        <v>2300</v>
      </c>
      <c r="AD14" s="730"/>
      <c r="AE14" s="761">
        <f t="shared" ref="AE14" si="5">AC14*AD14</f>
        <v>0</v>
      </c>
      <c r="AF14" s="730"/>
      <c r="AG14" s="730"/>
      <c r="AH14" s="730"/>
      <c r="AI14" s="733"/>
      <c r="AJ14" s="769"/>
      <c r="AK14" s="769"/>
      <c r="AL14" s="769"/>
    </row>
    <row r="15" spans="1:38" ht="36.75" customHeight="1" x14ac:dyDescent="0.25">
      <c r="A15" s="876"/>
      <c r="B15" s="1087"/>
      <c r="C15" s="842"/>
      <c r="D15" s="738"/>
      <c r="E15" s="738"/>
      <c r="F15" s="9" t="s">
        <v>8</v>
      </c>
      <c r="G15" s="10"/>
      <c r="H15" s="273"/>
      <c r="I15" s="274"/>
      <c r="J15" s="274"/>
      <c r="K15" s="274"/>
      <c r="L15" s="274"/>
      <c r="M15" s="274"/>
      <c r="N15" s="274"/>
      <c r="O15" s="274"/>
      <c r="P15" s="274"/>
      <c r="Q15" s="274"/>
      <c r="R15" s="274"/>
      <c r="S15" s="275"/>
      <c r="T15" s="251">
        <f t="shared" si="3"/>
        <v>0</v>
      </c>
      <c r="U15" s="764"/>
      <c r="V15" s="762"/>
      <c r="W15" s="762"/>
      <c r="X15" s="762"/>
      <c r="Y15" s="762"/>
      <c r="Z15" s="762"/>
      <c r="AA15" s="762"/>
      <c r="AB15" s="784"/>
      <c r="AC15" s="781"/>
      <c r="AD15" s="762"/>
      <c r="AE15" s="760"/>
      <c r="AF15" s="762"/>
      <c r="AG15" s="762"/>
      <c r="AH15" s="762"/>
      <c r="AI15" s="772"/>
      <c r="AJ15" s="726"/>
      <c r="AK15" s="726"/>
      <c r="AL15" s="726"/>
    </row>
    <row r="16" spans="1:38" ht="36.75" customHeight="1" x14ac:dyDescent="0.25">
      <c r="A16" s="874"/>
      <c r="B16" s="1094"/>
      <c r="C16" s="843"/>
      <c r="D16" s="739"/>
      <c r="E16" s="739"/>
      <c r="F16" s="11" t="s">
        <v>78</v>
      </c>
      <c r="G16" s="12"/>
      <c r="H16" s="288"/>
      <c r="I16" s="289"/>
      <c r="J16" s="289"/>
      <c r="K16" s="289"/>
      <c r="L16" s="289"/>
      <c r="M16" s="289"/>
      <c r="N16" s="289"/>
      <c r="O16" s="289"/>
      <c r="P16" s="289"/>
      <c r="Q16" s="289"/>
      <c r="R16" s="289"/>
      <c r="S16" s="290"/>
      <c r="T16" s="252">
        <f t="shared" si="3"/>
        <v>0</v>
      </c>
      <c r="U16" s="764"/>
      <c r="V16" s="762"/>
      <c r="W16" s="762"/>
      <c r="X16" s="762"/>
      <c r="Y16" s="762"/>
      <c r="Z16" s="762"/>
      <c r="AA16" s="762"/>
      <c r="AB16" s="784"/>
      <c r="AC16" s="781"/>
      <c r="AD16" s="762"/>
      <c r="AE16" s="760"/>
      <c r="AF16" s="762"/>
      <c r="AG16" s="762"/>
      <c r="AH16" s="762"/>
      <c r="AI16" s="772"/>
      <c r="AJ16" s="726"/>
      <c r="AK16" s="726"/>
      <c r="AL16" s="726"/>
    </row>
    <row r="17" spans="1:38" ht="69.95" customHeight="1" x14ac:dyDescent="0.25">
      <c r="A17" s="566">
        <v>4</v>
      </c>
      <c r="B17" s="686" t="s">
        <v>803</v>
      </c>
      <c r="C17" s="604" t="s">
        <v>804</v>
      </c>
      <c r="D17" s="539" t="s">
        <v>355</v>
      </c>
      <c r="E17" s="558" t="s">
        <v>224</v>
      </c>
      <c r="F17" s="545" t="s">
        <v>692</v>
      </c>
      <c r="G17" s="595" t="s">
        <v>695</v>
      </c>
      <c r="H17" s="536"/>
      <c r="I17" s="537"/>
      <c r="J17" s="537"/>
      <c r="K17" s="537"/>
      <c r="L17" s="537"/>
      <c r="M17" s="537"/>
      <c r="N17" s="537"/>
      <c r="O17" s="537"/>
      <c r="P17" s="537"/>
      <c r="Q17" s="537"/>
      <c r="R17" s="537"/>
      <c r="S17" s="688"/>
      <c r="T17" s="613">
        <v>15</v>
      </c>
      <c r="U17" s="385"/>
      <c r="V17" s="236"/>
      <c r="W17" s="236"/>
      <c r="X17" s="236"/>
      <c r="Y17" s="236"/>
      <c r="Z17" s="236"/>
      <c r="AA17" s="236"/>
      <c r="AB17" s="238"/>
      <c r="AC17" s="232">
        <v>15</v>
      </c>
      <c r="AD17" s="236"/>
      <c r="AE17" s="231"/>
      <c r="AF17" s="236"/>
      <c r="AG17" s="236"/>
      <c r="AH17" s="236"/>
      <c r="AI17" s="237"/>
      <c r="AJ17" s="234"/>
      <c r="AK17" s="234"/>
      <c r="AL17" s="234"/>
    </row>
    <row r="18" spans="1:38" ht="69.95" customHeight="1" x14ac:dyDescent="0.25">
      <c r="A18" s="566">
        <v>5</v>
      </c>
      <c r="B18" s="686" t="s">
        <v>806</v>
      </c>
      <c r="C18" s="604" t="s">
        <v>805</v>
      </c>
      <c r="D18" s="539" t="s">
        <v>355</v>
      </c>
      <c r="E18" s="558" t="s">
        <v>224</v>
      </c>
      <c r="F18" s="545" t="s">
        <v>692</v>
      </c>
      <c r="G18" s="595" t="s">
        <v>695</v>
      </c>
      <c r="H18" s="536"/>
      <c r="I18" s="537"/>
      <c r="J18" s="537"/>
      <c r="K18" s="537"/>
      <c r="L18" s="537"/>
      <c r="M18" s="537"/>
      <c r="N18" s="537"/>
      <c r="O18" s="537"/>
      <c r="P18" s="537"/>
      <c r="Q18" s="537"/>
      <c r="R18" s="537"/>
      <c r="S18" s="688"/>
      <c r="T18" s="613">
        <v>15</v>
      </c>
      <c r="U18" s="385"/>
      <c r="V18" s="236"/>
      <c r="W18" s="236"/>
      <c r="X18" s="236"/>
      <c r="Y18" s="236"/>
      <c r="Z18" s="236"/>
      <c r="AA18" s="236"/>
      <c r="AB18" s="238"/>
      <c r="AC18" s="232">
        <v>15</v>
      </c>
      <c r="AD18" s="236"/>
      <c r="AE18" s="231"/>
      <c r="AF18" s="236"/>
      <c r="AG18" s="236"/>
      <c r="AH18" s="236"/>
      <c r="AI18" s="237"/>
      <c r="AJ18" s="234"/>
      <c r="AK18" s="234"/>
      <c r="AL18" s="234"/>
    </row>
    <row r="19" spans="1:38" ht="69.95" customHeight="1" x14ac:dyDescent="0.25">
      <c r="A19" s="566">
        <v>6</v>
      </c>
      <c r="B19" s="686" t="s">
        <v>811</v>
      </c>
      <c r="C19" s="604" t="s">
        <v>813</v>
      </c>
      <c r="D19" s="539" t="s">
        <v>812</v>
      </c>
      <c r="E19" s="558" t="s">
        <v>260</v>
      </c>
      <c r="F19" s="545" t="s">
        <v>692</v>
      </c>
      <c r="G19" s="595" t="s">
        <v>695</v>
      </c>
      <c r="H19" s="536"/>
      <c r="I19" s="537"/>
      <c r="J19" s="537"/>
      <c r="K19" s="537"/>
      <c r="L19" s="537"/>
      <c r="M19" s="537"/>
      <c r="N19" s="537"/>
      <c r="O19" s="537"/>
      <c r="P19" s="537"/>
      <c r="Q19" s="537"/>
      <c r="R19" s="537"/>
      <c r="S19" s="688"/>
      <c r="T19" s="613">
        <v>40</v>
      </c>
      <c r="U19" s="385"/>
      <c r="V19" s="236"/>
      <c r="W19" s="236"/>
      <c r="X19" s="236"/>
      <c r="Y19" s="236"/>
      <c r="Z19" s="236"/>
      <c r="AA19" s="236"/>
      <c r="AB19" s="238"/>
      <c r="AC19" s="232">
        <v>40</v>
      </c>
      <c r="AD19" s="236"/>
      <c r="AE19" s="231"/>
      <c r="AF19" s="236"/>
      <c r="AG19" s="236"/>
      <c r="AH19" s="236"/>
      <c r="AI19" s="237"/>
      <c r="AJ19" s="234"/>
      <c r="AK19" s="234"/>
      <c r="AL19" s="234"/>
    </row>
    <row r="20" spans="1:38" ht="80.099999999999994" customHeight="1" x14ac:dyDescent="0.25">
      <c r="A20" s="566">
        <v>7</v>
      </c>
      <c r="B20" s="687" t="s">
        <v>810</v>
      </c>
      <c r="C20" s="604" t="s">
        <v>807</v>
      </c>
      <c r="D20" s="539" t="s">
        <v>808</v>
      </c>
      <c r="E20" s="558" t="s">
        <v>224</v>
      </c>
      <c r="F20" s="545" t="s">
        <v>692</v>
      </c>
      <c r="G20" s="595" t="s">
        <v>695</v>
      </c>
      <c r="H20" s="536"/>
      <c r="I20" s="537"/>
      <c r="J20" s="537"/>
      <c r="K20" s="537"/>
      <c r="L20" s="537"/>
      <c r="M20" s="537"/>
      <c r="N20" s="537"/>
      <c r="O20" s="537"/>
      <c r="P20" s="537"/>
      <c r="Q20" s="537"/>
      <c r="R20" s="537"/>
      <c r="S20" s="688"/>
      <c r="T20" s="613">
        <v>10</v>
      </c>
      <c r="U20" s="385"/>
      <c r="V20" s="236"/>
      <c r="W20" s="236"/>
      <c r="X20" s="236"/>
      <c r="Y20" s="236"/>
      <c r="Z20" s="236"/>
      <c r="AA20" s="236"/>
      <c r="AB20" s="238"/>
      <c r="AC20" s="232">
        <v>10</v>
      </c>
      <c r="AD20" s="236"/>
      <c r="AE20" s="231"/>
      <c r="AF20" s="236"/>
      <c r="AG20" s="236"/>
      <c r="AH20" s="236"/>
      <c r="AI20" s="237"/>
      <c r="AJ20" s="234"/>
      <c r="AK20" s="234"/>
      <c r="AL20" s="234"/>
    </row>
    <row r="21" spans="1:38" ht="80.099999999999994" customHeight="1" thickBot="1" x14ac:dyDescent="0.3">
      <c r="A21" s="567">
        <v>8</v>
      </c>
      <c r="B21" s="686" t="s">
        <v>809</v>
      </c>
      <c r="C21" s="604" t="s">
        <v>807</v>
      </c>
      <c r="D21" s="550" t="s">
        <v>808</v>
      </c>
      <c r="E21" s="558" t="s">
        <v>224</v>
      </c>
      <c r="F21" s="545" t="s">
        <v>692</v>
      </c>
      <c r="G21" s="595" t="s">
        <v>695</v>
      </c>
      <c r="H21" s="536"/>
      <c r="I21" s="537"/>
      <c r="J21" s="537"/>
      <c r="K21" s="537"/>
      <c r="L21" s="537"/>
      <c r="M21" s="537"/>
      <c r="N21" s="537"/>
      <c r="O21" s="537"/>
      <c r="P21" s="537"/>
      <c r="Q21" s="537"/>
      <c r="R21" s="537"/>
      <c r="S21" s="688"/>
      <c r="T21" s="613">
        <v>10</v>
      </c>
      <c r="U21" s="385"/>
      <c r="V21" s="236"/>
      <c r="W21" s="236"/>
      <c r="X21" s="236"/>
      <c r="Y21" s="236"/>
      <c r="Z21" s="236"/>
      <c r="AA21" s="236"/>
      <c r="AB21" s="238"/>
      <c r="AC21" s="232">
        <v>10</v>
      </c>
      <c r="AD21" s="236"/>
      <c r="AE21" s="231"/>
      <c r="AF21" s="236"/>
      <c r="AG21" s="236"/>
      <c r="AH21" s="236"/>
      <c r="AI21" s="237"/>
      <c r="AJ21" s="234"/>
      <c r="AK21" s="234"/>
      <c r="AL21" s="234"/>
    </row>
    <row r="22" spans="1:38" ht="50.25" customHeight="1" x14ac:dyDescent="0.25">
      <c r="A22" s="860">
        <v>9</v>
      </c>
      <c r="B22" s="1087" t="s">
        <v>621</v>
      </c>
      <c r="C22" s="842" t="s">
        <v>622</v>
      </c>
      <c r="D22" s="1096" t="s">
        <v>623</v>
      </c>
      <c r="E22" s="738" t="s">
        <v>224</v>
      </c>
      <c r="F22" s="7" t="s">
        <v>6</v>
      </c>
      <c r="G22" s="8" t="s">
        <v>624</v>
      </c>
      <c r="H22" s="282"/>
      <c r="I22" s="283"/>
      <c r="J22" s="283"/>
      <c r="K22" s="283"/>
      <c r="L22" s="283"/>
      <c r="M22" s="283"/>
      <c r="N22" s="283"/>
      <c r="O22" s="283"/>
      <c r="P22" s="283"/>
      <c r="Q22" s="283"/>
      <c r="R22" s="283"/>
      <c r="S22" s="284"/>
      <c r="T22" s="249">
        <f>G16</f>
        <v>0</v>
      </c>
      <c r="U22" s="736"/>
      <c r="V22" s="730"/>
      <c r="W22" s="730"/>
      <c r="X22" s="730"/>
      <c r="Y22" s="730"/>
      <c r="Z22" s="730"/>
      <c r="AA22" s="730"/>
      <c r="AB22" s="739" t="str">
        <f t="shared" ref="AB22" si="6">E22</f>
        <v>l</v>
      </c>
      <c r="AC22" s="780">
        <f>SUM(T22:T24)</f>
        <v>40</v>
      </c>
      <c r="AD22" s="730"/>
      <c r="AE22" s="761">
        <f t="shared" ref="AE22" si="7">AC22*AD22</f>
        <v>0</v>
      </c>
      <c r="AF22" s="730"/>
      <c r="AG22" s="730"/>
      <c r="AH22" s="730"/>
      <c r="AI22" s="733"/>
      <c r="AJ22" s="769"/>
      <c r="AK22" s="769"/>
      <c r="AL22" s="769"/>
    </row>
    <row r="23" spans="1:38" ht="39" customHeight="1" x14ac:dyDescent="0.25">
      <c r="A23" s="876"/>
      <c r="B23" s="1087"/>
      <c r="C23" s="842"/>
      <c r="D23" s="738"/>
      <c r="E23" s="738"/>
      <c r="F23" s="9" t="s">
        <v>8</v>
      </c>
      <c r="G23" s="10"/>
      <c r="H23" s="273"/>
      <c r="I23" s="274"/>
      <c r="J23" s="274"/>
      <c r="K23" s="274"/>
      <c r="L23" s="274"/>
      <c r="M23" s="274"/>
      <c r="N23" s="274"/>
      <c r="O23" s="274"/>
      <c r="P23" s="274"/>
      <c r="Q23" s="274"/>
      <c r="R23" s="274"/>
      <c r="S23" s="275"/>
      <c r="T23" s="249">
        <f t="shared" si="0"/>
        <v>0</v>
      </c>
      <c r="U23" s="764"/>
      <c r="V23" s="762"/>
      <c r="W23" s="762"/>
      <c r="X23" s="762"/>
      <c r="Y23" s="762"/>
      <c r="Z23" s="762"/>
      <c r="AA23" s="762"/>
      <c r="AB23" s="784"/>
      <c r="AC23" s="781"/>
      <c r="AD23" s="762"/>
      <c r="AE23" s="760"/>
      <c r="AF23" s="762"/>
      <c r="AG23" s="762"/>
      <c r="AH23" s="762"/>
      <c r="AI23" s="772"/>
      <c r="AJ23" s="726"/>
      <c r="AK23" s="726"/>
      <c r="AL23" s="726"/>
    </row>
    <row r="24" spans="1:38" ht="36.75" customHeight="1" thickBot="1" x14ac:dyDescent="0.3">
      <c r="A24" s="876"/>
      <c r="B24" s="1087"/>
      <c r="C24" s="842"/>
      <c r="D24" s="738"/>
      <c r="E24" s="738"/>
      <c r="F24" s="11" t="s">
        <v>78</v>
      </c>
      <c r="G24" s="12" t="s">
        <v>91</v>
      </c>
      <c r="H24" s="288"/>
      <c r="I24" s="289">
        <v>10</v>
      </c>
      <c r="J24" s="289"/>
      <c r="K24" s="289"/>
      <c r="L24" s="289">
        <v>10</v>
      </c>
      <c r="M24" s="289"/>
      <c r="N24" s="289"/>
      <c r="O24" s="289"/>
      <c r="P24" s="289">
        <v>10</v>
      </c>
      <c r="Q24" s="289"/>
      <c r="R24" s="289"/>
      <c r="S24" s="290">
        <v>10</v>
      </c>
      <c r="T24" s="249">
        <f t="shared" si="0"/>
        <v>40</v>
      </c>
      <c r="U24" s="764"/>
      <c r="V24" s="762"/>
      <c r="W24" s="762"/>
      <c r="X24" s="762"/>
      <c r="Y24" s="762"/>
      <c r="Z24" s="762"/>
      <c r="AA24" s="762"/>
      <c r="AB24" s="784"/>
      <c r="AC24" s="781"/>
      <c r="AD24" s="762"/>
      <c r="AE24" s="760"/>
      <c r="AF24" s="762"/>
      <c r="AG24" s="762"/>
      <c r="AH24" s="762"/>
      <c r="AI24" s="772"/>
      <c r="AJ24" s="726"/>
      <c r="AK24" s="726"/>
      <c r="AL24" s="726"/>
    </row>
    <row r="25" spans="1:38" ht="36.75" customHeight="1" x14ac:dyDescent="0.3">
      <c r="A25" s="227"/>
      <c r="B25" s="877" t="s">
        <v>95</v>
      </c>
      <c r="C25" s="855"/>
      <c r="D25" s="855"/>
      <c r="E25" s="855"/>
      <c r="F25" s="855"/>
      <c r="G25" s="855"/>
      <c r="H25" s="855"/>
      <c r="I25" s="855"/>
      <c r="J25" s="855"/>
      <c r="K25" s="855"/>
      <c r="L25" s="855"/>
      <c r="M25" s="855"/>
      <c r="N25" s="855"/>
      <c r="O25" s="855"/>
      <c r="P25" s="855"/>
      <c r="Q25" s="855"/>
      <c r="R25" s="855"/>
      <c r="S25" s="855"/>
      <c r="T25" s="855"/>
      <c r="U25" s="855"/>
      <c r="V25" s="855"/>
      <c r="W25" s="855"/>
      <c r="X25" s="855"/>
      <c r="Y25" s="855"/>
      <c r="Z25" s="855"/>
      <c r="AA25" s="855"/>
      <c r="AB25" s="855"/>
      <c r="AC25" s="855"/>
      <c r="AD25" s="855"/>
      <c r="AE25" s="35">
        <f>SUM(AE6:AE24)</f>
        <v>0</v>
      </c>
    </row>
    <row r="26" spans="1:38" ht="36.75" customHeight="1" x14ac:dyDescent="0.25">
      <c r="A26" s="228"/>
      <c r="C26" s="56"/>
      <c r="G26" s="16"/>
      <c r="H26" s="16"/>
      <c r="I26" s="16"/>
      <c r="J26" s="16"/>
      <c r="K26" s="16"/>
      <c r="L26" s="16"/>
      <c r="M26" s="16"/>
      <c r="N26" s="16"/>
      <c r="O26" s="16"/>
      <c r="P26" s="16"/>
      <c r="T26" s="34"/>
    </row>
    <row r="27" spans="1:38" ht="36.75" customHeight="1" x14ac:dyDescent="0.3">
      <c r="A27" s="228"/>
      <c r="C27" s="56"/>
      <c r="D27" s="17"/>
      <c r="E27" s="2"/>
      <c r="F27" s="2"/>
      <c r="G27" s="2"/>
      <c r="H27" s="2"/>
      <c r="I27" s="2"/>
      <c r="J27" s="2"/>
      <c r="K27" s="2"/>
      <c r="L27" s="2"/>
      <c r="M27" s="2"/>
      <c r="N27" s="2"/>
      <c r="O27" s="2"/>
      <c r="P27" s="2"/>
      <c r="T27" s="34"/>
    </row>
    <row r="28" spans="1:38" ht="36.75" customHeight="1" thickBot="1" x14ac:dyDescent="0.35">
      <c r="A28" s="229"/>
      <c r="B28" s="18" t="s">
        <v>96</v>
      </c>
      <c r="C28" s="19"/>
      <c r="D28" s="20">
        <f>SUM(AF6:AF24)/4</f>
        <v>0</v>
      </c>
      <c r="E28" s="19" t="s">
        <v>97</v>
      </c>
      <c r="F28" s="16"/>
      <c r="G28" s="16"/>
      <c r="H28" s="16"/>
      <c r="I28" s="16"/>
      <c r="J28" s="16"/>
      <c r="K28" s="16"/>
      <c r="L28" s="16"/>
      <c r="M28" s="24"/>
      <c r="N28" s="25"/>
    </row>
    <row r="29" spans="1:38" ht="15.75" x14ac:dyDescent="0.25">
      <c r="C29" s="21"/>
      <c r="D29" s="22"/>
      <c r="E29" s="22"/>
      <c r="F29" s="22"/>
      <c r="G29" s="22"/>
      <c r="H29" s="22"/>
      <c r="I29" s="22"/>
      <c r="J29" s="26"/>
      <c r="K29" s="27"/>
      <c r="L29" s="28"/>
      <c r="M29" s="28"/>
      <c r="N29" s="29"/>
    </row>
    <row r="30" spans="1:38" ht="18.75" x14ac:dyDescent="0.3">
      <c r="B30" s="815" t="s">
        <v>98</v>
      </c>
      <c r="C30" s="815"/>
      <c r="D30" s="815"/>
      <c r="E30" s="815"/>
      <c r="F30" s="815"/>
      <c r="G30" s="815"/>
      <c r="H30" s="815"/>
      <c r="I30" s="815"/>
      <c r="J30" s="815"/>
      <c r="K30" s="815"/>
      <c r="L30" s="815"/>
      <c r="M30" s="815"/>
      <c r="N30" s="815"/>
      <c r="O30" s="2"/>
      <c r="P30" s="2"/>
      <c r="Q30" s="2"/>
      <c r="R30" s="2"/>
      <c r="S30" s="2"/>
      <c r="T30" s="2"/>
      <c r="U30" s="2"/>
      <c r="V30" s="2"/>
      <c r="W30" s="2"/>
      <c r="X30" s="2"/>
      <c r="Y30" s="2"/>
      <c r="Z30" s="2"/>
      <c r="AA30" s="2"/>
      <c r="AB30" s="2"/>
      <c r="AC30" s="2"/>
      <c r="AD30" s="2"/>
      <c r="AE30" s="2"/>
      <c r="AF30" s="2"/>
      <c r="AG30" s="2"/>
      <c r="AH30" s="2"/>
      <c r="AI30" s="2"/>
    </row>
    <row r="31" spans="1:38" ht="18.75" x14ac:dyDescent="0.3">
      <c r="B31" s="815" t="s">
        <v>32</v>
      </c>
      <c r="C31" s="815"/>
      <c r="D31" s="815"/>
      <c r="E31" s="815"/>
      <c r="F31" s="815"/>
      <c r="G31" s="815"/>
      <c r="H31" s="815"/>
      <c r="I31" s="815"/>
      <c r="J31" s="815"/>
      <c r="K31" s="2"/>
      <c r="L31" s="2"/>
      <c r="M31" s="2"/>
      <c r="N31" s="2"/>
      <c r="O31" s="2"/>
      <c r="P31" s="2"/>
      <c r="Q31" s="2"/>
      <c r="R31" s="2"/>
      <c r="S31" s="2"/>
      <c r="T31" s="2"/>
      <c r="U31" s="2"/>
      <c r="V31" s="2"/>
      <c r="W31" s="2"/>
      <c r="X31" s="2"/>
      <c r="Y31" s="2"/>
      <c r="Z31" s="2"/>
      <c r="AA31" s="2"/>
      <c r="AB31" s="2"/>
      <c r="AC31" s="2"/>
      <c r="AD31" s="2"/>
      <c r="AE31" s="2"/>
      <c r="AF31" s="2"/>
      <c r="AG31" s="2"/>
      <c r="AH31" s="2"/>
      <c r="AI31" s="2"/>
    </row>
    <row r="32" spans="1:38" ht="18.75" x14ac:dyDescent="0.3">
      <c r="B32" s="815" t="s">
        <v>33</v>
      </c>
      <c r="C32" s="815"/>
      <c r="D32" s="815"/>
      <c r="E32" s="815"/>
      <c r="F32" s="815"/>
      <c r="G32" s="815"/>
      <c r="H32" s="815"/>
      <c r="I32" s="815"/>
      <c r="J32" s="815"/>
      <c r="K32" s="2"/>
      <c r="L32" s="2"/>
      <c r="M32" s="2"/>
      <c r="N32" s="2"/>
      <c r="O32" s="2"/>
      <c r="P32" s="2"/>
      <c r="Q32" s="2"/>
      <c r="R32" s="2"/>
      <c r="S32" s="2"/>
      <c r="T32" s="2"/>
      <c r="U32" s="2"/>
      <c r="V32" s="2"/>
      <c r="W32" s="2"/>
      <c r="X32" s="2"/>
      <c r="Y32" s="2"/>
      <c r="Z32" s="2"/>
      <c r="AA32" s="2"/>
      <c r="AB32" s="2"/>
      <c r="AC32" s="2"/>
      <c r="AD32" s="2"/>
      <c r="AE32" s="2"/>
      <c r="AF32" s="2"/>
      <c r="AG32" s="2"/>
      <c r="AH32" s="2"/>
      <c r="AI32" s="2"/>
    </row>
    <row r="33" spans="2:35" ht="25.5" customHeight="1" x14ac:dyDescent="0.25"/>
    <row r="34" spans="2:35" s="2" customFormat="1" ht="37.5" customHeight="1" x14ac:dyDescent="0.3">
      <c r="B34" s="809" t="s">
        <v>506</v>
      </c>
      <c r="C34" s="809"/>
      <c r="D34" s="809"/>
      <c r="E34" s="809"/>
      <c r="F34" s="809"/>
      <c r="G34" s="809"/>
      <c r="H34" s="809"/>
      <c r="I34" s="809"/>
      <c r="J34" s="809"/>
      <c r="K34" s="809"/>
      <c r="L34" s="809"/>
      <c r="M34" s="809"/>
      <c r="N34" s="809"/>
      <c r="O34" s="809"/>
      <c r="P34" s="809"/>
      <c r="Q34" s="809"/>
      <c r="R34" s="186"/>
      <c r="S34" s="186"/>
      <c r="T34" s="186"/>
      <c r="U34" s="186"/>
      <c r="V34"/>
      <c r="W34"/>
      <c r="X34"/>
      <c r="Y34"/>
      <c r="Z34"/>
      <c r="AA34"/>
      <c r="AB34"/>
      <c r="AC34"/>
      <c r="AD34"/>
      <c r="AE34"/>
      <c r="AF34"/>
      <c r="AG34"/>
      <c r="AH34"/>
      <c r="AI34"/>
    </row>
    <row r="35" spans="2:35" s="2" customFormat="1" ht="37.5" customHeight="1" x14ac:dyDescent="0.3">
      <c r="B35" s="810" t="s">
        <v>572</v>
      </c>
      <c r="C35" s="810"/>
      <c r="D35" s="810"/>
      <c r="E35" s="810"/>
      <c r="F35" s="810"/>
      <c r="G35" s="810"/>
      <c r="H35" s="810"/>
      <c r="I35" s="810"/>
      <c r="J35" s="186"/>
      <c r="K35" s="186"/>
      <c r="L35" s="186"/>
      <c r="M35" s="186"/>
      <c r="N35" s="186"/>
      <c r="O35" s="186"/>
      <c r="P35" s="186"/>
      <c r="Q35" s="186"/>
      <c r="R35" s="186"/>
      <c r="S35" s="186"/>
      <c r="T35" s="186"/>
      <c r="U35" s="186"/>
      <c r="V35"/>
      <c r="W35"/>
      <c r="X35"/>
      <c r="Y35"/>
      <c r="Z35"/>
      <c r="AA35"/>
      <c r="AB35"/>
      <c r="AC35"/>
      <c r="AD35"/>
      <c r="AE35"/>
      <c r="AF35"/>
      <c r="AG35"/>
      <c r="AH35"/>
      <c r="AI35"/>
    </row>
    <row r="36" spans="2:35" s="2" customFormat="1" ht="37.5" customHeight="1" x14ac:dyDescent="0.3">
      <c r="B36" s="811" t="s">
        <v>495</v>
      </c>
      <c r="C36" s="811"/>
      <c r="D36" s="811"/>
      <c r="E36" s="811"/>
      <c r="F36" s="811"/>
      <c r="G36" s="811"/>
      <c r="H36" s="811"/>
      <c r="I36" s="811"/>
      <c r="J36" s="811"/>
      <c r="K36" s="811"/>
      <c r="L36" s="811"/>
      <c r="M36" s="186"/>
      <c r="N36" s="186"/>
      <c r="O36" s="186"/>
      <c r="P36" s="186"/>
      <c r="Q36" s="186"/>
      <c r="R36" s="186"/>
      <c r="S36" s="186"/>
      <c r="T36" s="186"/>
      <c r="U36" s="186"/>
      <c r="V36"/>
      <c r="W36"/>
      <c r="X36"/>
      <c r="Y36"/>
      <c r="Z36"/>
      <c r="AA36"/>
      <c r="AB36"/>
      <c r="AC36"/>
      <c r="AD36"/>
      <c r="AE36"/>
      <c r="AF36"/>
      <c r="AG36"/>
      <c r="AH36"/>
      <c r="AI36"/>
    </row>
    <row r="37" spans="2:35" ht="15.75" x14ac:dyDescent="0.25">
      <c r="B37" s="812" t="s">
        <v>524</v>
      </c>
      <c r="C37" s="812"/>
      <c r="D37" s="812"/>
      <c r="E37" s="812"/>
      <c r="F37" s="812"/>
      <c r="G37" s="812"/>
      <c r="H37" s="812"/>
      <c r="I37" s="812"/>
      <c r="J37" s="812"/>
      <c r="K37" s="812"/>
      <c r="L37" s="812"/>
      <c r="M37" s="186"/>
      <c r="N37" s="186"/>
      <c r="O37" s="186"/>
      <c r="P37" s="186"/>
      <c r="Q37" s="186"/>
      <c r="R37" s="186"/>
      <c r="S37" s="186"/>
      <c r="T37" s="186"/>
      <c r="U37" s="186"/>
    </row>
    <row r="38" spans="2:35" ht="15.75" x14ac:dyDescent="0.25">
      <c r="B38" s="948" t="s">
        <v>552</v>
      </c>
      <c r="C38" s="948"/>
      <c r="D38" s="948"/>
      <c r="E38" s="948"/>
      <c r="F38" s="948"/>
      <c r="G38" s="948"/>
      <c r="H38" s="948"/>
      <c r="I38" s="948"/>
      <c r="J38" s="948"/>
      <c r="K38" s="948"/>
      <c r="L38" s="948"/>
      <c r="M38" s="948"/>
      <c r="N38" s="948"/>
      <c r="O38" s="187"/>
      <c r="P38" s="187"/>
      <c r="Q38" s="187"/>
      <c r="R38" s="187"/>
      <c r="S38" s="187"/>
      <c r="T38" s="186"/>
      <c r="U38" s="186"/>
    </row>
    <row r="39" spans="2:35" ht="15.75" x14ac:dyDescent="0.25">
      <c r="B39" s="948" t="s">
        <v>503</v>
      </c>
      <c r="C39" s="948"/>
      <c r="D39" s="948"/>
      <c r="E39" s="948"/>
      <c r="F39" s="948"/>
      <c r="G39" s="948"/>
      <c r="H39" s="948"/>
      <c r="I39" s="948"/>
      <c r="J39" s="222"/>
      <c r="K39" s="223"/>
      <c r="L39" s="223"/>
      <c r="M39" s="223"/>
      <c r="N39" s="223"/>
      <c r="O39" s="186"/>
      <c r="P39" s="186"/>
      <c r="Q39" s="186"/>
      <c r="R39" s="186"/>
      <c r="S39" s="186"/>
      <c r="T39" s="186"/>
      <c r="U39" s="186"/>
    </row>
    <row r="40" spans="2:35" ht="15.75" x14ac:dyDescent="0.25">
      <c r="B40" s="813" t="s">
        <v>510</v>
      </c>
      <c r="C40" s="813"/>
      <c r="D40" s="813"/>
      <c r="E40" s="813"/>
      <c r="F40" s="813"/>
      <c r="G40" s="813"/>
      <c r="H40" s="813"/>
      <c r="I40" s="813"/>
      <c r="J40" s="813"/>
      <c r="K40" s="813"/>
      <c r="L40" s="813"/>
      <c r="M40" s="187"/>
      <c r="N40" s="186"/>
      <c r="O40" s="186"/>
      <c r="P40" s="186"/>
      <c r="Q40" s="186"/>
      <c r="R40" s="186"/>
      <c r="S40" s="186"/>
      <c r="T40" s="186"/>
      <c r="U40" s="186"/>
    </row>
    <row r="41" spans="2:35" ht="15.75" x14ac:dyDescent="0.25">
      <c r="B41" s="813"/>
      <c r="C41" s="813"/>
      <c r="D41" s="813"/>
      <c r="E41" s="813"/>
      <c r="F41" s="813"/>
      <c r="G41" s="813"/>
      <c r="H41" s="813"/>
      <c r="I41" s="813"/>
      <c r="J41" s="187"/>
      <c r="K41" s="188"/>
      <c r="L41" s="188"/>
      <c r="M41" s="188"/>
      <c r="N41" s="186"/>
      <c r="O41" s="186"/>
      <c r="P41" s="186"/>
      <c r="Q41" s="186"/>
      <c r="R41" s="186"/>
      <c r="S41" s="186"/>
      <c r="T41" s="186"/>
      <c r="U41" s="186"/>
    </row>
    <row r="42" spans="2:35" ht="15.75" x14ac:dyDescent="0.25">
      <c r="B42" s="814" t="s">
        <v>496</v>
      </c>
      <c r="C42" s="814"/>
      <c r="D42" s="814"/>
      <c r="E42" s="814"/>
      <c r="F42" s="814"/>
      <c r="G42" s="814"/>
      <c r="H42" s="814"/>
      <c r="I42" s="186"/>
      <c r="J42" s="186"/>
      <c r="K42" s="186"/>
      <c r="L42" s="186"/>
      <c r="M42" s="186"/>
      <c r="N42" s="186"/>
      <c r="O42" s="186"/>
      <c r="P42" s="186"/>
      <c r="Q42" s="186"/>
      <c r="R42" s="186"/>
      <c r="S42" s="186"/>
      <c r="T42" s="186"/>
      <c r="U42" s="186"/>
    </row>
    <row r="43" spans="2:35" ht="15.75" x14ac:dyDescent="0.25">
      <c r="B43" s="808" t="s">
        <v>497</v>
      </c>
      <c r="C43" s="808"/>
      <c r="D43" s="808"/>
      <c r="E43" s="808"/>
      <c r="F43" s="808"/>
      <c r="G43" s="808"/>
      <c r="H43" s="808"/>
      <c r="I43" s="808"/>
      <c r="J43" s="808"/>
      <c r="K43" s="808"/>
      <c r="L43" s="808"/>
      <c r="M43" s="808"/>
      <c r="N43" s="808"/>
      <c r="O43" s="808"/>
      <c r="P43" s="186"/>
      <c r="Q43" s="186"/>
      <c r="R43" s="186"/>
      <c r="S43" s="186"/>
      <c r="T43" s="186"/>
      <c r="U43" s="186"/>
    </row>
    <row r="44" spans="2:35" ht="15.75" x14ac:dyDescent="0.25">
      <c r="B44" s="819" t="s">
        <v>498</v>
      </c>
      <c r="C44" s="819"/>
      <c r="D44" s="819"/>
      <c r="E44" s="819"/>
      <c r="F44" s="186"/>
      <c r="G44" s="186"/>
      <c r="H44" s="186"/>
      <c r="I44" s="186"/>
      <c r="J44" s="186"/>
      <c r="K44" s="186"/>
      <c r="L44" s="186"/>
      <c r="M44" s="186"/>
      <c r="N44" s="186"/>
      <c r="O44" s="186"/>
      <c r="P44" s="186"/>
      <c r="Q44" s="186"/>
      <c r="R44" s="186"/>
      <c r="S44" s="186"/>
      <c r="T44" s="186"/>
      <c r="U44" s="186"/>
    </row>
    <row r="45" spans="2:35" ht="15.75" x14ac:dyDescent="0.25">
      <c r="B45" s="807" t="s">
        <v>499</v>
      </c>
      <c r="C45" s="807"/>
      <c r="D45" s="807"/>
      <c r="E45" s="807"/>
      <c r="F45" s="807"/>
      <c r="G45" s="807"/>
      <c r="H45" s="807"/>
      <c r="I45" s="807"/>
      <c r="J45" s="807"/>
      <c r="K45" s="807"/>
      <c r="L45" s="807"/>
      <c r="M45" s="807"/>
      <c r="N45" s="807"/>
      <c r="O45" s="807"/>
      <c r="P45" s="807"/>
      <c r="Q45" s="807"/>
      <c r="R45" s="807"/>
      <c r="S45" s="807"/>
      <c r="T45" s="807"/>
      <c r="U45" s="807"/>
    </row>
    <row r="46" spans="2:35" ht="15.75" x14ac:dyDescent="0.25">
      <c r="B46" s="807" t="s">
        <v>500</v>
      </c>
      <c r="C46" s="807"/>
      <c r="D46" s="807"/>
      <c r="E46" s="807"/>
      <c r="F46" s="807"/>
      <c r="G46" s="807"/>
      <c r="H46" s="807"/>
      <c r="I46" s="807"/>
      <c r="J46" s="807"/>
      <c r="K46" s="807"/>
      <c r="L46" s="807"/>
      <c r="M46" s="807"/>
      <c r="N46" s="807"/>
      <c r="O46" s="807"/>
      <c r="P46" s="807"/>
      <c r="Q46" s="807"/>
      <c r="R46" s="807"/>
      <c r="S46" s="807"/>
      <c r="T46" s="807"/>
      <c r="U46" s="186"/>
    </row>
    <row r="47" spans="2:35" ht="15.75" x14ac:dyDescent="0.25">
      <c r="B47" s="807" t="s">
        <v>501</v>
      </c>
      <c r="C47" s="807"/>
      <c r="D47" s="807"/>
      <c r="E47" s="807"/>
      <c r="F47" s="807"/>
      <c r="G47" s="807"/>
      <c r="H47" s="807"/>
      <c r="I47" s="807"/>
      <c r="J47" s="807"/>
      <c r="K47" s="807"/>
      <c r="L47" s="807"/>
      <c r="M47" s="807"/>
      <c r="N47" s="807"/>
      <c r="O47" s="807"/>
      <c r="P47" s="807"/>
      <c r="Q47" s="807"/>
      <c r="R47" s="807"/>
      <c r="S47" s="807"/>
      <c r="T47" s="807"/>
      <c r="U47" s="186"/>
    </row>
    <row r="48" spans="2:35" ht="15.75" x14ac:dyDescent="0.25">
      <c r="B48" s="807" t="s">
        <v>502</v>
      </c>
      <c r="C48" s="807"/>
      <c r="D48" s="807"/>
      <c r="E48" s="807"/>
      <c r="F48" s="807"/>
      <c r="G48" s="807"/>
      <c r="H48" s="807"/>
      <c r="I48" s="807"/>
      <c r="J48" s="807"/>
      <c r="K48" s="807"/>
      <c r="L48" s="807"/>
      <c r="M48" s="807"/>
      <c r="N48" s="807"/>
      <c r="O48" s="807"/>
      <c r="P48" s="807"/>
      <c r="Q48" s="807"/>
      <c r="R48" s="807"/>
      <c r="S48" s="807"/>
      <c r="T48" s="807"/>
      <c r="U48" s="807"/>
    </row>
    <row r="49" spans="2:21" ht="15.75" x14ac:dyDescent="0.25">
      <c r="B49" s="807" t="s">
        <v>505</v>
      </c>
      <c r="C49" s="807"/>
      <c r="D49" s="807"/>
      <c r="E49" s="807"/>
      <c r="F49" s="807"/>
      <c r="G49" s="807"/>
      <c r="H49" s="186"/>
      <c r="I49" s="186"/>
      <c r="J49" s="186"/>
      <c r="K49" s="186"/>
      <c r="L49" s="186"/>
      <c r="M49" s="186"/>
      <c r="N49" s="186"/>
      <c r="O49" s="186"/>
      <c r="P49" s="186"/>
      <c r="Q49" s="186"/>
      <c r="R49" s="186"/>
      <c r="S49" s="186"/>
      <c r="T49" s="186"/>
      <c r="U49" s="186"/>
    </row>
    <row r="50" spans="2:21" ht="15.75" x14ac:dyDescent="0.25">
      <c r="B50" s="808" t="s">
        <v>508</v>
      </c>
      <c r="C50" s="808"/>
      <c r="D50" s="808"/>
      <c r="E50" s="808"/>
      <c r="F50" s="808"/>
      <c r="G50" s="808"/>
      <c r="H50" s="808"/>
      <c r="I50" s="808"/>
      <c r="J50" s="808"/>
      <c r="K50" s="808"/>
      <c r="L50" s="808"/>
      <c r="M50" s="808"/>
      <c r="N50" s="808"/>
      <c r="O50" s="186"/>
      <c r="P50" s="186"/>
      <c r="Q50" s="186"/>
      <c r="R50" s="186"/>
      <c r="S50" s="186"/>
      <c r="T50" s="186"/>
      <c r="U50" s="186"/>
    </row>
  </sheetData>
  <protectedRanges>
    <protectedRange sqref="AD6:AI24" name="Diapazons2_5_1_1_1_1"/>
    <protectedRange sqref="U6:Z24" name="Diapazons1_5_1_1_1_1"/>
    <protectedRange sqref="B27:P27" name="Diapazons4_5_1_1_1"/>
    <protectedRange sqref="V25" name="Diapazons3_5_1_1_1"/>
    <protectedRange sqref="B28:N29" name="Diapazons4_5_1"/>
    <protectedRange sqref="B30:N32" name="Diapazons4_5_1_1"/>
  </protectedRanges>
  <mergeCells count="135">
    <mergeCell ref="W14:W16"/>
    <mergeCell ref="X14:X16"/>
    <mergeCell ref="Y14:Y16"/>
    <mergeCell ref="Z14:Z16"/>
    <mergeCell ref="AA14:AA16"/>
    <mergeCell ref="AB14:AB16"/>
    <mergeCell ref="AC14:AC16"/>
    <mergeCell ref="AD14:AD16"/>
    <mergeCell ref="AE14:AE16"/>
    <mergeCell ref="B45:U45"/>
    <mergeCell ref="B46:T46"/>
    <mergeCell ref="B47:T47"/>
    <mergeCell ref="B48:U48"/>
    <mergeCell ref="B49:G49"/>
    <mergeCell ref="B50:N50"/>
    <mergeCell ref="B34:Q34"/>
    <mergeCell ref="B35:I35"/>
    <mergeCell ref="B36:L36"/>
    <mergeCell ref="B37:L37"/>
    <mergeCell ref="B38:N38"/>
    <mergeCell ref="B39:I39"/>
    <mergeCell ref="B40:L40"/>
    <mergeCell ref="B41:I41"/>
    <mergeCell ref="B42:H42"/>
    <mergeCell ref="T4:T5"/>
    <mergeCell ref="U6:U9"/>
    <mergeCell ref="U10:U13"/>
    <mergeCell ref="U22:U24"/>
    <mergeCell ref="V6:V9"/>
    <mergeCell ref="V10:V13"/>
    <mergeCell ref="V22:V24"/>
    <mergeCell ref="B43:O43"/>
    <mergeCell ref="B44:E44"/>
    <mergeCell ref="B25:AD25"/>
    <mergeCell ref="B30:N30"/>
    <mergeCell ref="B31:J31"/>
    <mergeCell ref="B32:J32"/>
    <mergeCell ref="C6:C9"/>
    <mergeCell ref="C10:C13"/>
    <mergeCell ref="C22:C24"/>
    <mergeCell ref="D6:D9"/>
    <mergeCell ref="D10:D13"/>
    <mergeCell ref="D22:D24"/>
    <mergeCell ref="E6:E9"/>
    <mergeCell ref="E10:E13"/>
    <mergeCell ref="E22:E24"/>
    <mergeCell ref="W6:W9"/>
    <mergeCell ref="W10:W13"/>
    <mergeCell ref="A4:A5"/>
    <mergeCell ref="A6:A9"/>
    <mergeCell ref="A10:A13"/>
    <mergeCell ref="A22:A24"/>
    <mergeCell ref="B4:B5"/>
    <mergeCell ref="B6:B9"/>
    <mergeCell ref="B10:B13"/>
    <mergeCell ref="B22:B24"/>
    <mergeCell ref="C1:Q1"/>
    <mergeCell ref="C2:Q2"/>
    <mergeCell ref="C4:D4"/>
    <mergeCell ref="H4:S4"/>
    <mergeCell ref="E4:E5"/>
    <mergeCell ref="F4:F5"/>
    <mergeCell ref="G4:G5"/>
    <mergeCell ref="A14:A16"/>
    <mergeCell ref="B14:B16"/>
    <mergeCell ref="C14:C16"/>
    <mergeCell ref="D14:D16"/>
    <mergeCell ref="E14:E16"/>
    <mergeCell ref="AA6:AA9"/>
    <mergeCell ref="AA10:AA13"/>
    <mergeCell ref="AA22:AA24"/>
    <mergeCell ref="AB4:AB5"/>
    <mergeCell ref="AB6:AB9"/>
    <mergeCell ref="AB10:AB13"/>
    <mergeCell ref="AB22:AB24"/>
    <mergeCell ref="U4:AA4"/>
    <mergeCell ref="AC4:AC5"/>
    <mergeCell ref="AC6:AC9"/>
    <mergeCell ref="AC10:AC13"/>
    <mergeCell ref="AC22:AC24"/>
    <mergeCell ref="W22:W24"/>
    <mergeCell ref="X6:X9"/>
    <mergeCell ref="X10:X13"/>
    <mergeCell ref="X22:X24"/>
    <mergeCell ref="Y6:Y9"/>
    <mergeCell ref="Y10:Y13"/>
    <mergeCell ref="Y22:Y24"/>
    <mergeCell ref="Z6:Z9"/>
    <mergeCell ref="Z10:Z13"/>
    <mergeCell ref="Z22:Z24"/>
    <mergeCell ref="U14:U16"/>
    <mergeCell ref="V14:V16"/>
    <mergeCell ref="AD4:AD5"/>
    <mergeCell ref="AD6:AD9"/>
    <mergeCell ref="AD10:AD13"/>
    <mergeCell ref="AD22:AD24"/>
    <mergeCell ref="AE4:AE5"/>
    <mergeCell ref="AE6:AE9"/>
    <mergeCell ref="AE10:AE13"/>
    <mergeCell ref="AE22:AE24"/>
    <mergeCell ref="AF4:AF5"/>
    <mergeCell ref="AF6:AF9"/>
    <mergeCell ref="AF10:AF13"/>
    <mergeCell ref="AF22:AF24"/>
    <mergeCell ref="AF14:AF16"/>
    <mergeCell ref="AI4:AI5"/>
    <mergeCell ref="AI6:AI9"/>
    <mergeCell ref="AI10:AI13"/>
    <mergeCell ref="AI22:AI24"/>
    <mergeCell ref="AG4:AG5"/>
    <mergeCell ref="AG6:AG9"/>
    <mergeCell ref="AG10:AG13"/>
    <mergeCell ref="AG22:AG24"/>
    <mergeCell ref="AH4:AH5"/>
    <mergeCell ref="AH6:AH9"/>
    <mergeCell ref="AH10:AH13"/>
    <mergeCell ref="AH22:AH24"/>
    <mergeCell ref="AG14:AG16"/>
    <mergeCell ref="AH14:AH16"/>
    <mergeCell ref="AI14:AI16"/>
    <mergeCell ref="AK4:AK5"/>
    <mergeCell ref="AK6:AK9"/>
    <mergeCell ref="AK10:AK13"/>
    <mergeCell ref="AK22:AK24"/>
    <mergeCell ref="AL4:AL5"/>
    <mergeCell ref="AL6:AL9"/>
    <mergeCell ref="AL10:AL13"/>
    <mergeCell ref="AL22:AL24"/>
    <mergeCell ref="AJ4:AJ5"/>
    <mergeCell ref="AJ6:AJ9"/>
    <mergeCell ref="AJ10:AJ13"/>
    <mergeCell ref="AJ22:AJ24"/>
    <mergeCell ref="AJ14:AJ16"/>
    <mergeCell ref="AK14:AK16"/>
    <mergeCell ref="AL14:AL16"/>
  </mergeCells>
  <pageMargins left="0.7" right="0.7" top="0.75" bottom="0.75" header="0.3" footer="0.3"/>
  <pageSetup paperSize="9" orientation="portrai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K46"/>
  <sheetViews>
    <sheetView topLeftCell="E1" zoomScale="60" zoomScaleNormal="60" workbookViewId="0">
      <selection activeCell="AE25" sqref="AE25"/>
    </sheetView>
  </sheetViews>
  <sheetFormatPr defaultColWidth="9.140625" defaultRowHeight="15" x14ac:dyDescent="0.25"/>
  <cols>
    <col min="2" max="2" width="22" customWidth="1"/>
    <col min="3" max="3" width="71.42578125" style="50" customWidth="1"/>
    <col min="4" max="4" width="26.5703125" customWidth="1"/>
    <col min="5" max="5" width="27.7109375" customWidth="1"/>
    <col min="6" max="6" width="28.28515625" customWidth="1"/>
    <col min="7" max="7" width="27" customWidth="1"/>
    <col min="8" max="20" width="10.42578125" customWidth="1"/>
    <col min="21" max="21" width="24.140625" customWidth="1"/>
    <col min="22" max="27" width="14.140625" customWidth="1"/>
    <col min="28" max="28" width="14.85546875" customWidth="1"/>
    <col min="29" max="29" width="17.140625" customWidth="1"/>
    <col min="30" max="30" width="16.140625" customWidth="1"/>
    <col min="31" max="31" width="16.7109375" customWidth="1"/>
    <col min="32" max="32" width="51.28515625" customWidth="1"/>
    <col min="33" max="33" width="12.28515625" customWidth="1"/>
    <col min="34" max="35" width="11.7109375" customWidth="1"/>
    <col min="36" max="36" width="17.28515625" customWidth="1"/>
    <col min="37" max="37" width="17.85546875" customWidth="1"/>
    <col min="38" max="38" width="21.28515625" customWidth="1"/>
  </cols>
  <sheetData>
    <row r="1" spans="1:37" ht="18.75" x14ac:dyDescent="0.25">
      <c r="C1" s="721" t="s">
        <v>34</v>
      </c>
      <c r="D1" s="721"/>
      <c r="E1" s="721"/>
      <c r="F1" s="721"/>
      <c r="G1" s="721"/>
      <c r="H1" s="721"/>
      <c r="I1" s="721"/>
      <c r="J1" s="721"/>
      <c r="K1" s="721"/>
      <c r="L1" s="721"/>
      <c r="M1" s="721"/>
      <c r="N1" s="721"/>
      <c r="O1" s="721"/>
      <c r="P1" s="721"/>
      <c r="Q1" s="721"/>
    </row>
    <row r="2" spans="1:37" ht="18.75" customHeight="1" x14ac:dyDescent="0.25">
      <c r="C2" s="722" t="s">
        <v>35</v>
      </c>
      <c r="D2" s="722"/>
      <c r="E2" s="722"/>
      <c r="F2" s="722"/>
      <c r="G2" s="722"/>
      <c r="H2" s="722"/>
      <c r="I2" s="722"/>
      <c r="J2" s="722"/>
      <c r="K2" s="722"/>
      <c r="L2" s="722"/>
      <c r="M2" s="722"/>
      <c r="N2" s="722"/>
      <c r="O2" s="722"/>
      <c r="P2" s="722"/>
      <c r="Q2" s="722"/>
    </row>
    <row r="3" spans="1:37" ht="15.75" thickBot="1" x14ac:dyDescent="0.3"/>
    <row r="4" spans="1:37" s="1" customFormat="1" ht="36" customHeight="1" x14ac:dyDescent="0.25">
      <c r="A4" s="829" t="s">
        <v>3</v>
      </c>
      <c r="B4" s="1076" t="s">
        <v>36</v>
      </c>
      <c r="C4" s="788" t="s">
        <v>37</v>
      </c>
      <c r="D4" s="788"/>
      <c r="E4" s="1076" t="s">
        <v>38</v>
      </c>
      <c r="F4" s="1091" t="s">
        <v>39</v>
      </c>
      <c r="G4" s="856" t="s">
        <v>40</v>
      </c>
      <c r="H4" s="1088" t="s">
        <v>41</v>
      </c>
      <c r="I4" s="1089"/>
      <c r="J4" s="1089"/>
      <c r="K4" s="1089"/>
      <c r="L4" s="1089"/>
      <c r="M4" s="1089"/>
      <c r="N4" s="1089"/>
      <c r="O4" s="1089"/>
      <c r="P4" s="1089"/>
      <c r="Q4" s="1089"/>
      <c r="R4" s="1089"/>
      <c r="S4" s="1090"/>
      <c r="T4" s="986" t="s">
        <v>42</v>
      </c>
      <c r="U4" s="1079" t="s">
        <v>43</v>
      </c>
      <c r="V4" s="1080"/>
      <c r="W4" s="1080"/>
      <c r="X4" s="1080"/>
      <c r="Y4" s="1080"/>
      <c r="Z4" s="1080"/>
      <c r="AA4" s="1080"/>
      <c r="AB4" s="1075" t="s">
        <v>44</v>
      </c>
      <c r="AC4" s="1081" t="s">
        <v>45</v>
      </c>
      <c r="AD4" s="1076" t="s">
        <v>46</v>
      </c>
      <c r="AE4" s="1077" t="s">
        <v>47</v>
      </c>
      <c r="AF4" s="1078" t="s">
        <v>48</v>
      </c>
      <c r="AG4" s="1075" t="s">
        <v>49</v>
      </c>
      <c r="AH4" s="1075" t="s">
        <v>50</v>
      </c>
      <c r="AI4" s="1074" t="s">
        <v>51</v>
      </c>
      <c r="AJ4" s="767" t="s">
        <v>525</v>
      </c>
      <c r="AK4" s="767" t="s">
        <v>526</v>
      </c>
    </row>
    <row r="5" spans="1:37" s="1" customFormat="1" ht="72.75" customHeight="1" thickBot="1" x14ac:dyDescent="0.3">
      <c r="A5" s="864"/>
      <c r="B5" s="787"/>
      <c r="C5" s="51" t="s">
        <v>52</v>
      </c>
      <c r="D5" s="52" t="s">
        <v>53</v>
      </c>
      <c r="E5" s="787"/>
      <c r="F5" s="985"/>
      <c r="G5" s="1095"/>
      <c r="H5" s="53" t="s">
        <v>54</v>
      </c>
      <c r="I5" s="57" t="s">
        <v>55</v>
      </c>
      <c r="J5" s="57" t="s">
        <v>56</v>
      </c>
      <c r="K5" s="57" t="s">
        <v>57</v>
      </c>
      <c r="L5" s="57" t="s">
        <v>58</v>
      </c>
      <c r="M5" s="57" t="s">
        <v>59</v>
      </c>
      <c r="N5" s="57" t="s">
        <v>60</v>
      </c>
      <c r="O5" s="57" t="s">
        <v>61</v>
      </c>
      <c r="P5" s="57" t="s">
        <v>62</v>
      </c>
      <c r="Q5" s="57" t="s">
        <v>63</v>
      </c>
      <c r="R5" s="57" t="s">
        <v>64</v>
      </c>
      <c r="S5" s="58" t="s">
        <v>65</v>
      </c>
      <c r="T5" s="890"/>
      <c r="U5" s="31" t="s">
        <v>66</v>
      </c>
      <c r="V5" s="5" t="s">
        <v>67</v>
      </c>
      <c r="W5" s="5" t="s">
        <v>68</v>
      </c>
      <c r="X5" s="5" t="s">
        <v>69</v>
      </c>
      <c r="Y5" s="5" t="s">
        <v>70</v>
      </c>
      <c r="Z5" s="5" t="s">
        <v>71</v>
      </c>
      <c r="AA5" s="5" t="s">
        <v>72</v>
      </c>
      <c r="AB5" s="777"/>
      <c r="AC5" s="779"/>
      <c r="AD5" s="783"/>
      <c r="AE5" s="774"/>
      <c r="AF5" s="766"/>
      <c r="AG5" s="777"/>
      <c r="AH5" s="777"/>
      <c r="AI5" s="826"/>
      <c r="AJ5" s="949"/>
      <c r="AK5" s="949"/>
    </row>
    <row r="6" spans="1:37" ht="51" customHeight="1" x14ac:dyDescent="0.25">
      <c r="A6" s="860">
        <v>1</v>
      </c>
      <c r="B6" s="1097" t="s">
        <v>362</v>
      </c>
      <c r="C6" s="1101" t="s">
        <v>363</v>
      </c>
      <c r="D6" s="823" t="s">
        <v>364</v>
      </c>
      <c r="E6" s="823" t="s">
        <v>224</v>
      </c>
      <c r="F6" s="54" t="s">
        <v>6</v>
      </c>
      <c r="G6" s="55" t="s">
        <v>195</v>
      </c>
      <c r="H6" s="270">
        <v>50</v>
      </c>
      <c r="I6" s="271">
        <v>50</v>
      </c>
      <c r="J6" s="271">
        <v>50</v>
      </c>
      <c r="K6" s="271">
        <v>50</v>
      </c>
      <c r="L6" s="271">
        <v>50</v>
      </c>
      <c r="M6" s="271"/>
      <c r="N6" s="271"/>
      <c r="O6" s="271"/>
      <c r="P6" s="271">
        <v>35</v>
      </c>
      <c r="Q6" s="271">
        <v>65</v>
      </c>
      <c r="R6" s="271">
        <v>35</v>
      </c>
      <c r="S6" s="272">
        <v>30</v>
      </c>
      <c r="T6" s="249">
        <f>SUM(H6:S6)</f>
        <v>415</v>
      </c>
      <c r="U6" s="736"/>
      <c r="V6" s="730"/>
      <c r="W6" s="730"/>
      <c r="X6" s="730"/>
      <c r="Y6" s="730"/>
      <c r="Z6" s="730"/>
      <c r="AA6" s="730"/>
      <c r="AB6" s="739" t="str">
        <f t="shared" ref="AB6" si="0">E6</f>
        <v>l</v>
      </c>
      <c r="AC6" s="780">
        <f>SUM(T6:T8)</f>
        <v>415</v>
      </c>
      <c r="AD6" s="730"/>
      <c r="AE6" s="761">
        <f t="shared" ref="AE6" si="1">AC6*AD6</f>
        <v>0</v>
      </c>
      <c r="AF6" s="730"/>
      <c r="AG6" s="730"/>
      <c r="AH6" s="730"/>
      <c r="AI6" s="733"/>
      <c r="AJ6" s="769"/>
      <c r="AK6" s="769"/>
    </row>
    <row r="7" spans="1:37" ht="42" customHeight="1" x14ac:dyDescent="0.25">
      <c r="A7" s="876"/>
      <c r="B7" s="1098"/>
      <c r="C7" s="1101"/>
      <c r="D7" s="738"/>
      <c r="E7" s="738"/>
      <c r="F7" s="9" t="s">
        <v>8</v>
      </c>
      <c r="G7" s="10"/>
      <c r="H7" s="273"/>
      <c r="I7" s="274"/>
      <c r="J7" s="274"/>
      <c r="K7" s="274"/>
      <c r="L7" s="274"/>
      <c r="M7" s="274"/>
      <c r="N7" s="274"/>
      <c r="O7" s="274"/>
      <c r="P7" s="274"/>
      <c r="Q7" s="274"/>
      <c r="R7" s="274"/>
      <c r="S7" s="275"/>
      <c r="T7" s="249">
        <f t="shared" ref="T7:T20" si="2">SUM(H7:S7)</f>
        <v>0</v>
      </c>
      <c r="U7" s="764"/>
      <c r="V7" s="762"/>
      <c r="W7" s="762"/>
      <c r="X7" s="762"/>
      <c r="Y7" s="762"/>
      <c r="Z7" s="762"/>
      <c r="AA7" s="762"/>
      <c r="AB7" s="784"/>
      <c r="AC7" s="781"/>
      <c r="AD7" s="762"/>
      <c r="AE7" s="760"/>
      <c r="AF7" s="762"/>
      <c r="AG7" s="762"/>
      <c r="AH7" s="762"/>
      <c r="AI7" s="772"/>
      <c r="AJ7" s="726"/>
      <c r="AK7" s="726"/>
    </row>
    <row r="8" spans="1:37" ht="45.75" customHeight="1" thickBot="1" x14ac:dyDescent="0.3">
      <c r="A8" s="876"/>
      <c r="B8" s="1098"/>
      <c r="C8" s="1101"/>
      <c r="D8" s="738"/>
      <c r="E8" s="739"/>
      <c r="F8" s="11" t="s">
        <v>78</v>
      </c>
      <c r="G8" s="12"/>
      <c r="H8" s="288"/>
      <c r="I8" s="289"/>
      <c r="J8" s="289"/>
      <c r="K8" s="289"/>
      <c r="L8" s="289"/>
      <c r="M8" s="289"/>
      <c r="N8" s="289"/>
      <c r="O8" s="289"/>
      <c r="P8" s="289"/>
      <c r="Q8" s="289"/>
      <c r="R8" s="289"/>
      <c r="S8" s="290"/>
      <c r="T8" s="249">
        <f t="shared" si="2"/>
        <v>0</v>
      </c>
      <c r="U8" s="764"/>
      <c r="V8" s="762"/>
      <c r="W8" s="762"/>
      <c r="X8" s="762"/>
      <c r="Y8" s="762"/>
      <c r="Z8" s="762"/>
      <c r="AA8" s="762"/>
      <c r="AB8" s="784"/>
      <c r="AC8" s="781"/>
      <c r="AD8" s="762"/>
      <c r="AE8" s="760"/>
      <c r="AF8" s="762"/>
      <c r="AG8" s="762"/>
      <c r="AH8" s="762"/>
      <c r="AI8" s="772"/>
      <c r="AJ8" s="726"/>
      <c r="AK8" s="726"/>
    </row>
    <row r="9" spans="1:37" ht="49.5" customHeight="1" x14ac:dyDescent="0.25">
      <c r="A9" s="860">
        <v>2</v>
      </c>
      <c r="B9" s="1082" t="s">
        <v>365</v>
      </c>
      <c r="C9" s="842" t="s">
        <v>366</v>
      </c>
      <c r="D9" s="804" t="s">
        <v>367</v>
      </c>
      <c r="E9" s="841" t="s">
        <v>224</v>
      </c>
      <c r="F9" s="7" t="s">
        <v>6</v>
      </c>
      <c r="G9" s="8" t="s">
        <v>195</v>
      </c>
      <c r="H9" s="282">
        <v>300</v>
      </c>
      <c r="I9" s="283">
        <v>300</v>
      </c>
      <c r="J9" s="283">
        <v>300</v>
      </c>
      <c r="K9" s="283">
        <v>300</v>
      </c>
      <c r="L9" s="283">
        <v>300</v>
      </c>
      <c r="M9" s="283"/>
      <c r="N9" s="283"/>
      <c r="O9" s="283"/>
      <c r="P9" s="283">
        <v>250</v>
      </c>
      <c r="Q9" s="283">
        <v>300</v>
      </c>
      <c r="R9" s="283">
        <v>300</v>
      </c>
      <c r="S9" s="284">
        <v>100</v>
      </c>
      <c r="T9" s="250">
        <f t="shared" si="2"/>
        <v>2450</v>
      </c>
      <c r="U9" s="736"/>
      <c r="V9" s="730"/>
      <c r="W9" s="730"/>
      <c r="X9" s="730"/>
      <c r="Y9" s="730"/>
      <c r="Z9" s="730"/>
      <c r="AA9" s="730"/>
      <c r="AB9" s="739" t="str">
        <f t="shared" ref="AB9" si="3">E9</f>
        <v>l</v>
      </c>
      <c r="AC9" s="780">
        <f>SUM(T9:T11)</f>
        <v>2675</v>
      </c>
      <c r="AD9" s="730"/>
      <c r="AE9" s="761">
        <f t="shared" ref="AE9" si="4">AC9*AD9</f>
        <v>0</v>
      </c>
      <c r="AF9" s="730"/>
      <c r="AG9" s="730"/>
      <c r="AH9" s="730"/>
      <c r="AI9" s="733"/>
      <c r="AJ9" s="769"/>
      <c r="AK9" s="769"/>
    </row>
    <row r="10" spans="1:37" ht="36.75" customHeight="1" x14ac:dyDescent="0.25">
      <c r="A10" s="876"/>
      <c r="B10" s="1083"/>
      <c r="C10" s="842"/>
      <c r="D10" s="741"/>
      <c r="E10" s="738"/>
      <c r="F10" s="9" t="s">
        <v>8</v>
      </c>
      <c r="G10" s="10" t="s">
        <v>91</v>
      </c>
      <c r="H10" s="273">
        <v>20</v>
      </c>
      <c r="I10" s="274">
        <v>20</v>
      </c>
      <c r="J10" s="274">
        <v>20</v>
      </c>
      <c r="K10" s="274">
        <v>20</v>
      </c>
      <c r="L10" s="274">
        <v>20</v>
      </c>
      <c r="M10" s="274">
        <v>15</v>
      </c>
      <c r="N10" s="274">
        <v>15</v>
      </c>
      <c r="O10" s="274">
        <v>15</v>
      </c>
      <c r="P10" s="274">
        <v>20</v>
      </c>
      <c r="Q10" s="274">
        <v>20</v>
      </c>
      <c r="R10" s="274">
        <v>20</v>
      </c>
      <c r="S10" s="275">
        <v>20</v>
      </c>
      <c r="T10" s="249">
        <f t="shared" si="2"/>
        <v>225</v>
      </c>
      <c r="U10" s="764"/>
      <c r="V10" s="762"/>
      <c r="W10" s="762"/>
      <c r="X10" s="762"/>
      <c r="Y10" s="762"/>
      <c r="Z10" s="762"/>
      <c r="AA10" s="762"/>
      <c r="AB10" s="784"/>
      <c r="AC10" s="781"/>
      <c r="AD10" s="762"/>
      <c r="AE10" s="760"/>
      <c r="AF10" s="762"/>
      <c r="AG10" s="762"/>
      <c r="AH10" s="762"/>
      <c r="AI10" s="772"/>
      <c r="AJ10" s="726"/>
      <c r="AK10" s="726"/>
    </row>
    <row r="11" spans="1:37" ht="44.25" customHeight="1" thickBot="1" x14ac:dyDescent="0.3">
      <c r="A11" s="876"/>
      <c r="B11" s="1083"/>
      <c r="C11" s="842"/>
      <c r="D11" s="741"/>
      <c r="E11" s="739"/>
      <c r="F11" s="11" t="s">
        <v>78</v>
      </c>
      <c r="G11" s="15"/>
      <c r="H11" s="301"/>
      <c r="I11" s="302"/>
      <c r="J11" s="302"/>
      <c r="K11" s="302"/>
      <c r="L11" s="302"/>
      <c r="M11" s="302"/>
      <c r="N11" s="302"/>
      <c r="O11" s="302"/>
      <c r="P11" s="302"/>
      <c r="Q11" s="302"/>
      <c r="R11" s="302"/>
      <c r="S11" s="303"/>
      <c r="T11" s="249">
        <f t="shared" si="2"/>
        <v>0</v>
      </c>
      <c r="U11" s="764"/>
      <c r="V11" s="762"/>
      <c r="W11" s="762"/>
      <c r="X11" s="762"/>
      <c r="Y11" s="762"/>
      <c r="Z11" s="762"/>
      <c r="AA11" s="762"/>
      <c r="AB11" s="784"/>
      <c r="AC11" s="781"/>
      <c r="AD11" s="762"/>
      <c r="AE11" s="760"/>
      <c r="AF11" s="762"/>
      <c r="AG11" s="762"/>
      <c r="AH11" s="762"/>
      <c r="AI11" s="772"/>
      <c r="AJ11" s="726"/>
      <c r="AK11" s="726"/>
    </row>
    <row r="12" spans="1:37" ht="36.75" customHeight="1" x14ac:dyDescent="0.25">
      <c r="A12" s="860">
        <v>3</v>
      </c>
      <c r="B12" s="1099" t="s">
        <v>368</v>
      </c>
      <c r="C12" s="879" t="s">
        <v>625</v>
      </c>
      <c r="D12" s="804" t="s">
        <v>367</v>
      </c>
      <c r="E12" s="841" t="s">
        <v>224</v>
      </c>
      <c r="F12" s="13"/>
      <c r="G12" s="14"/>
      <c r="H12" s="308"/>
      <c r="I12" s="309"/>
      <c r="J12" s="309"/>
      <c r="K12" s="309"/>
      <c r="L12" s="309"/>
      <c r="M12" s="309"/>
      <c r="N12" s="309"/>
      <c r="O12" s="309"/>
      <c r="P12" s="309"/>
      <c r="Q12" s="309"/>
      <c r="R12" s="309"/>
      <c r="S12" s="310"/>
      <c r="T12" s="250">
        <f t="shared" si="2"/>
        <v>0</v>
      </c>
      <c r="U12" s="736"/>
      <c r="V12" s="730"/>
      <c r="W12" s="730"/>
      <c r="X12" s="730"/>
      <c r="Y12" s="730"/>
      <c r="Z12" s="730"/>
      <c r="AA12" s="730"/>
      <c r="AB12" s="739" t="str">
        <f t="shared" ref="AB12" si="5">E12</f>
        <v>l</v>
      </c>
      <c r="AC12" s="780">
        <f>SUM(T12:T14)</f>
        <v>266</v>
      </c>
      <c r="AD12" s="730"/>
      <c r="AE12" s="761">
        <f t="shared" ref="AE12" si="6">AC12*AD12</f>
        <v>0</v>
      </c>
      <c r="AF12" s="730"/>
      <c r="AG12" s="730"/>
      <c r="AH12" s="730"/>
      <c r="AI12" s="733"/>
      <c r="AJ12" s="769"/>
      <c r="AK12" s="769"/>
    </row>
    <row r="13" spans="1:37" ht="36.75" customHeight="1" x14ac:dyDescent="0.25">
      <c r="A13" s="876"/>
      <c r="B13" s="1100"/>
      <c r="C13" s="842"/>
      <c r="D13" s="741"/>
      <c r="E13" s="738"/>
      <c r="F13" s="9" t="s">
        <v>8</v>
      </c>
      <c r="G13" s="10" t="s">
        <v>91</v>
      </c>
      <c r="H13" s="273">
        <v>20</v>
      </c>
      <c r="I13" s="274">
        <v>20</v>
      </c>
      <c r="J13" s="274">
        <v>20</v>
      </c>
      <c r="K13" s="274">
        <v>20</v>
      </c>
      <c r="L13" s="274">
        <v>20</v>
      </c>
      <c r="M13" s="274">
        <v>15</v>
      </c>
      <c r="N13" s="274">
        <v>15</v>
      </c>
      <c r="O13" s="274">
        <v>15</v>
      </c>
      <c r="P13" s="274">
        <v>20</v>
      </c>
      <c r="Q13" s="274">
        <v>20</v>
      </c>
      <c r="R13" s="274">
        <v>20</v>
      </c>
      <c r="S13" s="275">
        <v>20</v>
      </c>
      <c r="T13" s="251">
        <f t="shared" si="2"/>
        <v>225</v>
      </c>
      <c r="U13" s="764"/>
      <c r="V13" s="762"/>
      <c r="W13" s="762"/>
      <c r="X13" s="762"/>
      <c r="Y13" s="762"/>
      <c r="Z13" s="762"/>
      <c r="AA13" s="762"/>
      <c r="AB13" s="784"/>
      <c r="AC13" s="781"/>
      <c r="AD13" s="762"/>
      <c r="AE13" s="760"/>
      <c r="AF13" s="762"/>
      <c r="AG13" s="762"/>
      <c r="AH13" s="762"/>
      <c r="AI13" s="772"/>
      <c r="AJ13" s="726"/>
      <c r="AK13" s="726"/>
    </row>
    <row r="14" spans="1:37" ht="36.75" customHeight="1" thickBot="1" x14ac:dyDescent="0.3">
      <c r="A14" s="876"/>
      <c r="B14" s="1100"/>
      <c r="C14" s="842"/>
      <c r="D14" s="741"/>
      <c r="E14" s="739"/>
      <c r="F14" s="11" t="s">
        <v>78</v>
      </c>
      <c r="G14" s="183" t="s">
        <v>188</v>
      </c>
      <c r="H14" s="311">
        <v>10</v>
      </c>
      <c r="I14" s="312"/>
      <c r="J14" s="312"/>
      <c r="K14" s="312"/>
      <c r="L14" s="312">
        <v>10</v>
      </c>
      <c r="M14" s="312"/>
      <c r="N14" s="312"/>
      <c r="O14" s="312"/>
      <c r="P14" s="312">
        <v>10</v>
      </c>
      <c r="Q14" s="312">
        <v>1</v>
      </c>
      <c r="R14" s="312"/>
      <c r="S14" s="313">
        <v>10</v>
      </c>
      <c r="T14" s="252">
        <f t="shared" si="2"/>
        <v>41</v>
      </c>
      <c r="U14" s="764"/>
      <c r="V14" s="762"/>
      <c r="W14" s="762"/>
      <c r="X14" s="762"/>
      <c r="Y14" s="762"/>
      <c r="Z14" s="762"/>
      <c r="AA14" s="762"/>
      <c r="AB14" s="784"/>
      <c r="AC14" s="781"/>
      <c r="AD14" s="762"/>
      <c r="AE14" s="760"/>
      <c r="AF14" s="762"/>
      <c r="AG14" s="762"/>
      <c r="AH14" s="762"/>
      <c r="AI14" s="772"/>
      <c r="AJ14" s="726"/>
      <c r="AK14" s="726"/>
    </row>
    <row r="15" spans="1:37" ht="48" customHeight="1" x14ac:dyDescent="0.25">
      <c r="A15" s="860">
        <v>4</v>
      </c>
      <c r="B15" s="1099" t="s">
        <v>369</v>
      </c>
      <c r="C15" s="842" t="s">
        <v>370</v>
      </c>
      <c r="D15" s="804" t="s">
        <v>367</v>
      </c>
      <c r="E15" s="841" t="s">
        <v>224</v>
      </c>
      <c r="F15" s="7" t="s">
        <v>6</v>
      </c>
      <c r="G15" s="8" t="s">
        <v>77</v>
      </c>
      <c r="H15" s="282">
        <v>200</v>
      </c>
      <c r="I15" s="283">
        <v>200</v>
      </c>
      <c r="J15" s="283">
        <v>200</v>
      </c>
      <c r="K15" s="283">
        <v>200</v>
      </c>
      <c r="L15" s="283">
        <v>300</v>
      </c>
      <c r="M15" s="283"/>
      <c r="N15" s="283"/>
      <c r="O15" s="283"/>
      <c r="P15" s="283">
        <v>250</v>
      </c>
      <c r="Q15" s="283">
        <v>250</v>
      </c>
      <c r="R15" s="283">
        <v>300</v>
      </c>
      <c r="S15" s="284">
        <v>200</v>
      </c>
      <c r="T15" s="249">
        <f t="shared" si="2"/>
        <v>2100</v>
      </c>
      <c r="U15" s="736"/>
      <c r="V15" s="730"/>
      <c r="W15" s="730"/>
      <c r="X15" s="730"/>
      <c r="Y15" s="730"/>
      <c r="Z15" s="730"/>
      <c r="AA15" s="730"/>
      <c r="AB15" s="739" t="str">
        <f t="shared" ref="AB15" si="7">E15</f>
        <v>l</v>
      </c>
      <c r="AC15" s="780">
        <f>SUM(T15:T17)</f>
        <v>2100</v>
      </c>
      <c r="AD15" s="730"/>
      <c r="AE15" s="761">
        <f t="shared" ref="AE15" si="8">AC15*AD15</f>
        <v>0</v>
      </c>
      <c r="AF15" s="730"/>
      <c r="AG15" s="730"/>
      <c r="AH15" s="730"/>
      <c r="AI15" s="733"/>
      <c r="AJ15" s="769"/>
      <c r="AK15" s="769"/>
    </row>
    <row r="16" spans="1:37" ht="36.75" customHeight="1" x14ac:dyDescent="0.25">
      <c r="A16" s="876"/>
      <c r="B16" s="1100"/>
      <c r="C16" s="842"/>
      <c r="D16" s="741"/>
      <c r="E16" s="738"/>
      <c r="F16" s="9" t="s">
        <v>8</v>
      </c>
      <c r="G16" s="10"/>
      <c r="H16" s="273"/>
      <c r="I16" s="274"/>
      <c r="J16" s="274"/>
      <c r="K16" s="274"/>
      <c r="L16" s="274"/>
      <c r="M16" s="274"/>
      <c r="N16" s="274"/>
      <c r="O16" s="274"/>
      <c r="P16" s="274"/>
      <c r="Q16" s="274"/>
      <c r="R16" s="274"/>
      <c r="S16" s="275"/>
      <c r="T16" s="249">
        <f t="shared" si="2"/>
        <v>0</v>
      </c>
      <c r="U16" s="764"/>
      <c r="V16" s="762"/>
      <c r="W16" s="762"/>
      <c r="X16" s="762"/>
      <c r="Y16" s="762"/>
      <c r="Z16" s="762"/>
      <c r="AA16" s="762"/>
      <c r="AB16" s="784"/>
      <c r="AC16" s="781"/>
      <c r="AD16" s="762"/>
      <c r="AE16" s="760"/>
      <c r="AF16" s="762"/>
      <c r="AG16" s="762"/>
      <c r="AH16" s="762"/>
      <c r="AI16" s="772"/>
      <c r="AJ16" s="726"/>
      <c r="AK16" s="726"/>
    </row>
    <row r="17" spans="1:37" ht="36.75" customHeight="1" thickBot="1" x14ac:dyDescent="0.3">
      <c r="A17" s="876"/>
      <c r="B17" s="1100"/>
      <c r="C17" s="842"/>
      <c r="D17" s="741"/>
      <c r="E17" s="739"/>
      <c r="F17" s="11" t="s">
        <v>78</v>
      </c>
      <c r="G17" s="12"/>
      <c r="H17" s="288"/>
      <c r="I17" s="289"/>
      <c r="J17" s="289"/>
      <c r="K17" s="289"/>
      <c r="L17" s="289"/>
      <c r="M17" s="289"/>
      <c r="N17" s="289"/>
      <c r="O17" s="289"/>
      <c r="P17" s="289"/>
      <c r="Q17" s="289"/>
      <c r="R17" s="289"/>
      <c r="S17" s="290"/>
      <c r="T17" s="249">
        <f t="shared" si="2"/>
        <v>0</v>
      </c>
      <c r="U17" s="764"/>
      <c r="V17" s="762"/>
      <c r="W17" s="762"/>
      <c r="X17" s="762"/>
      <c r="Y17" s="762"/>
      <c r="Z17" s="762"/>
      <c r="AA17" s="762"/>
      <c r="AB17" s="784"/>
      <c r="AC17" s="781"/>
      <c r="AD17" s="762"/>
      <c r="AE17" s="760"/>
      <c r="AF17" s="762"/>
      <c r="AG17" s="762"/>
      <c r="AH17" s="762"/>
      <c r="AI17" s="772"/>
      <c r="AJ17" s="726"/>
      <c r="AK17" s="726"/>
    </row>
    <row r="18" spans="1:37" ht="47.25" customHeight="1" x14ac:dyDescent="0.25">
      <c r="A18" s="860">
        <v>5</v>
      </c>
      <c r="B18" s="1099" t="s">
        <v>371</v>
      </c>
      <c r="C18" s="842" t="s">
        <v>372</v>
      </c>
      <c r="D18" s="804" t="s">
        <v>367</v>
      </c>
      <c r="E18" s="738" t="s">
        <v>224</v>
      </c>
      <c r="F18" s="7" t="s">
        <v>6</v>
      </c>
      <c r="G18" s="8" t="s">
        <v>77</v>
      </c>
      <c r="H18" s="282">
        <v>200</v>
      </c>
      <c r="I18" s="283">
        <v>200</v>
      </c>
      <c r="J18" s="283">
        <v>200</v>
      </c>
      <c r="K18" s="283">
        <v>200</v>
      </c>
      <c r="L18" s="283">
        <v>200</v>
      </c>
      <c r="M18" s="283"/>
      <c r="N18" s="283"/>
      <c r="O18" s="283"/>
      <c r="P18" s="283">
        <v>100</v>
      </c>
      <c r="Q18" s="283">
        <v>300</v>
      </c>
      <c r="R18" s="283">
        <v>200</v>
      </c>
      <c r="S18" s="284">
        <v>200</v>
      </c>
      <c r="T18" s="250">
        <f t="shared" si="2"/>
        <v>1800</v>
      </c>
      <c r="U18" s="736"/>
      <c r="V18" s="730"/>
      <c r="W18" s="730"/>
      <c r="X18" s="730"/>
      <c r="Y18" s="730"/>
      <c r="Z18" s="730"/>
      <c r="AA18" s="730"/>
      <c r="AB18" s="739" t="str">
        <f t="shared" ref="AB18" si="9">E18</f>
        <v>l</v>
      </c>
      <c r="AC18" s="780">
        <f>SUM(T18:T20)</f>
        <v>2010</v>
      </c>
      <c r="AD18" s="730"/>
      <c r="AE18" s="761">
        <f t="shared" ref="AE18" si="10">AC18*AD18</f>
        <v>0</v>
      </c>
      <c r="AF18" s="730"/>
      <c r="AG18" s="730"/>
      <c r="AH18" s="730"/>
      <c r="AI18" s="733"/>
      <c r="AJ18" s="769"/>
      <c r="AK18" s="769"/>
    </row>
    <row r="19" spans="1:37" ht="42.75" customHeight="1" x14ac:dyDescent="0.25">
      <c r="A19" s="876"/>
      <c r="B19" s="1100"/>
      <c r="C19" s="842"/>
      <c r="D19" s="741"/>
      <c r="E19" s="738"/>
      <c r="F19" s="9" t="s">
        <v>8</v>
      </c>
      <c r="G19" s="10" t="s">
        <v>91</v>
      </c>
      <c r="H19" s="273">
        <v>20</v>
      </c>
      <c r="I19" s="274">
        <v>20</v>
      </c>
      <c r="J19" s="274">
        <v>20</v>
      </c>
      <c r="K19" s="274">
        <v>20</v>
      </c>
      <c r="L19" s="274">
        <v>20</v>
      </c>
      <c r="M19" s="274">
        <v>10</v>
      </c>
      <c r="N19" s="274">
        <v>10</v>
      </c>
      <c r="O19" s="274">
        <v>10</v>
      </c>
      <c r="P19" s="274">
        <v>20</v>
      </c>
      <c r="Q19" s="274">
        <v>20</v>
      </c>
      <c r="R19" s="274">
        <v>20</v>
      </c>
      <c r="S19" s="275">
        <v>20</v>
      </c>
      <c r="T19" s="249">
        <f t="shared" si="2"/>
        <v>210</v>
      </c>
      <c r="U19" s="764"/>
      <c r="V19" s="762"/>
      <c r="W19" s="762"/>
      <c r="X19" s="762"/>
      <c r="Y19" s="762"/>
      <c r="Z19" s="762"/>
      <c r="AA19" s="762"/>
      <c r="AB19" s="784"/>
      <c r="AC19" s="781"/>
      <c r="AD19" s="762"/>
      <c r="AE19" s="760"/>
      <c r="AF19" s="762"/>
      <c r="AG19" s="762"/>
      <c r="AH19" s="762"/>
      <c r="AI19" s="772"/>
      <c r="AJ19" s="726"/>
      <c r="AK19" s="726"/>
    </row>
    <row r="20" spans="1:37" ht="36.75" customHeight="1" thickBot="1" x14ac:dyDescent="0.3">
      <c r="A20" s="874"/>
      <c r="B20" s="1100"/>
      <c r="C20" s="842"/>
      <c r="D20" s="741"/>
      <c r="E20" s="738"/>
      <c r="F20" s="11" t="s">
        <v>78</v>
      </c>
      <c r="G20" s="45"/>
      <c r="H20" s="301"/>
      <c r="I20" s="302"/>
      <c r="J20" s="302"/>
      <c r="K20" s="302"/>
      <c r="L20" s="302"/>
      <c r="M20" s="302"/>
      <c r="N20" s="302"/>
      <c r="O20" s="302"/>
      <c r="P20" s="302"/>
      <c r="Q20" s="302"/>
      <c r="R20" s="302"/>
      <c r="S20" s="303"/>
      <c r="T20" s="249">
        <f t="shared" si="2"/>
        <v>0</v>
      </c>
      <c r="U20" s="764"/>
      <c r="V20" s="762"/>
      <c r="W20" s="762"/>
      <c r="X20" s="762"/>
      <c r="Y20" s="762"/>
      <c r="Z20" s="762"/>
      <c r="AA20" s="762"/>
      <c r="AB20" s="784"/>
      <c r="AC20" s="781"/>
      <c r="AD20" s="762"/>
      <c r="AE20" s="760"/>
      <c r="AF20" s="762"/>
      <c r="AG20" s="762"/>
      <c r="AH20" s="762"/>
      <c r="AI20" s="772"/>
      <c r="AJ20" s="726"/>
      <c r="AK20" s="726"/>
    </row>
    <row r="21" spans="1:37" ht="20.25" x14ac:dyDescent="0.3">
      <c r="B21" s="877" t="s">
        <v>95</v>
      </c>
      <c r="C21" s="855"/>
      <c r="D21" s="855"/>
      <c r="E21" s="855"/>
      <c r="F21" s="855"/>
      <c r="G21" s="855"/>
      <c r="H21" s="855"/>
      <c r="I21" s="855"/>
      <c r="J21" s="855"/>
      <c r="K21" s="855"/>
      <c r="L21" s="855"/>
      <c r="M21" s="855"/>
      <c r="N21" s="855"/>
      <c r="O21" s="855"/>
      <c r="P21" s="855"/>
      <c r="Q21" s="855"/>
      <c r="R21" s="855"/>
      <c r="S21" s="855"/>
      <c r="T21" s="855"/>
      <c r="U21" s="855"/>
      <c r="V21" s="855"/>
      <c r="W21" s="855"/>
      <c r="X21" s="855"/>
      <c r="Y21" s="855"/>
      <c r="Z21" s="855"/>
      <c r="AA21" s="855"/>
      <c r="AB21" s="855"/>
      <c r="AC21" s="855"/>
      <c r="AD21" s="855"/>
      <c r="AE21" s="35">
        <f>SUM(AE6:AE20)</f>
        <v>0</v>
      </c>
    </row>
    <row r="22" spans="1:37" ht="15.75" x14ac:dyDescent="0.25">
      <c r="C22" s="56"/>
      <c r="G22" s="16"/>
      <c r="H22" s="16"/>
      <c r="I22" s="16"/>
      <c r="J22" s="16"/>
      <c r="K22" s="16"/>
      <c r="L22" s="16"/>
      <c r="M22" s="16"/>
      <c r="N22" s="16"/>
      <c r="O22" s="16"/>
      <c r="P22" s="16"/>
      <c r="T22" s="34"/>
    </row>
    <row r="23" spans="1:37" ht="18.75" x14ac:dyDescent="0.3">
      <c r="C23" s="56"/>
      <c r="D23" s="17"/>
      <c r="E23" s="2"/>
      <c r="F23" s="2"/>
      <c r="G23" s="2"/>
      <c r="H23" s="2"/>
      <c r="I23" s="2"/>
      <c r="J23" s="2"/>
      <c r="K23" s="2"/>
      <c r="L23" s="2"/>
      <c r="M23" s="2"/>
      <c r="N23" s="2"/>
      <c r="O23" s="2"/>
      <c r="P23" s="2"/>
      <c r="T23" s="34"/>
    </row>
    <row r="24" spans="1:37" ht="18.75" x14ac:dyDescent="0.3">
      <c r="B24" s="18" t="s">
        <v>96</v>
      </c>
      <c r="C24" s="19"/>
      <c r="D24" s="20">
        <f>SUM(AF6:AF20)/5</f>
        <v>0</v>
      </c>
      <c r="E24" s="19" t="s">
        <v>97</v>
      </c>
      <c r="F24" s="16"/>
      <c r="G24" s="16"/>
      <c r="H24" s="16"/>
      <c r="I24" s="16"/>
      <c r="J24" s="16"/>
      <c r="K24" s="16"/>
      <c r="L24" s="16"/>
      <c r="M24" s="24"/>
      <c r="N24" s="25"/>
    </row>
    <row r="25" spans="1:37" ht="25.5" customHeight="1" x14ac:dyDescent="0.25">
      <c r="C25" s="21"/>
      <c r="D25" s="22"/>
      <c r="E25" s="22"/>
      <c r="F25" s="22"/>
      <c r="G25" s="22"/>
      <c r="H25" s="22"/>
      <c r="I25" s="22"/>
      <c r="J25" s="26"/>
      <c r="K25" s="27"/>
      <c r="L25" s="28"/>
      <c r="M25" s="28"/>
      <c r="N25" s="29"/>
    </row>
    <row r="26" spans="1:37" s="2" customFormat="1" ht="37.5" customHeight="1" x14ac:dyDescent="0.3">
      <c r="B26" s="815" t="s">
        <v>98</v>
      </c>
      <c r="C26" s="815"/>
      <c r="D26" s="815"/>
      <c r="E26" s="815"/>
      <c r="F26" s="815"/>
      <c r="G26" s="815"/>
      <c r="H26" s="815"/>
      <c r="I26" s="815"/>
      <c r="J26" s="815"/>
      <c r="K26" s="815"/>
      <c r="L26" s="815"/>
      <c r="M26" s="815"/>
      <c r="N26" s="815"/>
    </row>
    <row r="27" spans="1:37" s="2" customFormat="1" ht="37.5" customHeight="1" x14ac:dyDescent="0.3">
      <c r="B27" s="815" t="s">
        <v>32</v>
      </c>
      <c r="C27" s="815"/>
      <c r="D27" s="815"/>
      <c r="E27" s="815"/>
      <c r="F27" s="815"/>
      <c r="G27" s="815"/>
      <c r="H27" s="815"/>
      <c r="I27" s="815"/>
      <c r="J27" s="815"/>
    </row>
    <row r="28" spans="1:37" s="2" customFormat="1" ht="37.5" customHeight="1" x14ac:dyDescent="0.3">
      <c r="B28" s="815" t="s">
        <v>33</v>
      </c>
      <c r="C28" s="815"/>
      <c r="D28" s="815"/>
      <c r="E28" s="815"/>
      <c r="F28" s="815"/>
      <c r="G28" s="815"/>
      <c r="H28" s="815"/>
      <c r="I28" s="815"/>
      <c r="J28" s="815"/>
    </row>
    <row r="30" spans="1:37" ht="15.75" x14ac:dyDescent="0.25">
      <c r="A30" s="809" t="s">
        <v>506</v>
      </c>
      <c r="B30" s="809"/>
      <c r="C30" s="809"/>
      <c r="D30" s="809"/>
      <c r="E30" s="809"/>
      <c r="F30" s="809"/>
      <c r="G30" s="809"/>
      <c r="H30" s="809"/>
      <c r="I30" s="809"/>
      <c r="J30" s="809"/>
      <c r="K30" s="809"/>
      <c r="L30" s="809"/>
      <c r="M30" s="809"/>
      <c r="N30" s="809"/>
      <c r="O30" s="809"/>
      <c r="P30" s="809"/>
      <c r="Q30" s="186"/>
      <c r="R30" s="186"/>
      <c r="S30" s="186"/>
      <c r="T30" s="186"/>
    </row>
    <row r="31" spans="1:37" ht="51" customHeight="1" x14ac:dyDescent="0.25">
      <c r="A31" s="810" t="s">
        <v>574</v>
      </c>
      <c r="B31" s="810"/>
      <c r="C31" s="810"/>
      <c r="D31" s="810"/>
      <c r="E31" s="810"/>
      <c r="F31" s="810"/>
      <c r="G31" s="810"/>
      <c r="H31" s="810"/>
      <c r="I31" s="186"/>
      <c r="J31" s="186"/>
      <c r="K31" s="186"/>
      <c r="L31" s="186"/>
      <c r="M31" s="186"/>
      <c r="N31" s="186"/>
      <c r="O31" s="186"/>
      <c r="P31" s="186"/>
      <c r="Q31" s="186"/>
      <c r="R31" s="186"/>
      <c r="S31" s="186"/>
      <c r="T31" s="186"/>
    </row>
    <row r="32" spans="1:37" ht="15.75" x14ac:dyDescent="0.25">
      <c r="A32" s="811" t="s">
        <v>495</v>
      </c>
      <c r="B32" s="811"/>
      <c r="C32" s="811"/>
      <c r="D32" s="811"/>
      <c r="E32" s="811"/>
      <c r="F32" s="811"/>
      <c r="G32" s="811"/>
      <c r="H32" s="811"/>
      <c r="I32" s="811"/>
      <c r="J32" s="811"/>
      <c r="K32" s="811"/>
      <c r="L32" s="186"/>
      <c r="M32" s="186"/>
      <c r="N32" s="186"/>
      <c r="O32" s="186"/>
      <c r="P32" s="186"/>
      <c r="Q32" s="186"/>
      <c r="R32" s="186"/>
      <c r="S32" s="186"/>
      <c r="T32" s="186"/>
    </row>
    <row r="33" spans="1:20" ht="15.75" x14ac:dyDescent="0.25">
      <c r="A33" s="812" t="s">
        <v>524</v>
      </c>
      <c r="B33" s="812"/>
      <c r="C33" s="812"/>
      <c r="D33" s="812"/>
      <c r="E33" s="812"/>
      <c r="F33" s="812"/>
      <c r="G33" s="812"/>
      <c r="H33" s="812"/>
      <c r="I33" s="812"/>
      <c r="J33" s="812"/>
      <c r="K33" s="812"/>
      <c r="L33" s="186"/>
      <c r="M33" s="186"/>
      <c r="N33" s="186"/>
      <c r="O33" s="186"/>
      <c r="P33" s="186"/>
      <c r="Q33" s="186"/>
      <c r="R33" s="186"/>
      <c r="S33" s="186"/>
      <c r="T33" s="186"/>
    </row>
    <row r="34" spans="1:20" ht="15.75" x14ac:dyDescent="0.25">
      <c r="A34" s="948" t="s">
        <v>573</v>
      </c>
      <c r="B34" s="948"/>
      <c r="C34" s="948"/>
      <c r="D34" s="948"/>
      <c r="E34" s="948"/>
      <c r="F34" s="948"/>
      <c r="G34" s="948"/>
      <c r="H34" s="948"/>
      <c r="I34" s="948"/>
      <c r="J34" s="948"/>
      <c r="K34" s="948"/>
      <c r="L34" s="948"/>
      <c r="M34" s="948"/>
      <c r="N34" s="187"/>
      <c r="O34" s="187"/>
      <c r="P34" s="187"/>
      <c r="Q34" s="187"/>
      <c r="R34" s="187"/>
      <c r="S34" s="186"/>
      <c r="T34" s="186"/>
    </row>
    <row r="35" spans="1:20" ht="15.75" x14ac:dyDescent="0.25">
      <c r="A35" s="948" t="s">
        <v>503</v>
      </c>
      <c r="B35" s="948"/>
      <c r="C35" s="948"/>
      <c r="D35" s="948"/>
      <c r="E35" s="948"/>
      <c r="F35" s="948"/>
      <c r="G35" s="948"/>
      <c r="H35" s="948"/>
      <c r="I35" s="222"/>
      <c r="J35" s="223"/>
      <c r="K35" s="223"/>
      <c r="L35" s="223"/>
      <c r="M35" s="223"/>
      <c r="N35" s="186"/>
      <c r="O35" s="186"/>
      <c r="P35" s="186"/>
      <c r="Q35" s="186"/>
      <c r="R35" s="186"/>
      <c r="S35" s="186"/>
      <c r="T35" s="186"/>
    </row>
    <row r="36" spans="1:20" ht="15.75" x14ac:dyDescent="0.25">
      <c r="A36" s="813" t="s">
        <v>510</v>
      </c>
      <c r="B36" s="813"/>
      <c r="C36" s="813"/>
      <c r="D36" s="813"/>
      <c r="E36" s="813"/>
      <c r="F36" s="813"/>
      <c r="G36" s="813"/>
      <c r="H36" s="813"/>
      <c r="I36" s="813"/>
      <c r="J36" s="813"/>
      <c r="K36" s="813"/>
      <c r="L36" s="187"/>
      <c r="M36" s="186"/>
      <c r="N36" s="186"/>
      <c r="O36" s="186"/>
      <c r="P36" s="186"/>
      <c r="Q36" s="186"/>
      <c r="R36" s="186"/>
      <c r="S36" s="186"/>
      <c r="T36" s="186"/>
    </row>
    <row r="37" spans="1:20" ht="15.75" x14ac:dyDescent="0.25">
      <c r="A37" s="813"/>
      <c r="B37" s="813"/>
      <c r="C37" s="813"/>
      <c r="D37" s="813"/>
      <c r="E37" s="813"/>
      <c r="F37" s="813"/>
      <c r="G37" s="813"/>
      <c r="H37" s="813"/>
      <c r="I37" s="187"/>
      <c r="J37" s="188"/>
      <c r="K37" s="188"/>
      <c r="L37" s="188"/>
      <c r="M37" s="186"/>
      <c r="N37" s="186"/>
      <c r="O37" s="186"/>
      <c r="P37" s="186"/>
      <c r="Q37" s="186"/>
      <c r="R37" s="186"/>
      <c r="S37" s="186"/>
      <c r="T37" s="186"/>
    </row>
    <row r="38" spans="1:20" ht="15.75" x14ac:dyDescent="0.25">
      <c r="A38" s="814" t="s">
        <v>496</v>
      </c>
      <c r="B38" s="814"/>
      <c r="C38" s="814"/>
      <c r="D38" s="814"/>
      <c r="E38" s="814"/>
      <c r="F38" s="814"/>
      <c r="G38" s="814"/>
      <c r="H38" s="186"/>
      <c r="I38" s="186"/>
      <c r="J38" s="186"/>
      <c r="K38" s="186"/>
      <c r="L38" s="186"/>
      <c r="M38" s="186"/>
      <c r="N38" s="186"/>
      <c r="O38" s="186"/>
      <c r="P38" s="186"/>
      <c r="Q38" s="186"/>
      <c r="R38" s="186"/>
      <c r="S38" s="186"/>
      <c r="T38" s="186"/>
    </row>
    <row r="39" spans="1:20" ht="15.75" x14ac:dyDescent="0.25">
      <c r="A39" s="808" t="s">
        <v>497</v>
      </c>
      <c r="B39" s="808"/>
      <c r="C39" s="808"/>
      <c r="D39" s="808"/>
      <c r="E39" s="808"/>
      <c r="F39" s="808"/>
      <c r="G39" s="808"/>
      <c r="H39" s="808"/>
      <c r="I39" s="808"/>
      <c r="J39" s="808"/>
      <c r="K39" s="808"/>
      <c r="L39" s="808"/>
      <c r="M39" s="808"/>
      <c r="N39" s="808"/>
      <c r="O39" s="186"/>
      <c r="P39" s="186"/>
      <c r="Q39" s="186"/>
      <c r="R39" s="186"/>
      <c r="S39" s="186"/>
      <c r="T39" s="186"/>
    </row>
    <row r="40" spans="1:20" ht="15.75" x14ac:dyDescent="0.25">
      <c r="A40" s="819" t="s">
        <v>498</v>
      </c>
      <c r="B40" s="819"/>
      <c r="C40" s="819"/>
      <c r="D40" s="819"/>
      <c r="E40" s="186"/>
      <c r="F40" s="186"/>
      <c r="G40" s="186"/>
      <c r="H40" s="186"/>
      <c r="I40" s="186"/>
      <c r="J40" s="186"/>
      <c r="K40" s="186"/>
      <c r="L40" s="186"/>
      <c r="M40" s="186"/>
      <c r="N40" s="186"/>
      <c r="O40" s="186"/>
      <c r="P40" s="186"/>
      <c r="Q40" s="186"/>
      <c r="R40" s="186"/>
      <c r="S40" s="186"/>
      <c r="T40" s="186"/>
    </row>
    <row r="41" spans="1:20" ht="15.75" x14ac:dyDescent="0.25">
      <c r="A41" s="807" t="s">
        <v>499</v>
      </c>
      <c r="B41" s="807"/>
      <c r="C41" s="807"/>
      <c r="D41" s="807"/>
      <c r="E41" s="807"/>
      <c r="F41" s="807"/>
      <c r="G41" s="807"/>
      <c r="H41" s="807"/>
      <c r="I41" s="807"/>
      <c r="J41" s="807"/>
      <c r="K41" s="807"/>
      <c r="L41" s="807"/>
      <c r="M41" s="807"/>
      <c r="N41" s="807"/>
      <c r="O41" s="807"/>
      <c r="P41" s="807"/>
      <c r="Q41" s="807"/>
      <c r="R41" s="807"/>
      <c r="S41" s="807"/>
      <c r="T41" s="807"/>
    </row>
    <row r="42" spans="1:20" ht="15.75" x14ac:dyDescent="0.25">
      <c r="A42" s="807" t="s">
        <v>500</v>
      </c>
      <c r="B42" s="807"/>
      <c r="C42" s="807"/>
      <c r="D42" s="807"/>
      <c r="E42" s="807"/>
      <c r="F42" s="807"/>
      <c r="G42" s="807"/>
      <c r="H42" s="807"/>
      <c r="I42" s="807"/>
      <c r="J42" s="807"/>
      <c r="K42" s="807"/>
      <c r="L42" s="807"/>
      <c r="M42" s="807"/>
      <c r="N42" s="807"/>
      <c r="O42" s="807"/>
      <c r="P42" s="807"/>
      <c r="Q42" s="807"/>
      <c r="R42" s="807"/>
      <c r="S42" s="807"/>
      <c r="T42" s="186"/>
    </row>
    <row r="43" spans="1:20" ht="15.75" x14ac:dyDescent="0.25">
      <c r="A43" s="807" t="s">
        <v>501</v>
      </c>
      <c r="B43" s="807"/>
      <c r="C43" s="807"/>
      <c r="D43" s="807"/>
      <c r="E43" s="807"/>
      <c r="F43" s="807"/>
      <c r="G43" s="807"/>
      <c r="H43" s="807"/>
      <c r="I43" s="807"/>
      <c r="J43" s="807"/>
      <c r="K43" s="807"/>
      <c r="L43" s="807"/>
      <c r="M43" s="807"/>
      <c r="N43" s="807"/>
      <c r="O43" s="807"/>
      <c r="P43" s="807"/>
      <c r="Q43" s="807"/>
      <c r="R43" s="807"/>
      <c r="S43" s="807"/>
      <c r="T43" s="186"/>
    </row>
    <row r="44" spans="1:20" ht="15.75" x14ac:dyDescent="0.25">
      <c r="A44" s="807" t="s">
        <v>502</v>
      </c>
      <c r="B44" s="807"/>
      <c r="C44" s="807"/>
      <c r="D44" s="807"/>
      <c r="E44" s="807"/>
      <c r="F44" s="807"/>
      <c r="G44" s="807"/>
      <c r="H44" s="807"/>
      <c r="I44" s="807"/>
      <c r="J44" s="807"/>
      <c r="K44" s="807"/>
      <c r="L44" s="807"/>
      <c r="M44" s="807"/>
      <c r="N44" s="807"/>
      <c r="O44" s="807"/>
      <c r="P44" s="807"/>
      <c r="Q44" s="807"/>
      <c r="R44" s="807"/>
      <c r="S44" s="807"/>
      <c r="T44" s="807"/>
    </row>
    <row r="45" spans="1:20" ht="15.75" x14ac:dyDescent="0.25">
      <c r="A45" s="807" t="s">
        <v>505</v>
      </c>
      <c r="B45" s="807"/>
      <c r="C45" s="807"/>
      <c r="D45" s="807"/>
      <c r="E45" s="807"/>
      <c r="F45" s="807"/>
      <c r="G45" s="186"/>
      <c r="H45" s="186"/>
      <c r="I45" s="186"/>
      <c r="J45" s="186"/>
      <c r="K45" s="186"/>
      <c r="L45" s="186"/>
      <c r="M45" s="186"/>
      <c r="N45" s="186"/>
      <c r="O45" s="186"/>
      <c r="P45" s="186"/>
      <c r="Q45" s="186"/>
      <c r="R45" s="186"/>
      <c r="S45" s="186"/>
      <c r="T45" s="186"/>
    </row>
    <row r="46" spans="1:20" ht="15.75" x14ac:dyDescent="0.25">
      <c r="A46" s="808" t="s">
        <v>508</v>
      </c>
      <c r="B46" s="808"/>
      <c r="C46" s="808"/>
      <c r="D46" s="808"/>
      <c r="E46" s="808"/>
      <c r="F46" s="808"/>
      <c r="G46" s="808"/>
      <c r="H46" s="808"/>
      <c r="I46" s="808"/>
      <c r="J46" s="808"/>
      <c r="K46" s="808"/>
      <c r="L46" s="808"/>
      <c r="M46" s="808"/>
      <c r="N46" s="186"/>
      <c r="O46" s="186"/>
      <c r="P46" s="186"/>
      <c r="Q46" s="186"/>
      <c r="R46" s="186"/>
      <c r="S46" s="186"/>
      <c r="T46" s="186"/>
    </row>
  </sheetData>
  <protectedRanges>
    <protectedRange sqref="AD15:AI17 AD6:AI8 AD9:AI11 AD12:AI14 AD18:AI20" name="Diapazons2_5_1_1_1_1"/>
    <protectedRange sqref="U15:Z17 U6:Z8 U9:Z11 U12:Z14 U18:Z20" name="Diapazons1_5_1_1_1_1"/>
    <protectedRange sqref="B23:P23" name="Diapazons4_5_1_1_1"/>
    <protectedRange sqref="V21" name="Diapazons3_5_1_1_1"/>
    <protectedRange sqref="B24:N25" name="Diapazons4_5_1"/>
    <protectedRange sqref="B26:N28" name="Diapazons4_5_1_1"/>
  </protectedRanges>
  <mergeCells count="152">
    <mergeCell ref="A39:N39"/>
    <mergeCell ref="A40:D40"/>
    <mergeCell ref="A41:T41"/>
    <mergeCell ref="A42:S42"/>
    <mergeCell ref="A43:S43"/>
    <mergeCell ref="A44:T44"/>
    <mergeCell ref="A45:F45"/>
    <mergeCell ref="A46:M46"/>
    <mergeCell ref="A30:P30"/>
    <mergeCell ref="A31:H31"/>
    <mergeCell ref="A32:K32"/>
    <mergeCell ref="A33:K33"/>
    <mergeCell ref="A34:M34"/>
    <mergeCell ref="A35:H35"/>
    <mergeCell ref="A36:K36"/>
    <mergeCell ref="A37:H37"/>
    <mergeCell ref="A38:G38"/>
    <mergeCell ref="C1:Q1"/>
    <mergeCell ref="C2:Q2"/>
    <mergeCell ref="C4:D4"/>
    <mergeCell ref="H4:S4"/>
    <mergeCell ref="U4:AA4"/>
    <mergeCell ref="B21:AD21"/>
    <mergeCell ref="B26:N26"/>
    <mergeCell ref="B27:J27"/>
    <mergeCell ref="B28:J28"/>
    <mergeCell ref="C6:C8"/>
    <mergeCell ref="C9:C11"/>
    <mergeCell ref="C12:C14"/>
    <mergeCell ref="C15:C17"/>
    <mergeCell ref="C18:C20"/>
    <mergeCell ref="D6:D8"/>
    <mergeCell ref="D9:D11"/>
    <mergeCell ref="D12:D14"/>
    <mergeCell ref="D15:D17"/>
    <mergeCell ref="D18:D20"/>
    <mergeCell ref="E4:E5"/>
    <mergeCell ref="E6:E8"/>
    <mergeCell ref="E9:E11"/>
    <mergeCell ref="E12:E14"/>
    <mergeCell ref="E15:E17"/>
    <mergeCell ref="A4:A5"/>
    <mergeCell ref="A6:A8"/>
    <mergeCell ref="A9:A11"/>
    <mergeCell ref="A12:A14"/>
    <mergeCell ref="A15:A17"/>
    <mergeCell ref="A18:A20"/>
    <mergeCell ref="B4:B5"/>
    <mergeCell ref="B6:B8"/>
    <mergeCell ref="B9:B11"/>
    <mergeCell ref="B12:B14"/>
    <mergeCell ref="B15:B17"/>
    <mergeCell ref="B18:B20"/>
    <mergeCell ref="E18:E20"/>
    <mergeCell ref="F4:F5"/>
    <mergeCell ref="G4:G5"/>
    <mergeCell ref="T4:T5"/>
    <mergeCell ref="U6:U8"/>
    <mergeCell ref="U9:U11"/>
    <mergeCell ref="U12:U14"/>
    <mergeCell ref="U15:U17"/>
    <mergeCell ref="U18:U20"/>
    <mergeCell ref="V6:V8"/>
    <mergeCell ref="V9:V11"/>
    <mergeCell ref="V12:V14"/>
    <mergeCell ref="V15:V17"/>
    <mergeCell ref="V18:V20"/>
    <mergeCell ref="W6:W8"/>
    <mergeCell ref="W9:W11"/>
    <mergeCell ref="W12:W14"/>
    <mergeCell ref="W15:W17"/>
    <mergeCell ref="W18:W20"/>
    <mergeCell ref="X6:X8"/>
    <mergeCell ref="X9:X11"/>
    <mergeCell ref="X12:X14"/>
    <mergeCell ref="X15:X17"/>
    <mergeCell ref="X18:X20"/>
    <mergeCell ref="Y6:Y8"/>
    <mergeCell ref="Y9:Y11"/>
    <mergeCell ref="Y12:Y14"/>
    <mergeCell ref="Y15:Y17"/>
    <mergeCell ref="Y18:Y20"/>
    <mergeCell ref="Z6:Z8"/>
    <mergeCell ref="Z9:Z11"/>
    <mergeCell ref="Z12:Z14"/>
    <mergeCell ref="Z15:Z17"/>
    <mergeCell ref="Z18:Z20"/>
    <mergeCell ref="AA6:AA8"/>
    <mergeCell ref="AA9:AA11"/>
    <mergeCell ref="AA12:AA14"/>
    <mergeCell ref="AA15:AA17"/>
    <mergeCell ref="AA18:AA20"/>
    <mergeCell ref="AB4:AB5"/>
    <mergeCell ref="AB6:AB8"/>
    <mergeCell ref="AB9:AB11"/>
    <mergeCell ref="AB12:AB14"/>
    <mergeCell ref="AB15:AB17"/>
    <mergeCell ref="AB18:AB20"/>
    <mergeCell ref="AC4:AC5"/>
    <mergeCell ref="AC6:AC8"/>
    <mergeCell ref="AC9:AC11"/>
    <mergeCell ref="AC12:AC14"/>
    <mergeCell ref="AC15:AC17"/>
    <mergeCell ref="AC18:AC20"/>
    <mergeCell ref="AD4:AD5"/>
    <mergeCell ref="AD6:AD8"/>
    <mergeCell ref="AD9:AD11"/>
    <mergeCell ref="AD12:AD14"/>
    <mergeCell ref="AD15:AD17"/>
    <mergeCell ref="AD18:AD20"/>
    <mergeCell ref="AE4:AE5"/>
    <mergeCell ref="AE6:AE8"/>
    <mergeCell ref="AE9:AE11"/>
    <mergeCell ref="AE12:AE14"/>
    <mergeCell ref="AE15:AE17"/>
    <mergeCell ref="AE18:AE20"/>
    <mergeCell ref="AF4:AF5"/>
    <mergeCell ref="AF6:AF8"/>
    <mergeCell ref="AF9:AF11"/>
    <mergeCell ref="AF12:AF14"/>
    <mergeCell ref="AF15:AF17"/>
    <mergeCell ref="AF18:AF20"/>
    <mergeCell ref="AG4:AG5"/>
    <mergeCell ref="AG6:AG8"/>
    <mergeCell ref="AG9:AG11"/>
    <mergeCell ref="AG12:AG14"/>
    <mergeCell ref="AG15:AG17"/>
    <mergeCell ref="AG18:AG20"/>
    <mergeCell ref="AH4:AH5"/>
    <mergeCell ref="AH6:AH8"/>
    <mergeCell ref="AH9:AH11"/>
    <mergeCell ref="AH12:AH14"/>
    <mergeCell ref="AH15:AH17"/>
    <mergeCell ref="AH18:AH20"/>
    <mergeCell ref="AI4:AI5"/>
    <mergeCell ref="AI6:AI8"/>
    <mergeCell ref="AI9:AI11"/>
    <mergeCell ref="AI12:AI14"/>
    <mergeCell ref="AI15:AI17"/>
    <mergeCell ref="AI18:AI20"/>
    <mergeCell ref="AJ4:AJ5"/>
    <mergeCell ref="AJ6:AJ8"/>
    <mergeCell ref="AJ9:AJ11"/>
    <mergeCell ref="AJ12:AJ14"/>
    <mergeCell ref="AJ15:AJ17"/>
    <mergeCell ref="AJ18:AJ20"/>
    <mergeCell ref="AK4:AK5"/>
    <mergeCell ref="AK6:AK8"/>
    <mergeCell ref="AK9:AK11"/>
    <mergeCell ref="AK12:AK14"/>
    <mergeCell ref="AK15:AK17"/>
    <mergeCell ref="AK18:AK20"/>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K191"/>
  <sheetViews>
    <sheetView topLeftCell="A7" zoomScale="60" zoomScaleNormal="60" workbookViewId="0">
      <selection activeCell="W169" sqref="W169"/>
    </sheetView>
  </sheetViews>
  <sheetFormatPr defaultColWidth="9" defaultRowHeight="15" x14ac:dyDescent="0.25"/>
  <cols>
    <col min="1" max="1" width="9.140625"/>
    <col min="2" max="2" width="20.140625" style="44" customWidth="1"/>
    <col min="3" max="3" width="42.140625" style="1" customWidth="1"/>
    <col min="4" max="4" width="28.42578125" style="44" customWidth="1"/>
    <col min="5" max="5" width="15.7109375" style="1" customWidth="1"/>
    <col min="6" max="6" width="29.5703125" customWidth="1"/>
    <col min="7" max="7" width="20.140625" customWidth="1"/>
    <col min="8" max="19" width="11.28515625" customWidth="1"/>
    <col min="20" max="20" width="12.7109375" customWidth="1"/>
    <col min="21" max="27" width="29.140625" customWidth="1"/>
    <col min="28" max="28" width="11.140625" customWidth="1"/>
    <col min="29" max="29" width="16.28515625" customWidth="1"/>
    <col min="30" max="30" width="12" customWidth="1"/>
    <col min="31" max="31" width="19.140625" customWidth="1"/>
    <col min="32" max="32" width="47.42578125" customWidth="1"/>
    <col min="33" max="35" width="14.140625" customWidth="1"/>
    <col min="36" max="36" width="18.85546875" customWidth="1"/>
    <col min="37" max="37" width="15.42578125" customWidth="1"/>
    <col min="38" max="38" width="17.7109375" customWidth="1"/>
  </cols>
  <sheetData>
    <row r="1" spans="1:37" ht="18.75" x14ac:dyDescent="0.25">
      <c r="C1" s="721" t="s">
        <v>34</v>
      </c>
      <c r="D1" s="721"/>
      <c r="E1" s="721"/>
      <c r="F1" s="721"/>
      <c r="G1" s="721"/>
      <c r="H1" s="721"/>
      <c r="I1" s="721"/>
      <c r="J1" s="721"/>
      <c r="K1" s="721"/>
      <c r="L1" s="721"/>
      <c r="M1" s="721"/>
      <c r="N1" s="721"/>
      <c r="O1" s="721"/>
      <c r="P1" s="721"/>
      <c r="Q1" s="721"/>
    </row>
    <row r="2" spans="1:37" ht="18.75" x14ac:dyDescent="0.25">
      <c r="C2" s="722" t="s">
        <v>35</v>
      </c>
      <c r="D2" s="722"/>
      <c r="E2" s="722"/>
      <c r="F2" s="722"/>
      <c r="G2" s="722"/>
      <c r="H2" s="722"/>
      <c r="I2" s="722"/>
      <c r="J2" s="722"/>
      <c r="K2" s="722"/>
      <c r="L2" s="722"/>
      <c r="M2" s="722"/>
      <c r="N2" s="722"/>
      <c r="O2" s="722"/>
      <c r="P2" s="722"/>
      <c r="Q2" s="722"/>
    </row>
    <row r="4" spans="1:37" ht="15.75" thickBot="1" x14ac:dyDescent="0.3"/>
    <row r="5" spans="1:37" s="1" customFormat="1" ht="38.25" customHeight="1" x14ac:dyDescent="0.25">
      <c r="A5" s="860" t="s">
        <v>3</v>
      </c>
      <c r="B5" s="782" t="s">
        <v>36</v>
      </c>
      <c r="C5" s="1061" t="s">
        <v>37</v>
      </c>
      <c r="D5" s="1061"/>
      <c r="E5" s="782" t="s">
        <v>38</v>
      </c>
      <c r="F5" s="858" t="s">
        <v>39</v>
      </c>
      <c r="G5" s="856" t="s">
        <v>40</v>
      </c>
      <c r="H5" s="852" t="s">
        <v>41</v>
      </c>
      <c r="I5" s="853"/>
      <c r="J5" s="853"/>
      <c r="K5" s="853"/>
      <c r="L5" s="853"/>
      <c r="M5" s="853"/>
      <c r="N5" s="853"/>
      <c r="O5" s="853"/>
      <c r="P5" s="853"/>
      <c r="Q5" s="853"/>
      <c r="R5" s="853"/>
      <c r="S5" s="854"/>
      <c r="T5" s="856" t="s">
        <v>42</v>
      </c>
      <c r="U5" s="795" t="s">
        <v>43</v>
      </c>
      <c r="V5" s="796"/>
      <c r="W5" s="796"/>
      <c r="X5" s="796"/>
      <c r="Y5" s="796"/>
      <c r="Z5" s="796"/>
      <c r="AA5" s="796"/>
      <c r="AB5" s="776" t="s">
        <v>44</v>
      </c>
      <c r="AC5" s="778" t="s">
        <v>45</v>
      </c>
      <c r="AD5" s="782" t="s">
        <v>46</v>
      </c>
      <c r="AE5" s="773" t="s">
        <v>47</v>
      </c>
      <c r="AF5" s="765" t="s">
        <v>48</v>
      </c>
      <c r="AG5" s="776" t="s">
        <v>49</v>
      </c>
      <c r="AH5" s="776" t="s">
        <v>50</v>
      </c>
      <c r="AI5" s="825" t="s">
        <v>51</v>
      </c>
      <c r="AJ5" s="767" t="s">
        <v>525</v>
      </c>
      <c r="AK5" s="767" t="s">
        <v>526</v>
      </c>
    </row>
    <row r="6" spans="1:37" s="1" customFormat="1" ht="95.25" customHeight="1" thickBot="1" x14ac:dyDescent="0.3">
      <c r="A6" s="861"/>
      <c r="B6" s="783"/>
      <c r="C6" s="4" t="s">
        <v>52</v>
      </c>
      <c r="D6" s="5" t="s">
        <v>53</v>
      </c>
      <c r="E6" s="783"/>
      <c r="F6" s="859"/>
      <c r="G6" s="857"/>
      <c r="H6" s="6" t="s">
        <v>54</v>
      </c>
      <c r="I6" s="23" t="s">
        <v>55</v>
      </c>
      <c r="J6" s="23" t="s">
        <v>56</v>
      </c>
      <c r="K6" s="23" t="s">
        <v>57</v>
      </c>
      <c r="L6" s="23" t="s">
        <v>58</v>
      </c>
      <c r="M6" s="23" t="s">
        <v>59</v>
      </c>
      <c r="N6" s="23" t="s">
        <v>60</v>
      </c>
      <c r="O6" s="23" t="s">
        <v>61</v>
      </c>
      <c r="P6" s="23" t="s">
        <v>62</v>
      </c>
      <c r="Q6" s="23" t="s">
        <v>63</v>
      </c>
      <c r="R6" s="23" t="s">
        <v>64</v>
      </c>
      <c r="S6" s="30" t="s">
        <v>65</v>
      </c>
      <c r="T6" s="857"/>
      <c r="U6" s="31" t="s">
        <v>66</v>
      </c>
      <c r="V6" s="5" t="s">
        <v>67</v>
      </c>
      <c r="W6" s="5" t="s">
        <v>68</v>
      </c>
      <c r="X6" s="5" t="s">
        <v>69</v>
      </c>
      <c r="Y6" s="5" t="s">
        <v>70</v>
      </c>
      <c r="Z6" s="5" t="s">
        <v>71</v>
      </c>
      <c r="AA6" s="5" t="s">
        <v>72</v>
      </c>
      <c r="AB6" s="777"/>
      <c r="AC6" s="779"/>
      <c r="AD6" s="783"/>
      <c r="AE6" s="774"/>
      <c r="AF6" s="766"/>
      <c r="AG6" s="777"/>
      <c r="AH6" s="777"/>
      <c r="AI6" s="826"/>
      <c r="AJ6" s="949"/>
      <c r="AK6" s="949"/>
    </row>
    <row r="7" spans="1:37" ht="36.75" customHeight="1" x14ac:dyDescent="0.25">
      <c r="A7" s="876">
        <v>1</v>
      </c>
      <c r="B7" s="832" t="s">
        <v>373</v>
      </c>
      <c r="C7" s="741" t="s">
        <v>374</v>
      </c>
      <c r="D7" s="741" t="s">
        <v>375</v>
      </c>
      <c r="E7" s="738" t="s">
        <v>338</v>
      </c>
      <c r="F7" s="7" t="s">
        <v>6</v>
      </c>
      <c r="G7" s="8" t="s">
        <v>77</v>
      </c>
      <c r="H7" s="282">
        <v>900</v>
      </c>
      <c r="I7" s="283">
        <v>900</v>
      </c>
      <c r="J7" s="283">
        <v>900</v>
      </c>
      <c r="K7" s="283">
        <v>900</v>
      </c>
      <c r="L7" s="283">
        <v>900</v>
      </c>
      <c r="M7" s="283">
        <v>200</v>
      </c>
      <c r="N7" s="283">
        <v>200</v>
      </c>
      <c r="O7" s="283">
        <v>200</v>
      </c>
      <c r="P7" s="283">
        <v>900</v>
      </c>
      <c r="Q7" s="283">
        <v>900</v>
      </c>
      <c r="R7" s="283">
        <v>900</v>
      </c>
      <c r="S7" s="284">
        <v>900</v>
      </c>
      <c r="T7" s="249">
        <f>SUM(H7:S7)</f>
        <v>8700</v>
      </c>
      <c r="U7" s="736"/>
      <c r="V7" s="730"/>
      <c r="W7" s="730"/>
      <c r="X7" s="730"/>
      <c r="Y7" s="730"/>
      <c r="Z7" s="730"/>
      <c r="AA7" s="730"/>
      <c r="AB7" s="739" t="str">
        <f>E7</f>
        <v>gab.</v>
      </c>
      <c r="AC7" s="780">
        <f>SUM(T7:T10)</f>
        <v>12240</v>
      </c>
      <c r="AD7" s="730"/>
      <c r="AE7" s="761">
        <f>AC7*AD7</f>
        <v>0</v>
      </c>
      <c r="AF7" s="730"/>
      <c r="AG7" s="730"/>
      <c r="AH7" s="730"/>
      <c r="AI7" s="733"/>
      <c r="AJ7" s="769"/>
      <c r="AK7" s="769"/>
    </row>
    <row r="8" spans="1:37" ht="36.75" customHeight="1" x14ac:dyDescent="0.25">
      <c r="A8" s="876"/>
      <c r="B8" s="832"/>
      <c r="C8" s="741"/>
      <c r="D8" s="741"/>
      <c r="E8" s="738"/>
      <c r="F8" s="545" t="s">
        <v>692</v>
      </c>
      <c r="G8" s="595" t="s">
        <v>695</v>
      </c>
      <c r="H8" s="536"/>
      <c r="I8" s="537"/>
      <c r="J8" s="537"/>
      <c r="K8" s="537"/>
      <c r="L8" s="537"/>
      <c r="M8" s="537"/>
      <c r="N8" s="537"/>
      <c r="O8" s="537"/>
      <c r="P8" s="537"/>
      <c r="Q8" s="537"/>
      <c r="R8" s="537"/>
      <c r="S8" s="538"/>
      <c r="T8" s="594">
        <v>200</v>
      </c>
      <c r="U8" s="736"/>
      <c r="V8" s="730"/>
      <c r="W8" s="730"/>
      <c r="X8" s="730"/>
      <c r="Y8" s="730"/>
      <c r="Z8" s="730"/>
      <c r="AA8" s="730"/>
      <c r="AB8" s="739"/>
      <c r="AC8" s="780"/>
      <c r="AD8" s="730"/>
      <c r="AE8" s="761"/>
      <c r="AF8" s="730"/>
      <c r="AG8" s="730"/>
      <c r="AH8" s="730"/>
      <c r="AI8" s="733"/>
      <c r="AJ8" s="726"/>
      <c r="AK8" s="726"/>
    </row>
    <row r="9" spans="1:37" ht="36.75" customHeight="1" x14ac:dyDescent="0.25">
      <c r="A9" s="876"/>
      <c r="B9" s="832" t="s">
        <v>200</v>
      </c>
      <c r="C9" s="741"/>
      <c r="D9" s="741"/>
      <c r="E9" s="738"/>
      <c r="F9" s="9" t="s">
        <v>8</v>
      </c>
      <c r="G9" s="10" t="s">
        <v>77</v>
      </c>
      <c r="H9" s="273">
        <v>200</v>
      </c>
      <c r="I9" s="274">
        <v>200</v>
      </c>
      <c r="J9" s="274">
        <v>200</v>
      </c>
      <c r="K9" s="274">
        <v>200</v>
      </c>
      <c r="L9" s="274">
        <v>200</v>
      </c>
      <c r="M9" s="274">
        <v>160</v>
      </c>
      <c r="N9" s="274">
        <v>160</v>
      </c>
      <c r="O9" s="274">
        <v>160</v>
      </c>
      <c r="P9" s="274">
        <v>200</v>
      </c>
      <c r="Q9" s="274">
        <v>200</v>
      </c>
      <c r="R9" s="274">
        <v>200</v>
      </c>
      <c r="S9" s="275">
        <v>200</v>
      </c>
      <c r="T9" s="249">
        <f t="shared" ref="T9:T10" si="0">SUM(H9:S9)</f>
        <v>2280</v>
      </c>
      <c r="U9" s="764"/>
      <c r="V9" s="762"/>
      <c r="W9" s="762"/>
      <c r="X9" s="762"/>
      <c r="Y9" s="762"/>
      <c r="Z9" s="762"/>
      <c r="AA9" s="762"/>
      <c r="AB9" s="784"/>
      <c r="AC9" s="781"/>
      <c r="AD9" s="762"/>
      <c r="AE9" s="760"/>
      <c r="AF9" s="762"/>
      <c r="AG9" s="762"/>
      <c r="AH9" s="762"/>
      <c r="AI9" s="772"/>
      <c r="AJ9" s="726"/>
      <c r="AK9" s="726"/>
    </row>
    <row r="10" spans="1:37" ht="36.75" customHeight="1" thickBot="1" x14ac:dyDescent="0.3">
      <c r="A10" s="876"/>
      <c r="B10" s="832" t="s">
        <v>200</v>
      </c>
      <c r="C10" s="741"/>
      <c r="D10" s="741"/>
      <c r="E10" s="738"/>
      <c r="F10" s="11" t="s">
        <v>78</v>
      </c>
      <c r="G10" s="15" t="s">
        <v>80</v>
      </c>
      <c r="H10" s="301">
        <v>100</v>
      </c>
      <c r="I10" s="302">
        <v>100</v>
      </c>
      <c r="J10" s="302">
        <v>100</v>
      </c>
      <c r="K10" s="302">
        <v>100</v>
      </c>
      <c r="L10" s="302">
        <v>100</v>
      </c>
      <c r="M10" s="302"/>
      <c r="N10" s="302">
        <v>80</v>
      </c>
      <c r="O10" s="302">
        <v>80</v>
      </c>
      <c r="P10" s="302">
        <v>100</v>
      </c>
      <c r="Q10" s="302">
        <v>100</v>
      </c>
      <c r="R10" s="302">
        <v>100</v>
      </c>
      <c r="S10" s="303">
        <v>100</v>
      </c>
      <c r="T10" s="249">
        <f t="shared" si="0"/>
        <v>1060</v>
      </c>
      <c r="U10" s="764"/>
      <c r="V10" s="762"/>
      <c r="W10" s="762"/>
      <c r="X10" s="762"/>
      <c r="Y10" s="762"/>
      <c r="Z10" s="762"/>
      <c r="AA10" s="762"/>
      <c r="AB10" s="784"/>
      <c r="AC10" s="781"/>
      <c r="AD10" s="762"/>
      <c r="AE10" s="760"/>
      <c r="AF10" s="762"/>
      <c r="AG10" s="762"/>
      <c r="AH10" s="762"/>
      <c r="AI10" s="772"/>
      <c r="AJ10" s="726"/>
      <c r="AK10" s="726"/>
    </row>
    <row r="11" spans="1:37" ht="36.75" customHeight="1" x14ac:dyDescent="0.25">
      <c r="A11" s="860">
        <v>2</v>
      </c>
      <c r="B11" s="790" t="s">
        <v>637</v>
      </c>
      <c r="C11" s="818" t="s">
        <v>376</v>
      </c>
      <c r="D11" s="804" t="s">
        <v>377</v>
      </c>
      <c r="E11" s="841" t="s">
        <v>224</v>
      </c>
      <c r="F11" s="13" t="s">
        <v>6</v>
      </c>
      <c r="G11" s="14" t="s">
        <v>77</v>
      </c>
      <c r="H11" s="308">
        <v>100</v>
      </c>
      <c r="I11" s="309">
        <v>100</v>
      </c>
      <c r="J11" s="309">
        <v>100</v>
      </c>
      <c r="K11" s="309">
        <v>100</v>
      </c>
      <c r="L11" s="309">
        <v>100</v>
      </c>
      <c r="M11" s="309">
        <v>30</v>
      </c>
      <c r="N11" s="309">
        <v>30</v>
      </c>
      <c r="O11" s="309">
        <v>30</v>
      </c>
      <c r="P11" s="309">
        <v>100</v>
      </c>
      <c r="Q11" s="309">
        <v>100</v>
      </c>
      <c r="R11" s="309">
        <v>100</v>
      </c>
      <c r="S11" s="310">
        <v>100</v>
      </c>
      <c r="T11" s="250">
        <f t="shared" ref="T11:T67" si="1">SUM(H11:S11)</f>
        <v>990</v>
      </c>
      <c r="U11" s="736"/>
      <c r="V11" s="730"/>
      <c r="W11" s="730"/>
      <c r="X11" s="730"/>
      <c r="Y11" s="730"/>
      <c r="Z11" s="730"/>
      <c r="AA11" s="730"/>
      <c r="AB11" s="739" t="str">
        <f t="shared" ref="AB11" si="2">E11</f>
        <v>l</v>
      </c>
      <c r="AC11" s="780">
        <f>SUM(T11:T14)</f>
        <v>1562</v>
      </c>
      <c r="AD11" s="730"/>
      <c r="AE11" s="761">
        <f t="shared" ref="AE11" si="3">AC11*AD11</f>
        <v>0</v>
      </c>
      <c r="AF11" s="730"/>
      <c r="AG11" s="730"/>
      <c r="AH11" s="730"/>
      <c r="AI11" s="733"/>
      <c r="AJ11" s="769"/>
      <c r="AK11" s="769"/>
    </row>
    <row r="12" spans="1:37" ht="36.75" customHeight="1" x14ac:dyDescent="0.25">
      <c r="A12" s="876"/>
      <c r="B12" s="832"/>
      <c r="C12" s="741"/>
      <c r="D12" s="741"/>
      <c r="E12" s="738"/>
      <c r="F12" s="545" t="s">
        <v>692</v>
      </c>
      <c r="G12" s="595" t="s">
        <v>695</v>
      </c>
      <c r="H12" s="547"/>
      <c r="I12" s="548"/>
      <c r="J12" s="548"/>
      <c r="K12" s="548"/>
      <c r="L12" s="548"/>
      <c r="M12" s="548"/>
      <c r="N12" s="548"/>
      <c r="O12" s="548"/>
      <c r="P12" s="548"/>
      <c r="Q12" s="548"/>
      <c r="R12" s="548"/>
      <c r="S12" s="549"/>
      <c r="T12" s="251">
        <v>2</v>
      </c>
      <c r="U12" s="736"/>
      <c r="V12" s="730"/>
      <c r="W12" s="730"/>
      <c r="X12" s="730"/>
      <c r="Y12" s="730"/>
      <c r="Z12" s="730"/>
      <c r="AA12" s="730"/>
      <c r="AB12" s="739"/>
      <c r="AC12" s="780"/>
      <c r="AD12" s="730"/>
      <c r="AE12" s="761"/>
      <c r="AF12" s="730"/>
      <c r="AG12" s="730"/>
      <c r="AH12" s="730"/>
      <c r="AI12" s="733"/>
      <c r="AJ12" s="726"/>
      <c r="AK12" s="726"/>
    </row>
    <row r="13" spans="1:37" ht="36.75" customHeight="1" x14ac:dyDescent="0.25">
      <c r="A13" s="876"/>
      <c r="B13" s="832" t="s">
        <v>200</v>
      </c>
      <c r="C13" s="741"/>
      <c r="D13" s="741"/>
      <c r="E13" s="738"/>
      <c r="F13" s="9" t="s">
        <v>8</v>
      </c>
      <c r="G13" s="10" t="s">
        <v>105</v>
      </c>
      <c r="H13" s="273">
        <v>30</v>
      </c>
      <c r="I13" s="274">
        <v>30</v>
      </c>
      <c r="J13" s="274">
        <v>30</v>
      </c>
      <c r="K13" s="274">
        <v>30</v>
      </c>
      <c r="L13" s="274">
        <v>30</v>
      </c>
      <c r="M13" s="274">
        <v>30</v>
      </c>
      <c r="N13" s="274">
        <v>30</v>
      </c>
      <c r="O13" s="274">
        <v>30</v>
      </c>
      <c r="P13" s="274">
        <v>30</v>
      </c>
      <c r="Q13" s="274">
        <v>30</v>
      </c>
      <c r="R13" s="274">
        <v>30</v>
      </c>
      <c r="S13" s="275">
        <v>30</v>
      </c>
      <c r="T13" s="251">
        <f t="shared" si="1"/>
        <v>360</v>
      </c>
      <c r="U13" s="764"/>
      <c r="V13" s="762"/>
      <c r="W13" s="762"/>
      <c r="X13" s="762"/>
      <c r="Y13" s="762"/>
      <c r="Z13" s="762"/>
      <c r="AA13" s="762"/>
      <c r="AB13" s="784"/>
      <c r="AC13" s="781"/>
      <c r="AD13" s="762"/>
      <c r="AE13" s="760"/>
      <c r="AF13" s="762"/>
      <c r="AG13" s="762"/>
      <c r="AH13" s="762"/>
      <c r="AI13" s="772"/>
      <c r="AJ13" s="726"/>
      <c r="AK13" s="726"/>
    </row>
    <row r="14" spans="1:37" ht="36.75" customHeight="1" thickBot="1" x14ac:dyDescent="0.3">
      <c r="A14" s="876"/>
      <c r="B14" s="832" t="s">
        <v>200</v>
      </c>
      <c r="C14" s="741"/>
      <c r="D14" s="741"/>
      <c r="E14" s="738"/>
      <c r="F14" s="11" t="s">
        <v>78</v>
      </c>
      <c r="G14" s="15" t="s">
        <v>188</v>
      </c>
      <c r="H14" s="301">
        <v>20</v>
      </c>
      <c r="I14" s="302">
        <v>20</v>
      </c>
      <c r="J14" s="302">
        <v>20</v>
      </c>
      <c r="K14" s="302">
        <v>20</v>
      </c>
      <c r="L14" s="302">
        <v>20</v>
      </c>
      <c r="M14" s="302"/>
      <c r="N14" s="302">
        <v>10</v>
      </c>
      <c r="O14" s="302">
        <v>20</v>
      </c>
      <c r="P14" s="302">
        <v>20</v>
      </c>
      <c r="Q14" s="302">
        <v>20</v>
      </c>
      <c r="R14" s="302">
        <v>20</v>
      </c>
      <c r="S14" s="303">
        <v>20</v>
      </c>
      <c r="T14" s="252">
        <f t="shared" si="1"/>
        <v>210</v>
      </c>
      <c r="U14" s="764"/>
      <c r="V14" s="762"/>
      <c r="W14" s="762"/>
      <c r="X14" s="762"/>
      <c r="Y14" s="762"/>
      <c r="Z14" s="762"/>
      <c r="AA14" s="762"/>
      <c r="AB14" s="784"/>
      <c r="AC14" s="781"/>
      <c r="AD14" s="762"/>
      <c r="AE14" s="760"/>
      <c r="AF14" s="762"/>
      <c r="AG14" s="762"/>
      <c r="AH14" s="762"/>
      <c r="AI14" s="772"/>
      <c r="AJ14" s="726"/>
      <c r="AK14" s="726"/>
    </row>
    <row r="15" spans="1:37" ht="36.75" customHeight="1" x14ac:dyDescent="0.25">
      <c r="A15" s="860">
        <v>3</v>
      </c>
      <c r="B15" s="790" t="s">
        <v>378</v>
      </c>
      <c r="C15" s="818" t="s">
        <v>379</v>
      </c>
      <c r="D15" s="804" t="s">
        <v>380</v>
      </c>
      <c r="E15" s="841" t="s">
        <v>75</v>
      </c>
      <c r="F15" s="13" t="s">
        <v>6</v>
      </c>
      <c r="G15" s="14" t="s">
        <v>77</v>
      </c>
      <c r="H15" s="308">
        <v>40</v>
      </c>
      <c r="I15" s="309">
        <v>40</v>
      </c>
      <c r="J15" s="309">
        <v>40</v>
      </c>
      <c r="K15" s="309">
        <v>40</v>
      </c>
      <c r="L15" s="309">
        <v>40</v>
      </c>
      <c r="M15" s="309">
        <v>20</v>
      </c>
      <c r="N15" s="309">
        <v>20</v>
      </c>
      <c r="O15" s="309">
        <v>20</v>
      </c>
      <c r="P15" s="309">
        <v>40</v>
      </c>
      <c r="Q15" s="309">
        <v>40</v>
      </c>
      <c r="R15" s="309">
        <v>40</v>
      </c>
      <c r="S15" s="310">
        <v>40</v>
      </c>
      <c r="T15" s="249">
        <f t="shared" si="1"/>
        <v>420</v>
      </c>
      <c r="U15" s="736"/>
      <c r="V15" s="730"/>
      <c r="W15" s="730"/>
      <c r="X15" s="730"/>
      <c r="Y15" s="730"/>
      <c r="Z15" s="730"/>
      <c r="AA15" s="730"/>
      <c r="AB15" s="739" t="str">
        <f t="shared" ref="AB15" si="4">E15</f>
        <v>kg</v>
      </c>
      <c r="AC15" s="780">
        <f>SUM(T15:T17)</f>
        <v>438</v>
      </c>
      <c r="AD15" s="730"/>
      <c r="AE15" s="761">
        <f t="shared" ref="AE15" si="5">AC15*AD15</f>
        <v>0</v>
      </c>
      <c r="AF15" s="730"/>
      <c r="AG15" s="730"/>
      <c r="AH15" s="730"/>
      <c r="AI15" s="733"/>
      <c r="AJ15" s="769"/>
      <c r="AK15" s="769"/>
    </row>
    <row r="16" spans="1:37" ht="36.75" customHeight="1" x14ac:dyDescent="0.25">
      <c r="A16" s="876"/>
      <c r="B16" s="832" t="s">
        <v>200</v>
      </c>
      <c r="C16" s="741"/>
      <c r="D16" s="741"/>
      <c r="E16" s="738"/>
      <c r="F16" s="9" t="s">
        <v>8</v>
      </c>
      <c r="G16" s="10" t="s">
        <v>664</v>
      </c>
      <c r="H16" s="273">
        <v>3</v>
      </c>
      <c r="I16" s="274"/>
      <c r="J16" s="274">
        <v>3</v>
      </c>
      <c r="K16" s="274"/>
      <c r="L16" s="274">
        <v>3</v>
      </c>
      <c r="M16" s="274"/>
      <c r="N16" s="274"/>
      <c r="O16" s="274">
        <v>3</v>
      </c>
      <c r="P16" s="274">
        <v>3</v>
      </c>
      <c r="Q16" s="274"/>
      <c r="R16" s="274">
        <v>3</v>
      </c>
      <c r="S16" s="275"/>
      <c r="T16" s="249">
        <f t="shared" si="1"/>
        <v>18</v>
      </c>
      <c r="U16" s="764"/>
      <c r="V16" s="762"/>
      <c r="W16" s="762"/>
      <c r="X16" s="762"/>
      <c r="Y16" s="762"/>
      <c r="Z16" s="762"/>
      <c r="AA16" s="762"/>
      <c r="AB16" s="784"/>
      <c r="AC16" s="781"/>
      <c r="AD16" s="762"/>
      <c r="AE16" s="760"/>
      <c r="AF16" s="762"/>
      <c r="AG16" s="762"/>
      <c r="AH16" s="762"/>
      <c r="AI16" s="772"/>
      <c r="AJ16" s="726"/>
      <c r="AK16" s="726"/>
    </row>
    <row r="17" spans="1:37" ht="36.75" customHeight="1" thickBot="1" x14ac:dyDescent="0.3">
      <c r="A17" s="876"/>
      <c r="B17" s="832" t="s">
        <v>200</v>
      </c>
      <c r="C17" s="741"/>
      <c r="D17" s="741"/>
      <c r="E17" s="738"/>
      <c r="F17" s="11" t="s">
        <v>78</v>
      </c>
      <c r="G17" s="12"/>
      <c r="H17" s="288"/>
      <c r="I17" s="289"/>
      <c r="J17" s="289"/>
      <c r="K17" s="289"/>
      <c r="L17" s="289"/>
      <c r="M17" s="289"/>
      <c r="N17" s="289"/>
      <c r="O17" s="289"/>
      <c r="P17" s="289"/>
      <c r="Q17" s="289"/>
      <c r="R17" s="289"/>
      <c r="S17" s="290"/>
      <c r="T17" s="249">
        <f t="shared" si="1"/>
        <v>0</v>
      </c>
      <c r="U17" s="764"/>
      <c r="V17" s="762"/>
      <c r="W17" s="762"/>
      <c r="X17" s="762"/>
      <c r="Y17" s="762"/>
      <c r="Z17" s="762"/>
      <c r="AA17" s="762"/>
      <c r="AB17" s="784"/>
      <c r="AC17" s="781"/>
      <c r="AD17" s="762"/>
      <c r="AE17" s="760"/>
      <c r="AF17" s="762"/>
      <c r="AG17" s="762"/>
      <c r="AH17" s="762"/>
      <c r="AI17" s="772"/>
      <c r="AJ17" s="726"/>
      <c r="AK17" s="726"/>
    </row>
    <row r="18" spans="1:37" ht="36.75" customHeight="1" x14ac:dyDescent="0.25">
      <c r="A18" s="860">
        <v>4</v>
      </c>
      <c r="B18" s="790" t="s">
        <v>378</v>
      </c>
      <c r="C18" s="818" t="s">
        <v>381</v>
      </c>
      <c r="D18" s="804" t="s">
        <v>382</v>
      </c>
      <c r="E18" s="841" t="s">
        <v>75</v>
      </c>
      <c r="F18" s="13" t="s">
        <v>6</v>
      </c>
      <c r="G18" s="14" t="s">
        <v>77</v>
      </c>
      <c r="H18" s="308">
        <v>25</v>
      </c>
      <c r="I18" s="309">
        <v>25</v>
      </c>
      <c r="J18" s="309">
        <v>25</v>
      </c>
      <c r="K18" s="309">
        <v>25</v>
      </c>
      <c r="L18" s="309">
        <v>25</v>
      </c>
      <c r="M18" s="309">
        <v>10</v>
      </c>
      <c r="N18" s="309">
        <v>10</v>
      </c>
      <c r="O18" s="309">
        <v>10</v>
      </c>
      <c r="P18" s="309">
        <v>25</v>
      </c>
      <c r="Q18" s="309">
        <v>25</v>
      </c>
      <c r="R18" s="309">
        <v>25</v>
      </c>
      <c r="S18" s="310">
        <v>25</v>
      </c>
      <c r="T18" s="250">
        <f t="shared" si="1"/>
        <v>255</v>
      </c>
      <c r="U18" s="736"/>
      <c r="V18" s="730"/>
      <c r="W18" s="730"/>
      <c r="X18" s="730"/>
      <c r="Y18" s="730"/>
      <c r="Z18" s="730"/>
      <c r="AA18" s="730"/>
      <c r="AB18" s="739" t="str">
        <f t="shared" ref="AB18" si="6">E18</f>
        <v>kg</v>
      </c>
      <c r="AC18" s="780">
        <f>SUM(T18:T20)</f>
        <v>291</v>
      </c>
      <c r="AD18" s="730"/>
      <c r="AE18" s="761">
        <f t="shared" ref="AE18" si="7">AC18*AD18</f>
        <v>0</v>
      </c>
      <c r="AF18" s="730"/>
      <c r="AG18" s="730"/>
      <c r="AH18" s="730"/>
      <c r="AI18" s="733"/>
      <c r="AJ18" s="769"/>
      <c r="AK18" s="769"/>
    </row>
    <row r="19" spans="1:37" ht="36.75" customHeight="1" x14ac:dyDescent="0.25">
      <c r="A19" s="876"/>
      <c r="B19" s="832" t="s">
        <v>200</v>
      </c>
      <c r="C19" s="741"/>
      <c r="D19" s="741"/>
      <c r="E19" s="738"/>
      <c r="F19" s="545" t="s">
        <v>692</v>
      </c>
      <c r="G19" s="595" t="s">
        <v>695</v>
      </c>
      <c r="H19" s="547"/>
      <c r="I19" s="548"/>
      <c r="J19" s="548"/>
      <c r="K19" s="548"/>
      <c r="L19" s="548"/>
      <c r="M19" s="548"/>
      <c r="N19" s="548"/>
      <c r="O19" s="548"/>
      <c r="P19" s="548"/>
      <c r="Q19" s="548"/>
      <c r="R19" s="548"/>
      <c r="S19" s="549"/>
      <c r="T19" s="251">
        <v>3</v>
      </c>
      <c r="U19" s="764"/>
      <c r="V19" s="762"/>
      <c r="W19" s="762"/>
      <c r="X19" s="762"/>
      <c r="Y19" s="762"/>
      <c r="Z19" s="762"/>
      <c r="AA19" s="762"/>
      <c r="AB19" s="784"/>
      <c r="AC19" s="781"/>
      <c r="AD19" s="762"/>
      <c r="AE19" s="760"/>
      <c r="AF19" s="762"/>
      <c r="AG19" s="762"/>
      <c r="AH19" s="762"/>
      <c r="AI19" s="772"/>
      <c r="AJ19" s="726"/>
      <c r="AK19" s="726"/>
    </row>
    <row r="20" spans="1:37" ht="36.75" customHeight="1" thickBot="1" x14ac:dyDescent="0.3">
      <c r="A20" s="876"/>
      <c r="B20" s="832" t="s">
        <v>200</v>
      </c>
      <c r="C20" s="741"/>
      <c r="D20" s="741"/>
      <c r="E20" s="738"/>
      <c r="F20" s="11" t="s">
        <v>78</v>
      </c>
      <c r="G20" s="12" t="s">
        <v>331</v>
      </c>
      <c r="H20" s="288">
        <v>3</v>
      </c>
      <c r="I20" s="289">
        <v>3</v>
      </c>
      <c r="J20" s="289">
        <v>3</v>
      </c>
      <c r="K20" s="289">
        <v>3</v>
      </c>
      <c r="L20" s="289">
        <v>3</v>
      </c>
      <c r="M20" s="289"/>
      <c r="N20" s="289">
        <v>3</v>
      </c>
      <c r="O20" s="289">
        <v>3</v>
      </c>
      <c r="P20" s="289">
        <v>3</v>
      </c>
      <c r="Q20" s="289">
        <v>3</v>
      </c>
      <c r="R20" s="289">
        <v>3</v>
      </c>
      <c r="S20" s="290">
        <v>3</v>
      </c>
      <c r="T20" s="252">
        <f t="shared" si="1"/>
        <v>33</v>
      </c>
      <c r="U20" s="764"/>
      <c r="V20" s="762"/>
      <c r="W20" s="762"/>
      <c r="X20" s="762"/>
      <c r="Y20" s="762"/>
      <c r="Z20" s="762"/>
      <c r="AA20" s="762"/>
      <c r="AB20" s="784"/>
      <c r="AC20" s="781"/>
      <c r="AD20" s="762"/>
      <c r="AE20" s="760"/>
      <c r="AF20" s="762"/>
      <c r="AG20" s="762"/>
      <c r="AH20" s="762"/>
      <c r="AI20" s="772"/>
      <c r="AJ20" s="726"/>
      <c r="AK20" s="726"/>
    </row>
    <row r="21" spans="1:37" ht="36.75" customHeight="1" x14ac:dyDescent="0.25">
      <c r="A21" s="860">
        <v>5</v>
      </c>
      <c r="B21" s="790" t="s">
        <v>383</v>
      </c>
      <c r="C21" s="818" t="s">
        <v>384</v>
      </c>
      <c r="D21" s="804" t="s">
        <v>385</v>
      </c>
      <c r="E21" s="841" t="s">
        <v>75</v>
      </c>
      <c r="F21" s="13" t="s">
        <v>6</v>
      </c>
      <c r="G21" s="14" t="s">
        <v>77</v>
      </c>
      <c r="H21" s="308">
        <v>3</v>
      </c>
      <c r="I21" s="309">
        <v>3</v>
      </c>
      <c r="J21" s="309">
        <v>3</v>
      </c>
      <c r="K21" s="309">
        <v>3</v>
      </c>
      <c r="L21" s="309">
        <v>2</v>
      </c>
      <c r="M21" s="309">
        <v>1</v>
      </c>
      <c r="N21" s="309">
        <v>1</v>
      </c>
      <c r="O21" s="309">
        <v>1</v>
      </c>
      <c r="P21" s="309">
        <v>3</v>
      </c>
      <c r="Q21" s="309">
        <v>3</v>
      </c>
      <c r="R21" s="309">
        <v>3</v>
      </c>
      <c r="S21" s="310">
        <v>2</v>
      </c>
      <c r="T21" s="249">
        <f t="shared" si="1"/>
        <v>28</v>
      </c>
      <c r="U21" s="736"/>
      <c r="V21" s="730"/>
      <c r="W21" s="730"/>
      <c r="X21" s="730"/>
      <c r="Y21" s="730"/>
      <c r="Z21" s="730"/>
      <c r="AA21" s="730"/>
      <c r="AB21" s="739" t="str">
        <f t="shared" ref="AB21" si="8">E21</f>
        <v>kg</v>
      </c>
      <c r="AC21" s="780">
        <f>SUM(T21:T23)</f>
        <v>39</v>
      </c>
      <c r="AD21" s="730"/>
      <c r="AE21" s="761">
        <f t="shared" ref="AE21" si="9">AC21*AD21</f>
        <v>0</v>
      </c>
      <c r="AF21" s="730"/>
      <c r="AG21" s="730"/>
      <c r="AH21" s="730"/>
      <c r="AI21" s="733"/>
      <c r="AJ21" s="769"/>
      <c r="AK21" s="769"/>
    </row>
    <row r="22" spans="1:37" ht="36.75" customHeight="1" x14ac:dyDescent="0.25">
      <c r="A22" s="876"/>
      <c r="B22" s="832" t="s">
        <v>200</v>
      </c>
      <c r="C22" s="741"/>
      <c r="D22" s="741"/>
      <c r="E22" s="738"/>
      <c r="F22" s="9" t="s">
        <v>8</v>
      </c>
      <c r="G22" s="10" t="s">
        <v>77</v>
      </c>
      <c r="H22" s="273">
        <v>1</v>
      </c>
      <c r="I22" s="274">
        <v>1</v>
      </c>
      <c r="J22" s="274">
        <v>1</v>
      </c>
      <c r="K22" s="274">
        <v>1</v>
      </c>
      <c r="L22" s="274">
        <v>1</v>
      </c>
      <c r="M22" s="274">
        <v>1</v>
      </c>
      <c r="N22" s="274"/>
      <c r="O22" s="274">
        <v>1</v>
      </c>
      <c r="P22" s="274">
        <v>1</v>
      </c>
      <c r="Q22" s="274">
        <v>1</v>
      </c>
      <c r="R22" s="274">
        <v>1</v>
      </c>
      <c r="S22" s="275">
        <v>1</v>
      </c>
      <c r="T22" s="249">
        <f t="shared" si="1"/>
        <v>11</v>
      </c>
      <c r="U22" s="764"/>
      <c r="V22" s="762"/>
      <c r="W22" s="762"/>
      <c r="X22" s="762"/>
      <c r="Y22" s="762"/>
      <c r="Z22" s="762"/>
      <c r="AA22" s="762"/>
      <c r="AB22" s="784"/>
      <c r="AC22" s="781"/>
      <c r="AD22" s="762"/>
      <c r="AE22" s="760"/>
      <c r="AF22" s="762"/>
      <c r="AG22" s="762"/>
      <c r="AH22" s="762"/>
      <c r="AI22" s="772"/>
      <c r="AJ22" s="726"/>
      <c r="AK22" s="726"/>
    </row>
    <row r="23" spans="1:37" ht="36.75" customHeight="1" thickBot="1" x14ac:dyDescent="0.3">
      <c r="A23" s="876"/>
      <c r="B23" s="832" t="s">
        <v>200</v>
      </c>
      <c r="C23" s="741"/>
      <c r="D23" s="741"/>
      <c r="E23" s="738"/>
      <c r="F23" s="11" t="s">
        <v>78</v>
      </c>
      <c r="G23" s="45"/>
      <c r="H23" s="301"/>
      <c r="I23" s="302"/>
      <c r="J23" s="302"/>
      <c r="K23" s="302"/>
      <c r="L23" s="302"/>
      <c r="M23" s="302"/>
      <c r="N23" s="302"/>
      <c r="O23" s="302"/>
      <c r="P23" s="302"/>
      <c r="Q23" s="302"/>
      <c r="R23" s="302"/>
      <c r="S23" s="303"/>
      <c r="T23" s="249">
        <f t="shared" si="1"/>
        <v>0</v>
      </c>
      <c r="U23" s="764"/>
      <c r="V23" s="762"/>
      <c r="W23" s="762"/>
      <c r="X23" s="762"/>
      <c r="Y23" s="762"/>
      <c r="Z23" s="762"/>
      <c r="AA23" s="762"/>
      <c r="AB23" s="784"/>
      <c r="AC23" s="781"/>
      <c r="AD23" s="762"/>
      <c r="AE23" s="760"/>
      <c r="AF23" s="762"/>
      <c r="AG23" s="762"/>
      <c r="AH23" s="762"/>
      <c r="AI23" s="772"/>
      <c r="AJ23" s="726"/>
      <c r="AK23" s="726"/>
    </row>
    <row r="24" spans="1:37" ht="36.75" customHeight="1" x14ac:dyDescent="0.25">
      <c r="A24" s="860">
        <v>6</v>
      </c>
      <c r="B24" s="790" t="s">
        <v>386</v>
      </c>
      <c r="C24" s="818" t="s">
        <v>387</v>
      </c>
      <c r="D24" s="804" t="s">
        <v>388</v>
      </c>
      <c r="E24" s="841" t="s">
        <v>75</v>
      </c>
      <c r="F24" s="545" t="s">
        <v>692</v>
      </c>
      <c r="G24" s="595" t="s">
        <v>695</v>
      </c>
      <c r="H24" s="547"/>
      <c r="I24" s="548"/>
      <c r="J24" s="548"/>
      <c r="K24" s="548"/>
      <c r="L24" s="548"/>
      <c r="M24" s="548"/>
      <c r="N24" s="548"/>
      <c r="O24" s="548"/>
      <c r="P24" s="548"/>
      <c r="Q24" s="548"/>
      <c r="R24" s="548"/>
      <c r="S24" s="549"/>
      <c r="T24" s="250">
        <v>1.68</v>
      </c>
      <c r="U24" s="736"/>
      <c r="V24" s="730"/>
      <c r="W24" s="730"/>
      <c r="X24" s="730"/>
      <c r="Y24" s="730"/>
      <c r="Z24" s="730"/>
      <c r="AA24" s="730"/>
      <c r="AB24" s="739" t="str">
        <f t="shared" ref="AB24" si="10">E24</f>
        <v>kg</v>
      </c>
      <c r="AC24" s="780">
        <f>SUM(T24:T26)</f>
        <v>9.58</v>
      </c>
      <c r="AD24" s="730"/>
      <c r="AE24" s="761">
        <f t="shared" ref="AE24" si="11">AC24*AD24</f>
        <v>0</v>
      </c>
      <c r="AF24" s="730"/>
      <c r="AG24" s="730"/>
      <c r="AH24" s="730"/>
      <c r="AI24" s="733"/>
      <c r="AJ24" s="769"/>
      <c r="AK24" s="769"/>
    </row>
    <row r="25" spans="1:37" ht="36.75" customHeight="1" x14ac:dyDescent="0.25">
      <c r="A25" s="876"/>
      <c r="B25" s="832" t="s">
        <v>200</v>
      </c>
      <c r="C25" s="741"/>
      <c r="D25" s="741"/>
      <c r="E25" s="738"/>
      <c r="F25" s="9" t="s">
        <v>389</v>
      </c>
      <c r="G25" s="10" t="s">
        <v>342</v>
      </c>
      <c r="H25" s="273">
        <v>0.2</v>
      </c>
      <c r="I25" s="274">
        <v>0.2</v>
      </c>
      <c r="J25" s="274">
        <v>0.2</v>
      </c>
      <c r="K25" s="274">
        <v>0.2</v>
      </c>
      <c r="L25" s="274">
        <v>0.2</v>
      </c>
      <c r="M25" s="274">
        <v>0.2</v>
      </c>
      <c r="N25" s="274">
        <v>0.2</v>
      </c>
      <c r="O25" s="274">
        <v>0.2</v>
      </c>
      <c r="P25" s="274">
        <v>0.2</v>
      </c>
      <c r="Q25" s="274">
        <v>0.2</v>
      </c>
      <c r="R25" s="274">
        <v>0.2</v>
      </c>
      <c r="S25" s="275">
        <v>0.2</v>
      </c>
      <c r="T25" s="251">
        <f t="shared" si="1"/>
        <v>2.4</v>
      </c>
      <c r="U25" s="764"/>
      <c r="V25" s="762"/>
      <c r="W25" s="762"/>
      <c r="X25" s="762"/>
      <c r="Y25" s="762"/>
      <c r="Z25" s="762"/>
      <c r="AA25" s="762"/>
      <c r="AB25" s="784"/>
      <c r="AC25" s="781"/>
      <c r="AD25" s="762"/>
      <c r="AE25" s="760"/>
      <c r="AF25" s="762"/>
      <c r="AG25" s="762"/>
      <c r="AH25" s="762"/>
      <c r="AI25" s="772"/>
      <c r="AJ25" s="726"/>
      <c r="AK25" s="726"/>
    </row>
    <row r="26" spans="1:37" ht="36.75" customHeight="1" thickBot="1" x14ac:dyDescent="0.3">
      <c r="A26" s="876"/>
      <c r="B26" s="832" t="s">
        <v>200</v>
      </c>
      <c r="C26" s="741"/>
      <c r="D26" s="741"/>
      <c r="E26" s="738"/>
      <c r="F26" s="11" t="s">
        <v>78</v>
      </c>
      <c r="G26" s="434" t="s">
        <v>188</v>
      </c>
      <c r="H26" s="372">
        <v>0.5</v>
      </c>
      <c r="I26" s="373">
        <v>0.5</v>
      </c>
      <c r="J26" s="373">
        <v>0.5</v>
      </c>
      <c r="K26" s="373">
        <v>0.5</v>
      </c>
      <c r="L26" s="373">
        <v>0.5</v>
      </c>
      <c r="M26" s="373"/>
      <c r="N26" s="373">
        <v>0.5</v>
      </c>
      <c r="O26" s="373">
        <v>0.5</v>
      </c>
      <c r="P26" s="373">
        <v>0.5</v>
      </c>
      <c r="Q26" s="373">
        <v>0.5</v>
      </c>
      <c r="R26" s="373">
        <v>0.5</v>
      </c>
      <c r="S26" s="374">
        <v>0.5</v>
      </c>
      <c r="T26" s="252">
        <f t="shared" si="1"/>
        <v>5.5</v>
      </c>
      <c r="U26" s="764"/>
      <c r="V26" s="762"/>
      <c r="W26" s="762"/>
      <c r="X26" s="762"/>
      <c r="Y26" s="762"/>
      <c r="Z26" s="762"/>
      <c r="AA26" s="762"/>
      <c r="AB26" s="784"/>
      <c r="AC26" s="781"/>
      <c r="AD26" s="762"/>
      <c r="AE26" s="760"/>
      <c r="AF26" s="762"/>
      <c r="AG26" s="762"/>
      <c r="AH26" s="762"/>
      <c r="AI26" s="772"/>
      <c r="AJ26" s="726"/>
      <c r="AK26" s="726"/>
    </row>
    <row r="27" spans="1:37" ht="36.75" customHeight="1" x14ac:dyDescent="0.25">
      <c r="A27" s="860">
        <v>7</v>
      </c>
      <c r="B27" s="790" t="s">
        <v>390</v>
      </c>
      <c r="C27" s="818" t="s">
        <v>391</v>
      </c>
      <c r="D27" s="804" t="s">
        <v>392</v>
      </c>
      <c r="E27" s="841" t="s">
        <v>75</v>
      </c>
      <c r="F27" s="13" t="s">
        <v>6</v>
      </c>
      <c r="G27" s="14" t="s">
        <v>77</v>
      </c>
      <c r="H27" s="308">
        <v>15</v>
      </c>
      <c r="I27" s="309">
        <v>15</v>
      </c>
      <c r="J27" s="309">
        <v>15</v>
      </c>
      <c r="K27" s="309">
        <v>15</v>
      </c>
      <c r="L27" s="309">
        <v>15</v>
      </c>
      <c r="M27" s="309">
        <v>5</v>
      </c>
      <c r="N27" s="309">
        <v>5</v>
      </c>
      <c r="O27" s="309">
        <v>5</v>
      </c>
      <c r="P27" s="309">
        <v>15</v>
      </c>
      <c r="Q27" s="309">
        <v>15</v>
      </c>
      <c r="R27" s="309">
        <v>15</v>
      </c>
      <c r="S27" s="310">
        <v>15</v>
      </c>
      <c r="T27" s="326">
        <f t="shared" si="1"/>
        <v>150</v>
      </c>
      <c r="U27" s="736"/>
      <c r="V27" s="730"/>
      <c r="W27" s="730"/>
      <c r="X27" s="730"/>
      <c r="Y27" s="730"/>
      <c r="Z27" s="730"/>
      <c r="AA27" s="730"/>
      <c r="AB27" s="739" t="str">
        <f t="shared" ref="AB27" si="12">E27</f>
        <v>kg</v>
      </c>
      <c r="AC27" s="780">
        <f>SUM(T27:T29)</f>
        <v>215</v>
      </c>
      <c r="AD27" s="730"/>
      <c r="AE27" s="761">
        <f t="shared" ref="AE27" si="13">AC27*AD27</f>
        <v>0</v>
      </c>
      <c r="AF27" s="730"/>
      <c r="AG27" s="730"/>
      <c r="AH27" s="730"/>
      <c r="AI27" s="733"/>
      <c r="AJ27" s="769"/>
      <c r="AK27" s="769"/>
    </row>
    <row r="28" spans="1:37" ht="36.75" customHeight="1" x14ac:dyDescent="0.25">
      <c r="A28" s="876"/>
      <c r="B28" s="832" t="s">
        <v>200</v>
      </c>
      <c r="C28" s="741"/>
      <c r="D28" s="741"/>
      <c r="E28" s="738"/>
      <c r="F28" s="9" t="s">
        <v>8</v>
      </c>
      <c r="G28" s="10" t="s">
        <v>665</v>
      </c>
      <c r="H28" s="273">
        <v>2</v>
      </c>
      <c r="I28" s="274"/>
      <c r="J28" s="274"/>
      <c r="K28" s="274">
        <v>2</v>
      </c>
      <c r="L28" s="274"/>
      <c r="M28" s="274">
        <v>2</v>
      </c>
      <c r="N28" s="274"/>
      <c r="O28" s="274"/>
      <c r="P28" s="274">
        <v>2</v>
      </c>
      <c r="Q28" s="274"/>
      <c r="R28" s="274">
        <v>2</v>
      </c>
      <c r="S28" s="275"/>
      <c r="T28" s="251">
        <f t="shared" si="1"/>
        <v>10</v>
      </c>
      <c r="U28" s="764"/>
      <c r="V28" s="762"/>
      <c r="W28" s="762"/>
      <c r="X28" s="762"/>
      <c r="Y28" s="762"/>
      <c r="Z28" s="762"/>
      <c r="AA28" s="762"/>
      <c r="AB28" s="784"/>
      <c r="AC28" s="781"/>
      <c r="AD28" s="762"/>
      <c r="AE28" s="760"/>
      <c r="AF28" s="762"/>
      <c r="AG28" s="762"/>
      <c r="AH28" s="762"/>
      <c r="AI28" s="772"/>
      <c r="AJ28" s="726"/>
      <c r="AK28" s="726"/>
    </row>
    <row r="29" spans="1:37" ht="36.75" customHeight="1" thickBot="1" x14ac:dyDescent="0.3">
      <c r="A29" s="876"/>
      <c r="B29" s="832" t="s">
        <v>200</v>
      </c>
      <c r="C29" s="741"/>
      <c r="D29" s="741"/>
      <c r="E29" s="738"/>
      <c r="F29" s="11" t="s">
        <v>78</v>
      </c>
      <c r="G29" s="15" t="s">
        <v>188</v>
      </c>
      <c r="H29" s="301">
        <v>5</v>
      </c>
      <c r="I29" s="302">
        <v>5</v>
      </c>
      <c r="J29" s="302">
        <v>5</v>
      </c>
      <c r="K29" s="302">
        <v>5</v>
      </c>
      <c r="L29" s="302">
        <v>5</v>
      </c>
      <c r="M29" s="302">
        <v>0</v>
      </c>
      <c r="N29" s="302">
        <v>5</v>
      </c>
      <c r="O29" s="302">
        <v>5</v>
      </c>
      <c r="P29" s="302">
        <v>5</v>
      </c>
      <c r="Q29" s="302">
        <v>5</v>
      </c>
      <c r="R29" s="302">
        <v>5</v>
      </c>
      <c r="S29" s="303">
        <v>5</v>
      </c>
      <c r="T29" s="252">
        <f t="shared" si="1"/>
        <v>55</v>
      </c>
      <c r="U29" s="764"/>
      <c r="V29" s="762"/>
      <c r="W29" s="762"/>
      <c r="X29" s="762"/>
      <c r="Y29" s="762"/>
      <c r="Z29" s="762"/>
      <c r="AA29" s="762"/>
      <c r="AB29" s="784"/>
      <c r="AC29" s="781"/>
      <c r="AD29" s="762"/>
      <c r="AE29" s="760"/>
      <c r="AF29" s="762"/>
      <c r="AG29" s="762"/>
      <c r="AH29" s="762"/>
      <c r="AI29" s="772"/>
      <c r="AJ29" s="726"/>
      <c r="AK29" s="726"/>
    </row>
    <row r="30" spans="1:37" ht="36.75" customHeight="1" x14ac:dyDescent="0.25">
      <c r="A30" s="860">
        <v>8</v>
      </c>
      <c r="B30" s="790" t="s">
        <v>393</v>
      </c>
      <c r="C30" s="818" t="s">
        <v>394</v>
      </c>
      <c r="D30" s="804" t="s">
        <v>638</v>
      </c>
      <c r="E30" s="841" t="s">
        <v>75</v>
      </c>
      <c r="F30" s="13" t="s">
        <v>6</v>
      </c>
      <c r="G30" s="14" t="s">
        <v>395</v>
      </c>
      <c r="H30" s="308">
        <v>50</v>
      </c>
      <c r="I30" s="309">
        <v>50</v>
      </c>
      <c r="J30" s="309">
        <v>50</v>
      </c>
      <c r="K30" s="309">
        <v>50</v>
      </c>
      <c r="L30" s="309">
        <v>50</v>
      </c>
      <c r="M30" s="309">
        <v>20</v>
      </c>
      <c r="N30" s="309">
        <v>20</v>
      </c>
      <c r="O30" s="309">
        <v>20</v>
      </c>
      <c r="P30" s="309">
        <v>50</v>
      </c>
      <c r="Q30" s="309">
        <v>50</v>
      </c>
      <c r="R30" s="309">
        <v>50</v>
      </c>
      <c r="S30" s="310">
        <v>50</v>
      </c>
      <c r="T30" s="249">
        <f t="shared" si="1"/>
        <v>510</v>
      </c>
      <c r="U30" s="736"/>
      <c r="V30" s="730"/>
      <c r="W30" s="730"/>
      <c r="X30" s="730"/>
      <c r="Y30" s="730"/>
      <c r="Z30" s="730"/>
      <c r="AA30" s="730"/>
      <c r="AB30" s="739" t="str">
        <f t="shared" ref="AB30" si="14">E30</f>
        <v>kg</v>
      </c>
      <c r="AC30" s="780">
        <f>SUM(T30:T33)</f>
        <v>789</v>
      </c>
      <c r="AD30" s="730"/>
      <c r="AE30" s="761">
        <f t="shared" ref="AE30" si="15">AC30*AD30</f>
        <v>0</v>
      </c>
      <c r="AF30" s="730"/>
      <c r="AG30" s="730"/>
      <c r="AH30" s="730"/>
      <c r="AI30" s="733"/>
      <c r="AJ30" s="769"/>
      <c r="AK30" s="769"/>
    </row>
    <row r="31" spans="1:37" ht="36.75" customHeight="1" x14ac:dyDescent="0.25">
      <c r="A31" s="876"/>
      <c r="B31" s="832"/>
      <c r="C31" s="741"/>
      <c r="D31" s="741"/>
      <c r="E31" s="738"/>
      <c r="F31" s="545" t="s">
        <v>696</v>
      </c>
      <c r="G31" s="546" t="s">
        <v>695</v>
      </c>
      <c r="H31" s="547"/>
      <c r="I31" s="548"/>
      <c r="J31" s="548"/>
      <c r="K31" s="548"/>
      <c r="L31" s="548"/>
      <c r="M31" s="548"/>
      <c r="N31" s="548"/>
      <c r="O31" s="548"/>
      <c r="P31" s="548"/>
      <c r="Q31" s="548"/>
      <c r="R31" s="548"/>
      <c r="S31" s="549"/>
      <c r="T31" s="594">
        <v>4</v>
      </c>
      <c r="U31" s="736"/>
      <c r="V31" s="730"/>
      <c r="W31" s="730"/>
      <c r="X31" s="730"/>
      <c r="Y31" s="730"/>
      <c r="Z31" s="730"/>
      <c r="AA31" s="730"/>
      <c r="AB31" s="739"/>
      <c r="AC31" s="780"/>
      <c r="AD31" s="730"/>
      <c r="AE31" s="761"/>
      <c r="AF31" s="730"/>
      <c r="AG31" s="730"/>
      <c r="AH31" s="730"/>
      <c r="AI31" s="733"/>
      <c r="AJ31" s="726"/>
      <c r="AK31" s="726"/>
    </row>
    <row r="32" spans="1:37" ht="36.75" customHeight="1" x14ac:dyDescent="0.25">
      <c r="A32" s="876"/>
      <c r="B32" s="832" t="s">
        <v>200</v>
      </c>
      <c r="C32" s="741"/>
      <c r="D32" s="741"/>
      <c r="E32" s="738"/>
      <c r="F32" s="9" t="s">
        <v>8</v>
      </c>
      <c r="G32" s="10" t="s">
        <v>105</v>
      </c>
      <c r="H32" s="273">
        <v>15</v>
      </c>
      <c r="I32" s="274">
        <v>15</v>
      </c>
      <c r="J32" s="274">
        <v>15</v>
      </c>
      <c r="K32" s="274">
        <v>15</v>
      </c>
      <c r="L32" s="274">
        <v>15</v>
      </c>
      <c r="M32" s="274">
        <v>10</v>
      </c>
      <c r="N32" s="274">
        <v>10</v>
      </c>
      <c r="O32" s="274">
        <v>10</v>
      </c>
      <c r="P32" s="274">
        <v>15</v>
      </c>
      <c r="Q32" s="274">
        <v>15</v>
      </c>
      <c r="R32" s="274">
        <v>15</v>
      </c>
      <c r="S32" s="275">
        <v>15</v>
      </c>
      <c r="T32" s="249">
        <f t="shared" si="1"/>
        <v>165</v>
      </c>
      <c r="U32" s="764"/>
      <c r="V32" s="762"/>
      <c r="W32" s="762"/>
      <c r="X32" s="762"/>
      <c r="Y32" s="762"/>
      <c r="Z32" s="762"/>
      <c r="AA32" s="762"/>
      <c r="AB32" s="784"/>
      <c r="AC32" s="781"/>
      <c r="AD32" s="762"/>
      <c r="AE32" s="760"/>
      <c r="AF32" s="762"/>
      <c r="AG32" s="762"/>
      <c r="AH32" s="762"/>
      <c r="AI32" s="772"/>
      <c r="AJ32" s="726"/>
      <c r="AK32" s="726"/>
    </row>
    <row r="33" spans="1:37" ht="36.75" customHeight="1" thickBot="1" x14ac:dyDescent="0.3">
      <c r="A33" s="876"/>
      <c r="B33" s="832" t="s">
        <v>200</v>
      </c>
      <c r="C33" s="741"/>
      <c r="D33" s="741"/>
      <c r="E33" s="738"/>
      <c r="F33" s="11" t="s">
        <v>78</v>
      </c>
      <c r="G33" s="15" t="s">
        <v>188</v>
      </c>
      <c r="H33" s="301">
        <v>10</v>
      </c>
      <c r="I33" s="302">
        <v>10</v>
      </c>
      <c r="J33" s="302">
        <v>10</v>
      </c>
      <c r="K33" s="302">
        <v>10</v>
      </c>
      <c r="L33" s="302">
        <v>10</v>
      </c>
      <c r="M33" s="302"/>
      <c r="N33" s="302">
        <v>10</v>
      </c>
      <c r="O33" s="302">
        <v>10</v>
      </c>
      <c r="P33" s="302">
        <v>10</v>
      </c>
      <c r="Q33" s="302">
        <v>10</v>
      </c>
      <c r="R33" s="302">
        <v>10</v>
      </c>
      <c r="S33" s="303">
        <v>10</v>
      </c>
      <c r="T33" s="249">
        <f t="shared" si="1"/>
        <v>110</v>
      </c>
      <c r="U33" s="764"/>
      <c r="V33" s="762"/>
      <c r="W33" s="762"/>
      <c r="X33" s="762"/>
      <c r="Y33" s="762"/>
      <c r="Z33" s="762"/>
      <c r="AA33" s="762"/>
      <c r="AB33" s="784"/>
      <c r="AC33" s="781"/>
      <c r="AD33" s="762"/>
      <c r="AE33" s="760"/>
      <c r="AF33" s="762"/>
      <c r="AG33" s="762"/>
      <c r="AH33" s="762"/>
      <c r="AI33" s="772"/>
      <c r="AJ33" s="726"/>
      <c r="AK33" s="726"/>
    </row>
    <row r="34" spans="1:37" ht="36.75" customHeight="1" x14ac:dyDescent="0.25">
      <c r="A34" s="860">
        <v>9</v>
      </c>
      <c r="B34" s="790" t="s">
        <v>396</v>
      </c>
      <c r="C34" s="818" t="s">
        <v>397</v>
      </c>
      <c r="D34" s="804" t="s">
        <v>292</v>
      </c>
      <c r="E34" s="841" t="s">
        <v>75</v>
      </c>
      <c r="F34" s="13" t="s">
        <v>6</v>
      </c>
      <c r="G34" s="14" t="s">
        <v>77</v>
      </c>
      <c r="H34" s="308">
        <v>140</v>
      </c>
      <c r="I34" s="309">
        <v>140</v>
      </c>
      <c r="J34" s="309">
        <v>140</v>
      </c>
      <c r="K34" s="309">
        <v>140</v>
      </c>
      <c r="L34" s="309">
        <v>140</v>
      </c>
      <c r="M34" s="309">
        <v>50</v>
      </c>
      <c r="N34" s="309">
        <v>50</v>
      </c>
      <c r="O34" s="309">
        <v>50</v>
      </c>
      <c r="P34" s="309">
        <v>140</v>
      </c>
      <c r="Q34" s="309">
        <v>140</v>
      </c>
      <c r="R34" s="309">
        <v>140</v>
      </c>
      <c r="S34" s="310">
        <v>140</v>
      </c>
      <c r="T34" s="250">
        <f t="shared" si="1"/>
        <v>1410</v>
      </c>
      <c r="U34" s="736"/>
      <c r="V34" s="730"/>
      <c r="W34" s="730"/>
      <c r="X34" s="730"/>
      <c r="Y34" s="730"/>
      <c r="Z34" s="730"/>
      <c r="AA34" s="730"/>
      <c r="AB34" s="739" t="str">
        <f t="shared" ref="AB34" si="16">E34</f>
        <v>kg</v>
      </c>
      <c r="AC34" s="780">
        <f>SUM(T34:T37)</f>
        <v>2255</v>
      </c>
      <c r="AD34" s="730"/>
      <c r="AE34" s="761">
        <f t="shared" ref="AE34" si="17">AC34*AD34</f>
        <v>0</v>
      </c>
      <c r="AF34" s="730"/>
      <c r="AG34" s="730"/>
      <c r="AH34" s="730"/>
      <c r="AI34" s="733"/>
      <c r="AJ34" s="769"/>
      <c r="AK34" s="769"/>
    </row>
    <row r="35" spans="1:37" ht="36.75" customHeight="1" x14ac:dyDescent="0.25">
      <c r="A35" s="876"/>
      <c r="B35" s="832"/>
      <c r="C35" s="741"/>
      <c r="D35" s="741"/>
      <c r="E35" s="738"/>
      <c r="F35" s="545" t="s">
        <v>692</v>
      </c>
      <c r="G35" s="546" t="s">
        <v>695</v>
      </c>
      <c r="H35" s="547"/>
      <c r="I35" s="548"/>
      <c r="J35" s="548"/>
      <c r="K35" s="548"/>
      <c r="L35" s="548"/>
      <c r="M35" s="548"/>
      <c r="N35" s="548"/>
      <c r="O35" s="548"/>
      <c r="P35" s="548"/>
      <c r="Q35" s="548"/>
      <c r="R35" s="548"/>
      <c r="S35" s="549"/>
      <c r="T35" s="251">
        <v>10</v>
      </c>
      <c r="U35" s="736"/>
      <c r="V35" s="730"/>
      <c r="W35" s="730"/>
      <c r="X35" s="730"/>
      <c r="Y35" s="730"/>
      <c r="Z35" s="730"/>
      <c r="AA35" s="730"/>
      <c r="AB35" s="739"/>
      <c r="AC35" s="780"/>
      <c r="AD35" s="730"/>
      <c r="AE35" s="761"/>
      <c r="AF35" s="730"/>
      <c r="AG35" s="730"/>
      <c r="AH35" s="730"/>
      <c r="AI35" s="733"/>
      <c r="AJ35" s="726"/>
      <c r="AK35" s="726"/>
    </row>
    <row r="36" spans="1:37" ht="36.75" customHeight="1" x14ac:dyDescent="0.25">
      <c r="A36" s="876"/>
      <c r="B36" s="832" t="s">
        <v>200</v>
      </c>
      <c r="C36" s="741"/>
      <c r="D36" s="741"/>
      <c r="E36" s="738"/>
      <c r="F36" s="9" t="s">
        <v>8</v>
      </c>
      <c r="G36" s="10" t="s">
        <v>105</v>
      </c>
      <c r="H36" s="273">
        <v>40</v>
      </c>
      <c r="I36" s="274">
        <v>40</v>
      </c>
      <c r="J36" s="274">
        <v>40</v>
      </c>
      <c r="K36" s="274">
        <v>40</v>
      </c>
      <c r="L36" s="274">
        <v>40</v>
      </c>
      <c r="M36" s="274">
        <v>30</v>
      </c>
      <c r="N36" s="274">
        <v>30</v>
      </c>
      <c r="O36" s="274">
        <v>30</v>
      </c>
      <c r="P36" s="274">
        <v>40</v>
      </c>
      <c r="Q36" s="274">
        <v>40</v>
      </c>
      <c r="R36" s="274">
        <v>40</v>
      </c>
      <c r="S36" s="275">
        <v>40</v>
      </c>
      <c r="T36" s="251">
        <f t="shared" si="1"/>
        <v>450</v>
      </c>
      <c r="U36" s="764"/>
      <c r="V36" s="762"/>
      <c r="W36" s="762"/>
      <c r="X36" s="762"/>
      <c r="Y36" s="762"/>
      <c r="Z36" s="762"/>
      <c r="AA36" s="762"/>
      <c r="AB36" s="784"/>
      <c r="AC36" s="781"/>
      <c r="AD36" s="762"/>
      <c r="AE36" s="760"/>
      <c r="AF36" s="762"/>
      <c r="AG36" s="762"/>
      <c r="AH36" s="762"/>
      <c r="AI36" s="772"/>
      <c r="AJ36" s="726"/>
      <c r="AK36" s="726"/>
    </row>
    <row r="37" spans="1:37" ht="36.75" customHeight="1" thickBot="1" x14ac:dyDescent="0.3">
      <c r="A37" s="876"/>
      <c r="B37" s="832" t="s">
        <v>200</v>
      </c>
      <c r="C37" s="741"/>
      <c r="D37" s="741"/>
      <c r="E37" s="738"/>
      <c r="F37" s="11" t="s">
        <v>78</v>
      </c>
      <c r="G37" s="15" t="s">
        <v>188</v>
      </c>
      <c r="H37" s="301">
        <v>35</v>
      </c>
      <c r="I37" s="302">
        <v>35</v>
      </c>
      <c r="J37" s="302">
        <v>35</v>
      </c>
      <c r="K37" s="302">
        <v>35</v>
      </c>
      <c r="L37" s="302">
        <v>35</v>
      </c>
      <c r="M37" s="302"/>
      <c r="N37" s="302">
        <v>35</v>
      </c>
      <c r="O37" s="302">
        <v>35</v>
      </c>
      <c r="P37" s="302">
        <v>35</v>
      </c>
      <c r="Q37" s="302">
        <v>35</v>
      </c>
      <c r="R37" s="302">
        <v>35</v>
      </c>
      <c r="S37" s="303">
        <v>35</v>
      </c>
      <c r="T37" s="252">
        <f t="shared" si="1"/>
        <v>385</v>
      </c>
      <c r="U37" s="764"/>
      <c r="V37" s="762"/>
      <c r="W37" s="762"/>
      <c r="X37" s="762"/>
      <c r="Y37" s="762"/>
      <c r="Z37" s="762"/>
      <c r="AA37" s="762"/>
      <c r="AB37" s="784"/>
      <c r="AC37" s="781"/>
      <c r="AD37" s="762"/>
      <c r="AE37" s="760"/>
      <c r="AF37" s="762"/>
      <c r="AG37" s="762"/>
      <c r="AH37" s="762"/>
      <c r="AI37" s="772"/>
      <c r="AJ37" s="726"/>
      <c r="AK37" s="726"/>
    </row>
    <row r="38" spans="1:37" ht="36.75" customHeight="1" x14ac:dyDescent="0.25">
      <c r="A38" s="860">
        <v>10</v>
      </c>
      <c r="B38" s="1047" t="s">
        <v>398</v>
      </c>
      <c r="C38" s="818" t="s">
        <v>399</v>
      </c>
      <c r="D38" s="1129" t="s">
        <v>400</v>
      </c>
      <c r="E38" s="841" t="s">
        <v>75</v>
      </c>
      <c r="F38" s="13" t="s">
        <v>6</v>
      </c>
      <c r="G38" s="14" t="s">
        <v>77</v>
      </c>
      <c r="H38" s="308">
        <v>1</v>
      </c>
      <c r="I38" s="309">
        <v>1</v>
      </c>
      <c r="J38" s="309">
        <v>1</v>
      </c>
      <c r="K38" s="309">
        <v>1</v>
      </c>
      <c r="L38" s="309">
        <v>1</v>
      </c>
      <c r="M38" s="309">
        <v>1</v>
      </c>
      <c r="N38" s="309">
        <v>1</v>
      </c>
      <c r="O38" s="309">
        <v>1</v>
      </c>
      <c r="P38" s="309">
        <v>1</v>
      </c>
      <c r="Q38" s="309">
        <v>1</v>
      </c>
      <c r="R38" s="309">
        <v>1</v>
      </c>
      <c r="S38" s="310">
        <v>1</v>
      </c>
      <c r="T38" s="326">
        <f t="shared" si="1"/>
        <v>12</v>
      </c>
      <c r="U38" s="736"/>
      <c r="V38" s="730"/>
      <c r="W38" s="730"/>
      <c r="X38" s="730"/>
      <c r="Y38" s="730"/>
      <c r="Z38" s="730"/>
      <c r="AA38" s="730"/>
      <c r="AB38" s="739" t="str">
        <f t="shared" ref="AB38" si="18">E38</f>
        <v>kg</v>
      </c>
      <c r="AC38" s="780">
        <f>SUM(T38:T41)</f>
        <v>14.8</v>
      </c>
      <c r="AD38" s="730"/>
      <c r="AE38" s="761">
        <f t="shared" ref="AE38" si="19">AC38*AD38</f>
        <v>0</v>
      </c>
      <c r="AF38" s="730"/>
      <c r="AG38" s="730"/>
      <c r="AH38" s="730"/>
      <c r="AI38" s="733"/>
      <c r="AJ38" s="769"/>
      <c r="AK38" s="769"/>
    </row>
    <row r="39" spans="1:37" ht="36.75" customHeight="1" x14ac:dyDescent="0.25">
      <c r="A39" s="876"/>
      <c r="B39" s="995"/>
      <c r="C39" s="741"/>
      <c r="D39" s="1130"/>
      <c r="E39" s="738"/>
      <c r="F39" s="545" t="s">
        <v>696</v>
      </c>
      <c r="G39" s="546" t="s">
        <v>695</v>
      </c>
      <c r="H39" s="547"/>
      <c r="I39" s="548"/>
      <c r="J39" s="548"/>
      <c r="K39" s="548"/>
      <c r="L39" s="548"/>
      <c r="M39" s="548"/>
      <c r="N39" s="548"/>
      <c r="O39" s="548"/>
      <c r="P39" s="548"/>
      <c r="Q39" s="548"/>
      <c r="R39" s="548"/>
      <c r="S39" s="549"/>
      <c r="T39" s="578">
        <v>0.5</v>
      </c>
      <c r="U39" s="736"/>
      <c r="V39" s="730"/>
      <c r="W39" s="730"/>
      <c r="X39" s="730"/>
      <c r="Y39" s="730"/>
      <c r="Z39" s="730"/>
      <c r="AA39" s="730"/>
      <c r="AB39" s="739"/>
      <c r="AC39" s="780"/>
      <c r="AD39" s="730"/>
      <c r="AE39" s="761"/>
      <c r="AF39" s="730"/>
      <c r="AG39" s="730"/>
      <c r="AH39" s="730"/>
      <c r="AI39" s="733"/>
      <c r="AJ39" s="726"/>
      <c r="AK39" s="726"/>
    </row>
    <row r="40" spans="1:37" ht="36.75" customHeight="1" x14ac:dyDescent="0.25">
      <c r="A40" s="876"/>
      <c r="B40" s="995" t="s">
        <v>200</v>
      </c>
      <c r="C40" s="741"/>
      <c r="D40" s="1130"/>
      <c r="E40" s="738"/>
      <c r="F40" s="9" t="s">
        <v>8</v>
      </c>
      <c r="G40" s="10" t="s">
        <v>665</v>
      </c>
      <c r="H40" s="273">
        <v>0.1</v>
      </c>
      <c r="I40" s="274"/>
      <c r="J40" s="274"/>
      <c r="K40" s="274"/>
      <c r="L40" s="274">
        <v>0.1</v>
      </c>
      <c r="M40" s="274"/>
      <c r="N40" s="274"/>
      <c r="O40" s="274"/>
      <c r="P40" s="274">
        <v>0.1</v>
      </c>
      <c r="Q40" s="274"/>
      <c r="R40" s="274"/>
      <c r="S40" s="275"/>
      <c r="T40" s="251">
        <f t="shared" si="1"/>
        <v>0.30000000000000004</v>
      </c>
      <c r="U40" s="764"/>
      <c r="V40" s="762"/>
      <c r="W40" s="762"/>
      <c r="X40" s="762"/>
      <c r="Y40" s="762"/>
      <c r="Z40" s="762"/>
      <c r="AA40" s="762"/>
      <c r="AB40" s="784"/>
      <c r="AC40" s="781"/>
      <c r="AD40" s="762"/>
      <c r="AE40" s="760"/>
      <c r="AF40" s="762"/>
      <c r="AG40" s="762"/>
      <c r="AH40" s="762"/>
      <c r="AI40" s="772"/>
      <c r="AJ40" s="726"/>
      <c r="AK40" s="726"/>
    </row>
    <row r="41" spans="1:37" ht="36.75" customHeight="1" thickBot="1" x14ac:dyDescent="0.3">
      <c r="A41" s="876"/>
      <c r="B41" s="995" t="s">
        <v>200</v>
      </c>
      <c r="C41" s="741"/>
      <c r="D41" s="1130"/>
      <c r="E41" s="738"/>
      <c r="F41" s="11" t="s">
        <v>78</v>
      </c>
      <c r="G41" s="15" t="s">
        <v>639</v>
      </c>
      <c r="H41" s="301"/>
      <c r="I41" s="302"/>
      <c r="J41" s="302">
        <v>1</v>
      </c>
      <c r="K41" s="302"/>
      <c r="L41" s="302"/>
      <c r="M41" s="302"/>
      <c r="N41" s="302"/>
      <c r="O41" s="302"/>
      <c r="P41" s="302">
        <v>1</v>
      </c>
      <c r="Q41" s="302"/>
      <c r="R41" s="302"/>
      <c r="S41" s="303"/>
      <c r="T41" s="252">
        <f t="shared" si="1"/>
        <v>2</v>
      </c>
      <c r="U41" s="764"/>
      <c r="V41" s="762"/>
      <c r="W41" s="762"/>
      <c r="X41" s="762"/>
      <c r="Y41" s="762"/>
      <c r="Z41" s="762"/>
      <c r="AA41" s="762"/>
      <c r="AB41" s="784"/>
      <c r="AC41" s="781"/>
      <c r="AD41" s="762"/>
      <c r="AE41" s="760"/>
      <c r="AF41" s="762"/>
      <c r="AG41" s="762"/>
      <c r="AH41" s="762"/>
      <c r="AI41" s="772"/>
      <c r="AJ41" s="726"/>
      <c r="AK41" s="726"/>
    </row>
    <row r="42" spans="1:37" ht="36.75" customHeight="1" x14ac:dyDescent="0.25">
      <c r="A42" s="860">
        <v>11</v>
      </c>
      <c r="B42" s="1047" t="s">
        <v>401</v>
      </c>
      <c r="C42" s="818" t="s">
        <v>402</v>
      </c>
      <c r="D42" s="879" t="s">
        <v>403</v>
      </c>
      <c r="E42" s="841" t="s">
        <v>75</v>
      </c>
      <c r="F42" s="13" t="s">
        <v>6</v>
      </c>
      <c r="G42" s="14" t="s">
        <v>77</v>
      </c>
      <c r="H42" s="308">
        <v>1</v>
      </c>
      <c r="I42" s="309">
        <v>1</v>
      </c>
      <c r="J42" s="309">
        <v>1</v>
      </c>
      <c r="K42" s="309">
        <v>1</v>
      </c>
      <c r="L42" s="309">
        <v>1</v>
      </c>
      <c r="M42" s="309">
        <v>1</v>
      </c>
      <c r="N42" s="309">
        <v>1</v>
      </c>
      <c r="O42" s="309">
        <v>1</v>
      </c>
      <c r="P42" s="309">
        <v>1</v>
      </c>
      <c r="Q42" s="309">
        <v>1</v>
      </c>
      <c r="R42" s="309">
        <v>1</v>
      </c>
      <c r="S42" s="310">
        <v>1</v>
      </c>
      <c r="T42" s="326">
        <f t="shared" si="1"/>
        <v>12</v>
      </c>
      <c r="U42" s="736"/>
      <c r="V42" s="730"/>
      <c r="W42" s="730"/>
      <c r="X42" s="730"/>
      <c r="Y42" s="730"/>
      <c r="Z42" s="730"/>
      <c r="AA42" s="730"/>
      <c r="AB42" s="739" t="str">
        <f t="shared" ref="AB42" si="20">E42</f>
        <v>kg</v>
      </c>
      <c r="AC42" s="780">
        <f>SUM(T42:T44)</f>
        <v>14</v>
      </c>
      <c r="AD42" s="730"/>
      <c r="AE42" s="761">
        <f t="shared" ref="AE42" si="21">AC42*AD42</f>
        <v>0</v>
      </c>
      <c r="AF42" s="730"/>
      <c r="AG42" s="730"/>
      <c r="AH42" s="730"/>
      <c r="AI42" s="733"/>
      <c r="AJ42" s="769"/>
      <c r="AK42" s="769"/>
    </row>
    <row r="43" spans="1:37" ht="36.75" customHeight="1" x14ac:dyDescent="0.25">
      <c r="A43" s="876"/>
      <c r="B43" s="995" t="s">
        <v>200</v>
      </c>
      <c r="C43" s="741"/>
      <c r="D43" s="842"/>
      <c r="E43" s="738"/>
      <c r="F43" s="9" t="s">
        <v>8</v>
      </c>
      <c r="G43" s="10" t="s">
        <v>665</v>
      </c>
      <c r="H43" s="273">
        <v>0.2</v>
      </c>
      <c r="I43" s="274"/>
      <c r="J43" s="274"/>
      <c r="K43" s="274">
        <v>0.2</v>
      </c>
      <c r="L43" s="274"/>
      <c r="M43" s="274"/>
      <c r="N43" s="274">
        <v>0.2</v>
      </c>
      <c r="O43" s="274"/>
      <c r="P43" s="274">
        <v>0.2</v>
      </c>
      <c r="Q43" s="274"/>
      <c r="R43" s="274"/>
      <c r="S43" s="275">
        <v>0.2</v>
      </c>
      <c r="T43" s="251">
        <f t="shared" si="1"/>
        <v>1</v>
      </c>
      <c r="U43" s="764"/>
      <c r="V43" s="762"/>
      <c r="W43" s="762"/>
      <c r="X43" s="762"/>
      <c r="Y43" s="762"/>
      <c r="Z43" s="762"/>
      <c r="AA43" s="762"/>
      <c r="AB43" s="784"/>
      <c r="AC43" s="781"/>
      <c r="AD43" s="762"/>
      <c r="AE43" s="760"/>
      <c r="AF43" s="762"/>
      <c r="AG43" s="762"/>
      <c r="AH43" s="762"/>
      <c r="AI43" s="772"/>
      <c r="AJ43" s="726"/>
      <c r="AK43" s="726"/>
    </row>
    <row r="44" spans="1:37" ht="36.75" customHeight="1" thickBot="1" x14ac:dyDescent="0.3">
      <c r="A44" s="861"/>
      <c r="B44" s="1134" t="s">
        <v>200</v>
      </c>
      <c r="C44" s="806"/>
      <c r="D44" s="846"/>
      <c r="E44" s="753"/>
      <c r="F44" s="214" t="s">
        <v>78</v>
      </c>
      <c r="G44" s="216" t="s">
        <v>490</v>
      </c>
      <c r="H44" s="584"/>
      <c r="I44" s="343">
        <v>0.5</v>
      </c>
      <c r="J44" s="343"/>
      <c r="K44" s="343"/>
      <c r="L44" s="343"/>
      <c r="M44" s="343"/>
      <c r="N44" s="343"/>
      <c r="O44" s="585"/>
      <c r="P44" s="585"/>
      <c r="Q44" s="586">
        <v>0.5</v>
      </c>
      <c r="R44" s="586"/>
      <c r="S44" s="587"/>
      <c r="T44" s="252">
        <f t="shared" si="1"/>
        <v>1</v>
      </c>
      <c r="U44" s="1127"/>
      <c r="V44" s="762"/>
      <c r="W44" s="762"/>
      <c r="X44" s="762"/>
      <c r="Y44" s="762"/>
      <c r="Z44" s="762"/>
      <c r="AA44" s="762"/>
      <c r="AB44" s="784"/>
      <c r="AC44" s="781"/>
      <c r="AD44" s="762"/>
      <c r="AE44" s="760"/>
      <c r="AF44" s="762"/>
      <c r="AG44" s="762"/>
      <c r="AH44" s="762"/>
      <c r="AI44" s="772"/>
      <c r="AJ44" s="727"/>
      <c r="AK44" s="727"/>
    </row>
    <row r="45" spans="1:37" ht="36.75" customHeight="1" x14ac:dyDescent="0.25">
      <c r="A45" s="860">
        <v>12</v>
      </c>
      <c r="B45" s="542" t="s">
        <v>714</v>
      </c>
      <c r="C45" s="804" t="s">
        <v>404</v>
      </c>
      <c r="D45" s="879" t="s">
        <v>405</v>
      </c>
      <c r="E45" s="823" t="s">
        <v>75</v>
      </c>
      <c r="F45" s="534" t="s">
        <v>696</v>
      </c>
      <c r="G45" s="600" t="s">
        <v>695</v>
      </c>
      <c r="H45" s="588"/>
      <c r="I45" s="589"/>
      <c r="J45" s="589"/>
      <c r="K45" s="589"/>
      <c r="L45" s="589"/>
      <c r="M45" s="589"/>
      <c r="N45" s="589"/>
      <c r="O45" s="590"/>
      <c r="P45" s="590"/>
      <c r="Q45" s="591"/>
      <c r="R45" s="591"/>
      <c r="S45" s="694"/>
      <c r="T45" s="698">
        <v>0.2</v>
      </c>
      <c r="U45" s="786"/>
      <c r="V45" s="728"/>
      <c r="W45" s="728"/>
      <c r="X45" s="728"/>
      <c r="Y45" s="728"/>
      <c r="Z45" s="728"/>
      <c r="AA45" s="728"/>
      <c r="AB45" s="841" t="str">
        <f>E45</f>
        <v>kg</v>
      </c>
      <c r="AC45" s="828">
        <v>3</v>
      </c>
      <c r="AD45" s="728"/>
      <c r="AE45" s="1029">
        <f>AC45*AD46</f>
        <v>0</v>
      </c>
      <c r="AF45" s="728"/>
      <c r="AG45" s="728"/>
      <c r="AH45" s="728"/>
      <c r="AI45" s="731"/>
      <c r="AJ45" s="725"/>
      <c r="AK45" s="725"/>
    </row>
    <row r="46" spans="1:37" ht="36.75" customHeight="1" x14ac:dyDescent="0.25">
      <c r="A46" s="876"/>
      <c r="B46" s="790" t="s">
        <v>713</v>
      </c>
      <c r="C46" s="741"/>
      <c r="D46" s="842"/>
      <c r="E46" s="738"/>
      <c r="F46" s="13" t="s">
        <v>6</v>
      </c>
      <c r="G46" s="14"/>
      <c r="H46" s="308"/>
      <c r="I46" s="309"/>
      <c r="J46" s="309"/>
      <c r="K46" s="309"/>
      <c r="L46" s="309"/>
      <c r="M46" s="309"/>
      <c r="N46" s="309"/>
      <c r="O46" s="309"/>
      <c r="P46" s="309"/>
      <c r="Q46" s="309"/>
      <c r="R46" s="309"/>
      <c r="S46" s="695"/>
      <c r="T46" s="699">
        <f t="shared" si="1"/>
        <v>0</v>
      </c>
      <c r="U46" s="744"/>
      <c r="V46" s="729"/>
      <c r="W46" s="729"/>
      <c r="X46" s="729"/>
      <c r="Y46" s="729"/>
      <c r="Z46" s="729"/>
      <c r="AA46" s="729"/>
      <c r="AB46" s="738"/>
      <c r="AC46" s="822"/>
      <c r="AD46" s="729"/>
      <c r="AE46" s="758"/>
      <c r="AF46" s="729"/>
      <c r="AG46" s="729"/>
      <c r="AH46" s="729"/>
      <c r="AI46" s="732"/>
      <c r="AJ46" s="726"/>
      <c r="AK46" s="726"/>
    </row>
    <row r="47" spans="1:37" ht="36.75" customHeight="1" x14ac:dyDescent="0.25">
      <c r="A47" s="876"/>
      <c r="B47" s="832"/>
      <c r="C47" s="741"/>
      <c r="D47" s="842"/>
      <c r="E47" s="738"/>
      <c r="F47" s="545" t="s">
        <v>696</v>
      </c>
      <c r="G47" s="546" t="s">
        <v>695</v>
      </c>
      <c r="H47" s="547"/>
      <c r="I47" s="548"/>
      <c r="J47" s="548"/>
      <c r="K47" s="548"/>
      <c r="L47" s="548"/>
      <c r="M47" s="548"/>
      <c r="N47" s="548"/>
      <c r="O47" s="548"/>
      <c r="P47" s="548"/>
      <c r="Q47" s="548"/>
      <c r="R47" s="548"/>
      <c r="S47" s="696"/>
      <c r="T47" s="700">
        <v>0.2</v>
      </c>
      <c r="U47" s="744"/>
      <c r="V47" s="729"/>
      <c r="W47" s="729"/>
      <c r="X47" s="729"/>
      <c r="Y47" s="729"/>
      <c r="Z47" s="729"/>
      <c r="AA47" s="729"/>
      <c r="AB47" s="738"/>
      <c r="AC47" s="822"/>
      <c r="AD47" s="729"/>
      <c r="AE47" s="758"/>
      <c r="AF47" s="729"/>
      <c r="AG47" s="729"/>
      <c r="AH47" s="729"/>
      <c r="AI47" s="732"/>
      <c r="AJ47" s="726"/>
      <c r="AK47" s="726"/>
    </row>
    <row r="48" spans="1:37" ht="36.75" customHeight="1" x14ac:dyDescent="0.25">
      <c r="A48" s="876"/>
      <c r="B48" s="832" t="s">
        <v>200</v>
      </c>
      <c r="C48" s="741"/>
      <c r="D48" s="842"/>
      <c r="E48" s="738"/>
      <c r="F48" s="9" t="s">
        <v>8</v>
      </c>
      <c r="G48" s="10" t="s">
        <v>670</v>
      </c>
      <c r="H48" s="273">
        <v>0.1</v>
      </c>
      <c r="I48" s="274"/>
      <c r="J48" s="274">
        <v>0.1</v>
      </c>
      <c r="K48" s="274"/>
      <c r="L48" s="274">
        <v>0.1</v>
      </c>
      <c r="M48" s="274"/>
      <c r="N48" s="274">
        <v>0.1</v>
      </c>
      <c r="O48" s="274"/>
      <c r="P48" s="274">
        <v>0.1</v>
      </c>
      <c r="Q48" s="274"/>
      <c r="R48" s="274">
        <v>0.1</v>
      </c>
      <c r="S48" s="670"/>
      <c r="T48" s="699">
        <f t="shared" si="1"/>
        <v>0.6</v>
      </c>
      <c r="U48" s="744"/>
      <c r="V48" s="729"/>
      <c r="W48" s="729"/>
      <c r="X48" s="729"/>
      <c r="Y48" s="729"/>
      <c r="Z48" s="729"/>
      <c r="AA48" s="729"/>
      <c r="AB48" s="738"/>
      <c r="AC48" s="822"/>
      <c r="AD48" s="729"/>
      <c r="AE48" s="758"/>
      <c r="AF48" s="729"/>
      <c r="AG48" s="729"/>
      <c r="AH48" s="729"/>
      <c r="AI48" s="732"/>
      <c r="AJ48" s="726"/>
      <c r="AK48" s="726"/>
    </row>
    <row r="49" spans="1:37" ht="36.75" customHeight="1" thickBot="1" x14ac:dyDescent="0.3">
      <c r="A49" s="861"/>
      <c r="B49" s="832" t="s">
        <v>200</v>
      </c>
      <c r="C49" s="742"/>
      <c r="D49" s="846"/>
      <c r="E49" s="739"/>
      <c r="F49" s="11" t="s">
        <v>78</v>
      </c>
      <c r="G49" s="179" t="s">
        <v>491</v>
      </c>
      <c r="H49" s="364"/>
      <c r="I49" s="365">
        <v>0.5</v>
      </c>
      <c r="J49" s="365"/>
      <c r="K49" s="365"/>
      <c r="L49" s="365">
        <v>0.5</v>
      </c>
      <c r="M49" s="365"/>
      <c r="N49" s="365"/>
      <c r="O49" s="368"/>
      <c r="P49" s="368">
        <v>0.5</v>
      </c>
      <c r="Q49" s="368"/>
      <c r="R49" s="368">
        <v>0.5</v>
      </c>
      <c r="S49" s="697"/>
      <c r="T49" s="614">
        <f t="shared" si="1"/>
        <v>2</v>
      </c>
      <c r="U49" s="749"/>
      <c r="V49" s="730"/>
      <c r="W49" s="730"/>
      <c r="X49" s="730"/>
      <c r="Y49" s="730"/>
      <c r="Z49" s="730"/>
      <c r="AA49" s="730"/>
      <c r="AB49" s="739"/>
      <c r="AC49" s="780"/>
      <c r="AD49" s="730"/>
      <c r="AE49" s="761"/>
      <c r="AF49" s="730"/>
      <c r="AG49" s="730"/>
      <c r="AH49" s="730"/>
      <c r="AI49" s="733"/>
      <c r="AJ49" s="748"/>
      <c r="AK49" s="748"/>
    </row>
    <row r="50" spans="1:37" ht="36.75" customHeight="1" x14ac:dyDescent="0.25">
      <c r="A50" s="860">
        <v>13</v>
      </c>
      <c r="B50" s="790" t="s">
        <v>406</v>
      </c>
      <c r="C50" s="818" t="s">
        <v>404</v>
      </c>
      <c r="D50" s="879" t="s">
        <v>407</v>
      </c>
      <c r="E50" s="841" t="s">
        <v>75</v>
      </c>
      <c r="F50" s="13" t="s">
        <v>6</v>
      </c>
      <c r="G50" s="14" t="s">
        <v>77</v>
      </c>
      <c r="H50" s="308">
        <v>3</v>
      </c>
      <c r="I50" s="309">
        <v>3</v>
      </c>
      <c r="J50" s="309">
        <v>3</v>
      </c>
      <c r="K50" s="309">
        <v>3</v>
      </c>
      <c r="L50" s="309">
        <v>3</v>
      </c>
      <c r="M50" s="309">
        <v>3</v>
      </c>
      <c r="N50" s="309">
        <v>3</v>
      </c>
      <c r="O50" s="309">
        <v>3</v>
      </c>
      <c r="P50" s="309">
        <v>3</v>
      </c>
      <c r="Q50" s="309">
        <v>3</v>
      </c>
      <c r="R50" s="309">
        <v>3</v>
      </c>
      <c r="S50" s="310">
        <v>3</v>
      </c>
      <c r="T50" s="249">
        <f t="shared" si="1"/>
        <v>36</v>
      </c>
      <c r="U50" s="736"/>
      <c r="V50" s="730"/>
      <c r="W50" s="730"/>
      <c r="X50" s="730"/>
      <c r="Y50" s="730"/>
      <c r="Z50" s="730"/>
      <c r="AA50" s="730"/>
      <c r="AB50" s="739" t="str">
        <f t="shared" ref="AB50" si="22">E50</f>
        <v>kg</v>
      </c>
      <c r="AC50" s="780">
        <f>SUM(T50:T52)</f>
        <v>36</v>
      </c>
      <c r="AD50" s="730"/>
      <c r="AE50" s="761">
        <f t="shared" ref="AE50" si="23">AC50*AD50</f>
        <v>0</v>
      </c>
      <c r="AF50" s="730"/>
      <c r="AG50" s="730"/>
      <c r="AH50" s="730"/>
      <c r="AI50" s="733"/>
      <c r="AJ50" s="769"/>
      <c r="AK50" s="769"/>
    </row>
    <row r="51" spans="1:37" ht="36.75" customHeight="1" x14ac:dyDescent="0.25">
      <c r="A51" s="876"/>
      <c r="B51" s="832" t="s">
        <v>200</v>
      </c>
      <c r="C51" s="741"/>
      <c r="D51" s="842"/>
      <c r="E51" s="738"/>
      <c r="F51" s="9" t="s">
        <v>8</v>
      </c>
      <c r="G51" s="10"/>
      <c r="H51" s="273"/>
      <c r="I51" s="274"/>
      <c r="J51" s="274"/>
      <c r="K51" s="274"/>
      <c r="L51" s="274"/>
      <c r="M51" s="274"/>
      <c r="N51" s="274"/>
      <c r="O51" s="274"/>
      <c r="P51" s="274"/>
      <c r="Q51" s="274"/>
      <c r="R51" s="274"/>
      <c r="S51" s="275"/>
      <c r="T51" s="249">
        <f t="shared" si="1"/>
        <v>0</v>
      </c>
      <c r="U51" s="764"/>
      <c r="V51" s="762"/>
      <c r="W51" s="762"/>
      <c r="X51" s="762"/>
      <c r="Y51" s="762"/>
      <c r="Z51" s="762"/>
      <c r="AA51" s="762"/>
      <c r="AB51" s="784"/>
      <c r="AC51" s="781"/>
      <c r="AD51" s="762"/>
      <c r="AE51" s="760"/>
      <c r="AF51" s="762"/>
      <c r="AG51" s="762"/>
      <c r="AH51" s="762"/>
      <c r="AI51" s="772"/>
      <c r="AJ51" s="726"/>
      <c r="AK51" s="726"/>
    </row>
    <row r="52" spans="1:37" ht="36.75" customHeight="1" thickBot="1" x14ac:dyDescent="0.3">
      <c r="A52" s="876"/>
      <c r="B52" s="832" t="s">
        <v>200</v>
      </c>
      <c r="C52" s="741"/>
      <c r="D52" s="842"/>
      <c r="E52" s="738"/>
      <c r="F52" s="11" t="s">
        <v>78</v>
      </c>
      <c r="G52" s="15"/>
      <c r="H52" s="301"/>
      <c r="I52" s="302"/>
      <c r="J52" s="302"/>
      <c r="K52" s="302"/>
      <c r="L52" s="302"/>
      <c r="M52" s="302"/>
      <c r="N52" s="302"/>
      <c r="O52" s="302"/>
      <c r="P52" s="302"/>
      <c r="Q52" s="302"/>
      <c r="R52" s="302"/>
      <c r="S52" s="303"/>
      <c r="T52" s="249">
        <f t="shared" si="1"/>
        <v>0</v>
      </c>
      <c r="U52" s="764"/>
      <c r="V52" s="762"/>
      <c r="W52" s="762"/>
      <c r="X52" s="762"/>
      <c r="Y52" s="762"/>
      <c r="Z52" s="762"/>
      <c r="AA52" s="762"/>
      <c r="AB52" s="784"/>
      <c r="AC52" s="781"/>
      <c r="AD52" s="762"/>
      <c r="AE52" s="760"/>
      <c r="AF52" s="762"/>
      <c r="AG52" s="762"/>
      <c r="AH52" s="762"/>
      <c r="AI52" s="772"/>
      <c r="AJ52" s="726"/>
      <c r="AK52" s="726"/>
    </row>
    <row r="53" spans="1:37" ht="36.75" customHeight="1" x14ac:dyDescent="0.25">
      <c r="A53" s="860">
        <v>14</v>
      </c>
      <c r="B53" s="790" t="s">
        <v>408</v>
      </c>
      <c r="C53" s="818" t="s">
        <v>409</v>
      </c>
      <c r="D53" s="804" t="s">
        <v>410</v>
      </c>
      <c r="E53" s="841" t="s">
        <v>75</v>
      </c>
      <c r="F53" s="13" t="s">
        <v>6</v>
      </c>
      <c r="G53" s="14" t="s">
        <v>77</v>
      </c>
      <c r="H53" s="308">
        <v>3</v>
      </c>
      <c r="I53" s="309">
        <v>3</v>
      </c>
      <c r="J53" s="309">
        <v>3</v>
      </c>
      <c r="K53" s="309">
        <v>3</v>
      </c>
      <c r="L53" s="309">
        <v>3</v>
      </c>
      <c r="M53" s="309">
        <v>3</v>
      </c>
      <c r="N53" s="309">
        <v>3</v>
      </c>
      <c r="O53" s="309">
        <v>3</v>
      </c>
      <c r="P53" s="309">
        <v>3</v>
      </c>
      <c r="Q53" s="309">
        <v>3</v>
      </c>
      <c r="R53" s="309">
        <v>3</v>
      </c>
      <c r="S53" s="310">
        <v>3</v>
      </c>
      <c r="T53" s="250">
        <f t="shared" si="1"/>
        <v>36</v>
      </c>
      <c r="U53" s="736"/>
      <c r="V53" s="730"/>
      <c r="W53" s="730"/>
      <c r="X53" s="730"/>
      <c r="Y53" s="730"/>
      <c r="Z53" s="730"/>
      <c r="AA53" s="730"/>
      <c r="AB53" s="739" t="str">
        <f t="shared" ref="AB53" si="24">E53</f>
        <v>kg</v>
      </c>
      <c r="AC53" s="780">
        <f>SUM(T53:T56)</f>
        <v>37</v>
      </c>
      <c r="AD53" s="730"/>
      <c r="AE53" s="761">
        <f t="shared" ref="AE53" si="25">AC53*AD53</f>
        <v>0</v>
      </c>
      <c r="AF53" s="730"/>
      <c r="AG53" s="730"/>
      <c r="AH53" s="730"/>
      <c r="AI53" s="733"/>
      <c r="AJ53" s="769"/>
      <c r="AK53" s="769"/>
    </row>
    <row r="54" spans="1:37" ht="36.75" customHeight="1" x14ac:dyDescent="0.25">
      <c r="A54" s="876"/>
      <c r="B54" s="832"/>
      <c r="C54" s="741"/>
      <c r="D54" s="741"/>
      <c r="E54" s="738"/>
      <c r="F54" s="545" t="s">
        <v>696</v>
      </c>
      <c r="G54" s="546" t="s">
        <v>695</v>
      </c>
      <c r="H54" s="547"/>
      <c r="I54" s="548"/>
      <c r="J54" s="548"/>
      <c r="K54" s="548"/>
      <c r="L54" s="548"/>
      <c r="M54" s="548"/>
      <c r="N54" s="548"/>
      <c r="O54" s="548"/>
      <c r="P54" s="548"/>
      <c r="Q54" s="548"/>
      <c r="R54" s="548"/>
      <c r="S54" s="549"/>
      <c r="T54" s="578">
        <v>1</v>
      </c>
      <c r="U54" s="736"/>
      <c r="V54" s="730"/>
      <c r="W54" s="730"/>
      <c r="X54" s="730"/>
      <c r="Y54" s="730"/>
      <c r="Z54" s="730"/>
      <c r="AA54" s="730"/>
      <c r="AB54" s="739"/>
      <c r="AC54" s="780"/>
      <c r="AD54" s="730"/>
      <c r="AE54" s="761"/>
      <c r="AF54" s="730"/>
      <c r="AG54" s="730"/>
      <c r="AH54" s="730"/>
      <c r="AI54" s="733"/>
      <c r="AJ54" s="726"/>
      <c r="AK54" s="726"/>
    </row>
    <row r="55" spans="1:37" ht="36.75" customHeight="1" x14ac:dyDescent="0.25">
      <c r="A55" s="876"/>
      <c r="B55" s="832" t="s">
        <v>200</v>
      </c>
      <c r="C55" s="741"/>
      <c r="D55" s="741"/>
      <c r="E55" s="738"/>
      <c r="F55" s="9" t="s">
        <v>8</v>
      </c>
      <c r="G55" s="10"/>
      <c r="H55" s="273"/>
      <c r="I55" s="274"/>
      <c r="J55" s="274"/>
      <c r="K55" s="274"/>
      <c r="L55" s="274"/>
      <c r="M55" s="274"/>
      <c r="N55" s="274"/>
      <c r="O55" s="274"/>
      <c r="P55" s="274"/>
      <c r="Q55" s="274"/>
      <c r="R55" s="274"/>
      <c r="S55" s="275"/>
      <c r="T55" s="251">
        <f t="shared" si="1"/>
        <v>0</v>
      </c>
      <c r="U55" s="764"/>
      <c r="V55" s="762"/>
      <c r="W55" s="762"/>
      <c r="X55" s="762"/>
      <c r="Y55" s="762"/>
      <c r="Z55" s="762"/>
      <c r="AA55" s="762"/>
      <c r="AB55" s="784"/>
      <c r="AC55" s="781"/>
      <c r="AD55" s="762"/>
      <c r="AE55" s="760"/>
      <c r="AF55" s="762"/>
      <c r="AG55" s="762"/>
      <c r="AH55" s="762"/>
      <c r="AI55" s="772"/>
      <c r="AJ55" s="726"/>
      <c r="AK55" s="726"/>
    </row>
    <row r="56" spans="1:37" ht="36.75" customHeight="1" thickBot="1" x14ac:dyDescent="0.3">
      <c r="A56" s="876"/>
      <c r="B56" s="832" t="s">
        <v>200</v>
      </c>
      <c r="C56" s="741"/>
      <c r="D56" s="741"/>
      <c r="E56" s="738"/>
      <c r="F56" s="11" t="s">
        <v>78</v>
      </c>
      <c r="G56" s="12"/>
      <c r="H56" s="288"/>
      <c r="I56" s="289"/>
      <c r="J56" s="289"/>
      <c r="K56" s="289"/>
      <c r="L56" s="289"/>
      <c r="M56" s="289"/>
      <c r="N56" s="289"/>
      <c r="O56" s="289"/>
      <c r="P56" s="289"/>
      <c r="Q56" s="289"/>
      <c r="R56" s="289"/>
      <c r="S56" s="290"/>
      <c r="T56" s="252">
        <f t="shared" si="1"/>
        <v>0</v>
      </c>
      <c r="U56" s="764"/>
      <c r="V56" s="762"/>
      <c r="W56" s="762"/>
      <c r="X56" s="762"/>
      <c r="Y56" s="762"/>
      <c r="Z56" s="762"/>
      <c r="AA56" s="762"/>
      <c r="AB56" s="784"/>
      <c r="AC56" s="781"/>
      <c r="AD56" s="762"/>
      <c r="AE56" s="760"/>
      <c r="AF56" s="762"/>
      <c r="AG56" s="762"/>
      <c r="AH56" s="762"/>
      <c r="AI56" s="772"/>
      <c r="AJ56" s="726"/>
      <c r="AK56" s="726"/>
    </row>
    <row r="57" spans="1:37" ht="36.75" customHeight="1" x14ac:dyDescent="0.25">
      <c r="A57" s="860">
        <v>15</v>
      </c>
      <c r="B57" s="790" t="s">
        <v>411</v>
      </c>
      <c r="C57" s="818" t="s">
        <v>412</v>
      </c>
      <c r="D57" s="823" t="s">
        <v>413</v>
      </c>
      <c r="E57" s="841" t="s">
        <v>75</v>
      </c>
      <c r="F57" s="13" t="s">
        <v>6</v>
      </c>
      <c r="G57" s="14" t="s">
        <v>77</v>
      </c>
      <c r="H57" s="308">
        <v>1</v>
      </c>
      <c r="I57" s="309">
        <v>1</v>
      </c>
      <c r="J57" s="309">
        <v>1</v>
      </c>
      <c r="K57" s="309">
        <v>1</v>
      </c>
      <c r="L57" s="309">
        <v>1</v>
      </c>
      <c r="M57" s="309">
        <v>1</v>
      </c>
      <c r="N57" s="309">
        <v>1</v>
      </c>
      <c r="O57" s="309">
        <v>1</v>
      </c>
      <c r="P57" s="309">
        <v>1</v>
      </c>
      <c r="Q57" s="309">
        <v>1</v>
      </c>
      <c r="R57" s="309">
        <v>1</v>
      </c>
      <c r="S57" s="310"/>
      <c r="T57" s="326">
        <f t="shared" si="1"/>
        <v>11</v>
      </c>
      <c r="U57" s="736"/>
      <c r="V57" s="730"/>
      <c r="W57" s="730"/>
      <c r="X57" s="730"/>
      <c r="Y57" s="730"/>
      <c r="Z57" s="730"/>
      <c r="AA57" s="730"/>
      <c r="AB57" s="739" t="str">
        <f t="shared" ref="AB57" si="26">E57</f>
        <v>kg</v>
      </c>
      <c r="AC57" s="780">
        <f>SUM(T57:T60)</f>
        <v>15.5</v>
      </c>
      <c r="AD57" s="730"/>
      <c r="AE57" s="761">
        <f t="shared" ref="AE57" si="27">AC57*AD57</f>
        <v>0</v>
      </c>
      <c r="AF57" s="730"/>
      <c r="AG57" s="730"/>
      <c r="AH57" s="730"/>
      <c r="AI57" s="733"/>
      <c r="AJ57" s="769"/>
      <c r="AK57" s="769"/>
    </row>
    <row r="58" spans="1:37" ht="36.75" customHeight="1" x14ac:dyDescent="0.25">
      <c r="A58" s="876"/>
      <c r="B58" s="832"/>
      <c r="C58" s="741"/>
      <c r="D58" s="738"/>
      <c r="E58" s="738"/>
      <c r="F58" s="545" t="s">
        <v>696</v>
      </c>
      <c r="G58" s="546" t="s">
        <v>695</v>
      </c>
      <c r="H58" s="547"/>
      <c r="I58" s="548"/>
      <c r="J58" s="548"/>
      <c r="K58" s="548"/>
      <c r="L58" s="548"/>
      <c r="M58" s="548"/>
      <c r="N58" s="548"/>
      <c r="O58" s="548"/>
      <c r="P58" s="548"/>
      <c r="Q58" s="548"/>
      <c r="R58" s="548"/>
      <c r="S58" s="549"/>
      <c r="T58" s="251">
        <v>0.5</v>
      </c>
      <c r="U58" s="736"/>
      <c r="V58" s="730"/>
      <c r="W58" s="730"/>
      <c r="X58" s="730"/>
      <c r="Y58" s="730"/>
      <c r="Z58" s="730"/>
      <c r="AA58" s="730"/>
      <c r="AB58" s="739"/>
      <c r="AC58" s="780"/>
      <c r="AD58" s="730"/>
      <c r="AE58" s="761"/>
      <c r="AF58" s="730"/>
      <c r="AG58" s="730"/>
      <c r="AH58" s="730"/>
      <c r="AI58" s="733"/>
      <c r="AJ58" s="726"/>
      <c r="AK58" s="726"/>
    </row>
    <row r="59" spans="1:37" ht="36.75" customHeight="1" x14ac:dyDescent="0.25">
      <c r="A59" s="876"/>
      <c r="B59" s="832" t="s">
        <v>200</v>
      </c>
      <c r="C59" s="741"/>
      <c r="D59" s="738"/>
      <c r="E59" s="738"/>
      <c r="F59" s="9" t="s">
        <v>8</v>
      </c>
      <c r="G59" s="10" t="s">
        <v>671</v>
      </c>
      <c r="H59" s="273">
        <v>0.5</v>
      </c>
      <c r="I59" s="274"/>
      <c r="J59" s="274"/>
      <c r="K59" s="274">
        <v>0.5</v>
      </c>
      <c r="L59" s="274"/>
      <c r="M59" s="274"/>
      <c r="N59" s="274">
        <v>0.5</v>
      </c>
      <c r="O59" s="274"/>
      <c r="P59" s="274"/>
      <c r="Q59" s="274">
        <v>0.5</v>
      </c>
      <c r="R59" s="274"/>
      <c r="S59" s="275"/>
      <c r="T59" s="251">
        <f t="shared" si="1"/>
        <v>2</v>
      </c>
      <c r="U59" s="764"/>
      <c r="V59" s="762"/>
      <c r="W59" s="762"/>
      <c r="X59" s="762"/>
      <c r="Y59" s="762"/>
      <c r="Z59" s="762"/>
      <c r="AA59" s="762"/>
      <c r="AB59" s="784"/>
      <c r="AC59" s="781"/>
      <c r="AD59" s="762"/>
      <c r="AE59" s="760"/>
      <c r="AF59" s="762"/>
      <c r="AG59" s="762"/>
      <c r="AH59" s="762"/>
      <c r="AI59" s="772"/>
      <c r="AJ59" s="726"/>
      <c r="AK59" s="726"/>
    </row>
    <row r="60" spans="1:37" ht="36.75" customHeight="1" thickBot="1" x14ac:dyDescent="0.3">
      <c r="A60" s="876"/>
      <c r="B60" s="832" t="s">
        <v>200</v>
      </c>
      <c r="C60" s="741"/>
      <c r="D60" s="738"/>
      <c r="E60" s="738"/>
      <c r="F60" s="11" t="s">
        <v>78</v>
      </c>
      <c r="G60" s="179" t="s">
        <v>492</v>
      </c>
      <c r="H60" s="364"/>
      <c r="I60" s="365"/>
      <c r="J60" s="365"/>
      <c r="K60" s="365">
        <v>1</v>
      </c>
      <c r="L60" s="365"/>
      <c r="M60" s="365"/>
      <c r="N60" s="365"/>
      <c r="O60" s="375"/>
      <c r="P60" s="368">
        <v>1</v>
      </c>
      <c r="Q60" s="368"/>
      <c r="R60" s="368"/>
      <c r="S60" s="369"/>
      <c r="T60" s="252">
        <f t="shared" si="1"/>
        <v>2</v>
      </c>
      <c r="U60" s="764"/>
      <c r="V60" s="762"/>
      <c r="W60" s="762"/>
      <c r="X60" s="762"/>
      <c r="Y60" s="762"/>
      <c r="Z60" s="762"/>
      <c r="AA60" s="762"/>
      <c r="AB60" s="784"/>
      <c r="AC60" s="781"/>
      <c r="AD60" s="762"/>
      <c r="AE60" s="760"/>
      <c r="AF60" s="762"/>
      <c r="AG60" s="762"/>
      <c r="AH60" s="762"/>
      <c r="AI60" s="772"/>
      <c r="AJ60" s="726"/>
      <c r="AK60" s="726"/>
    </row>
    <row r="61" spans="1:37" ht="36.75" customHeight="1" x14ac:dyDescent="0.25">
      <c r="A61" s="860">
        <v>16</v>
      </c>
      <c r="B61" s="750" t="s">
        <v>689</v>
      </c>
      <c r="C61" s="818" t="s">
        <v>414</v>
      </c>
      <c r="D61" s="879" t="s">
        <v>415</v>
      </c>
      <c r="E61" s="841" t="s">
        <v>75</v>
      </c>
      <c r="F61" s="13" t="s">
        <v>6</v>
      </c>
      <c r="G61" s="14"/>
      <c r="H61" s="308"/>
      <c r="I61" s="309"/>
      <c r="J61" s="309"/>
      <c r="K61" s="309"/>
      <c r="L61" s="309"/>
      <c r="M61" s="309"/>
      <c r="N61" s="309"/>
      <c r="O61" s="309"/>
      <c r="P61" s="309"/>
      <c r="Q61" s="309"/>
      <c r="R61" s="309"/>
      <c r="S61" s="310"/>
      <c r="T61" s="249">
        <f t="shared" si="1"/>
        <v>0</v>
      </c>
      <c r="U61" s="736"/>
      <c r="V61" s="730"/>
      <c r="W61" s="730"/>
      <c r="X61" s="730"/>
      <c r="Y61" s="730"/>
      <c r="Z61" s="730"/>
      <c r="AA61" s="730"/>
      <c r="AB61" s="739" t="str">
        <f t="shared" ref="AB61" si="28">E61</f>
        <v>kg</v>
      </c>
      <c r="AC61" s="780">
        <f>SUM(T61:T63)</f>
        <v>0</v>
      </c>
      <c r="AD61" s="730"/>
      <c r="AE61" s="761">
        <f t="shared" ref="AE61" si="29">AC61*AD61</f>
        <v>0</v>
      </c>
      <c r="AF61" s="730"/>
      <c r="AG61" s="730"/>
      <c r="AH61" s="730"/>
      <c r="AI61" s="733"/>
      <c r="AJ61" s="769"/>
      <c r="AK61" s="769"/>
    </row>
    <row r="62" spans="1:37" ht="36.75" customHeight="1" x14ac:dyDescent="0.25">
      <c r="A62" s="876"/>
      <c r="B62" s="751" t="s">
        <v>200</v>
      </c>
      <c r="C62" s="741"/>
      <c r="D62" s="842"/>
      <c r="E62" s="738"/>
      <c r="F62" s="9" t="s">
        <v>8</v>
      </c>
      <c r="G62" s="10"/>
      <c r="H62" s="273"/>
      <c r="I62" s="274"/>
      <c r="J62" s="274"/>
      <c r="K62" s="274"/>
      <c r="L62" s="274"/>
      <c r="M62" s="274"/>
      <c r="N62" s="274"/>
      <c r="O62" s="274"/>
      <c r="P62" s="274"/>
      <c r="Q62" s="274"/>
      <c r="R62" s="274"/>
      <c r="S62" s="275"/>
      <c r="T62" s="249">
        <f t="shared" si="1"/>
        <v>0</v>
      </c>
      <c r="U62" s="764"/>
      <c r="V62" s="762"/>
      <c r="W62" s="762"/>
      <c r="X62" s="762"/>
      <c r="Y62" s="762"/>
      <c r="Z62" s="762"/>
      <c r="AA62" s="762"/>
      <c r="AB62" s="784"/>
      <c r="AC62" s="781"/>
      <c r="AD62" s="762"/>
      <c r="AE62" s="760"/>
      <c r="AF62" s="762"/>
      <c r="AG62" s="762"/>
      <c r="AH62" s="762"/>
      <c r="AI62" s="772"/>
      <c r="AJ62" s="726"/>
      <c r="AK62" s="726"/>
    </row>
    <row r="63" spans="1:37" ht="36.75" customHeight="1" thickBot="1" x14ac:dyDescent="0.3">
      <c r="A63" s="876"/>
      <c r="B63" s="751" t="s">
        <v>200</v>
      </c>
      <c r="C63" s="741"/>
      <c r="D63" s="842"/>
      <c r="E63" s="738"/>
      <c r="F63" s="11" t="s">
        <v>78</v>
      </c>
      <c r="G63" s="15"/>
      <c r="H63" s="301"/>
      <c r="I63" s="302"/>
      <c r="J63" s="302"/>
      <c r="K63" s="302"/>
      <c r="L63" s="302"/>
      <c r="M63" s="302"/>
      <c r="N63" s="302"/>
      <c r="O63" s="302"/>
      <c r="P63" s="302"/>
      <c r="Q63" s="302"/>
      <c r="R63" s="302"/>
      <c r="S63" s="303"/>
      <c r="T63" s="249">
        <f t="shared" si="1"/>
        <v>0</v>
      </c>
      <c r="U63" s="764"/>
      <c r="V63" s="762"/>
      <c r="W63" s="762"/>
      <c r="X63" s="762"/>
      <c r="Y63" s="762"/>
      <c r="Z63" s="762"/>
      <c r="AA63" s="762"/>
      <c r="AB63" s="784"/>
      <c r="AC63" s="781"/>
      <c r="AD63" s="762"/>
      <c r="AE63" s="760"/>
      <c r="AF63" s="762"/>
      <c r="AG63" s="762"/>
      <c r="AH63" s="762"/>
      <c r="AI63" s="772"/>
      <c r="AJ63" s="726"/>
      <c r="AK63" s="726"/>
    </row>
    <row r="64" spans="1:37" ht="36.75" customHeight="1" x14ac:dyDescent="0.25">
      <c r="A64" s="860">
        <v>17</v>
      </c>
      <c r="B64" s="790" t="s">
        <v>416</v>
      </c>
      <c r="C64" s="818" t="s">
        <v>414</v>
      </c>
      <c r="D64" s="880" t="s">
        <v>417</v>
      </c>
      <c r="E64" s="841" t="s">
        <v>75</v>
      </c>
      <c r="F64" s="13" t="s">
        <v>6</v>
      </c>
      <c r="G64" s="14" t="s">
        <v>77</v>
      </c>
      <c r="H64" s="308">
        <v>1</v>
      </c>
      <c r="I64" s="309">
        <v>2</v>
      </c>
      <c r="J64" s="309">
        <v>1</v>
      </c>
      <c r="K64" s="309">
        <v>1</v>
      </c>
      <c r="L64" s="309">
        <v>1</v>
      </c>
      <c r="M64" s="309">
        <v>1</v>
      </c>
      <c r="N64" s="309">
        <v>1</v>
      </c>
      <c r="O64" s="309">
        <v>1</v>
      </c>
      <c r="P64" s="309">
        <v>1</v>
      </c>
      <c r="Q64" s="309">
        <v>1</v>
      </c>
      <c r="R64" s="309">
        <v>1</v>
      </c>
      <c r="S64" s="310">
        <v>1</v>
      </c>
      <c r="T64" s="250">
        <f t="shared" si="1"/>
        <v>13</v>
      </c>
      <c r="U64" s="736"/>
      <c r="V64" s="730"/>
      <c r="W64" s="730"/>
      <c r="X64" s="730"/>
      <c r="Y64" s="730"/>
      <c r="Z64" s="730"/>
      <c r="AA64" s="730"/>
      <c r="AB64" s="739" t="str">
        <f t="shared" ref="AB64" si="30">E64</f>
        <v>kg</v>
      </c>
      <c r="AC64" s="780">
        <f>SUM(T64:T67)</f>
        <v>24</v>
      </c>
      <c r="AD64" s="730"/>
      <c r="AE64" s="761">
        <f t="shared" ref="AE64" si="31">AC64*AD64</f>
        <v>0</v>
      </c>
      <c r="AF64" s="730"/>
      <c r="AG64" s="730"/>
      <c r="AH64" s="730"/>
      <c r="AI64" s="733"/>
      <c r="AJ64" s="769"/>
      <c r="AK64" s="769"/>
    </row>
    <row r="65" spans="1:37" ht="36.75" customHeight="1" x14ac:dyDescent="0.25">
      <c r="A65" s="876"/>
      <c r="B65" s="832"/>
      <c r="C65" s="741"/>
      <c r="D65" s="848"/>
      <c r="E65" s="738"/>
      <c r="F65" s="545" t="s">
        <v>696</v>
      </c>
      <c r="G65" s="546" t="s">
        <v>695</v>
      </c>
      <c r="H65" s="547"/>
      <c r="I65" s="548"/>
      <c r="J65" s="548"/>
      <c r="K65" s="548"/>
      <c r="L65" s="548"/>
      <c r="M65" s="548"/>
      <c r="N65" s="548"/>
      <c r="O65" s="548"/>
      <c r="P65" s="548"/>
      <c r="Q65" s="548"/>
      <c r="R65" s="548"/>
      <c r="S65" s="549"/>
      <c r="T65" s="578">
        <v>5</v>
      </c>
      <c r="U65" s="736"/>
      <c r="V65" s="730"/>
      <c r="W65" s="730"/>
      <c r="X65" s="730"/>
      <c r="Y65" s="730"/>
      <c r="Z65" s="730"/>
      <c r="AA65" s="730"/>
      <c r="AB65" s="739"/>
      <c r="AC65" s="780"/>
      <c r="AD65" s="730"/>
      <c r="AE65" s="761"/>
      <c r="AF65" s="730"/>
      <c r="AG65" s="730"/>
      <c r="AH65" s="730"/>
      <c r="AI65" s="733"/>
      <c r="AJ65" s="726"/>
      <c r="AK65" s="726"/>
    </row>
    <row r="66" spans="1:37" ht="36.75" customHeight="1" x14ac:dyDescent="0.25">
      <c r="A66" s="876"/>
      <c r="B66" s="832" t="s">
        <v>200</v>
      </c>
      <c r="C66" s="741"/>
      <c r="D66" s="848"/>
      <c r="E66" s="738"/>
      <c r="F66" s="9" t="s">
        <v>8</v>
      </c>
      <c r="G66" s="10"/>
      <c r="H66" s="273"/>
      <c r="I66" s="274"/>
      <c r="J66" s="274"/>
      <c r="K66" s="274"/>
      <c r="L66" s="274"/>
      <c r="M66" s="274"/>
      <c r="N66" s="274"/>
      <c r="O66" s="274"/>
      <c r="P66" s="274"/>
      <c r="Q66" s="274"/>
      <c r="R66" s="274"/>
      <c r="S66" s="275"/>
      <c r="T66" s="251">
        <f t="shared" si="1"/>
        <v>0</v>
      </c>
      <c r="U66" s="764"/>
      <c r="V66" s="762"/>
      <c r="W66" s="762"/>
      <c r="X66" s="762"/>
      <c r="Y66" s="762"/>
      <c r="Z66" s="762"/>
      <c r="AA66" s="762"/>
      <c r="AB66" s="784"/>
      <c r="AC66" s="781"/>
      <c r="AD66" s="762"/>
      <c r="AE66" s="760"/>
      <c r="AF66" s="762"/>
      <c r="AG66" s="762"/>
      <c r="AH66" s="762"/>
      <c r="AI66" s="772"/>
      <c r="AJ66" s="726"/>
      <c r="AK66" s="726"/>
    </row>
    <row r="67" spans="1:37" ht="36.75" customHeight="1" thickBot="1" x14ac:dyDescent="0.3">
      <c r="A67" s="876"/>
      <c r="B67" s="832" t="s">
        <v>200</v>
      </c>
      <c r="C67" s="741"/>
      <c r="D67" s="848"/>
      <c r="E67" s="738"/>
      <c r="F67" s="11" t="s">
        <v>78</v>
      </c>
      <c r="G67" s="179" t="s">
        <v>493</v>
      </c>
      <c r="H67" s="364">
        <v>1</v>
      </c>
      <c r="I67" s="365"/>
      <c r="J67" s="365">
        <v>1</v>
      </c>
      <c r="K67" s="365"/>
      <c r="L67" s="365">
        <v>1</v>
      </c>
      <c r="M67" s="365"/>
      <c r="N67" s="365">
        <v>1</v>
      </c>
      <c r="O67" s="365"/>
      <c r="P67" s="365">
        <v>1</v>
      </c>
      <c r="Q67" s="365"/>
      <c r="R67" s="365">
        <v>1</v>
      </c>
      <c r="S67" s="366"/>
      <c r="T67" s="252">
        <f t="shared" si="1"/>
        <v>6</v>
      </c>
      <c r="U67" s="764"/>
      <c r="V67" s="762"/>
      <c r="W67" s="762"/>
      <c r="X67" s="762"/>
      <c r="Y67" s="762"/>
      <c r="Z67" s="762"/>
      <c r="AA67" s="762"/>
      <c r="AB67" s="784"/>
      <c r="AC67" s="781"/>
      <c r="AD67" s="762"/>
      <c r="AE67" s="760"/>
      <c r="AF67" s="762"/>
      <c r="AG67" s="762"/>
      <c r="AH67" s="762"/>
      <c r="AI67" s="772"/>
      <c r="AJ67" s="726"/>
      <c r="AK67" s="726"/>
    </row>
    <row r="68" spans="1:37" ht="36.75" customHeight="1" x14ac:dyDescent="0.25">
      <c r="A68" s="860">
        <v>18</v>
      </c>
      <c r="B68" s="790" t="s">
        <v>418</v>
      </c>
      <c r="C68" s="818" t="s">
        <v>419</v>
      </c>
      <c r="D68" s="804" t="s">
        <v>420</v>
      </c>
      <c r="E68" s="841" t="s">
        <v>224</v>
      </c>
      <c r="F68" s="13" t="s">
        <v>6</v>
      </c>
      <c r="G68" s="14" t="s">
        <v>77</v>
      </c>
      <c r="H68" s="308">
        <v>5</v>
      </c>
      <c r="I68" s="309">
        <v>5</v>
      </c>
      <c r="J68" s="309">
        <v>5</v>
      </c>
      <c r="K68" s="309">
        <v>5</v>
      </c>
      <c r="L68" s="309">
        <v>5</v>
      </c>
      <c r="M68" s="309">
        <v>5</v>
      </c>
      <c r="N68" s="309">
        <v>5</v>
      </c>
      <c r="O68" s="309">
        <v>5</v>
      </c>
      <c r="P68" s="309">
        <v>5</v>
      </c>
      <c r="Q68" s="309">
        <v>5</v>
      </c>
      <c r="R68" s="309">
        <v>5</v>
      </c>
      <c r="S68" s="310">
        <v>5</v>
      </c>
      <c r="T68" s="249">
        <f t="shared" ref="T68:T84" si="32">SUM(H68:S68)</f>
        <v>60</v>
      </c>
      <c r="U68" s="736"/>
      <c r="V68" s="730"/>
      <c r="W68" s="730"/>
      <c r="X68" s="730"/>
      <c r="Y68" s="730"/>
      <c r="Z68" s="730"/>
      <c r="AA68" s="730"/>
      <c r="AB68" s="739" t="str">
        <f t="shared" ref="AB68" si="33">E68</f>
        <v>l</v>
      </c>
      <c r="AC68" s="780">
        <f>SUM(T68:T71)</f>
        <v>74</v>
      </c>
      <c r="AD68" s="730"/>
      <c r="AE68" s="761">
        <f t="shared" ref="AE68" si="34">AC68*AD68</f>
        <v>0</v>
      </c>
      <c r="AF68" s="730"/>
      <c r="AG68" s="730"/>
      <c r="AH68" s="730"/>
      <c r="AI68" s="733"/>
      <c r="AJ68" s="769"/>
      <c r="AK68" s="769"/>
    </row>
    <row r="69" spans="1:37" ht="36.75" customHeight="1" x14ac:dyDescent="0.25">
      <c r="A69" s="876"/>
      <c r="B69" s="832"/>
      <c r="C69" s="741"/>
      <c r="D69" s="741"/>
      <c r="E69" s="738"/>
      <c r="F69" s="545" t="s">
        <v>696</v>
      </c>
      <c r="G69" s="546" t="s">
        <v>695</v>
      </c>
      <c r="H69" s="547"/>
      <c r="I69" s="548"/>
      <c r="J69" s="548"/>
      <c r="K69" s="548"/>
      <c r="L69" s="548"/>
      <c r="M69" s="548"/>
      <c r="N69" s="548"/>
      <c r="O69" s="548"/>
      <c r="P69" s="548"/>
      <c r="Q69" s="548"/>
      <c r="R69" s="548"/>
      <c r="S69" s="549"/>
      <c r="T69" s="594">
        <v>2</v>
      </c>
      <c r="U69" s="736"/>
      <c r="V69" s="730"/>
      <c r="W69" s="730"/>
      <c r="X69" s="730"/>
      <c r="Y69" s="730"/>
      <c r="Z69" s="730"/>
      <c r="AA69" s="730"/>
      <c r="AB69" s="739"/>
      <c r="AC69" s="780"/>
      <c r="AD69" s="730"/>
      <c r="AE69" s="761"/>
      <c r="AF69" s="730"/>
      <c r="AG69" s="730"/>
      <c r="AH69" s="730"/>
      <c r="AI69" s="733"/>
      <c r="AJ69" s="726"/>
      <c r="AK69" s="726"/>
    </row>
    <row r="70" spans="1:37" ht="36.75" customHeight="1" x14ac:dyDescent="0.25">
      <c r="A70" s="876"/>
      <c r="B70" s="832" t="s">
        <v>200</v>
      </c>
      <c r="C70" s="741"/>
      <c r="D70" s="741"/>
      <c r="E70" s="738"/>
      <c r="F70" s="9" t="s">
        <v>8</v>
      </c>
      <c r="G70" s="10" t="s">
        <v>91</v>
      </c>
      <c r="H70" s="273">
        <v>1</v>
      </c>
      <c r="I70" s="274">
        <v>1</v>
      </c>
      <c r="J70" s="274">
        <v>1</v>
      </c>
      <c r="K70" s="274">
        <v>1</v>
      </c>
      <c r="L70" s="274">
        <v>1</v>
      </c>
      <c r="M70" s="274">
        <v>1</v>
      </c>
      <c r="N70" s="274">
        <v>1</v>
      </c>
      <c r="O70" s="274">
        <v>1</v>
      </c>
      <c r="P70" s="274">
        <v>1</v>
      </c>
      <c r="Q70" s="274">
        <v>1</v>
      </c>
      <c r="R70" s="274">
        <v>1</v>
      </c>
      <c r="S70" s="275">
        <v>1</v>
      </c>
      <c r="T70" s="249">
        <f t="shared" si="32"/>
        <v>12</v>
      </c>
      <c r="U70" s="764"/>
      <c r="V70" s="762"/>
      <c r="W70" s="762"/>
      <c r="X70" s="762"/>
      <c r="Y70" s="762"/>
      <c r="Z70" s="762"/>
      <c r="AA70" s="762"/>
      <c r="AB70" s="784"/>
      <c r="AC70" s="781"/>
      <c r="AD70" s="762"/>
      <c r="AE70" s="760"/>
      <c r="AF70" s="762"/>
      <c r="AG70" s="762"/>
      <c r="AH70" s="762"/>
      <c r="AI70" s="772"/>
      <c r="AJ70" s="726"/>
      <c r="AK70" s="726"/>
    </row>
    <row r="71" spans="1:37" ht="36.75" customHeight="1" thickBot="1" x14ac:dyDescent="0.3">
      <c r="A71" s="876"/>
      <c r="B71" s="832" t="s">
        <v>200</v>
      </c>
      <c r="C71" s="741"/>
      <c r="D71" s="741"/>
      <c r="E71" s="738"/>
      <c r="F71" s="11" t="s">
        <v>78</v>
      </c>
      <c r="G71" s="12"/>
      <c r="H71" s="288"/>
      <c r="I71" s="289"/>
      <c r="J71" s="289"/>
      <c r="K71" s="289"/>
      <c r="L71" s="289"/>
      <c r="M71" s="289"/>
      <c r="N71" s="289"/>
      <c r="O71" s="289"/>
      <c r="P71" s="289"/>
      <c r="Q71" s="289"/>
      <c r="R71" s="289"/>
      <c r="S71" s="290"/>
      <c r="T71" s="249">
        <f t="shared" si="32"/>
        <v>0</v>
      </c>
      <c r="U71" s="764"/>
      <c r="V71" s="762"/>
      <c r="W71" s="762"/>
      <c r="X71" s="762"/>
      <c r="Y71" s="762"/>
      <c r="Z71" s="762"/>
      <c r="AA71" s="762"/>
      <c r="AB71" s="784"/>
      <c r="AC71" s="781"/>
      <c r="AD71" s="762"/>
      <c r="AE71" s="760"/>
      <c r="AF71" s="762"/>
      <c r="AG71" s="762"/>
      <c r="AH71" s="762"/>
      <c r="AI71" s="772"/>
      <c r="AJ71" s="726"/>
      <c r="AK71" s="726"/>
    </row>
    <row r="72" spans="1:37" ht="36.75" customHeight="1" x14ac:dyDescent="0.25">
      <c r="A72" s="860">
        <v>19</v>
      </c>
      <c r="B72" s="790" t="s">
        <v>421</v>
      </c>
      <c r="C72" s="818" t="s">
        <v>422</v>
      </c>
      <c r="D72" s="880" t="s">
        <v>715</v>
      </c>
      <c r="E72" s="841" t="s">
        <v>75</v>
      </c>
      <c r="F72" s="13" t="s">
        <v>6</v>
      </c>
      <c r="G72" s="14" t="s">
        <v>77</v>
      </c>
      <c r="H72" s="308">
        <v>8</v>
      </c>
      <c r="I72" s="309">
        <v>8</v>
      </c>
      <c r="J72" s="309">
        <v>8</v>
      </c>
      <c r="K72" s="309">
        <v>8</v>
      </c>
      <c r="L72" s="309">
        <v>8</v>
      </c>
      <c r="M72" s="309">
        <v>4</v>
      </c>
      <c r="N72" s="309">
        <v>4</v>
      </c>
      <c r="O72" s="309">
        <v>4</v>
      </c>
      <c r="P72" s="309">
        <v>8</v>
      </c>
      <c r="Q72" s="309">
        <v>8</v>
      </c>
      <c r="R72" s="309">
        <v>8</v>
      </c>
      <c r="S72" s="310">
        <v>8</v>
      </c>
      <c r="T72" s="250">
        <f t="shared" si="32"/>
        <v>84</v>
      </c>
      <c r="U72" s="736"/>
      <c r="V72" s="730"/>
      <c r="W72" s="730"/>
      <c r="X72" s="730"/>
      <c r="Y72" s="730"/>
      <c r="Z72" s="730"/>
      <c r="AA72" s="730"/>
      <c r="AB72" s="739" t="str">
        <f t="shared" ref="AB72" si="35">E72</f>
        <v>kg</v>
      </c>
      <c r="AC72" s="780">
        <f>SUM(T72:T75)</f>
        <v>116.05</v>
      </c>
      <c r="AD72" s="730"/>
      <c r="AE72" s="761">
        <f t="shared" ref="AE72" si="36">AC72*AD72</f>
        <v>0</v>
      </c>
      <c r="AF72" s="730"/>
      <c r="AG72" s="730"/>
      <c r="AH72" s="730"/>
      <c r="AI72" s="733"/>
      <c r="AJ72" s="769"/>
      <c r="AK72" s="769"/>
    </row>
    <row r="73" spans="1:37" ht="36.75" customHeight="1" x14ac:dyDescent="0.25">
      <c r="A73" s="876"/>
      <c r="B73" s="832"/>
      <c r="C73" s="741"/>
      <c r="D73" s="848"/>
      <c r="E73" s="738"/>
      <c r="F73" s="545" t="s">
        <v>696</v>
      </c>
      <c r="G73" s="595" t="s">
        <v>695</v>
      </c>
      <c r="H73" s="547"/>
      <c r="I73" s="548"/>
      <c r="J73" s="548"/>
      <c r="K73" s="548"/>
      <c r="L73" s="548"/>
      <c r="M73" s="548"/>
      <c r="N73" s="548"/>
      <c r="O73" s="548"/>
      <c r="P73" s="548"/>
      <c r="Q73" s="548"/>
      <c r="R73" s="548"/>
      <c r="S73" s="549"/>
      <c r="T73" s="594">
        <v>0.05</v>
      </c>
      <c r="U73" s="736"/>
      <c r="V73" s="730"/>
      <c r="W73" s="730"/>
      <c r="X73" s="730"/>
      <c r="Y73" s="730"/>
      <c r="Z73" s="730"/>
      <c r="AA73" s="730"/>
      <c r="AB73" s="739"/>
      <c r="AC73" s="780"/>
      <c r="AD73" s="730"/>
      <c r="AE73" s="761"/>
      <c r="AF73" s="730"/>
      <c r="AG73" s="730"/>
      <c r="AH73" s="730"/>
      <c r="AI73" s="733"/>
      <c r="AJ73" s="726"/>
      <c r="AK73" s="726"/>
    </row>
    <row r="74" spans="1:37" ht="36.75" customHeight="1" x14ac:dyDescent="0.25">
      <c r="A74" s="876"/>
      <c r="B74" s="832" t="s">
        <v>200</v>
      </c>
      <c r="C74" s="741"/>
      <c r="D74" s="848"/>
      <c r="E74" s="738"/>
      <c r="F74" s="9" t="s">
        <v>8</v>
      </c>
      <c r="G74" s="10" t="s">
        <v>91</v>
      </c>
      <c r="H74" s="273">
        <v>1</v>
      </c>
      <c r="I74" s="274">
        <v>1</v>
      </c>
      <c r="J74" s="274">
        <v>1</v>
      </c>
      <c r="K74" s="274">
        <v>1</v>
      </c>
      <c r="L74" s="274">
        <v>1</v>
      </c>
      <c r="M74" s="274">
        <v>1</v>
      </c>
      <c r="N74" s="274">
        <v>1</v>
      </c>
      <c r="O74" s="274">
        <v>1</v>
      </c>
      <c r="P74" s="274">
        <v>1</v>
      </c>
      <c r="Q74" s="274">
        <v>1</v>
      </c>
      <c r="R74" s="274">
        <v>1</v>
      </c>
      <c r="S74" s="275">
        <v>1</v>
      </c>
      <c r="T74" s="249">
        <f t="shared" si="32"/>
        <v>12</v>
      </c>
      <c r="U74" s="764"/>
      <c r="V74" s="762"/>
      <c r="W74" s="762"/>
      <c r="X74" s="762"/>
      <c r="Y74" s="762"/>
      <c r="Z74" s="762"/>
      <c r="AA74" s="762"/>
      <c r="AB74" s="784"/>
      <c r="AC74" s="781"/>
      <c r="AD74" s="762"/>
      <c r="AE74" s="760"/>
      <c r="AF74" s="762"/>
      <c r="AG74" s="762"/>
      <c r="AH74" s="762"/>
      <c r="AI74" s="772"/>
      <c r="AJ74" s="726"/>
      <c r="AK74" s="726"/>
    </row>
    <row r="75" spans="1:37" ht="36.75" customHeight="1" thickBot="1" x14ac:dyDescent="0.3">
      <c r="A75" s="876"/>
      <c r="B75" s="832" t="s">
        <v>200</v>
      </c>
      <c r="C75" s="741"/>
      <c r="D75" s="848"/>
      <c r="E75" s="738"/>
      <c r="F75" s="11" t="s">
        <v>78</v>
      </c>
      <c r="G75" s="15" t="s">
        <v>188</v>
      </c>
      <c r="H75" s="301">
        <v>2</v>
      </c>
      <c r="I75" s="302">
        <v>2</v>
      </c>
      <c r="J75" s="302">
        <v>2</v>
      </c>
      <c r="K75" s="302">
        <v>2</v>
      </c>
      <c r="L75" s="302"/>
      <c r="M75" s="302">
        <v>1</v>
      </c>
      <c r="N75" s="302">
        <v>1</v>
      </c>
      <c r="O75" s="302">
        <v>2</v>
      </c>
      <c r="P75" s="302">
        <v>2</v>
      </c>
      <c r="Q75" s="302">
        <v>2</v>
      </c>
      <c r="R75" s="302">
        <v>2</v>
      </c>
      <c r="S75" s="303">
        <v>2</v>
      </c>
      <c r="T75" s="249">
        <f t="shared" si="32"/>
        <v>20</v>
      </c>
      <c r="U75" s="764"/>
      <c r="V75" s="762"/>
      <c r="W75" s="762"/>
      <c r="X75" s="762"/>
      <c r="Y75" s="762"/>
      <c r="Z75" s="762"/>
      <c r="AA75" s="762"/>
      <c r="AB75" s="784"/>
      <c r="AC75" s="781"/>
      <c r="AD75" s="762"/>
      <c r="AE75" s="760"/>
      <c r="AF75" s="762"/>
      <c r="AG75" s="762"/>
      <c r="AH75" s="762"/>
      <c r="AI75" s="772"/>
      <c r="AJ75" s="726"/>
      <c r="AK75" s="726"/>
    </row>
    <row r="76" spans="1:37" ht="36.75" customHeight="1" x14ac:dyDescent="0.25">
      <c r="A76" s="860">
        <v>20</v>
      </c>
      <c r="B76" s="790" t="s">
        <v>423</v>
      </c>
      <c r="C76" s="818" t="s">
        <v>424</v>
      </c>
      <c r="D76" s="880" t="s">
        <v>417</v>
      </c>
      <c r="E76" s="841" t="s">
        <v>75</v>
      </c>
      <c r="F76" s="545" t="s">
        <v>696</v>
      </c>
      <c r="G76" s="546" t="s">
        <v>695</v>
      </c>
      <c r="H76" s="547"/>
      <c r="I76" s="548"/>
      <c r="J76" s="548"/>
      <c r="K76" s="548"/>
      <c r="L76" s="548"/>
      <c r="M76" s="548"/>
      <c r="N76" s="548"/>
      <c r="O76" s="548"/>
      <c r="P76" s="548"/>
      <c r="Q76" s="548"/>
      <c r="R76" s="548"/>
      <c r="S76" s="549"/>
      <c r="T76" s="250">
        <v>1</v>
      </c>
      <c r="U76" s="736"/>
      <c r="V76" s="730"/>
      <c r="W76" s="730"/>
      <c r="X76" s="730"/>
      <c r="Y76" s="730"/>
      <c r="Z76" s="730"/>
      <c r="AA76" s="730"/>
      <c r="AB76" s="739" t="str">
        <f t="shared" ref="AB76" si="37">E76</f>
        <v>kg</v>
      </c>
      <c r="AC76" s="780">
        <f>SUM(T76:T78)</f>
        <v>33</v>
      </c>
      <c r="AD76" s="730"/>
      <c r="AE76" s="761">
        <f t="shared" ref="AE76" si="38">AC76*AD76</f>
        <v>0</v>
      </c>
      <c r="AF76" s="730"/>
      <c r="AG76" s="730"/>
      <c r="AH76" s="730"/>
      <c r="AI76" s="733"/>
      <c r="AJ76" s="769"/>
      <c r="AK76" s="769"/>
    </row>
    <row r="77" spans="1:37" ht="36.75" customHeight="1" x14ac:dyDescent="0.25">
      <c r="A77" s="876"/>
      <c r="B77" s="832" t="s">
        <v>200</v>
      </c>
      <c r="C77" s="741"/>
      <c r="D77" s="848"/>
      <c r="E77" s="738"/>
      <c r="F77" s="9" t="s">
        <v>425</v>
      </c>
      <c r="G77" s="10" t="s">
        <v>668</v>
      </c>
      <c r="H77" s="273">
        <v>2</v>
      </c>
      <c r="I77" s="274"/>
      <c r="J77" s="274">
        <v>2</v>
      </c>
      <c r="K77" s="274"/>
      <c r="L77" s="274">
        <v>2</v>
      </c>
      <c r="M77" s="274"/>
      <c r="N77" s="274">
        <v>2</v>
      </c>
      <c r="O77" s="274"/>
      <c r="P77" s="274">
        <v>2</v>
      </c>
      <c r="Q77" s="274"/>
      <c r="R77" s="274">
        <v>2</v>
      </c>
      <c r="S77" s="275"/>
      <c r="T77" s="249">
        <f t="shared" si="32"/>
        <v>12</v>
      </c>
      <c r="U77" s="764"/>
      <c r="V77" s="762"/>
      <c r="W77" s="762"/>
      <c r="X77" s="762"/>
      <c r="Y77" s="762"/>
      <c r="Z77" s="762"/>
      <c r="AA77" s="762"/>
      <c r="AB77" s="784"/>
      <c r="AC77" s="781"/>
      <c r="AD77" s="762"/>
      <c r="AE77" s="760"/>
      <c r="AF77" s="762"/>
      <c r="AG77" s="762"/>
      <c r="AH77" s="762"/>
      <c r="AI77" s="772"/>
      <c r="AJ77" s="726"/>
      <c r="AK77" s="726"/>
    </row>
    <row r="78" spans="1:37" ht="36.75" customHeight="1" thickBot="1" x14ac:dyDescent="0.3">
      <c r="A78" s="876"/>
      <c r="B78" s="832" t="s">
        <v>200</v>
      </c>
      <c r="C78" s="741"/>
      <c r="D78" s="848"/>
      <c r="E78" s="738"/>
      <c r="F78" s="46" t="s">
        <v>78</v>
      </c>
      <c r="G78" s="15" t="s">
        <v>188</v>
      </c>
      <c r="H78" s="301">
        <v>2</v>
      </c>
      <c r="I78" s="302">
        <v>2</v>
      </c>
      <c r="J78" s="302">
        <v>2</v>
      </c>
      <c r="K78" s="302">
        <v>2</v>
      </c>
      <c r="L78" s="302">
        <v>2</v>
      </c>
      <c r="M78" s="302"/>
      <c r="N78" s="302">
        <v>1</v>
      </c>
      <c r="O78" s="302">
        <v>1</v>
      </c>
      <c r="P78" s="302">
        <v>2</v>
      </c>
      <c r="Q78" s="302">
        <v>2</v>
      </c>
      <c r="R78" s="302">
        <v>2</v>
      </c>
      <c r="S78" s="303">
        <v>2</v>
      </c>
      <c r="T78" s="249">
        <f t="shared" si="32"/>
        <v>20</v>
      </c>
      <c r="U78" s="764"/>
      <c r="V78" s="762"/>
      <c r="W78" s="762"/>
      <c r="X78" s="762"/>
      <c r="Y78" s="762"/>
      <c r="Z78" s="762"/>
      <c r="AA78" s="762"/>
      <c r="AB78" s="784"/>
      <c r="AC78" s="781"/>
      <c r="AD78" s="762"/>
      <c r="AE78" s="760"/>
      <c r="AF78" s="762"/>
      <c r="AG78" s="762"/>
      <c r="AH78" s="762"/>
      <c r="AI78" s="772"/>
      <c r="AJ78" s="726"/>
      <c r="AK78" s="726"/>
    </row>
    <row r="79" spans="1:37" ht="36.75" customHeight="1" x14ac:dyDescent="0.25">
      <c r="A79" s="860">
        <v>21</v>
      </c>
      <c r="B79" s="1047" t="s">
        <v>426</v>
      </c>
      <c r="C79" s="818" t="s">
        <v>427</v>
      </c>
      <c r="D79" s="879" t="s">
        <v>428</v>
      </c>
      <c r="E79" s="841" t="s">
        <v>75</v>
      </c>
      <c r="F79" s="13" t="s">
        <v>6</v>
      </c>
      <c r="G79" s="14"/>
      <c r="H79" s="308"/>
      <c r="I79" s="309"/>
      <c r="J79" s="309"/>
      <c r="K79" s="309"/>
      <c r="L79" s="309"/>
      <c r="M79" s="309"/>
      <c r="N79" s="309"/>
      <c r="O79" s="309"/>
      <c r="P79" s="309"/>
      <c r="Q79" s="309"/>
      <c r="R79" s="309"/>
      <c r="S79" s="310"/>
      <c r="T79" s="250">
        <f t="shared" si="32"/>
        <v>0</v>
      </c>
      <c r="U79" s="736"/>
      <c r="V79" s="730"/>
      <c r="W79" s="730"/>
      <c r="X79" s="730"/>
      <c r="Y79" s="730"/>
      <c r="Z79" s="730"/>
      <c r="AA79" s="730"/>
      <c r="AB79" s="739" t="str">
        <f t="shared" ref="AB79" si="39">E79</f>
        <v>kg</v>
      </c>
      <c r="AC79" s="780">
        <f>SUM(T79:T81)</f>
        <v>48</v>
      </c>
      <c r="AD79" s="730"/>
      <c r="AE79" s="761">
        <f t="shared" ref="AE79" si="40">AC79*AD79</f>
        <v>0</v>
      </c>
      <c r="AF79" s="730"/>
      <c r="AG79" s="730"/>
      <c r="AH79" s="730"/>
      <c r="AI79" s="733"/>
      <c r="AJ79" s="769"/>
      <c r="AK79" s="769"/>
    </row>
    <row r="80" spans="1:37" ht="36.75" customHeight="1" x14ac:dyDescent="0.25">
      <c r="A80" s="876"/>
      <c r="B80" s="995" t="s">
        <v>200</v>
      </c>
      <c r="C80" s="741"/>
      <c r="D80" s="842"/>
      <c r="E80" s="738"/>
      <c r="F80" s="9" t="s">
        <v>8</v>
      </c>
      <c r="G80" s="10"/>
      <c r="H80" s="273"/>
      <c r="I80" s="274"/>
      <c r="J80" s="274"/>
      <c r="K80" s="274"/>
      <c r="L80" s="274"/>
      <c r="M80" s="274"/>
      <c r="N80" s="274"/>
      <c r="O80" s="274"/>
      <c r="P80" s="274"/>
      <c r="Q80" s="274"/>
      <c r="R80" s="274"/>
      <c r="S80" s="275"/>
      <c r="T80" s="249">
        <f t="shared" si="32"/>
        <v>0</v>
      </c>
      <c r="U80" s="764"/>
      <c r="V80" s="762"/>
      <c r="W80" s="762"/>
      <c r="X80" s="762"/>
      <c r="Y80" s="762"/>
      <c r="Z80" s="762"/>
      <c r="AA80" s="762"/>
      <c r="AB80" s="784"/>
      <c r="AC80" s="781"/>
      <c r="AD80" s="762"/>
      <c r="AE80" s="760"/>
      <c r="AF80" s="762"/>
      <c r="AG80" s="762"/>
      <c r="AH80" s="762"/>
      <c r="AI80" s="772"/>
      <c r="AJ80" s="726"/>
      <c r="AK80" s="726"/>
    </row>
    <row r="81" spans="1:37" ht="36.75" customHeight="1" thickBot="1" x14ac:dyDescent="0.3">
      <c r="A81" s="876"/>
      <c r="B81" s="995" t="s">
        <v>200</v>
      </c>
      <c r="C81" s="741"/>
      <c r="D81" s="842"/>
      <c r="E81" s="738"/>
      <c r="F81" s="11" t="s">
        <v>78</v>
      </c>
      <c r="G81" s="15" t="s">
        <v>80</v>
      </c>
      <c r="H81" s="301">
        <v>4</v>
      </c>
      <c r="I81" s="302">
        <v>4</v>
      </c>
      <c r="J81" s="302">
        <v>4</v>
      </c>
      <c r="K81" s="302">
        <v>4</v>
      </c>
      <c r="L81" s="302">
        <v>4</v>
      </c>
      <c r="M81" s="302">
        <v>4</v>
      </c>
      <c r="N81" s="302">
        <v>4</v>
      </c>
      <c r="O81" s="302">
        <v>4</v>
      </c>
      <c r="P81" s="302">
        <v>4</v>
      </c>
      <c r="Q81" s="302">
        <v>4</v>
      </c>
      <c r="R81" s="302">
        <v>4</v>
      </c>
      <c r="S81" s="303">
        <v>4</v>
      </c>
      <c r="T81" s="249">
        <f t="shared" si="32"/>
        <v>48</v>
      </c>
      <c r="U81" s="764"/>
      <c r="V81" s="762"/>
      <c r="W81" s="762"/>
      <c r="X81" s="762"/>
      <c r="Y81" s="762"/>
      <c r="Z81" s="762"/>
      <c r="AA81" s="762"/>
      <c r="AB81" s="784"/>
      <c r="AC81" s="781"/>
      <c r="AD81" s="762"/>
      <c r="AE81" s="760"/>
      <c r="AF81" s="762"/>
      <c r="AG81" s="762"/>
      <c r="AH81" s="762"/>
      <c r="AI81" s="772"/>
      <c r="AJ81" s="726"/>
      <c r="AK81" s="726"/>
    </row>
    <row r="82" spans="1:37" ht="36.75" customHeight="1" x14ac:dyDescent="0.25">
      <c r="A82" s="860">
        <v>22</v>
      </c>
      <c r="B82" s="1047" t="s">
        <v>429</v>
      </c>
      <c r="C82" s="818" t="s">
        <v>430</v>
      </c>
      <c r="D82" s="879" t="s">
        <v>431</v>
      </c>
      <c r="E82" s="841" t="s">
        <v>75</v>
      </c>
      <c r="F82" s="13" t="s">
        <v>6</v>
      </c>
      <c r="G82" s="14" t="s">
        <v>77</v>
      </c>
      <c r="H82" s="308">
        <v>20</v>
      </c>
      <c r="I82" s="309">
        <v>20</v>
      </c>
      <c r="J82" s="309">
        <v>20</v>
      </c>
      <c r="K82" s="309">
        <v>20</v>
      </c>
      <c r="L82" s="309">
        <v>20</v>
      </c>
      <c r="M82" s="309">
        <v>10</v>
      </c>
      <c r="N82" s="309">
        <v>10</v>
      </c>
      <c r="O82" s="309">
        <v>10</v>
      </c>
      <c r="P82" s="309">
        <v>20</v>
      </c>
      <c r="Q82" s="309">
        <v>20</v>
      </c>
      <c r="R82" s="309">
        <v>20</v>
      </c>
      <c r="S82" s="310">
        <v>20</v>
      </c>
      <c r="T82" s="250">
        <f t="shared" si="32"/>
        <v>210</v>
      </c>
      <c r="U82" s="736"/>
      <c r="V82" s="730"/>
      <c r="W82" s="730"/>
      <c r="X82" s="730"/>
      <c r="Y82" s="730"/>
      <c r="Z82" s="730"/>
      <c r="AA82" s="730"/>
      <c r="AB82" s="739" t="str">
        <f t="shared" ref="AB82" si="41">E82</f>
        <v>kg</v>
      </c>
      <c r="AC82" s="780">
        <f>SUM(T82:T84)</f>
        <v>342</v>
      </c>
      <c r="AD82" s="730"/>
      <c r="AE82" s="761">
        <f t="shared" ref="AE82" si="42">AC82*AD82</f>
        <v>0</v>
      </c>
      <c r="AF82" s="730"/>
      <c r="AG82" s="730"/>
      <c r="AH82" s="730"/>
      <c r="AI82" s="733"/>
      <c r="AJ82" s="769"/>
      <c r="AK82" s="769"/>
    </row>
    <row r="83" spans="1:37" ht="36.75" customHeight="1" x14ac:dyDescent="0.25">
      <c r="A83" s="876"/>
      <c r="B83" s="995" t="s">
        <v>200</v>
      </c>
      <c r="C83" s="741"/>
      <c r="D83" s="842"/>
      <c r="E83" s="738"/>
      <c r="F83" s="9" t="s">
        <v>8</v>
      </c>
      <c r="G83" s="10" t="s">
        <v>77</v>
      </c>
      <c r="H83" s="273">
        <v>12</v>
      </c>
      <c r="I83" s="274">
        <v>12</v>
      </c>
      <c r="J83" s="274">
        <v>12</v>
      </c>
      <c r="K83" s="274">
        <v>12</v>
      </c>
      <c r="L83" s="274">
        <v>12</v>
      </c>
      <c r="M83" s="274">
        <v>8</v>
      </c>
      <c r="N83" s="274">
        <v>8</v>
      </c>
      <c r="O83" s="274">
        <v>8</v>
      </c>
      <c r="P83" s="274">
        <v>12</v>
      </c>
      <c r="Q83" s="274">
        <v>12</v>
      </c>
      <c r="R83" s="274">
        <v>12</v>
      </c>
      <c r="S83" s="275">
        <v>12</v>
      </c>
      <c r="T83" s="249">
        <f t="shared" si="32"/>
        <v>132</v>
      </c>
      <c r="U83" s="764"/>
      <c r="V83" s="762"/>
      <c r="W83" s="762"/>
      <c r="X83" s="762"/>
      <c r="Y83" s="762"/>
      <c r="Z83" s="762"/>
      <c r="AA83" s="762"/>
      <c r="AB83" s="784"/>
      <c r="AC83" s="781"/>
      <c r="AD83" s="762"/>
      <c r="AE83" s="760"/>
      <c r="AF83" s="762"/>
      <c r="AG83" s="762"/>
      <c r="AH83" s="762"/>
      <c r="AI83" s="772"/>
      <c r="AJ83" s="726"/>
      <c r="AK83" s="726"/>
    </row>
    <row r="84" spans="1:37" ht="36.75" customHeight="1" thickBot="1" x14ac:dyDescent="0.3">
      <c r="A84" s="876"/>
      <c r="B84" s="995" t="s">
        <v>200</v>
      </c>
      <c r="C84" s="741"/>
      <c r="D84" s="842"/>
      <c r="E84" s="738"/>
      <c r="F84" s="11" t="s">
        <v>78</v>
      </c>
      <c r="G84" s="15"/>
      <c r="H84" s="301"/>
      <c r="I84" s="302"/>
      <c r="J84" s="302"/>
      <c r="K84" s="302"/>
      <c r="L84" s="302"/>
      <c r="M84" s="302"/>
      <c r="N84" s="302"/>
      <c r="O84" s="302"/>
      <c r="P84" s="302"/>
      <c r="Q84" s="302"/>
      <c r="R84" s="302"/>
      <c r="S84" s="303"/>
      <c r="T84" s="249">
        <f t="shared" si="32"/>
        <v>0</v>
      </c>
      <c r="U84" s="764"/>
      <c r="V84" s="762"/>
      <c r="W84" s="762"/>
      <c r="X84" s="762"/>
      <c r="Y84" s="762"/>
      <c r="Z84" s="762"/>
      <c r="AA84" s="762"/>
      <c r="AB84" s="784"/>
      <c r="AC84" s="781"/>
      <c r="AD84" s="762"/>
      <c r="AE84" s="760"/>
      <c r="AF84" s="762"/>
      <c r="AG84" s="762"/>
      <c r="AH84" s="762"/>
      <c r="AI84" s="772"/>
      <c r="AJ84" s="726"/>
      <c r="AK84" s="726"/>
    </row>
    <row r="85" spans="1:37" ht="36.75" customHeight="1" x14ac:dyDescent="0.25">
      <c r="A85" s="860">
        <v>23</v>
      </c>
      <c r="B85" s="790" t="s">
        <v>432</v>
      </c>
      <c r="C85" s="818" t="s">
        <v>433</v>
      </c>
      <c r="D85" s="804" t="s">
        <v>434</v>
      </c>
      <c r="E85" s="841" t="s">
        <v>75</v>
      </c>
      <c r="F85" s="13" t="s">
        <v>6</v>
      </c>
      <c r="G85" s="14" t="s">
        <v>77</v>
      </c>
      <c r="H85" s="308">
        <v>10</v>
      </c>
      <c r="I85" s="309">
        <v>10</v>
      </c>
      <c r="J85" s="309">
        <v>10</v>
      </c>
      <c r="K85" s="309">
        <v>10</v>
      </c>
      <c r="L85" s="309">
        <v>10</v>
      </c>
      <c r="M85" s="309">
        <v>5</v>
      </c>
      <c r="N85" s="309">
        <v>5</v>
      </c>
      <c r="O85" s="309">
        <v>5</v>
      </c>
      <c r="P85" s="309">
        <v>10</v>
      </c>
      <c r="Q85" s="309">
        <v>10</v>
      </c>
      <c r="R85" s="309">
        <v>10</v>
      </c>
      <c r="S85" s="310">
        <v>10</v>
      </c>
      <c r="T85" s="250">
        <f>SUM(H85:S85)</f>
        <v>105</v>
      </c>
      <c r="U85" s="736"/>
      <c r="V85" s="730"/>
      <c r="W85" s="730"/>
      <c r="X85" s="730"/>
      <c r="Y85" s="730"/>
      <c r="Z85" s="730"/>
      <c r="AA85" s="730"/>
      <c r="AB85" s="739" t="str">
        <f>E85</f>
        <v>kg</v>
      </c>
      <c r="AC85" s="780">
        <f>SUM(T85:T88)</f>
        <v>331</v>
      </c>
      <c r="AD85" s="730"/>
      <c r="AE85" s="761">
        <f t="shared" ref="AE85" si="43">AC85*AD85</f>
        <v>0</v>
      </c>
      <c r="AF85" s="730"/>
      <c r="AG85" s="730"/>
      <c r="AH85" s="730"/>
      <c r="AI85" s="733"/>
      <c r="AJ85" s="769"/>
      <c r="AK85" s="769"/>
    </row>
    <row r="86" spans="1:37" ht="36.75" customHeight="1" x14ac:dyDescent="0.25">
      <c r="A86" s="876"/>
      <c r="B86" s="832"/>
      <c r="C86" s="741"/>
      <c r="D86" s="741"/>
      <c r="E86" s="738"/>
      <c r="F86" s="545" t="s">
        <v>696</v>
      </c>
      <c r="G86" s="546" t="s">
        <v>695</v>
      </c>
      <c r="H86" s="547"/>
      <c r="I86" s="548"/>
      <c r="J86" s="548"/>
      <c r="K86" s="548"/>
      <c r="L86" s="548"/>
      <c r="M86" s="548"/>
      <c r="N86" s="548"/>
      <c r="O86" s="548"/>
      <c r="P86" s="548"/>
      <c r="Q86" s="548"/>
      <c r="R86" s="548"/>
      <c r="S86" s="549"/>
      <c r="T86" s="249">
        <v>2</v>
      </c>
      <c r="U86" s="736"/>
      <c r="V86" s="730"/>
      <c r="W86" s="730"/>
      <c r="X86" s="730"/>
      <c r="Y86" s="730"/>
      <c r="Z86" s="730"/>
      <c r="AA86" s="730"/>
      <c r="AB86" s="739"/>
      <c r="AC86" s="780"/>
      <c r="AD86" s="730"/>
      <c r="AE86" s="761"/>
      <c r="AF86" s="730"/>
      <c r="AG86" s="730"/>
      <c r="AH86" s="730"/>
      <c r="AI86" s="733"/>
      <c r="AJ86" s="726"/>
      <c r="AK86" s="726"/>
    </row>
    <row r="87" spans="1:37" ht="36.75" customHeight="1" x14ac:dyDescent="0.25">
      <c r="A87" s="876"/>
      <c r="B87" s="832" t="s">
        <v>200</v>
      </c>
      <c r="C87" s="741"/>
      <c r="D87" s="741"/>
      <c r="E87" s="738"/>
      <c r="F87" s="9" t="s">
        <v>8</v>
      </c>
      <c r="G87" s="10" t="s">
        <v>195</v>
      </c>
      <c r="H87" s="273">
        <v>16</v>
      </c>
      <c r="I87" s="274">
        <v>16</v>
      </c>
      <c r="J87" s="274">
        <v>16</v>
      </c>
      <c r="K87" s="274">
        <v>16</v>
      </c>
      <c r="L87" s="274">
        <v>16</v>
      </c>
      <c r="M87" s="274">
        <v>12</v>
      </c>
      <c r="N87" s="274">
        <v>12</v>
      </c>
      <c r="O87" s="274">
        <v>12</v>
      </c>
      <c r="P87" s="274">
        <v>16</v>
      </c>
      <c r="Q87" s="274">
        <v>16</v>
      </c>
      <c r="R87" s="274">
        <v>16</v>
      </c>
      <c r="S87" s="275">
        <v>16</v>
      </c>
      <c r="T87" s="249">
        <f>SUM(H87:S87)</f>
        <v>180</v>
      </c>
      <c r="U87" s="764"/>
      <c r="V87" s="762"/>
      <c r="W87" s="762"/>
      <c r="X87" s="762"/>
      <c r="Y87" s="762"/>
      <c r="Z87" s="762"/>
      <c r="AA87" s="762"/>
      <c r="AB87" s="784"/>
      <c r="AC87" s="781"/>
      <c r="AD87" s="762"/>
      <c r="AE87" s="760"/>
      <c r="AF87" s="762"/>
      <c r="AG87" s="762"/>
      <c r="AH87" s="762"/>
      <c r="AI87" s="772"/>
      <c r="AJ87" s="726"/>
      <c r="AK87" s="726"/>
    </row>
    <row r="88" spans="1:37" ht="36.75" customHeight="1" thickBot="1" x14ac:dyDescent="0.3">
      <c r="A88" s="876"/>
      <c r="B88" s="832" t="s">
        <v>200</v>
      </c>
      <c r="C88" s="741"/>
      <c r="D88" s="741"/>
      <c r="E88" s="738"/>
      <c r="F88" s="11" t="s">
        <v>78</v>
      </c>
      <c r="G88" s="12" t="s">
        <v>77</v>
      </c>
      <c r="H88" s="288">
        <v>4</v>
      </c>
      <c r="I88" s="289">
        <v>4</v>
      </c>
      <c r="J88" s="289">
        <v>4</v>
      </c>
      <c r="K88" s="289">
        <v>4</v>
      </c>
      <c r="L88" s="289">
        <v>4</v>
      </c>
      <c r="M88" s="289"/>
      <c r="N88" s="289">
        <v>4</v>
      </c>
      <c r="O88" s="289">
        <v>4</v>
      </c>
      <c r="P88" s="289">
        <v>4</v>
      </c>
      <c r="Q88" s="289">
        <v>4</v>
      </c>
      <c r="R88" s="289">
        <v>4</v>
      </c>
      <c r="S88" s="290">
        <v>4</v>
      </c>
      <c r="T88" s="249">
        <f>SUM(H88:S88)</f>
        <v>44</v>
      </c>
      <c r="U88" s="764"/>
      <c r="V88" s="762"/>
      <c r="W88" s="762"/>
      <c r="X88" s="762"/>
      <c r="Y88" s="762"/>
      <c r="Z88" s="762"/>
      <c r="AA88" s="762"/>
      <c r="AB88" s="784"/>
      <c r="AC88" s="781"/>
      <c r="AD88" s="762"/>
      <c r="AE88" s="760"/>
      <c r="AF88" s="762"/>
      <c r="AG88" s="762"/>
      <c r="AH88" s="762"/>
      <c r="AI88" s="772"/>
      <c r="AJ88" s="726"/>
      <c r="AK88" s="726"/>
    </row>
    <row r="89" spans="1:37" ht="42" customHeight="1" x14ac:dyDescent="0.25">
      <c r="A89" s="860">
        <v>24</v>
      </c>
      <c r="B89" s="790" t="s">
        <v>435</v>
      </c>
      <c r="C89" s="818" t="s">
        <v>436</v>
      </c>
      <c r="D89" s="879" t="s">
        <v>437</v>
      </c>
      <c r="E89" s="841" t="s">
        <v>75</v>
      </c>
      <c r="F89" s="13" t="s">
        <v>6</v>
      </c>
      <c r="G89" s="14" t="s">
        <v>77</v>
      </c>
      <c r="H89" s="308">
        <v>5</v>
      </c>
      <c r="I89" s="309">
        <v>5</v>
      </c>
      <c r="J89" s="309">
        <v>5</v>
      </c>
      <c r="K89" s="309">
        <v>5</v>
      </c>
      <c r="L89" s="309">
        <v>5</v>
      </c>
      <c r="M89" s="309">
        <v>5</v>
      </c>
      <c r="N89" s="309">
        <v>5</v>
      </c>
      <c r="O89" s="309">
        <v>5</v>
      </c>
      <c r="P89" s="309">
        <v>5</v>
      </c>
      <c r="Q89" s="309">
        <v>5</v>
      </c>
      <c r="R89" s="309">
        <v>5</v>
      </c>
      <c r="S89" s="310">
        <v>5</v>
      </c>
      <c r="T89" s="250">
        <f>SUM(H89:S89)</f>
        <v>60</v>
      </c>
      <c r="U89" s="736"/>
      <c r="V89" s="730"/>
      <c r="W89" s="730"/>
      <c r="X89" s="730"/>
      <c r="Y89" s="730"/>
      <c r="Z89" s="730"/>
      <c r="AA89" s="730"/>
      <c r="AB89" s="739" t="str">
        <f>E89</f>
        <v>kg</v>
      </c>
      <c r="AC89" s="780">
        <f>SUM(T89:T92)</f>
        <v>103</v>
      </c>
      <c r="AD89" s="730"/>
      <c r="AE89" s="761">
        <f t="shared" ref="AE89" si="44">AC89*AD89</f>
        <v>0</v>
      </c>
      <c r="AF89" s="730"/>
      <c r="AG89" s="730"/>
      <c r="AH89" s="730"/>
      <c r="AI89" s="733"/>
      <c r="AJ89" s="769"/>
      <c r="AK89" s="769"/>
    </row>
    <row r="90" spans="1:37" ht="42" customHeight="1" x14ac:dyDescent="0.25">
      <c r="A90" s="876"/>
      <c r="B90" s="832"/>
      <c r="C90" s="741"/>
      <c r="D90" s="842"/>
      <c r="E90" s="738"/>
      <c r="F90" s="545" t="s">
        <v>692</v>
      </c>
      <c r="G90" s="546" t="s">
        <v>695</v>
      </c>
      <c r="H90" s="547"/>
      <c r="I90" s="548"/>
      <c r="J90" s="548"/>
      <c r="K90" s="548"/>
      <c r="L90" s="548"/>
      <c r="M90" s="548"/>
      <c r="N90" s="548"/>
      <c r="O90" s="548"/>
      <c r="P90" s="548"/>
      <c r="Q90" s="548"/>
      <c r="R90" s="548"/>
      <c r="S90" s="549"/>
      <c r="T90" s="251"/>
      <c r="U90" s="736"/>
      <c r="V90" s="730"/>
      <c r="W90" s="730"/>
      <c r="X90" s="730"/>
      <c r="Y90" s="730"/>
      <c r="Z90" s="730"/>
      <c r="AA90" s="730"/>
      <c r="AB90" s="739"/>
      <c r="AC90" s="780"/>
      <c r="AD90" s="730"/>
      <c r="AE90" s="761"/>
      <c r="AF90" s="730"/>
      <c r="AG90" s="730"/>
      <c r="AH90" s="730"/>
      <c r="AI90" s="733"/>
      <c r="AJ90" s="726"/>
      <c r="AK90" s="726"/>
    </row>
    <row r="91" spans="1:37" ht="42" customHeight="1" x14ac:dyDescent="0.25">
      <c r="A91" s="876"/>
      <c r="B91" s="832" t="s">
        <v>200</v>
      </c>
      <c r="C91" s="741"/>
      <c r="D91" s="842"/>
      <c r="E91" s="738"/>
      <c r="F91" s="9" t="s">
        <v>8</v>
      </c>
      <c r="G91" s="10" t="s">
        <v>105</v>
      </c>
      <c r="H91" s="273">
        <v>2</v>
      </c>
      <c r="I91" s="274">
        <v>2</v>
      </c>
      <c r="J91" s="274">
        <v>2</v>
      </c>
      <c r="K91" s="274">
        <v>2</v>
      </c>
      <c r="L91" s="274">
        <v>2</v>
      </c>
      <c r="M91" s="274">
        <v>1</v>
      </c>
      <c r="N91" s="274">
        <v>1</v>
      </c>
      <c r="O91" s="274">
        <v>1</v>
      </c>
      <c r="P91" s="274">
        <v>2</v>
      </c>
      <c r="Q91" s="274">
        <v>2</v>
      </c>
      <c r="R91" s="274">
        <v>2</v>
      </c>
      <c r="S91" s="275">
        <v>2</v>
      </c>
      <c r="T91" s="251">
        <f t="shared" ref="T91:T100" si="45">SUM(H91:S91)</f>
        <v>21</v>
      </c>
      <c r="U91" s="764"/>
      <c r="V91" s="762"/>
      <c r="W91" s="762"/>
      <c r="X91" s="762"/>
      <c r="Y91" s="762"/>
      <c r="Z91" s="762"/>
      <c r="AA91" s="762"/>
      <c r="AB91" s="784"/>
      <c r="AC91" s="781"/>
      <c r="AD91" s="762"/>
      <c r="AE91" s="760"/>
      <c r="AF91" s="762"/>
      <c r="AG91" s="762"/>
      <c r="AH91" s="762"/>
      <c r="AI91" s="772"/>
      <c r="AJ91" s="726"/>
      <c r="AK91" s="726"/>
    </row>
    <row r="92" spans="1:37" ht="42" customHeight="1" thickBot="1" x14ac:dyDescent="0.3">
      <c r="A92" s="876"/>
      <c r="B92" s="832" t="s">
        <v>200</v>
      </c>
      <c r="C92" s="741"/>
      <c r="D92" s="842"/>
      <c r="E92" s="738"/>
      <c r="F92" s="11" t="s">
        <v>78</v>
      </c>
      <c r="G92" s="434" t="s">
        <v>91</v>
      </c>
      <c r="H92" s="311">
        <v>2</v>
      </c>
      <c r="I92" s="312">
        <v>2</v>
      </c>
      <c r="J92" s="312">
        <v>2</v>
      </c>
      <c r="K92" s="312">
        <v>2</v>
      </c>
      <c r="L92" s="312">
        <v>2</v>
      </c>
      <c r="M92" s="312"/>
      <c r="N92" s="312">
        <v>2</v>
      </c>
      <c r="O92" s="312">
        <v>2</v>
      </c>
      <c r="P92" s="312">
        <v>2</v>
      </c>
      <c r="Q92" s="312">
        <v>2</v>
      </c>
      <c r="R92" s="312">
        <v>2</v>
      </c>
      <c r="S92" s="313">
        <v>2</v>
      </c>
      <c r="T92" s="252">
        <f t="shared" si="45"/>
        <v>22</v>
      </c>
      <c r="U92" s="764"/>
      <c r="V92" s="762"/>
      <c r="W92" s="762"/>
      <c r="X92" s="762"/>
      <c r="Y92" s="762"/>
      <c r="Z92" s="762"/>
      <c r="AA92" s="762"/>
      <c r="AB92" s="784"/>
      <c r="AC92" s="781"/>
      <c r="AD92" s="762"/>
      <c r="AE92" s="760"/>
      <c r="AF92" s="762"/>
      <c r="AG92" s="762"/>
      <c r="AH92" s="762"/>
      <c r="AI92" s="772"/>
      <c r="AJ92" s="726"/>
      <c r="AK92" s="726"/>
    </row>
    <row r="93" spans="1:37" ht="42" customHeight="1" x14ac:dyDescent="0.25">
      <c r="A93" s="860">
        <v>25</v>
      </c>
      <c r="B93" s="750" t="s">
        <v>698</v>
      </c>
      <c r="C93" s="818" t="s">
        <v>436</v>
      </c>
      <c r="D93" s="879" t="s">
        <v>438</v>
      </c>
      <c r="E93" s="841" t="s">
        <v>75</v>
      </c>
      <c r="F93" s="13" t="s">
        <v>6</v>
      </c>
      <c r="G93" s="14"/>
      <c r="H93" s="308"/>
      <c r="I93" s="309"/>
      <c r="J93" s="309"/>
      <c r="K93" s="309"/>
      <c r="L93" s="309"/>
      <c r="M93" s="309"/>
      <c r="N93" s="309"/>
      <c r="O93" s="309"/>
      <c r="P93" s="309"/>
      <c r="Q93" s="309"/>
      <c r="R93" s="309"/>
      <c r="S93" s="310"/>
      <c r="T93" s="249">
        <f t="shared" si="45"/>
        <v>0</v>
      </c>
      <c r="U93" s="736"/>
      <c r="V93" s="730"/>
      <c r="W93" s="730"/>
      <c r="X93" s="730"/>
      <c r="Y93" s="730"/>
      <c r="Z93" s="730"/>
      <c r="AA93" s="730"/>
      <c r="AB93" s="739" t="str">
        <f>E93</f>
        <v>kg</v>
      </c>
      <c r="AC93" s="780">
        <f>SUM(T93:T95)</f>
        <v>0.05</v>
      </c>
      <c r="AD93" s="730"/>
      <c r="AE93" s="761">
        <f t="shared" ref="AE93" si="46">AC93*AD93</f>
        <v>0</v>
      </c>
      <c r="AF93" s="730"/>
      <c r="AG93" s="730"/>
      <c r="AH93" s="730"/>
      <c r="AI93" s="733"/>
      <c r="AJ93" s="769"/>
      <c r="AK93" s="769"/>
    </row>
    <row r="94" spans="1:37" ht="42" customHeight="1" x14ac:dyDescent="0.25">
      <c r="A94" s="876"/>
      <c r="B94" s="1135" t="s">
        <v>200</v>
      </c>
      <c r="C94" s="741"/>
      <c r="D94" s="842"/>
      <c r="E94" s="738"/>
      <c r="F94" s="545" t="s">
        <v>692</v>
      </c>
      <c r="G94" s="546" t="s">
        <v>695</v>
      </c>
      <c r="H94" s="547"/>
      <c r="I94" s="548"/>
      <c r="J94" s="548"/>
      <c r="K94" s="548"/>
      <c r="L94" s="548"/>
      <c r="M94" s="548"/>
      <c r="N94" s="548"/>
      <c r="O94" s="548"/>
      <c r="P94" s="548"/>
      <c r="Q94" s="548"/>
      <c r="R94" s="548"/>
      <c r="S94" s="549"/>
      <c r="T94" s="249">
        <v>0.05</v>
      </c>
      <c r="U94" s="764"/>
      <c r="V94" s="762"/>
      <c r="W94" s="762"/>
      <c r="X94" s="762"/>
      <c r="Y94" s="762"/>
      <c r="Z94" s="762"/>
      <c r="AA94" s="762"/>
      <c r="AB94" s="784"/>
      <c r="AC94" s="781"/>
      <c r="AD94" s="762"/>
      <c r="AE94" s="760"/>
      <c r="AF94" s="762"/>
      <c r="AG94" s="762"/>
      <c r="AH94" s="762"/>
      <c r="AI94" s="772"/>
      <c r="AJ94" s="726"/>
      <c r="AK94" s="726"/>
    </row>
    <row r="95" spans="1:37" ht="42" customHeight="1" thickBot="1" x14ac:dyDescent="0.3">
      <c r="A95" s="876"/>
      <c r="B95" s="1135" t="s">
        <v>200</v>
      </c>
      <c r="C95" s="741"/>
      <c r="D95" s="842"/>
      <c r="E95" s="738"/>
      <c r="F95" s="11" t="s">
        <v>78</v>
      </c>
      <c r="G95" s="12"/>
      <c r="H95" s="288"/>
      <c r="I95" s="289"/>
      <c r="J95" s="289"/>
      <c r="K95" s="289"/>
      <c r="L95" s="289"/>
      <c r="M95" s="289"/>
      <c r="N95" s="289"/>
      <c r="O95" s="289"/>
      <c r="P95" s="289"/>
      <c r="Q95" s="289"/>
      <c r="R95" s="289"/>
      <c r="S95" s="290"/>
      <c r="T95" s="249">
        <f t="shared" si="45"/>
        <v>0</v>
      </c>
      <c r="U95" s="764"/>
      <c r="V95" s="762"/>
      <c r="W95" s="762"/>
      <c r="X95" s="762"/>
      <c r="Y95" s="762"/>
      <c r="Z95" s="762"/>
      <c r="AA95" s="762"/>
      <c r="AB95" s="784"/>
      <c r="AC95" s="781"/>
      <c r="AD95" s="762"/>
      <c r="AE95" s="760"/>
      <c r="AF95" s="762"/>
      <c r="AG95" s="762"/>
      <c r="AH95" s="762"/>
      <c r="AI95" s="772"/>
      <c r="AJ95" s="726"/>
      <c r="AK95" s="726"/>
    </row>
    <row r="96" spans="1:37" ht="42" customHeight="1" x14ac:dyDescent="0.25">
      <c r="A96" s="860">
        <v>26</v>
      </c>
      <c r="B96" s="790" t="s">
        <v>641</v>
      </c>
      <c r="C96" s="818" t="s">
        <v>439</v>
      </c>
      <c r="D96" s="804" t="s">
        <v>440</v>
      </c>
      <c r="E96" s="841" t="s">
        <v>75</v>
      </c>
      <c r="F96" s="13" t="s">
        <v>6</v>
      </c>
      <c r="G96" s="14" t="s">
        <v>77</v>
      </c>
      <c r="H96" s="308">
        <v>2</v>
      </c>
      <c r="I96" s="309">
        <v>2</v>
      </c>
      <c r="J96" s="309">
        <v>2</v>
      </c>
      <c r="K96" s="309">
        <v>2</v>
      </c>
      <c r="L96" s="309">
        <v>2</v>
      </c>
      <c r="M96" s="309">
        <v>2</v>
      </c>
      <c r="N96" s="309">
        <v>2</v>
      </c>
      <c r="O96" s="309">
        <v>2</v>
      </c>
      <c r="P96" s="309">
        <v>2</v>
      </c>
      <c r="Q96" s="309">
        <v>2</v>
      </c>
      <c r="R96" s="309">
        <v>2</v>
      </c>
      <c r="S96" s="310">
        <v>2</v>
      </c>
      <c r="T96" s="250">
        <f t="shared" si="45"/>
        <v>24</v>
      </c>
      <c r="U96" s="736"/>
      <c r="V96" s="730"/>
      <c r="W96" s="730"/>
      <c r="X96" s="730"/>
      <c r="Y96" s="730"/>
      <c r="Z96" s="730"/>
      <c r="AA96" s="730"/>
      <c r="AB96" s="739" t="str">
        <f t="shared" ref="AB96" si="47">E96</f>
        <v>kg</v>
      </c>
      <c r="AC96" s="780">
        <f>SUM(T96:T99)</f>
        <v>41.5</v>
      </c>
      <c r="AD96" s="730"/>
      <c r="AE96" s="761">
        <f t="shared" ref="AE96" si="48">AC96*AD96</f>
        <v>0</v>
      </c>
      <c r="AF96" s="730"/>
      <c r="AG96" s="730"/>
      <c r="AH96" s="730"/>
      <c r="AI96" s="733"/>
      <c r="AJ96" s="769"/>
      <c r="AK96" s="769"/>
    </row>
    <row r="97" spans="1:37" ht="42" customHeight="1" x14ac:dyDescent="0.25">
      <c r="A97" s="876"/>
      <c r="B97" s="832"/>
      <c r="C97" s="741"/>
      <c r="D97" s="741"/>
      <c r="E97" s="738"/>
      <c r="F97" s="545" t="s">
        <v>692</v>
      </c>
      <c r="G97" s="546" t="s">
        <v>695</v>
      </c>
      <c r="H97" s="547"/>
      <c r="I97" s="548"/>
      <c r="J97" s="548"/>
      <c r="K97" s="548"/>
      <c r="L97" s="548"/>
      <c r="M97" s="548"/>
      <c r="N97" s="548"/>
      <c r="O97" s="548"/>
      <c r="P97" s="548"/>
      <c r="Q97" s="548"/>
      <c r="R97" s="548"/>
      <c r="S97" s="549"/>
      <c r="T97" s="251">
        <v>0.5</v>
      </c>
      <c r="U97" s="736"/>
      <c r="V97" s="730"/>
      <c r="W97" s="730"/>
      <c r="X97" s="730"/>
      <c r="Y97" s="730"/>
      <c r="Z97" s="730"/>
      <c r="AA97" s="730"/>
      <c r="AB97" s="739"/>
      <c r="AC97" s="780"/>
      <c r="AD97" s="730"/>
      <c r="AE97" s="761"/>
      <c r="AF97" s="730"/>
      <c r="AG97" s="730"/>
      <c r="AH97" s="730"/>
      <c r="AI97" s="733"/>
      <c r="AJ97" s="726"/>
      <c r="AK97" s="726"/>
    </row>
    <row r="98" spans="1:37" ht="42" customHeight="1" x14ac:dyDescent="0.25">
      <c r="A98" s="876"/>
      <c r="B98" s="832" t="s">
        <v>200</v>
      </c>
      <c r="C98" s="741"/>
      <c r="D98" s="741"/>
      <c r="E98" s="738"/>
      <c r="F98" s="9" t="s">
        <v>8</v>
      </c>
      <c r="G98" s="10" t="s">
        <v>342</v>
      </c>
      <c r="H98" s="273">
        <v>1</v>
      </c>
      <c r="I98" s="274">
        <v>1</v>
      </c>
      <c r="J98" s="274">
        <v>1</v>
      </c>
      <c r="K98" s="274">
        <v>1</v>
      </c>
      <c r="L98" s="274">
        <v>1</v>
      </c>
      <c r="M98" s="274">
        <v>1</v>
      </c>
      <c r="N98" s="274">
        <v>1</v>
      </c>
      <c r="O98" s="274">
        <v>1</v>
      </c>
      <c r="P98" s="274">
        <v>1</v>
      </c>
      <c r="Q98" s="274">
        <v>1</v>
      </c>
      <c r="R98" s="274">
        <v>1</v>
      </c>
      <c r="S98" s="275">
        <v>1</v>
      </c>
      <c r="T98" s="251">
        <f t="shared" si="45"/>
        <v>12</v>
      </c>
      <c r="U98" s="764"/>
      <c r="V98" s="762"/>
      <c r="W98" s="762"/>
      <c r="X98" s="762"/>
      <c r="Y98" s="762"/>
      <c r="Z98" s="762"/>
      <c r="AA98" s="762"/>
      <c r="AB98" s="784"/>
      <c r="AC98" s="781"/>
      <c r="AD98" s="762"/>
      <c r="AE98" s="760"/>
      <c r="AF98" s="762"/>
      <c r="AG98" s="762"/>
      <c r="AH98" s="762"/>
      <c r="AI98" s="772"/>
      <c r="AJ98" s="726"/>
      <c r="AK98" s="726"/>
    </row>
    <row r="99" spans="1:37" ht="42" customHeight="1" thickBot="1" x14ac:dyDescent="0.3">
      <c r="A99" s="876"/>
      <c r="B99" s="832" t="s">
        <v>200</v>
      </c>
      <c r="C99" s="741"/>
      <c r="D99" s="741"/>
      <c r="E99" s="738"/>
      <c r="F99" s="11" t="s">
        <v>78</v>
      </c>
      <c r="G99" s="206" t="s">
        <v>697</v>
      </c>
      <c r="H99" s="298"/>
      <c r="I99" s="299">
        <v>1</v>
      </c>
      <c r="J99" s="302"/>
      <c r="K99" s="302">
        <v>1</v>
      </c>
      <c r="L99" s="302"/>
      <c r="M99" s="302"/>
      <c r="N99" s="302">
        <v>1</v>
      </c>
      <c r="O99" s="302"/>
      <c r="P99" s="302"/>
      <c r="Q99" s="302">
        <v>1</v>
      </c>
      <c r="R99" s="302"/>
      <c r="S99" s="303">
        <v>1</v>
      </c>
      <c r="T99" s="252">
        <f t="shared" si="45"/>
        <v>5</v>
      </c>
      <c r="U99" s="764"/>
      <c r="V99" s="762"/>
      <c r="W99" s="762"/>
      <c r="X99" s="762"/>
      <c r="Y99" s="762"/>
      <c r="Z99" s="762"/>
      <c r="AA99" s="762"/>
      <c r="AB99" s="784"/>
      <c r="AC99" s="781"/>
      <c r="AD99" s="762"/>
      <c r="AE99" s="760"/>
      <c r="AF99" s="762"/>
      <c r="AG99" s="762"/>
      <c r="AH99" s="762"/>
      <c r="AI99" s="772"/>
      <c r="AJ99" s="726"/>
      <c r="AK99" s="726"/>
    </row>
    <row r="100" spans="1:37" ht="42" customHeight="1" x14ac:dyDescent="0.25">
      <c r="A100" s="860">
        <v>27</v>
      </c>
      <c r="B100" s="790" t="s">
        <v>441</v>
      </c>
      <c r="C100" s="818" t="s">
        <v>442</v>
      </c>
      <c r="D100" s="804" t="s">
        <v>440</v>
      </c>
      <c r="E100" s="841" t="s">
        <v>75</v>
      </c>
      <c r="F100" s="13" t="s">
        <v>6</v>
      </c>
      <c r="G100" s="14" t="s">
        <v>77</v>
      </c>
      <c r="H100" s="308">
        <v>2</v>
      </c>
      <c r="I100" s="309">
        <v>2</v>
      </c>
      <c r="J100" s="309">
        <v>2</v>
      </c>
      <c r="K100" s="309">
        <v>2</v>
      </c>
      <c r="L100" s="309">
        <v>2</v>
      </c>
      <c r="M100" s="309">
        <v>2</v>
      </c>
      <c r="N100" s="309">
        <v>2</v>
      </c>
      <c r="O100" s="309">
        <v>2</v>
      </c>
      <c r="P100" s="309">
        <v>1</v>
      </c>
      <c r="Q100" s="309">
        <v>1</v>
      </c>
      <c r="R100" s="309">
        <v>1</v>
      </c>
      <c r="S100" s="310">
        <v>1</v>
      </c>
      <c r="T100" s="326">
        <f t="shared" si="45"/>
        <v>20</v>
      </c>
      <c r="U100" s="736"/>
      <c r="V100" s="730"/>
      <c r="W100" s="730"/>
      <c r="X100" s="730"/>
      <c r="Y100" s="730"/>
      <c r="Z100" s="730"/>
      <c r="AA100" s="730"/>
      <c r="AB100" s="739" t="str">
        <f t="shared" ref="AB100" si="49">E100</f>
        <v>kg</v>
      </c>
      <c r="AC100" s="780">
        <f>SUM(T100:T103)</f>
        <v>24.5</v>
      </c>
      <c r="AD100" s="730"/>
      <c r="AE100" s="761">
        <f t="shared" ref="AE100" si="50">AC100*AD100</f>
        <v>0</v>
      </c>
      <c r="AF100" s="730"/>
      <c r="AG100" s="730"/>
      <c r="AH100" s="730"/>
      <c r="AI100" s="733"/>
      <c r="AJ100" s="769"/>
      <c r="AK100" s="769"/>
    </row>
    <row r="101" spans="1:37" ht="42" customHeight="1" x14ac:dyDescent="0.25">
      <c r="A101" s="876"/>
      <c r="B101" s="832"/>
      <c r="C101" s="741"/>
      <c r="D101" s="741"/>
      <c r="E101" s="738"/>
      <c r="F101" s="545" t="s">
        <v>692</v>
      </c>
      <c r="G101" s="546" t="s">
        <v>695</v>
      </c>
      <c r="H101" s="547"/>
      <c r="I101" s="548"/>
      <c r="J101" s="548"/>
      <c r="K101" s="548"/>
      <c r="L101" s="548"/>
      <c r="M101" s="548"/>
      <c r="N101" s="548"/>
      <c r="O101" s="548"/>
      <c r="P101" s="548"/>
      <c r="Q101" s="548"/>
      <c r="R101" s="548"/>
      <c r="S101" s="549"/>
      <c r="T101" s="578">
        <v>0.5</v>
      </c>
      <c r="U101" s="736"/>
      <c r="V101" s="730"/>
      <c r="W101" s="730"/>
      <c r="X101" s="730"/>
      <c r="Y101" s="730"/>
      <c r="Z101" s="730"/>
      <c r="AA101" s="730"/>
      <c r="AB101" s="739"/>
      <c r="AC101" s="780"/>
      <c r="AD101" s="730"/>
      <c r="AE101" s="761"/>
      <c r="AF101" s="730"/>
      <c r="AG101" s="730"/>
      <c r="AH101" s="730"/>
      <c r="AI101" s="733"/>
      <c r="AJ101" s="726"/>
      <c r="AK101" s="726"/>
    </row>
    <row r="102" spans="1:37" ht="42" customHeight="1" x14ac:dyDescent="0.25">
      <c r="A102" s="876"/>
      <c r="B102" s="832" t="s">
        <v>200</v>
      </c>
      <c r="C102" s="741"/>
      <c r="D102" s="741"/>
      <c r="E102" s="738"/>
      <c r="F102" s="9" t="s">
        <v>8</v>
      </c>
      <c r="G102" s="10" t="s">
        <v>672</v>
      </c>
      <c r="H102" s="273">
        <v>1</v>
      </c>
      <c r="I102" s="274"/>
      <c r="J102" s="274"/>
      <c r="K102" s="274">
        <v>1</v>
      </c>
      <c r="L102" s="274"/>
      <c r="M102" s="274"/>
      <c r="N102" s="274">
        <v>1</v>
      </c>
      <c r="O102" s="274"/>
      <c r="P102" s="274"/>
      <c r="Q102" s="274">
        <v>1</v>
      </c>
      <c r="R102" s="274"/>
      <c r="S102" s="275"/>
      <c r="T102" s="251">
        <f t="shared" ref="T102:T143" si="51">SUM(H102:S102)</f>
        <v>4</v>
      </c>
      <c r="U102" s="764"/>
      <c r="V102" s="762"/>
      <c r="W102" s="762"/>
      <c r="X102" s="762"/>
      <c r="Y102" s="762"/>
      <c r="Z102" s="762"/>
      <c r="AA102" s="762"/>
      <c r="AB102" s="784"/>
      <c r="AC102" s="781"/>
      <c r="AD102" s="762"/>
      <c r="AE102" s="760"/>
      <c r="AF102" s="762"/>
      <c r="AG102" s="762"/>
      <c r="AH102" s="762"/>
      <c r="AI102" s="772"/>
      <c r="AJ102" s="726"/>
      <c r="AK102" s="726"/>
    </row>
    <row r="103" spans="1:37" ht="42" customHeight="1" thickBot="1" x14ac:dyDescent="0.3">
      <c r="A103" s="876"/>
      <c r="B103" s="832" t="s">
        <v>200</v>
      </c>
      <c r="C103" s="741"/>
      <c r="D103" s="741"/>
      <c r="E103" s="738"/>
      <c r="F103" s="11" t="s">
        <v>78</v>
      </c>
      <c r="G103" s="12"/>
      <c r="H103" s="288"/>
      <c r="I103" s="289"/>
      <c r="J103" s="289"/>
      <c r="K103" s="289"/>
      <c r="L103" s="289"/>
      <c r="M103" s="289"/>
      <c r="N103" s="289"/>
      <c r="O103" s="289"/>
      <c r="P103" s="289"/>
      <c r="Q103" s="289"/>
      <c r="R103" s="289"/>
      <c r="S103" s="290"/>
      <c r="T103" s="252">
        <f t="shared" si="51"/>
        <v>0</v>
      </c>
      <c r="U103" s="764"/>
      <c r="V103" s="762"/>
      <c r="W103" s="762"/>
      <c r="X103" s="762"/>
      <c r="Y103" s="762"/>
      <c r="Z103" s="762"/>
      <c r="AA103" s="762"/>
      <c r="AB103" s="784"/>
      <c r="AC103" s="781"/>
      <c r="AD103" s="762"/>
      <c r="AE103" s="760"/>
      <c r="AF103" s="762"/>
      <c r="AG103" s="762"/>
      <c r="AH103" s="762"/>
      <c r="AI103" s="772"/>
      <c r="AJ103" s="726"/>
      <c r="AK103" s="726"/>
    </row>
    <row r="104" spans="1:37" ht="42" customHeight="1" x14ac:dyDescent="0.25">
      <c r="A104" s="860">
        <v>28</v>
      </c>
      <c r="B104" s="790" t="s">
        <v>443</v>
      </c>
      <c r="C104" s="818" t="s">
        <v>444</v>
      </c>
      <c r="D104" s="879" t="s">
        <v>445</v>
      </c>
      <c r="E104" s="841" t="s">
        <v>75</v>
      </c>
      <c r="F104" s="13" t="s">
        <v>6</v>
      </c>
      <c r="G104" s="14" t="s">
        <v>77</v>
      </c>
      <c r="H104" s="308">
        <v>1</v>
      </c>
      <c r="I104" s="309">
        <v>1</v>
      </c>
      <c r="J104" s="309">
        <v>1</v>
      </c>
      <c r="K104" s="309">
        <v>1</v>
      </c>
      <c r="L104" s="309">
        <v>1</v>
      </c>
      <c r="M104" s="309">
        <v>1</v>
      </c>
      <c r="N104" s="309">
        <v>1</v>
      </c>
      <c r="O104" s="309">
        <v>1</v>
      </c>
      <c r="P104" s="309">
        <v>1</v>
      </c>
      <c r="Q104" s="309">
        <v>1</v>
      </c>
      <c r="R104" s="309">
        <v>1</v>
      </c>
      <c r="S104" s="310">
        <v>1</v>
      </c>
      <c r="T104" s="326">
        <f t="shared" si="51"/>
        <v>12</v>
      </c>
      <c r="U104" s="736"/>
      <c r="V104" s="730"/>
      <c r="W104" s="730"/>
      <c r="X104" s="730"/>
      <c r="Y104" s="730"/>
      <c r="Z104" s="730"/>
      <c r="AA104" s="730"/>
      <c r="AB104" s="739" t="str">
        <f t="shared" ref="AB104" si="52">E104</f>
        <v>kg</v>
      </c>
      <c r="AC104" s="780">
        <f>SUM(T104:T107)</f>
        <v>12.5</v>
      </c>
      <c r="AD104" s="730"/>
      <c r="AE104" s="761">
        <f t="shared" ref="AE104" si="53">AC104*AD104</f>
        <v>0</v>
      </c>
      <c r="AF104" s="730"/>
      <c r="AG104" s="730"/>
      <c r="AH104" s="730"/>
      <c r="AI104" s="733"/>
      <c r="AJ104" s="769"/>
      <c r="AK104" s="769"/>
    </row>
    <row r="105" spans="1:37" ht="42" customHeight="1" x14ac:dyDescent="0.25">
      <c r="A105" s="876"/>
      <c r="B105" s="832"/>
      <c r="C105" s="741"/>
      <c r="D105" s="842"/>
      <c r="E105" s="738"/>
      <c r="F105" s="545" t="s">
        <v>692</v>
      </c>
      <c r="G105" s="546" t="s">
        <v>695</v>
      </c>
      <c r="H105" s="547"/>
      <c r="I105" s="548"/>
      <c r="J105" s="548"/>
      <c r="K105" s="548"/>
      <c r="L105" s="548"/>
      <c r="M105" s="548"/>
      <c r="N105" s="548"/>
      <c r="O105" s="548"/>
      <c r="P105" s="548"/>
      <c r="Q105" s="548"/>
      <c r="R105" s="548"/>
      <c r="S105" s="549"/>
      <c r="T105" s="251">
        <v>0.5</v>
      </c>
      <c r="U105" s="736"/>
      <c r="V105" s="730"/>
      <c r="W105" s="730"/>
      <c r="X105" s="730"/>
      <c r="Y105" s="730"/>
      <c r="Z105" s="730"/>
      <c r="AA105" s="730"/>
      <c r="AB105" s="739"/>
      <c r="AC105" s="780"/>
      <c r="AD105" s="730"/>
      <c r="AE105" s="761"/>
      <c r="AF105" s="730"/>
      <c r="AG105" s="730"/>
      <c r="AH105" s="730"/>
      <c r="AI105" s="733"/>
      <c r="AJ105" s="726"/>
      <c r="AK105" s="726"/>
    </row>
    <row r="106" spans="1:37" ht="42" customHeight="1" x14ac:dyDescent="0.25">
      <c r="A106" s="876"/>
      <c r="B106" s="832" t="s">
        <v>200</v>
      </c>
      <c r="C106" s="741"/>
      <c r="D106" s="842"/>
      <c r="E106" s="738"/>
      <c r="F106" s="9" t="s">
        <v>8</v>
      </c>
      <c r="G106" s="10"/>
      <c r="H106" s="273"/>
      <c r="I106" s="274"/>
      <c r="J106" s="274"/>
      <c r="K106" s="274"/>
      <c r="L106" s="274"/>
      <c r="M106" s="274"/>
      <c r="N106" s="274"/>
      <c r="O106" s="274"/>
      <c r="P106" s="274"/>
      <c r="Q106" s="274"/>
      <c r="R106" s="274"/>
      <c r="S106" s="275"/>
      <c r="T106" s="251">
        <f t="shared" si="51"/>
        <v>0</v>
      </c>
      <c r="U106" s="764"/>
      <c r="V106" s="762"/>
      <c r="W106" s="762"/>
      <c r="X106" s="762"/>
      <c r="Y106" s="762"/>
      <c r="Z106" s="762"/>
      <c r="AA106" s="762"/>
      <c r="AB106" s="784"/>
      <c r="AC106" s="781"/>
      <c r="AD106" s="762"/>
      <c r="AE106" s="760"/>
      <c r="AF106" s="762"/>
      <c r="AG106" s="762"/>
      <c r="AH106" s="762"/>
      <c r="AI106" s="772"/>
      <c r="AJ106" s="726"/>
      <c r="AK106" s="726"/>
    </row>
    <row r="107" spans="1:37" ht="42" customHeight="1" thickBot="1" x14ac:dyDescent="0.3">
      <c r="A107" s="876"/>
      <c r="B107" s="832" t="s">
        <v>200</v>
      </c>
      <c r="C107" s="741"/>
      <c r="D107" s="842"/>
      <c r="E107" s="738"/>
      <c r="F107" s="11" t="s">
        <v>78</v>
      </c>
      <c r="G107" s="12"/>
      <c r="H107" s="288"/>
      <c r="I107" s="289"/>
      <c r="J107" s="289"/>
      <c r="K107" s="289"/>
      <c r="L107" s="289"/>
      <c r="M107" s="289"/>
      <c r="N107" s="289"/>
      <c r="O107" s="289"/>
      <c r="P107" s="289"/>
      <c r="Q107" s="289"/>
      <c r="R107" s="289"/>
      <c r="S107" s="290"/>
      <c r="T107" s="252">
        <f t="shared" si="51"/>
        <v>0</v>
      </c>
      <c r="U107" s="764"/>
      <c r="V107" s="762"/>
      <c r="W107" s="762"/>
      <c r="X107" s="762"/>
      <c r="Y107" s="762"/>
      <c r="Z107" s="762"/>
      <c r="AA107" s="762"/>
      <c r="AB107" s="784"/>
      <c r="AC107" s="781"/>
      <c r="AD107" s="762"/>
      <c r="AE107" s="760"/>
      <c r="AF107" s="762"/>
      <c r="AG107" s="762"/>
      <c r="AH107" s="762"/>
      <c r="AI107" s="772"/>
      <c r="AJ107" s="726"/>
      <c r="AK107" s="726"/>
    </row>
    <row r="108" spans="1:37" ht="43.5" customHeight="1" x14ac:dyDescent="0.25">
      <c r="A108" s="860">
        <v>29</v>
      </c>
      <c r="B108" s="1047" t="s">
        <v>446</v>
      </c>
      <c r="C108" s="845" t="s">
        <v>447</v>
      </c>
      <c r="D108" s="1129" t="s">
        <v>448</v>
      </c>
      <c r="E108" s="841" t="s">
        <v>75</v>
      </c>
      <c r="F108" s="13" t="s">
        <v>6</v>
      </c>
      <c r="G108" s="14"/>
      <c r="H108" s="308"/>
      <c r="I108" s="309"/>
      <c r="J108" s="309"/>
      <c r="K108" s="309"/>
      <c r="L108" s="309"/>
      <c r="M108" s="309"/>
      <c r="N108" s="309"/>
      <c r="O108" s="309"/>
      <c r="P108" s="309"/>
      <c r="Q108" s="309"/>
      <c r="R108" s="309"/>
      <c r="S108" s="310"/>
      <c r="T108" s="249">
        <f t="shared" si="51"/>
        <v>0</v>
      </c>
      <c r="U108" s="736"/>
      <c r="V108" s="730"/>
      <c r="W108" s="730"/>
      <c r="X108" s="730"/>
      <c r="Y108" s="730"/>
      <c r="Z108" s="730"/>
      <c r="AA108" s="730"/>
      <c r="AB108" s="739" t="str">
        <f>E108</f>
        <v>kg</v>
      </c>
      <c r="AC108" s="780">
        <f>SUM(T108:T110)</f>
        <v>34</v>
      </c>
      <c r="AD108" s="730"/>
      <c r="AE108" s="761">
        <f t="shared" ref="AE108" si="54">AC108*AD108</f>
        <v>0</v>
      </c>
      <c r="AF108" s="730"/>
      <c r="AG108" s="730"/>
      <c r="AH108" s="730"/>
      <c r="AI108" s="733"/>
      <c r="AJ108" s="769"/>
      <c r="AK108" s="769"/>
    </row>
    <row r="109" spans="1:37" ht="43.5" customHeight="1" x14ac:dyDescent="0.25">
      <c r="A109" s="876"/>
      <c r="B109" s="995" t="s">
        <v>200</v>
      </c>
      <c r="C109" s="842"/>
      <c r="D109" s="1130"/>
      <c r="E109" s="738"/>
      <c r="F109" s="9" t="s">
        <v>8</v>
      </c>
      <c r="G109" s="47" t="s">
        <v>91</v>
      </c>
      <c r="H109" s="295">
        <v>1</v>
      </c>
      <c r="I109" s="296">
        <v>1</v>
      </c>
      <c r="J109" s="296">
        <v>1</v>
      </c>
      <c r="K109" s="296">
        <v>1</v>
      </c>
      <c r="L109" s="296">
        <v>1</v>
      </c>
      <c r="M109" s="296">
        <v>1</v>
      </c>
      <c r="N109" s="296">
        <v>1</v>
      </c>
      <c r="O109" s="296">
        <v>1</v>
      </c>
      <c r="P109" s="296">
        <v>1</v>
      </c>
      <c r="Q109" s="296">
        <v>1</v>
      </c>
      <c r="R109" s="296">
        <v>1</v>
      </c>
      <c r="S109" s="297">
        <v>1</v>
      </c>
      <c r="T109" s="249">
        <f t="shared" si="51"/>
        <v>12</v>
      </c>
      <c r="U109" s="764"/>
      <c r="V109" s="762"/>
      <c r="W109" s="762"/>
      <c r="X109" s="762"/>
      <c r="Y109" s="762"/>
      <c r="Z109" s="762"/>
      <c r="AA109" s="762"/>
      <c r="AB109" s="784"/>
      <c r="AC109" s="781"/>
      <c r="AD109" s="762"/>
      <c r="AE109" s="760"/>
      <c r="AF109" s="762"/>
      <c r="AG109" s="762"/>
      <c r="AH109" s="762"/>
      <c r="AI109" s="772"/>
      <c r="AJ109" s="726"/>
      <c r="AK109" s="726"/>
    </row>
    <row r="110" spans="1:37" ht="43.5" customHeight="1" thickBot="1" x14ac:dyDescent="0.3">
      <c r="A110" s="876"/>
      <c r="B110" s="995" t="s">
        <v>200</v>
      </c>
      <c r="C110" s="842"/>
      <c r="D110" s="1130"/>
      <c r="E110" s="738"/>
      <c r="F110" s="11" t="s">
        <v>78</v>
      </c>
      <c r="G110" s="15" t="s">
        <v>80</v>
      </c>
      <c r="H110" s="301">
        <v>2</v>
      </c>
      <c r="I110" s="302">
        <v>2</v>
      </c>
      <c r="J110" s="302">
        <v>2</v>
      </c>
      <c r="K110" s="302">
        <v>2</v>
      </c>
      <c r="L110" s="302">
        <v>2</v>
      </c>
      <c r="M110" s="302"/>
      <c r="N110" s="302">
        <v>2</v>
      </c>
      <c r="O110" s="302">
        <v>2</v>
      </c>
      <c r="P110" s="302">
        <v>2</v>
      </c>
      <c r="Q110" s="302">
        <v>2</v>
      </c>
      <c r="R110" s="302">
        <v>2</v>
      </c>
      <c r="S110" s="303">
        <v>2</v>
      </c>
      <c r="T110" s="249">
        <f t="shared" si="51"/>
        <v>22</v>
      </c>
      <c r="U110" s="764"/>
      <c r="V110" s="762"/>
      <c r="W110" s="762"/>
      <c r="X110" s="762"/>
      <c r="Y110" s="762"/>
      <c r="Z110" s="762"/>
      <c r="AA110" s="762"/>
      <c r="AB110" s="784"/>
      <c r="AC110" s="781"/>
      <c r="AD110" s="762"/>
      <c r="AE110" s="760"/>
      <c r="AF110" s="762"/>
      <c r="AG110" s="762"/>
      <c r="AH110" s="762"/>
      <c r="AI110" s="772"/>
      <c r="AJ110" s="726"/>
      <c r="AK110" s="726"/>
    </row>
    <row r="111" spans="1:37" ht="43.5" customHeight="1" x14ac:dyDescent="0.25">
      <c r="A111" s="860">
        <v>30</v>
      </c>
      <c r="B111" s="1047" t="s">
        <v>449</v>
      </c>
      <c r="C111" s="845" t="s">
        <v>447</v>
      </c>
      <c r="D111" s="1129" t="s">
        <v>450</v>
      </c>
      <c r="E111" s="841" t="s">
        <v>75</v>
      </c>
      <c r="F111" s="13" t="s">
        <v>6</v>
      </c>
      <c r="G111" s="14" t="s">
        <v>77</v>
      </c>
      <c r="H111" s="308">
        <v>4</v>
      </c>
      <c r="I111" s="309">
        <v>4</v>
      </c>
      <c r="J111" s="309">
        <v>4</v>
      </c>
      <c r="K111" s="309">
        <v>4</v>
      </c>
      <c r="L111" s="309">
        <v>4</v>
      </c>
      <c r="M111" s="309">
        <v>4</v>
      </c>
      <c r="N111" s="309">
        <v>4</v>
      </c>
      <c r="O111" s="309">
        <v>4</v>
      </c>
      <c r="P111" s="309">
        <v>4</v>
      </c>
      <c r="Q111" s="309">
        <v>4</v>
      </c>
      <c r="R111" s="309">
        <v>4</v>
      </c>
      <c r="S111" s="310">
        <v>4</v>
      </c>
      <c r="T111" s="250">
        <f t="shared" si="51"/>
        <v>48</v>
      </c>
      <c r="U111" s="736"/>
      <c r="V111" s="730"/>
      <c r="W111" s="730"/>
      <c r="X111" s="730"/>
      <c r="Y111" s="730"/>
      <c r="Z111" s="730"/>
      <c r="AA111" s="730"/>
      <c r="AB111" s="739" t="str">
        <f>E111</f>
        <v>kg</v>
      </c>
      <c r="AC111" s="780">
        <f>SUM(T111:T114)</f>
        <v>49</v>
      </c>
      <c r="AD111" s="730"/>
      <c r="AE111" s="761">
        <f t="shared" ref="AE111" si="55">AC111*AD111</f>
        <v>0</v>
      </c>
      <c r="AF111" s="730"/>
      <c r="AG111" s="730"/>
      <c r="AH111" s="730"/>
      <c r="AI111" s="733"/>
      <c r="AJ111" s="769"/>
      <c r="AK111" s="769"/>
    </row>
    <row r="112" spans="1:37" ht="43.5" customHeight="1" x14ac:dyDescent="0.25">
      <c r="A112" s="876"/>
      <c r="B112" s="995"/>
      <c r="C112" s="842"/>
      <c r="D112" s="1130"/>
      <c r="E112" s="738"/>
      <c r="F112" s="545" t="s">
        <v>692</v>
      </c>
      <c r="G112" s="546" t="s">
        <v>699</v>
      </c>
      <c r="H112" s="547"/>
      <c r="I112" s="548"/>
      <c r="J112" s="548"/>
      <c r="K112" s="548"/>
      <c r="L112" s="548"/>
      <c r="M112" s="548"/>
      <c r="N112" s="548"/>
      <c r="O112" s="548"/>
      <c r="P112" s="548"/>
      <c r="Q112" s="548"/>
      <c r="R112" s="548"/>
      <c r="S112" s="549"/>
      <c r="T112" s="578">
        <v>1</v>
      </c>
      <c r="U112" s="736"/>
      <c r="V112" s="730"/>
      <c r="W112" s="730"/>
      <c r="X112" s="730"/>
      <c r="Y112" s="730"/>
      <c r="Z112" s="730"/>
      <c r="AA112" s="730"/>
      <c r="AB112" s="739"/>
      <c r="AC112" s="780"/>
      <c r="AD112" s="730"/>
      <c r="AE112" s="761"/>
      <c r="AF112" s="730"/>
      <c r="AG112" s="730"/>
      <c r="AH112" s="730"/>
      <c r="AI112" s="733"/>
      <c r="AJ112" s="726"/>
      <c r="AK112" s="726"/>
    </row>
    <row r="113" spans="1:37" ht="43.5" customHeight="1" x14ac:dyDescent="0.25">
      <c r="A113" s="876"/>
      <c r="B113" s="995" t="s">
        <v>200</v>
      </c>
      <c r="C113" s="842"/>
      <c r="D113" s="1130"/>
      <c r="E113" s="738"/>
      <c r="F113" s="9" t="s">
        <v>8</v>
      </c>
      <c r="G113" s="48"/>
      <c r="H113" s="376"/>
      <c r="I113" s="377"/>
      <c r="J113" s="377"/>
      <c r="K113" s="377"/>
      <c r="L113" s="377"/>
      <c r="M113" s="377"/>
      <c r="N113" s="377"/>
      <c r="O113" s="377"/>
      <c r="P113" s="377"/>
      <c r="Q113" s="377"/>
      <c r="R113" s="377"/>
      <c r="S113" s="378"/>
      <c r="T113" s="251">
        <f t="shared" si="51"/>
        <v>0</v>
      </c>
      <c r="U113" s="764"/>
      <c r="V113" s="762"/>
      <c r="W113" s="762"/>
      <c r="X113" s="762"/>
      <c r="Y113" s="762"/>
      <c r="Z113" s="762"/>
      <c r="AA113" s="762"/>
      <c r="AB113" s="784"/>
      <c r="AC113" s="781"/>
      <c r="AD113" s="762"/>
      <c r="AE113" s="760"/>
      <c r="AF113" s="762"/>
      <c r="AG113" s="762"/>
      <c r="AH113" s="762"/>
      <c r="AI113" s="772"/>
      <c r="AJ113" s="726"/>
      <c r="AK113" s="726"/>
    </row>
    <row r="114" spans="1:37" ht="43.5" customHeight="1" x14ac:dyDescent="0.25">
      <c r="A114" s="874"/>
      <c r="B114" s="1042" t="s">
        <v>200</v>
      </c>
      <c r="C114" s="843"/>
      <c r="D114" s="1131"/>
      <c r="E114" s="739"/>
      <c r="F114" s="11" t="s">
        <v>78</v>
      </c>
      <c r="G114" s="15"/>
      <c r="H114" s="301"/>
      <c r="I114" s="302"/>
      <c r="J114" s="302"/>
      <c r="K114" s="302"/>
      <c r="L114" s="302"/>
      <c r="M114" s="302"/>
      <c r="N114" s="302"/>
      <c r="O114" s="302"/>
      <c r="P114" s="302"/>
      <c r="Q114" s="302"/>
      <c r="R114" s="302"/>
      <c r="S114" s="303"/>
      <c r="T114" s="252">
        <f t="shared" si="51"/>
        <v>0</v>
      </c>
      <c r="U114" s="764"/>
      <c r="V114" s="762"/>
      <c r="W114" s="762"/>
      <c r="X114" s="762"/>
      <c r="Y114" s="762"/>
      <c r="Z114" s="762"/>
      <c r="AA114" s="762"/>
      <c r="AB114" s="784"/>
      <c r="AC114" s="781"/>
      <c r="AD114" s="762"/>
      <c r="AE114" s="760"/>
      <c r="AF114" s="762"/>
      <c r="AG114" s="762"/>
      <c r="AH114" s="762"/>
      <c r="AI114" s="772"/>
      <c r="AJ114" s="727"/>
      <c r="AK114" s="727"/>
    </row>
    <row r="115" spans="1:37" ht="43.5" customHeight="1" x14ac:dyDescent="0.25">
      <c r="A115" s="925">
        <v>31</v>
      </c>
      <c r="B115" s="543" t="s">
        <v>700</v>
      </c>
      <c r="C115" s="541" t="s">
        <v>701</v>
      </c>
      <c r="D115" s="579" t="s">
        <v>702</v>
      </c>
      <c r="E115" s="1136" t="s">
        <v>75</v>
      </c>
      <c r="F115" s="1106" t="s">
        <v>692</v>
      </c>
      <c r="G115" s="546" t="s">
        <v>695</v>
      </c>
      <c r="H115" s="547"/>
      <c r="I115" s="548"/>
      <c r="J115" s="548"/>
      <c r="K115" s="548"/>
      <c r="L115" s="548"/>
      <c r="M115" s="548"/>
      <c r="N115" s="548"/>
      <c r="O115" s="548"/>
      <c r="P115" s="583"/>
      <c r="Q115" s="548"/>
      <c r="R115" s="548"/>
      <c r="S115" s="549"/>
      <c r="T115" s="580">
        <v>1</v>
      </c>
      <c r="U115" s="734"/>
      <c r="V115" s="728"/>
      <c r="W115" s="728"/>
      <c r="X115" s="728"/>
      <c r="Y115" s="728"/>
      <c r="Z115" s="728"/>
      <c r="AA115" s="728"/>
      <c r="AB115" s="841"/>
      <c r="AC115" s="828">
        <v>9</v>
      </c>
      <c r="AD115" s="728"/>
      <c r="AE115" s="1029"/>
      <c r="AF115" s="728"/>
      <c r="AG115" s="728"/>
      <c r="AH115" s="728"/>
      <c r="AI115" s="731"/>
      <c r="AJ115" s="725"/>
      <c r="AK115" s="725"/>
    </row>
    <row r="116" spans="1:37" s="581" customFormat="1" ht="43.5" customHeight="1" x14ac:dyDescent="0.25">
      <c r="A116" s="876"/>
      <c r="B116" s="544" t="s">
        <v>703</v>
      </c>
      <c r="C116" s="845" t="s">
        <v>705</v>
      </c>
      <c r="D116" s="1139" t="s">
        <v>704</v>
      </c>
      <c r="E116" s="1137"/>
      <c r="F116" s="1107"/>
      <c r="G116" s="546" t="s">
        <v>695</v>
      </c>
      <c r="H116" s="547"/>
      <c r="I116" s="548"/>
      <c r="J116" s="548"/>
      <c r="K116" s="548"/>
      <c r="L116" s="548"/>
      <c r="M116" s="548"/>
      <c r="N116" s="548"/>
      <c r="O116" s="548"/>
      <c r="P116" s="548"/>
      <c r="Q116" s="548"/>
      <c r="R116" s="548"/>
      <c r="S116" s="549"/>
      <c r="T116" s="580">
        <v>3</v>
      </c>
      <c r="U116" s="735"/>
      <c r="V116" s="729"/>
      <c r="W116" s="729"/>
      <c r="X116" s="729"/>
      <c r="Y116" s="729"/>
      <c r="Z116" s="729"/>
      <c r="AA116" s="729"/>
      <c r="AB116" s="738"/>
      <c r="AC116" s="822"/>
      <c r="AD116" s="729"/>
      <c r="AE116" s="758"/>
      <c r="AF116" s="729"/>
      <c r="AG116" s="729"/>
      <c r="AH116" s="729"/>
      <c r="AI116" s="732"/>
      <c r="AJ116" s="726"/>
      <c r="AK116" s="726"/>
    </row>
    <row r="117" spans="1:37" ht="43.5" customHeight="1" x14ac:dyDescent="0.25">
      <c r="A117" s="876"/>
      <c r="B117" s="543" t="s">
        <v>706</v>
      </c>
      <c r="C117" s="842"/>
      <c r="D117" s="1130"/>
      <c r="E117" s="1137"/>
      <c r="F117" s="1107"/>
      <c r="G117" s="535" t="s">
        <v>695</v>
      </c>
      <c r="H117" s="536"/>
      <c r="I117" s="537"/>
      <c r="J117" s="537"/>
      <c r="K117" s="537"/>
      <c r="L117" s="537"/>
      <c r="M117" s="537"/>
      <c r="N117" s="537"/>
      <c r="O117" s="537"/>
      <c r="P117" s="537"/>
      <c r="Q117" s="537"/>
      <c r="R117" s="537"/>
      <c r="S117" s="538"/>
      <c r="T117" s="249">
        <v>3</v>
      </c>
      <c r="U117" s="735"/>
      <c r="V117" s="729"/>
      <c r="W117" s="729"/>
      <c r="X117" s="729"/>
      <c r="Y117" s="729"/>
      <c r="Z117" s="729"/>
      <c r="AA117" s="729"/>
      <c r="AB117" s="738"/>
      <c r="AC117" s="822"/>
      <c r="AD117" s="729"/>
      <c r="AE117" s="758"/>
      <c r="AF117" s="729"/>
      <c r="AG117" s="729"/>
      <c r="AH117" s="729"/>
      <c r="AI117" s="732"/>
      <c r="AJ117" s="726"/>
      <c r="AK117" s="726"/>
    </row>
    <row r="118" spans="1:37" ht="43.5" customHeight="1" thickBot="1" x14ac:dyDescent="0.3">
      <c r="A118" s="861"/>
      <c r="B118" s="542" t="s">
        <v>707</v>
      </c>
      <c r="C118" s="843"/>
      <c r="D118" s="1140"/>
      <c r="E118" s="1138"/>
      <c r="F118" s="1109"/>
      <c r="G118" s="546" t="s">
        <v>695</v>
      </c>
      <c r="H118" s="547"/>
      <c r="I118" s="548"/>
      <c r="J118" s="548"/>
      <c r="K118" s="548"/>
      <c r="L118" s="548"/>
      <c r="M118" s="548"/>
      <c r="N118" s="548"/>
      <c r="O118" s="548"/>
      <c r="P118" s="548"/>
      <c r="Q118" s="548"/>
      <c r="R118" s="548"/>
      <c r="S118" s="549"/>
      <c r="T118" s="249">
        <v>2</v>
      </c>
      <c r="U118" s="736"/>
      <c r="V118" s="730"/>
      <c r="W118" s="730"/>
      <c r="X118" s="730"/>
      <c r="Y118" s="730"/>
      <c r="Z118" s="730"/>
      <c r="AA118" s="730"/>
      <c r="AB118" s="739"/>
      <c r="AC118" s="780"/>
      <c r="AD118" s="730"/>
      <c r="AE118" s="761"/>
      <c r="AF118" s="730"/>
      <c r="AG118" s="730"/>
      <c r="AH118" s="730"/>
      <c r="AI118" s="733"/>
      <c r="AJ118" s="748"/>
      <c r="AK118" s="748"/>
    </row>
    <row r="119" spans="1:37" ht="43.5" customHeight="1" x14ac:dyDescent="0.25">
      <c r="A119" s="860">
        <v>32</v>
      </c>
      <c r="B119" s="790" t="s">
        <v>451</v>
      </c>
      <c r="C119" s="818" t="s">
        <v>452</v>
      </c>
      <c r="D119" s="804" t="s">
        <v>453</v>
      </c>
      <c r="E119" s="841" t="s">
        <v>75</v>
      </c>
      <c r="F119" s="13"/>
      <c r="G119" s="14"/>
      <c r="H119" s="308"/>
      <c r="I119" s="309"/>
      <c r="J119" s="309"/>
      <c r="K119" s="309"/>
      <c r="L119" s="309"/>
      <c r="M119" s="309"/>
      <c r="N119" s="309"/>
      <c r="O119" s="309"/>
      <c r="P119" s="309"/>
      <c r="Q119" s="309"/>
      <c r="R119" s="309"/>
      <c r="S119" s="310"/>
      <c r="T119" s="250">
        <f t="shared" si="51"/>
        <v>0</v>
      </c>
      <c r="U119" s="736"/>
      <c r="V119" s="730"/>
      <c r="W119" s="730"/>
      <c r="X119" s="730"/>
      <c r="Y119" s="730"/>
      <c r="Z119" s="730"/>
      <c r="AA119" s="730"/>
      <c r="AB119" s="739" t="str">
        <f t="shared" ref="AB119" si="56">E119</f>
        <v>kg</v>
      </c>
      <c r="AC119" s="780">
        <f>SUM(T119:T121)</f>
        <v>6</v>
      </c>
      <c r="AD119" s="730"/>
      <c r="AE119" s="761">
        <f t="shared" ref="AE119" si="57">AC119*AD119</f>
        <v>0</v>
      </c>
      <c r="AF119" s="730"/>
      <c r="AG119" s="730"/>
      <c r="AH119" s="730"/>
      <c r="AI119" s="733"/>
      <c r="AJ119" s="769"/>
      <c r="AK119" s="769"/>
    </row>
    <row r="120" spans="1:37" ht="43.5" customHeight="1" x14ac:dyDescent="0.25">
      <c r="A120" s="876"/>
      <c r="B120" s="832" t="s">
        <v>200</v>
      </c>
      <c r="C120" s="741"/>
      <c r="D120" s="741"/>
      <c r="E120" s="738"/>
      <c r="F120" s="9"/>
      <c r="G120" s="10"/>
      <c r="H120" s="273"/>
      <c r="I120" s="274"/>
      <c r="J120" s="274"/>
      <c r="K120" s="274"/>
      <c r="L120" s="274"/>
      <c r="M120" s="274"/>
      <c r="N120" s="274"/>
      <c r="O120" s="274"/>
      <c r="P120" s="274"/>
      <c r="Q120" s="274"/>
      <c r="R120" s="274"/>
      <c r="S120" s="275"/>
      <c r="T120" s="251">
        <f t="shared" si="51"/>
        <v>0</v>
      </c>
      <c r="U120" s="764"/>
      <c r="V120" s="762"/>
      <c r="W120" s="762"/>
      <c r="X120" s="762"/>
      <c r="Y120" s="762"/>
      <c r="Z120" s="762"/>
      <c r="AA120" s="762"/>
      <c r="AB120" s="784"/>
      <c r="AC120" s="781"/>
      <c r="AD120" s="762"/>
      <c r="AE120" s="760"/>
      <c r="AF120" s="762"/>
      <c r="AG120" s="762"/>
      <c r="AH120" s="762"/>
      <c r="AI120" s="772"/>
      <c r="AJ120" s="726"/>
      <c r="AK120" s="726"/>
    </row>
    <row r="121" spans="1:37" ht="43.5" customHeight="1" x14ac:dyDescent="0.25">
      <c r="A121" s="874"/>
      <c r="B121" s="833" t="s">
        <v>200</v>
      </c>
      <c r="C121" s="742"/>
      <c r="D121" s="742"/>
      <c r="E121" s="739"/>
      <c r="F121" s="46" t="s">
        <v>78</v>
      </c>
      <c r="G121" s="15" t="s">
        <v>188</v>
      </c>
      <c r="H121" s="301">
        <v>1</v>
      </c>
      <c r="I121" s="302"/>
      <c r="J121" s="302">
        <v>1</v>
      </c>
      <c r="K121" s="302"/>
      <c r="L121" s="302">
        <v>1</v>
      </c>
      <c r="M121" s="302"/>
      <c r="N121" s="302"/>
      <c r="O121" s="302">
        <v>1</v>
      </c>
      <c r="P121" s="302"/>
      <c r="Q121" s="302">
        <v>1</v>
      </c>
      <c r="R121" s="302"/>
      <c r="S121" s="303">
        <v>1</v>
      </c>
      <c r="T121" s="252">
        <f t="shared" si="51"/>
        <v>6</v>
      </c>
      <c r="U121" s="764"/>
      <c r="V121" s="762"/>
      <c r="W121" s="762"/>
      <c r="X121" s="762"/>
      <c r="Y121" s="762"/>
      <c r="Z121" s="762"/>
      <c r="AA121" s="762"/>
      <c r="AB121" s="784"/>
      <c r="AC121" s="781"/>
      <c r="AD121" s="762"/>
      <c r="AE121" s="760"/>
      <c r="AF121" s="762"/>
      <c r="AG121" s="762"/>
      <c r="AH121" s="762"/>
      <c r="AI121" s="772"/>
      <c r="AJ121" s="727"/>
      <c r="AK121" s="727"/>
    </row>
    <row r="122" spans="1:37" ht="43.5" customHeight="1" x14ac:dyDescent="0.25">
      <c r="A122" s="925">
        <v>33</v>
      </c>
      <c r="B122" s="561" t="s">
        <v>708</v>
      </c>
      <c r="C122" s="593" t="s">
        <v>709</v>
      </c>
      <c r="D122" s="539" t="s">
        <v>456</v>
      </c>
      <c r="E122" s="582" t="s">
        <v>75</v>
      </c>
      <c r="F122" s="545" t="s">
        <v>692</v>
      </c>
      <c r="G122" s="546" t="s">
        <v>695</v>
      </c>
      <c r="H122" s="547"/>
      <c r="I122" s="548"/>
      <c r="J122" s="548"/>
      <c r="K122" s="548"/>
      <c r="L122" s="548"/>
      <c r="M122" s="548"/>
      <c r="N122" s="548"/>
      <c r="O122" s="548"/>
      <c r="P122" s="548"/>
      <c r="Q122" s="548"/>
      <c r="R122" s="548"/>
      <c r="S122" s="549"/>
      <c r="T122" s="326">
        <v>2</v>
      </c>
      <c r="U122" s="734"/>
      <c r="V122" s="728"/>
      <c r="W122" s="728"/>
      <c r="X122" s="728"/>
      <c r="Y122" s="728"/>
      <c r="Z122" s="728"/>
      <c r="AA122" s="728"/>
      <c r="AB122" s="841" t="str">
        <f>E123</f>
        <v>kg</v>
      </c>
      <c r="AC122" s="828">
        <f>SUM(T123:T126)</f>
        <v>359</v>
      </c>
      <c r="AD122" s="728"/>
      <c r="AE122" s="1029">
        <f>AC122*AD123</f>
        <v>0</v>
      </c>
      <c r="AF122" s="728"/>
      <c r="AG122" s="728"/>
      <c r="AH122" s="728"/>
      <c r="AI122" s="731"/>
      <c r="AJ122" s="725"/>
      <c r="AK122" s="725"/>
    </row>
    <row r="123" spans="1:37" ht="43.5" customHeight="1" x14ac:dyDescent="0.25">
      <c r="A123" s="876"/>
      <c r="B123" s="790" t="s">
        <v>454</v>
      </c>
      <c r="C123" s="818" t="s">
        <v>455</v>
      </c>
      <c r="D123" s="842" t="s">
        <v>456</v>
      </c>
      <c r="E123" s="841" t="s">
        <v>75</v>
      </c>
      <c r="F123" s="13" t="s">
        <v>6</v>
      </c>
      <c r="G123" s="14" t="s">
        <v>77</v>
      </c>
      <c r="H123" s="308">
        <v>15</v>
      </c>
      <c r="I123" s="309">
        <v>50</v>
      </c>
      <c r="J123" s="309">
        <v>15</v>
      </c>
      <c r="K123" s="309">
        <v>15</v>
      </c>
      <c r="L123" s="309">
        <v>15</v>
      </c>
      <c r="M123" s="309">
        <v>5</v>
      </c>
      <c r="N123" s="309">
        <v>5</v>
      </c>
      <c r="O123" s="309">
        <v>5</v>
      </c>
      <c r="P123" s="309">
        <v>15</v>
      </c>
      <c r="Q123" s="309">
        <v>20</v>
      </c>
      <c r="R123" s="309">
        <v>15</v>
      </c>
      <c r="S123" s="310">
        <v>20</v>
      </c>
      <c r="T123" s="251">
        <f t="shared" si="51"/>
        <v>195</v>
      </c>
      <c r="U123" s="735"/>
      <c r="V123" s="729"/>
      <c r="W123" s="729"/>
      <c r="X123" s="729"/>
      <c r="Y123" s="729"/>
      <c r="Z123" s="729"/>
      <c r="AA123" s="729"/>
      <c r="AB123" s="738"/>
      <c r="AC123" s="822"/>
      <c r="AD123" s="729"/>
      <c r="AE123" s="758"/>
      <c r="AF123" s="729"/>
      <c r="AG123" s="729"/>
      <c r="AH123" s="729"/>
      <c r="AI123" s="732"/>
      <c r="AJ123" s="726"/>
      <c r="AK123" s="726"/>
    </row>
    <row r="124" spans="1:37" ht="43.5" customHeight="1" x14ac:dyDescent="0.25">
      <c r="A124" s="876"/>
      <c r="B124" s="832"/>
      <c r="C124" s="741"/>
      <c r="D124" s="842"/>
      <c r="E124" s="738"/>
      <c r="F124" s="545" t="s">
        <v>692</v>
      </c>
      <c r="G124" s="546" t="s">
        <v>695</v>
      </c>
      <c r="H124" s="547"/>
      <c r="I124" s="548"/>
      <c r="J124" s="548"/>
      <c r="K124" s="548"/>
      <c r="L124" s="548"/>
      <c r="M124" s="548"/>
      <c r="N124" s="548"/>
      <c r="O124" s="548"/>
      <c r="P124" s="548"/>
      <c r="Q124" s="548"/>
      <c r="R124" s="548"/>
      <c r="S124" s="549"/>
      <c r="T124" s="251">
        <v>2</v>
      </c>
      <c r="U124" s="735"/>
      <c r="V124" s="729"/>
      <c r="W124" s="729"/>
      <c r="X124" s="729"/>
      <c r="Y124" s="729"/>
      <c r="Z124" s="729"/>
      <c r="AA124" s="729"/>
      <c r="AB124" s="738"/>
      <c r="AC124" s="822"/>
      <c r="AD124" s="729"/>
      <c r="AE124" s="758"/>
      <c r="AF124" s="729"/>
      <c r="AG124" s="729"/>
      <c r="AH124" s="729"/>
      <c r="AI124" s="732"/>
      <c r="AJ124" s="726"/>
      <c r="AK124" s="726"/>
    </row>
    <row r="125" spans="1:37" ht="43.5" customHeight="1" x14ac:dyDescent="0.25">
      <c r="A125" s="876"/>
      <c r="B125" s="832" t="s">
        <v>200</v>
      </c>
      <c r="C125" s="741"/>
      <c r="D125" s="842"/>
      <c r="E125" s="738"/>
      <c r="F125" s="9" t="s">
        <v>8</v>
      </c>
      <c r="G125" s="10" t="s">
        <v>91</v>
      </c>
      <c r="H125" s="379">
        <v>8</v>
      </c>
      <c r="I125" s="380">
        <v>8</v>
      </c>
      <c r="J125" s="380">
        <v>8</v>
      </c>
      <c r="K125" s="380">
        <v>8</v>
      </c>
      <c r="L125" s="380">
        <v>8</v>
      </c>
      <c r="M125" s="380">
        <v>8</v>
      </c>
      <c r="N125" s="380">
        <v>8</v>
      </c>
      <c r="O125" s="380">
        <v>8</v>
      </c>
      <c r="P125" s="380">
        <v>8</v>
      </c>
      <c r="Q125" s="380">
        <v>8</v>
      </c>
      <c r="R125" s="380">
        <v>8</v>
      </c>
      <c r="S125" s="381">
        <v>8</v>
      </c>
      <c r="T125" s="251">
        <f t="shared" si="51"/>
        <v>96</v>
      </c>
      <c r="U125" s="735"/>
      <c r="V125" s="729"/>
      <c r="W125" s="729"/>
      <c r="X125" s="729"/>
      <c r="Y125" s="729"/>
      <c r="Z125" s="729"/>
      <c r="AA125" s="729"/>
      <c r="AB125" s="738"/>
      <c r="AC125" s="822"/>
      <c r="AD125" s="729"/>
      <c r="AE125" s="758"/>
      <c r="AF125" s="729"/>
      <c r="AG125" s="729"/>
      <c r="AH125" s="729"/>
      <c r="AI125" s="732"/>
      <c r="AJ125" s="726"/>
      <c r="AK125" s="726"/>
    </row>
    <row r="126" spans="1:37" ht="43.5" customHeight="1" x14ac:dyDescent="0.25">
      <c r="A126" s="874"/>
      <c r="B126" s="833" t="s">
        <v>200</v>
      </c>
      <c r="C126" s="742"/>
      <c r="D126" s="843"/>
      <c r="E126" s="739"/>
      <c r="F126" s="11" t="s">
        <v>78</v>
      </c>
      <c r="G126" s="15" t="s">
        <v>188</v>
      </c>
      <c r="H126" s="301">
        <v>6</v>
      </c>
      <c r="I126" s="302">
        <v>6</v>
      </c>
      <c r="J126" s="302">
        <v>6</v>
      </c>
      <c r="K126" s="302">
        <v>6</v>
      </c>
      <c r="L126" s="302">
        <v>6</v>
      </c>
      <c r="M126" s="302"/>
      <c r="N126" s="302">
        <v>6</v>
      </c>
      <c r="O126" s="302">
        <v>6</v>
      </c>
      <c r="P126" s="302">
        <v>6</v>
      </c>
      <c r="Q126" s="302">
        <v>6</v>
      </c>
      <c r="R126" s="302">
        <v>6</v>
      </c>
      <c r="S126" s="303">
        <v>6</v>
      </c>
      <c r="T126" s="252">
        <f t="shared" si="51"/>
        <v>66</v>
      </c>
      <c r="U126" s="736"/>
      <c r="V126" s="730"/>
      <c r="W126" s="730"/>
      <c r="X126" s="730"/>
      <c r="Y126" s="730"/>
      <c r="Z126" s="730"/>
      <c r="AA126" s="730"/>
      <c r="AB126" s="739"/>
      <c r="AC126" s="780"/>
      <c r="AD126" s="730"/>
      <c r="AE126" s="761"/>
      <c r="AF126" s="730"/>
      <c r="AG126" s="730"/>
      <c r="AH126" s="730"/>
      <c r="AI126" s="733"/>
      <c r="AJ126" s="727"/>
      <c r="AK126" s="727"/>
    </row>
    <row r="127" spans="1:37" ht="43.5" customHeight="1" x14ac:dyDescent="0.25">
      <c r="A127" s="925">
        <v>34</v>
      </c>
      <c r="B127" s="540" t="s">
        <v>718</v>
      </c>
      <c r="C127" s="818" t="s">
        <v>716</v>
      </c>
      <c r="D127" s="845" t="s">
        <v>717</v>
      </c>
      <c r="E127" s="841" t="s">
        <v>75</v>
      </c>
      <c r="F127" s="1106" t="s">
        <v>692</v>
      </c>
      <c r="G127" s="871" t="s">
        <v>695</v>
      </c>
      <c r="H127" s="547"/>
      <c r="I127" s="548"/>
      <c r="J127" s="548"/>
      <c r="K127" s="548"/>
      <c r="L127" s="548"/>
      <c r="M127" s="548"/>
      <c r="N127" s="548"/>
      <c r="O127" s="548"/>
      <c r="P127" s="548"/>
      <c r="Q127" s="548"/>
      <c r="R127" s="548"/>
      <c r="S127" s="549"/>
      <c r="T127" s="251">
        <v>1</v>
      </c>
      <c r="U127" s="734"/>
      <c r="V127" s="728"/>
      <c r="W127" s="728"/>
      <c r="X127" s="728"/>
      <c r="Y127" s="728"/>
      <c r="Z127" s="728"/>
      <c r="AA127" s="728"/>
      <c r="AB127" s="841"/>
      <c r="AC127" s="828">
        <v>5</v>
      </c>
      <c r="AD127" s="728"/>
      <c r="AE127" s="1029"/>
      <c r="AF127" s="728"/>
      <c r="AG127" s="728"/>
      <c r="AH127" s="728"/>
      <c r="AI127" s="731"/>
      <c r="AJ127" s="725"/>
      <c r="AK127" s="725"/>
    </row>
    <row r="128" spans="1:37" ht="43.5" customHeight="1" x14ac:dyDescent="0.25">
      <c r="A128" s="876"/>
      <c r="B128" s="540" t="s">
        <v>719</v>
      </c>
      <c r="C128" s="741"/>
      <c r="D128" s="842"/>
      <c r="E128" s="738"/>
      <c r="F128" s="1107"/>
      <c r="G128" s="1108"/>
      <c r="H128" s="547"/>
      <c r="I128" s="548"/>
      <c r="J128" s="548"/>
      <c r="K128" s="548"/>
      <c r="L128" s="548"/>
      <c r="M128" s="548"/>
      <c r="N128" s="548"/>
      <c r="O128" s="548"/>
      <c r="P128" s="548"/>
      <c r="Q128" s="548"/>
      <c r="R128" s="548"/>
      <c r="S128" s="549"/>
      <c r="T128" s="251">
        <v>1</v>
      </c>
      <c r="U128" s="735"/>
      <c r="V128" s="729"/>
      <c r="W128" s="729"/>
      <c r="X128" s="729"/>
      <c r="Y128" s="729"/>
      <c r="Z128" s="729"/>
      <c r="AA128" s="729"/>
      <c r="AB128" s="738"/>
      <c r="AC128" s="822"/>
      <c r="AD128" s="729"/>
      <c r="AE128" s="758"/>
      <c r="AF128" s="729"/>
      <c r="AG128" s="729"/>
      <c r="AH128" s="729"/>
      <c r="AI128" s="732"/>
      <c r="AJ128" s="726"/>
      <c r="AK128" s="726"/>
    </row>
    <row r="129" spans="1:37" ht="43.5" customHeight="1" x14ac:dyDescent="0.25">
      <c r="A129" s="876"/>
      <c r="B129" s="540" t="s">
        <v>720</v>
      </c>
      <c r="C129" s="741"/>
      <c r="D129" s="842"/>
      <c r="E129" s="738"/>
      <c r="F129" s="1107"/>
      <c r="G129" s="1108"/>
      <c r="H129" s="547"/>
      <c r="I129" s="548"/>
      <c r="J129" s="548"/>
      <c r="K129" s="548"/>
      <c r="L129" s="548"/>
      <c r="M129" s="548"/>
      <c r="N129" s="548"/>
      <c r="O129" s="548"/>
      <c r="P129" s="548"/>
      <c r="Q129" s="548"/>
      <c r="R129" s="548"/>
      <c r="S129" s="549"/>
      <c r="T129" s="251">
        <v>1</v>
      </c>
      <c r="U129" s="735"/>
      <c r="V129" s="729"/>
      <c r="W129" s="729"/>
      <c r="X129" s="729"/>
      <c r="Y129" s="729"/>
      <c r="Z129" s="729"/>
      <c r="AA129" s="729"/>
      <c r="AB129" s="738"/>
      <c r="AC129" s="822"/>
      <c r="AD129" s="729"/>
      <c r="AE129" s="758"/>
      <c r="AF129" s="729"/>
      <c r="AG129" s="729"/>
      <c r="AH129" s="729"/>
      <c r="AI129" s="732"/>
      <c r="AJ129" s="726"/>
      <c r="AK129" s="726"/>
    </row>
    <row r="130" spans="1:37" ht="42" customHeight="1" x14ac:dyDescent="0.25">
      <c r="A130" s="876"/>
      <c r="B130" s="540" t="s">
        <v>721</v>
      </c>
      <c r="C130" s="741"/>
      <c r="D130" s="842"/>
      <c r="E130" s="738"/>
      <c r="F130" s="1107"/>
      <c r="G130" s="1108"/>
      <c r="H130" s="547"/>
      <c r="I130" s="548"/>
      <c r="J130" s="548"/>
      <c r="K130" s="548"/>
      <c r="L130" s="548"/>
      <c r="M130" s="548"/>
      <c r="N130" s="548"/>
      <c r="O130" s="548"/>
      <c r="P130" s="548"/>
      <c r="Q130" s="548"/>
      <c r="R130" s="548"/>
      <c r="S130" s="549"/>
      <c r="T130" s="251">
        <v>1</v>
      </c>
      <c r="U130" s="735"/>
      <c r="V130" s="729"/>
      <c r="W130" s="729"/>
      <c r="X130" s="729"/>
      <c r="Y130" s="729"/>
      <c r="Z130" s="729"/>
      <c r="AA130" s="729"/>
      <c r="AB130" s="738"/>
      <c r="AC130" s="822"/>
      <c r="AD130" s="729"/>
      <c r="AE130" s="758"/>
      <c r="AF130" s="729"/>
      <c r="AG130" s="729"/>
      <c r="AH130" s="729"/>
      <c r="AI130" s="732"/>
      <c r="AJ130" s="726"/>
      <c r="AK130" s="726"/>
    </row>
    <row r="131" spans="1:37" ht="42" customHeight="1" thickBot="1" x14ac:dyDescent="0.3">
      <c r="A131" s="876"/>
      <c r="B131" s="540" t="s">
        <v>722</v>
      </c>
      <c r="C131" s="741"/>
      <c r="D131" s="842"/>
      <c r="E131" s="738"/>
      <c r="F131" s="1107"/>
      <c r="G131" s="1108"/>
      <c r="H131" s="547"/>
      <c r="I131" s="548"/>
      <c r="J131" s="548"/>
      <c r="K131" s="548"/>
      <c r="L131" s="548"/>
      <c r="M131" s="548"/>
      <c r="N131" s="548"/>
      <c r="O131" s="548"/>
      <c r="P131" s="548"/>
      <c r="Q131" s="548"/>
      <c r="R131" s="548"/>
      <c r="S131" s="549"/>
      <c r="T131" s="251">
        <v>1</v>
      </c>
      <c r="U131" s="736"/>
      <c r="V131" s="730"/>
      <c r="W131" s="730"/>
      <c r="X131" s="730"/>
      <c r="Y131" s="730"/>
      <c r="Z131" s="730"/>
      <c r="AA131" s="730"/>
      <c r="AB131" s="739"/>
      <c r="AC131" s="780"/>
      <c r="AD131" s="730"/>
      <c r="AE131" s="761"/>
      <c r="AF131" s="730"/>
      <c r="AG131" s="730"/>
      <c r="AH131" s="730"/>
      <c r="AI131" s="733"/>
      <c r="AJ131" s="748"/>
      <c r="AK131" s="748"/>
    </row>
    <row r="132" spans="1:37" ht="42" customHeight="1" x14ac:dyDescent="0.25">
      <c r="A132" s="860">
        <v>35</v>
      </c>
      <c r="B132" s="790" t="s">
        <v>457</v>
      </c>
      <c r="C132" s="818" t="s">
        <v>458</v>
      </c>
      <c r="D132" s="879" t="s">
        <v>459</v>
      </c>
      <c r="E132" s="841" t="s">
        <v>75</v>
      </c>
      <c r="F132" s="13" t="s">
        <v>6</v>
      </c>
      <c r="G132" s="14" t="s">
        <v>77</v>
      </c>
      <c r="H132" s="308">
        <v>15</v>
      </c>
      <c r="I132" s="309">
        <v>15</v>
      </c>
      <c r="J132" s="309">
        <v>15</v>
      </c>
      <c r="K132" s="309">
        <v>15</v>
      </c>
      <c r="L132" s="309">
        <v>15</v>
      </c>
      <c r="M132" s="309">
        <v>10</v>
      </c>
      <c r="N132" s="309">
        <v>10</v>
      </c>
      <c r="O132" s="309">
        <v>10</v>
      </c>
      <c r="P132" s="309">
        <v>15</v>
      </c>
      <c r="Q132" s="309">
        <v>15</v>
      </c>
      <c r="R132" s="309">
        <v>15</v>
      </c>
      <c r="S132" s="310">
        <v>15</v>
      </c>
      <c r="T132" s="326">
        <f t="shared" si="51"/>
        <v>165</v>
      </c>
      <c r="U132" s="736"/>
      <c r="V132" s="730"/>
      <c r="W132" s="730"/>
      <c r="X132" s="730"/>
      <c r="Y132" s="730"/>
      <c r="Z132" s="730"/>
      <c r="AA132" s="730"/>
      <c r="AB132" s="739" t="str">
        <f t="shared" ref="AB132" si="58">E132</f>
        <v>kg</v>
      </c>
      <c r="AC132" s="780">
        <f>SUM(T132:T134)</f>
        <v>447</v>
      </c>
      <c r="AD132" s="730"/>
      <c r="AE132" s="761">
        <f t="shared" ref="AE132" si="59">AC132*AD132</f>
        <v>0</v>
      </c>
      <c r="AF132" s="730"/>
      <c r="AG132" s="730"/>
      <c r="AH132" s="730"/>
      <c r="AI132" s="733"/>
      <c r="AJ132" s="769"/>
      <c r="AK132" s="769"/>
    </row>
    <row r="133" spans="1:37" ht="42" customHeight="1" x14ac:dyDescent="0.25">
      <c r="A133" s="876"/>
      <c r="B133" s="832" t="s">
        <v>200</v>
      </c>
      <c r="C133" s="741"/>
      <c r="D133" s="842"/>
      <c r="E133" s="738"/>
      <c r="F133" s="9" t="s">
        <v>8</v>
      </c>
      <c r="G133" s="10" t="s">
        <v>105</v>
      </c>
      <c r="H133" s="273">
        <v>16</v>
      </c>
      <c r="I133" s="274">
        <v>16</v>
      </c>
      <c r="J133" s="274">
        <v>16</v>
      </c>
      <c r="K133" s="274">
        <v>16</v>
      </c>
      <c r="L133" s="274">
        <v>16</v>
      </c>
      <c r="M133" s="274">
        <v>8</v>
      </c>
      <c r="N133" s="274">
        <v>8</v>
      </c>
      <c r="O133" s="274">
        <v>8</v>
      </c>
      <c r="P133" s="274">
        <v>16</v>
      </c>
      <c r="Q133" s="274">
        <v>16</v>
      </c>
      <c r="R133" s="274">
        <v>16</v>
      </c>
      <c r="S133" s="275">
        <v>16</v>
      </c>
      <c r="T133" s="251">
        <f t="shared" si="51"/>
        <v>168</v>
      </c>
      <c r="U133" s="764"/>
      <c r="V133" s="762"/>
      <c r="W133" s="762"/>
      <c r="X133" s="762"/>
      <c r="Y133" s="762"/>
      <c r="Z133" s="762"/>
      <c r="AA133" s="762"/>
      <c r="AB133" s="784"/>
      <c r="AC133" s="781"/>
      <c r="AD133" s="762"/>
      <c r="AE133" s="760"/>
      <c r="AF133" s="762"/>
      <c r="AG133" s="762"/>
      <c r="AH133" s="762"/>
      <c r="AI133" s="772"/>
      <c r="AJ133" s="726"/>
      <c r="AK133" s="726"/>
    </row>
    <row r="134" spans="1:37" ht="42" customHeight="1" thickBot="1" x14ac:dyDescent="0.3">
      <c r="A134" s="876"/>
      <c r="B134" s="832" t="s">
        <v>200</v>
      </c>
      <c r="C134" s="741"/>
      <c r="D134" s="842"/>
      <c r="E134" s="738"/>
      <c r="F134" s="11" t="s">
        <v>78</v>
      </c>
      <c r="G134" s="15" t="s">
        <v>188</v>
      </c>
      <c r="H134" s="301">
        <v>10</v>
      </c>
      <c r="I134" s="302">
        <v>10</v>
      </c>
      <c r="J134" s="302">
        <v>10</v>
      </c>
      <c r="K134" s="302">
        <v>10</v>
      </c>
      <c r="L134" s="302">
        <v>10</v>
      </c>
      <c r="M134" s="302">
        <v>8</v>
      </c>
      <c r="N134" s="302">
        <v>8</v>
      </c>
      <c r="O134" s="302">
        <v>8</v>
      </c>
      <c r="P134" s="302">
        <v>10</v>
      </c>
      <c r="Q134" s="302">
        <v>10</v>
      </c>
      <c r="R134" s="302">
        <v>10</v>
      </c>
      <c r="S134" s="303">
        <v>10</v>
      </c>
      <c r="T134" s="252">
        <f t="shared" si="51"/>
        <v>114</v>
      </c>
      <c r="U134" s="764"/>
      <c r="V134" s="762"/>
      <c r="W134" s="762"/>
      <c r="X134" s="762"/>
      <c r="Y134" s="762"/>
      <c r="Z134" s="762"/>
      <c r="AA134" s="762"/>
      <c r="AB134" s="784"/>
      <c r="AC134" s="781"/>
      <c r="AD134" s="762"/>
      <c r="AE134" s="760"/>
      <c r="AF134" s="762"/>
      <c r="AG134" s="762"/>
      <c r="AH134" s="762"/>
      <c r="AI134" s="772"/>
      <c r="AJ134" s="726"/>
      <c r="AK134" s="726"/>
    </row>
    <row r="135" spans="1:37" ht="42" customHeight="1" x14ac:dyDescent="0.25">
      <c r="A135" s="860">
        <v>36</v>
      </c>
      <c r="B135" s="790" t="s">
        <v>460</v>
      </c>
      <c r="C135" s="818" t="s">
        <v>461</v>
      </c>
      <c r="D135" s="1128" t="s">
        <v>462</v>
      </c>
      <c r="E135" s="841" t="s">
        <v>75</v>
      </c>
      <c r="F135" s="13" t="s">
        <v>6</v>
      </c>
      <c r="G135" s="14" t="s">
        <v>77</v>
      </c>
      <c r="H135" s="308">
        <v>10</v>
      </c>
      <c r="I135" s="309">
        <v>10</v>
      </c>
      <c r="J135" s="309">
        <v>10</v>
      </c>
      <c r="K135" s="309">
        <v>10</v>
      </c>
      <c r="L135" s="309">
        <v>10</v>
      </c>
      <c r="M135" s="309">
        <v>5</v>
      </c>
      <c r="N135" s="309">
        <v>5</v>
      </c>
      <c r="O135" s="309">
        <v>5</v>
      </c>
      <c r="P135" s="309">
        <v>10</v>
      </c>
      <c r="Q135" s="309">
        <v>10</v>
      </c>
      <c r="R135" s="309">
        <v>10</v>
      </c>
      <c r="S135" s="310">
        <v>10</v>
      </c>
      <c r="T135" s="326">
        <f t="shared" si="51"/>
        <v>105</v>
      </c>
      <c r="U135" s="736"/>
      <c r="V135" s="730"/>
      <c r="W135" s="730"/>
      <c r="X135" s="730"/>
      <c r="Y135" s="730"/>
      <c r="Z135" s="730"/>
      <c r="AA135" s="730"/>
      <c r="AB135" s="739" t="str">
        <f t="shared" ref="AB135" si="60">E135</f>
        <v>kg</v>
      </c>
      <c r="AC135" s="780">
        <f>SUM(T135:T137)</f>
        <v>105</v>
      </c>
      <c r="AD135" s="730"/>
      <c r="AE135" s="761">
        <f t="shared" ref="AE135" si="61">AC135*AD135</f>
        <v>0</v>
      </c>
      <c r="AF135" s="730"/>
      <c r="AG135" s="730"/>
      <c r="AH135" s="730"/>
      <c r="AI135" s="733"/>
      <c r="AJ135" s="769"/>
      <c r="AK135" s="769"/>
    </row>
    <row r="136" spans="1:37" ht="42" customHeight="1" x14ac:dyDescent="0.25">
      <c r="A136" s="876"/>
      <c r="B136" s="832" t="s">
        <v>200</v>
      </c>
      <c r="C136" s="741"/>
      <c r="D136" s="1065"/>
      <c r="E136" s="738"/>
      <c r="F136" s="9" t="s">
        <v>8</v>
      </c>
      <c r="G136" s="10"/>
      <c r="H136" s="273"/>
      <c r="I136" s="274"/>
      <c r="J136" s="274"/>
      <c r="K136" s="274"/>
      <c r="L136" s="274"/>
      <c r="M136" s="274"/>
      <c r="N136" s="274"/>
      <c r="O136" s="274"/>
      <c r="P136" s="274"/>
      <c r="Q136" s="274"/>
      <c r="R136" s="274"/>
      <c r="S136" s="275"/>
      <c r="T136" s="251">
        <f t="shared" si="51"/>
        <v>0</v>
      </c>
      <c r="U136" s="764"/>
      <c r="V136" s="762"/>
      <c r="W136" s="762"/>
      <c r="X136" s="762"/>
      <c r="Y136" s="762"/>
      <c r="Z136" s="762"/>
      <c r="AA136" s="762"/>
      <c r="AB136" s="784"/>
      <c r="AC136" s="781"/>
      <c r="AD136" s="762"/>
      <c r="AE136" s="760"/>
      <c r="AF136" s="762"/>
      <c r="AG136" s="762"/>
      <c r="AH136" s="762"/>
      <c r="AI136" s="772"/>
      <c r="AJ136" s="726"/>
      <c r="AK136" s="726"/>
    </row>
    <row r="137" spans="1:37" ht="42" customHeight="1" thickBot="1" x14ac:dyDescent="0.3">
      <c r="A137" s="876"/>
      <c r="B137" s="832" t="s">
        <v>200</v>
      </c>
      <c r="C137" s="741"/>
      <c r="D137" s="1065"/>
      <c r="E137" s="738"/>
      <c r="F137" s="11" t="s">
        <v>78</v>
      </c>
      <c r="G137" s="12"/>
      <c r="H137" s="288"/>
      <c r="I137" s="289"/>
      <c r="J137" s="289"/>
      <c r="K137" s="289"/>
      <c r="L137" s="289"/>
      <c r="M137" s="289"/>
      <c r="N137" s="289"/>
      <c r="O137" s="289"/>
      <c r="P137" s="289"/>
      <c r="Q137" s="289"/>
      <c r="R137" s="289"/>
      <c r="S137" s="290"/>
      <c r="T137" s="252">
        <f t="shared" si="51"/>
        <v>0</v>
      </c>
      <c r="U137" s="764"/>
      <c r="V137" s="762"/>
      <c r="W137" s="762"/>
      <c r="X137" s="762"/>
      <c r="Y137" s="762"/>
      <c r="Z137" s="762"/>
      <c r="AA137" s="762"/>
      <c r="AB137" s="784"/>
      <c r="AC137" s="781"/>
      <c r="AD137" s="762"/>
      <c r="AE137" s="760"/>
      <c r="AF137" s="762"/>
      <c r="AG137" s="762"/>
      <c r="AH137" s="762"/>
      <c r="AI137" s="772"/>
      <c r="AJ137" s="726"/>
      <c r="AK137" s="726"/>
    </row>
    <row r="138" spans="1:37" ht="42" customHeight="1" x14ac:dyDescent="0.25">
      <c r="A138" s="860">
        <v>37</v>
      </c>
      <c r="B138" s="790" t="s">
        <v>463</v>
      </c>
      <c r="C138" s="845" t="s">
        <v>513</v>
      </c>
      <c r="D138" s="804" t="s">
        <v>464</v>
      </c>
      <c r="E138" s="841" t="s">
        <v>75</v>
      </c>
      <c r="F138" s="13" t="s">
        <v>6</v>
      </c>
      <c r="G138" s="14" t="s">
        <v>77</v>
      </c>
      <c r="H138" s="308">
        <v>3</v>
      </c>
      <c r="I138" s="309">
        <v>3</v>
      </c>
      <c r="J138" s="309">
        <v>3</v>
      </c>
      <c r="K138" s="309">
        <v>3</v>
      </c>
      <c r="L138" s="309">
        <v>3</v>
      </c>
      <c r="M138" s="309">
        <v>3</v>
      </c>
      <c r="N138" s="309">
        <v>3</v>
      </c>
      <c r="O138" s="309">
        <v>3</v>
      </c>
      <c r="P138" s="309">
        <v>3</v>
      </c>
      <c r="Q138" s="309">
        <v>3</v>
      </c>
      <c r="R138" s="309">
        <v>3</v>
      </c>
      <c r="S138" s="310">
        <v>3</v>
      </c>
      <c r="T138" s="249">
        <f t="shared" si="51"/>
        <v>36</v>
      </c>
      <c r="U138" s="736"/>
      <c r="V138" s="730"/>
      <c r="W138" s="730"/>
      <c r="X138" s="730"/>
      <c r="Y138" s="730"/>
      <c r="Z138" s="730"/>
      <c r="AA138" s="730"/>
      <c r="AB138" s="739" t="str">
        <f t="shared" ref="AB138" si="62">E138</f>
        <v>kg</v>
      </c>
      <c r="AC138" s="780">
        <f>SUM(T138:T140)</f>
        <v>36</v>
      </c>
      <c r="AD138" s="730"/>
      <c r="AE138" s="761">
        <f t="shared" ref="AE138" si="63">AC138*AD138</f>
        <v>0</v>
      </c>
      <c r="AF138" s="730"/>
      <c r="AG138" s="730"/>
      <c r="AH138" s="730"/>
      <c r="AI138" s="733"/>
      <c r="AJ138" s="769"/>
      <c r="AK138" s="769"/>
    </row>
    <row r="139" spans="1:37" ht="42" customHeight="1" x14ac:dyDescent="0.25">
      <c r="A139" s="876"/>
      <c r="B139" s="832" t="s">
        <v>200</v>
      </c>
      <c r="C139" s="842"/>
      <c r="D139" s="741"/>
      <c r="E139" s="738"/>
      <c r="F139" s="9" t="s">
        <v>8</v>
      </c>
      <c r="G139" s="10"/>
      <c r="H139" s="273"/>
      <c r="I139" s="274"/>
      <c r="J139" s="274"/>
      <c r="K139" s="274"/>
      <c r="L139" s="274"/>
      <c r="M139" s="274"/>
      <c r="N139" s="274"/>
      <c r="O139" s="274"/>
      <c r="P139" s="274"/>
      <c r="Q139" s="274"/>
      <c r="R139" s="274"/>
      <c r="S139" s="275"/>
      <c r="T139" s="249">
        <f t="shared" si="51"/>
        <v>0</v>
      </c>
      <c r="U139" s="764"/>
      <c r="V139" s="762"/>
      <c r="W139" s="762"/>
      <c r="X139" s="762"/>
      <c r="Y139" s="762"/>
      <c r="Z139" s="762"/>
      <c r="AA139" s="762"/>
      <c r="AB139" s="784"/>
      <c r="AC139" s="781"/>
      <c r="AD139" s="762"/>
      <c r="AE139" s="760"/>
      <c r="AF139" s="762"/>
      <c r="AG139" s="762"/>
      <c r="AH139" s="762"/>
      <c r="AI139" s="772"/>
      <c r="AJ139" s="726"/>
      <c r="AK139" s="726"/>
    </row>
    <row r="140" spans="1:37" ht="42" customHeight="1" thickBot="1" x14ac:dyDescent="0.3">
      <c r="A140" s="876"/>
      <c r="B140" s="832" t="s">
        <v>200</v>
      </c>
      <c r="C140" s="842"/>
      <c r="D140" s="741"/>
      <c r="E140" s="738"/>
      <c r="F140" s="11" t="s">
        <v>78</v>
      </c>
      <c r="G140" s="12"/>
      <c r="H140" s="288"/>
      <c r="I140" s="289"/>
      <c r="J140" s="289"/>
      <c r="K140" s="289"/>
      <c r="L140" s="289"/>
      <c r="M140" s="289"/>
      <c r="N140" s="289"/>
      <c r="O140" s="289"/>
      <c r="P140" s="289"/>
      <c r="Q140" s="289"/>
      <c r="R140" s="289"/>
      <c r="S140" s="290"/>
      <c r="T140" s="249">
        <f t="shared" si="51"/>
        <v>0</v>
      </c>
      <c r="U140" s="764"/>
      <c r="V140" s="762"/>
      <c r="W140" s="762"/>
      <c r="X140" s="762"/>
      <c r="Y140" s="762"/>
      <c r="Z140" s="762"/>
      <c r="AA140" s="762"/>
      <c r="AB140" s="784"/>
      <c r="AC140" s="781"/>
      <c r="AD140" s="762"/>
      <c r="AE140" s="760"/>
      <c r="AF140" s="762"/>
      <c r="AG140" s="762"/>
      <c r="AH140" s="762"/>
      <c r="AI140" s="772"/>
      <c r="AJ140" s="726"/>
      <c r="AK140" s="726"/>
    </row>
    <row r="141" spans="1:37" ht="42" customHeight="1" x14ac:dyDescent="0.25">
      <c r="A141" s="860">
        <v>38</v>
      </c>
      <c r="B141" s="790" t="s">
        <v>465</v>
      </c>
      <c r="C141" s="818" t="s">
        <v>466</v>
      </c>
      <c r="D141" s="804" t="s">
        <v>109</v>
      </c>
      <c r="E141" s="841" t="s">
        <v>75</v>
      </c>
      <c r="F141" s="13" t="s">
        <v>6</v>
      </c>
      <c r="G141" s="14" t="s">
        <v>77</v>
      </c>
      <c r="H141" s="308">
        <v>4</v>
      </c>
      <c r="I141" s="309">
        <v>3</v>
      </c>
      <c r="J141" s="309">
        <v>10</v>
      </c>
      <c r="K141" s="309">
        <v>3</v>
      </c>
      <c r="L141" s="309">
        <v>5</v>
      </c>
      <c r="M141" s="309">
        <v>5</v>
      </c>
      <c r="N141" s="309">
        <v>5</v>
      </c>
      <c r="O141" s="309">
        <v>5</v>
      </c>
      <c r="P141" s="309">
        <v>3</v>
      </c>
      <c r="Q141" s="309">
        <v>10</v>
      </c>
      <c r="R141" s="309">
        <v>10</v>
      </c>
      <c r="S141" s="310">
        <v>10</v>
      </c>
      <c r="T141" s="250">
        <f t="shared" si="51"/>
        <v>73</v>
      </c>
      <c r="U141" s="764"/>
      <c r="V141" s="730"/>
      <c r="W141" s="730"/>
      <c r="X141" s="730"/>
      <c r="Y141" s="730"/>
      <c r="Z141" s="730"/>
      <c r="AA141" s="730"/>
      <c r="AB141" s="739" t="str">
        <f t="shared" ref="AB141" si="64">E141</f>
        <v>kg</v>
      </c>
      <c r="AC141" s="780">
        <f>SUM(T141:T143)</f>
        <v>89</v>
      </c>
      <c r="AD141" s="730"/>
      <c r="AE141" s="761">
        <f t="shared" ref="AE141" si="65">AC141*AD141</f>
        <v>0</v>
      </c>
      <c r="AF141" s="730"/>
      <c r="AG141" s="730"/>
      <c r="AH141" s="730"/>
      <c r="AI141" s="733"/>
      <c r="AJ141" s="769"/>
      <c r="AK141" s="769"/>
    </row>
    <row r="142" spans="1:37" ht="42" customHeight="1" x14ac:dyDescent="0.25">
      <c r="A142" s="876"/>
      <c r="B142" s="832" t="s">
        <v>200</v>
      </c>
      <c r="C142" s="741"/>
      <c r="D142" s="741"/>
      <c r="E142" s="738"/>
      <c r="F142" s="9" t="s">
        <v>8</v>
      </c>
      <c r="G142" s="10" t="s">
        <v>671</v>
      </c>
      <c r="H142" s="273">
        <v>4</v>
      </c>
      <c r="I142" s="274"/>
      <c r="J142" s="274"/>
      <c r="K142" s="274">
        <v>4</v>
      </c>
      <c r="L142" s="274"/>
      <c r="M142" s="274"/>
      <c r="N142" s="274">
        <v>4</v>
      </c>
      <c r="O142" s="274"/>
      <c r="P142" s="274"/>
      <c r="Q142" s="274">
        <v>4</v>
      </c>
      <c r="R142" s="274"/>
      <c r="S142" s="275"/>
      <c r="T142" s="251">
        <f t="shared" si="51"/>
        <v>16</v>
      </c>
      <c r="U142" s="764"/>
      <c r="V142" s="762"/>
      <c r="W142" s="762"/>
      <c r="X142" s="762"/>
      <c r="Y142" s="762"/>
      <c r="Z142" s="762"/>
      <c r="AA142" s="762"/>
      <c r="AB142" s="784"/>
      <c r="AC142" s="781"/>
      <c r="AD142" s="762"/>
      <c r="AE142" s="760"/>
      <c r="AF142" s="762"/>
      <c r="AG142" s="762"/>
      <c r="AH142" s="762"/>
      <c r="AI142" s="772"/>
      <c r="AJ142" s="726"/>
      <c r="AK142" s="726"/>
    </row>
    <row r="143" spans="1:37" ht="42" customHeight="1" thickBot="1" x14ac:dyDescent="0.3">
      <c r="A143" s="874"/>
      <c r="B143" s="833" t="s">
        <v>200</v>
      </c>
      <c r="C143" s="742"/>
      <c r="D143" s="742"/>
      <c r="E143" s="739"/>
      <c r="F143" s="11" t="s">
        <v>78</v>
      </c>
      <c r="G143" s="12"/>
      <c r="H143" s="288"/>
      <c r="I143" s="289"/>
      <c r="J143" s="289"/>
      <c r="K143" s="289"/>
      <c r="L143" s="289"/>
      <c r="M143" s="289"/>
      <c r="N143" s="289"/>
      <c r="O143" s="289"/>
      <c r="P143" s="289"/>
      <c r="Q143" s="289"/>
      <c r="R143" s="289"/>
      <c r="S143" s="290"/>
      <c r="T143" s="252">
        <f t="shared" si="51"/>
        <v>0</v>
      </c>
      <c r="U143" s="1127"/>
      <c r="V143" s="762"/>
      <c r="W143" s="762"/>
      <c r="X143" s="762"/>
      <c r="Y143" s="762"/>
      <c r="Z143" s="762"/>
      <c r="AA143" s="762"/>
      <c r="AB143" s="784"/>
      <c r="AC143" s="781"/>
      <c r="AD143" s="762"/>
      <c r="AE143" s="760"/>
      <c r="AF143" s="762"/>
      <c r="AG143" s="762"/>
      <c r="AH143" s="762"/>
      <c r="AI143" s="772"/>
      <c r="AJ143" s="727"/>
      <c r="AK143" s="727"/>
    </row>
    <row r="144" spans="1:37" ht="42" customHeight="1" x14ac:dyDescent="0.25">
      <c r="A144" s="925">
        <v>39</v>
      </c>
      <c r="B144" s="561" t="s">
        <v>729</v>
      </c>
      <c r="C144" s="818" t="s">
        <v>735</v>
      </c>
      <c r="D144" s="818" t="s">
        <v>731</v>
      </c>
      <c r="E144" s="841" t="s">
        <v>75</v>
      </c>
      <c r="F144" s="1106" t="s">
        <v>692</v>
      </c>
      <c r="G144" s="595" t="s">
        <v>695</v>
      </c>
      <c r="H144" s="547"/>
      <c r="I144" s="548"/>
      <c r="J144" s="548"/>
      <c r="K144" s="548"/>
      <c r="L144" s="548"/>
      <c r="M144" s="548"/>
      <c r="N144" s="548"/>
      <c r="O144" s="548"/>
      <c r="P144" s="548"/>
      <c r="Q144" s="548"/>
      <c r="R144" s="548"/>
      <c r="S144" s="549"/>
      <c r="T144" s="326">
        <v>12</v>
      </c>
      <c r="U144" s="235"/>
      <c r="V144" s="236"/>
      <c r="W144" s="236"/>
      <c r="X144" s="236"/>
      <c r="Y144" s="236"/>
      <c r="Z144" s="236"/>
      <c r="AA144" s="236"/>
      <c r="AB144" s="238"/>
      <c r="AC144" s="828">
        <v>59</v>
      </c>
      <c r="AD144" s="728"/>
      <c r="AE144" s="1029"/>
      <c r="AF144" s="236"/>
      <c r="AG144" s="236"/>
      <c r="AH144" s="236"/>
      <c r="AI144" s="237"/>
      <c r="AJ144" s="596"/>
      <c r="AK144" s="596"/>
    </row>
    <row r="145" spans="1:37" ht="42" customHeight="1" x14ac:dyDescent="0.25">
      <c r="A145" s="876"/>
      <c r="B145" s="562" t="s">
        <v>730</v>
      </c>
      <c r="C145" s="741"/>
      <c r="D145" s="742"/>
      <c r="E145" s="739"/>
      <c r="F145" s="1107"/>
      <c r="G145" s="595" t="s">
        <v>695</v>
      </c>
      <c r="H145" s="547"/>
      <c r="I145" s="548"/>
      <c r="J145" s="548"/>
      <c r="K145" s="548"/>
      <c r="L145" s="548"/>
      <c r="M145" s="548"/>
      <c r="N145" s="548"/>
      <c r="O145" s="548"/>
      <c r="P145" s="548"/>
      <c r="Q145" s="548"/>
      <c r="R145" s="548"/>
      <c r="S145" s="549"/>
      <c r="T145" s="252">
        <v>18</v>
      </c>
      <c r="U145" s="235"/>
      <c r="V145" s="236"/>
      <c r="W145" s="236"/>
      <c r="X145" s="236"/>
      <c r="Y145" s="236"/>
      <c r="Z145" s="236"/>
      <c r="AA145" s="236"/>
      <c r="AB145" s="238"/>
      <c r="AC145" s="822"/>
      <c r="AD145" s="729"/>
      <c r="AE145" s="758"/>
      <c r="AF145" s="236"/>
      <c r="AG145" s="236"/>
      <c r="AH145" s="236"/>
      <c r="AI145" s="237"/>
      <c r="AJ145" s="234"/>
      <c r="AK145" s="234"/>
    </row>
    <row r="146" spans="1:37" ht="42" customHeight="1" x14ac:dyDescent="0.25">
      <c r="A146" s="876"/>
      <c r="B146" s="790" t="s">
        <v>732</v>
      </c>
      <c r="C146" s="741"/>
      <c r="D146" s="818" t="s">
        <v>736</v>
      </c>
      <c r="E146" s="841" t="s">
        <v>75</v>
      </c>
      <c r="F146" s="1107"/>
      <c r="G146" s="1110" t="s">
        <v>695</v>
      </c>
      <c r="H146" s="1122"/>
      <c r="I146" s="1102"/>
      <c r="J146" s="1102"/>
      <c r="K146" s="1102"/>
      <c r="L146" s="1102"/>
      <c r="M146" s="1102"/>
      <c r="N146" s="1102"/>
      <c r="O146" s="1102"/>
      <c r="P146" s="1102"/>
      <c r="Q146" s="1102"/>
      <c r="R146" s="1102"/>
      <c r="S146" s="1104"/>
      <c r="T146" s="251"/>
      <c r="U146" s="734"/>
      <c r="V146" s="728"/>
      <c r="W146" s="728"/>
      <c r="X146" s="728"/>
      <c r="Y146" s="728"/>
      <c r="Z146" s="728"/>
      <c r="AA146" s="728"/>
      <c r="AB146" s="841"/>
      <c r="AC146" s="822"/>
      <c r="AD146" s="729"/>
      <c r="AE146" s="758"/>
      <c r="AF146" s="728"/>
      <c r="AG146" s="728"/>
      <c r="AH146" s="728"/>
      <c r="AI146" s="731"/>
      <c r="AJ146" s="234"/>
      <c r="AK146" s="234"/>
    </row>
    <row r="147" spans="1:37" ht="42" customHeight="1" x14ac:dyDescent="0.25">
      <c r="A147" s="876"/>
      <c r="B147" s="832"/>
      <c r="C147" s="741"/>
      <c r="D147" s="741"/>
      <c r="E147" s="738"/>
      <c r="F147" s="1107"/>
      <c r="G147" s="1111"/>
      <c r="H147" s="1123"/>
      <c r="I147" s="1125"/>
      <c r="J147" s="1125"/>
      <c r="K147" s="1125"/>
      <c r="L147" s="1125"/>
      <c r="M147" s="1125"/>
      <c r="N147" s="1125"/>
      <c r="O147" s="1125"/>
      <c r="P147" s="1125"/>
      <c r="Q147" s="1125"/>
      <c r="R147" s="1125"/>
      <c r="S147" s="1126"/>
      <c r="T147" s="251">
        <v>8</v>
      </c>
      <c r="U147" s="735"/>
      <c r="V147" s="729"/>
      <c r="W147" s="729"/>
      <c r="X147" s="729"/>
      <c r="Y147" s="729"/>
      <c r="Z147" s="729"/>
      <c r="AA147" s="729"/>
      <c r="AB147" s="738"/>
      <c r="AC147" s="822"/>
      <c r="AD147" s="729"/>
      <c r="AE147" s="758"/>
      <c r="AF147" s="729"/>
      <c r="AG147" s="729"/>
      <c r="AH147" s="729"/>
      <c r="AI147" s="732"/>
      <c r="AJ147" s="234"/>
      <c r="AK147" s="234"/>
    </row>
    <row r="148" spans="1:37" ht="42" customHeight="1" x14ac:dyDescent="0.25">
      <c r="A148" s="876"/>
      <c r="B148" s="833"/>
      <c r="C148" s="741"/>
      <c r="D148" s="741"/>
      <c r="E148" s="738"/>
      <c r="F148" s="1107"/>
      <c r="G148" s="1112"/>
      <c r="H148" s="1124"/>
      <c r="I148" s="1103"/>
      <c r="J148" s="1103"/>
      <c r="K148" s="1103"/>
      <c r="L148" s="1103"/>
      <c r="M148" s="1103"/>
      <c r="N148" s="1103"/>
      <c r="O148" s="1103"/>
      <c r="P148" s="1103"/>
      <c r="Q148" s="1103"/>
      <c r="R148" s="1103"/>
      <c r="S148" s="1105"/>
      <c r="T148" s="252"/>
      <c r="U148" s="736"/>
      <c r="V148" s="730"/>
      <c r="W148" s="730"/>
      <c r="X148" s="730"/>
      <c r="Y148" s="730"/>
      <c r="Z148" s="730"/>
      <c r="AA148" s="730"/>
      <c r="AB148" s="739"/>
      <c r="AC148" s="822"/>
      <c r="AD148" s="729"/>
      <c r="AE148" s="758"/>
      <c r="AF148" s="730"/>
      <c r="AG148" s="730"/>
      <c r="AH148" s="730"/>
      <c r="AI148" s="733"/>
      <c r="AJ148" s="234"/>
      <c r="AK148" s="234"/>
    </row>
    <row r="149" spans="1:37" ht="42" customHeight="1" x14ac:dyDescent="0.25">
      <c r="A149" s="876"/>
      <c r="B149" s="790" t="s">
        <v>733</v>
      </c>
      <c r="C149" s="741"/>
      <c r="D149" s="741"/>
      <c r="E149" s="738"/>
      <c r="F149" s="1107"/>
      <c r="G149" s="1110" t="s">
        <v>695</v>
      </c>
      <c r="H149" s="1122"/>
      <c r="I149" s="1102"/>
      <c r="J149" s="1102"/>
      <c r="K149" s="1102"/>
      <c r="L149" s="1102"/>
      <c r="M149" s="1102"/>
      <c r="N149" s="1102"/>
      <c r="O149" s="1102"/>
      <c r="P149" s="1102"/>
      <c r="Q149" s="1102"/>
      <c r="R149" s="1102"/>
      <c r="S149" s="1104"/>
      <c r="T149" s="1120">
        <v>6</v>
      </c>
      <c r="U149" s="734"/>
      <c r="V149" s="728"/>
      <c r="W149" s="728"/>
      <c r="X149" s="728"/>
      <c r="Y149" s="728"/>
      <c r="Z149" s="728"/>
      <c r="AA149" s="728"/>
      <c r="AB149" s="841"/>
      <c r="AC149" s="822"/>
      <c r="AD149" s="729"/>
      <c r="AE149" s="758"/>
      <c r="AF149" s="728"/>
      <c r="AG149" s="728"/>
      <c r="AH149" s="728"/>
      <c r="AI149" s="731"/>
      <c r="AJ149" s="234"/>
      <c r="AK149" s="234"/>
    </row>
    <row r="150" spans="1:37" ht="42" customHeight="1" x14ac:dyDescent="0.25">
      <c r="A150" s="876"/>
      <c r="B150" s="833"/>
      <c r="C150" s="741"/>
      <c r="D150" s="742"/>
      <c r="E150" s="739"/>
      <c r="F150" s="1107"/>
      <c r="G150" s="1112"/>
      <c r="H150" s="1124"/>
      <c r="I150" s="1103"/>
      <c r="J150" s="1103"/>
      <c r="K150" s="1103"/>
      <c r="L150" s="1103"/>
      <c r="M150" s="1103"/>
      <c r="N150" s="1103"/>
      <c r="O150" s="1103"/>
      <c r="P150" s="1103"/>
      <c r="Q150" s="1103"/>
      <c r="R150" s="1103"/>
      <c r="S150" s="1105"/>
      <c r="T150" s="1121"/>
      <c r="U150" s="736"/>
      <c r="V150" s="730"/>
      <c r="W150" s="730"/>
      <c r="X150" s="730"/>
      <c r="Y150" s="730"/>
      <c r="Z150" s="730"/>
      <c r="AA150" s="730"/>
      <c r="AB150" s="739"/>
      <c r="AC150" s="822"/>
      <c r="AD150" s="729"/>
      <c r="AE150" s="758"/>
      <c r="AF150" s="730"/>
      <c r="AG150" s="730"/>
      <c r="AH150" s="730"/>
      <c r="AI150" s="733"/>
      <c r="AJ150" s="234"/>
      <c r="AK150" s="234"/>
    </row>
    <row r="151" spans="1:37" ht="42" customHeight="1" thickBot="1" x14ac:dyDescent="0.3">
      <c r="A151" s="876"/>
      <c r="B151" s="540" t="s">
        <v>734</v>
      </c>
      <c r="C151" s="741"/>
      <c r="D151" s="551" t="s">
        <v>737</v>
      </c>
      <c r="E151" s="550"/>
      <c r="F151" s="1109"/>
      <c r="G151" s="546" t="s">
        <v>695</v>
      </c>
      <c r="H151" s="547"/>
      <c r="I151" s="548"/>
      <c r="J151" s="548"/>
      <c r="K151" s="548"/>
      <c r="L151" s="548"/>
      <c r="M151" s="548"/>
      <c r="N151" s="548"/>
      <c r="O151" s="548"/>
      <c r="P151" s="548"/>
      <c r="Q151" s="548"/>
      <c r="R151" s="548"/>
      <c r="S151" s="549"/>
      <c r="T151" s="251">
        <v>15</v>
      </c>
      <c r="U151" s="599"/>
      <c r="V151" s="236"/>
      <c r="W151" s="236"/>
      <c r="X151" s="236"/>
      <c r="Y151" s="236"/>
      <c r="Z151" s="236"/>
      <c r="AA151" s="236"/>
      <c r="AB151" s="238"/>
      <c r="AC151" s="780"/>
      <c r="AD151" s="730"/>
      <c r="AE151" s="761"/>
      <c r="AF151" s="236"/>
      <c r="AG151" s="236"/>
      <c r="AH151" s="236"/>
      <c r="AI151" s="237"/>
      <c r="AJ151" s="597"/>
      <c r="AK151" s="597"/>
    </row>
    <row r="152" spans="1:37" ht="42" customHeight="1" x14ac:dyDescent="0.25">
      <c r="A152" s="925">
        <v>40</v>
      </c>
      <c r="B152" s="750" t="s">
        <v>673</v>
      </c>
      <c r="C152" s="1118" t="s">
        <v>690</v>
      </c>
      <c r="D152" s="865" t="s">
        <v>464</v>
      </c>
      <c r="E152" s="1119" t="s">
        <v>75</v>
      </c>
      <c r="F152" s="521" t="s">
        <v>6</v>
      </c>
      <c r="G152" s="522"/>
      <c r="H152" s="428"/>
      <c r="I152" s="429"/>
      <c r="J152" s="429"/>
      <c r="K152" s="429"/>
      <c r="L152" s="429"/>
      <c r="M152" s="429"/>
      <c r="N152" s="429"/>
      <c r="O152" s="429"/>
      <c r="P152" s="429"/>
      <c r="Q152" s="429"/>
      <c r="R152" s="429"/>
      <c r="S152" s="430"/>
      <c r="T152" s="326"/>
      <c r="U152" s="785"/>
      <c r="V152" s="728"/>
      <c r="W152" s="728"/>
      <c r="X152" s="728"/>
      <c r="Y152" s="728"/>
      <c r="Z152" s="728"/>
      <c r="AA152" s="728"/>
      <c r="AB152" s="841"/>
      <c r="AC152" s="828">
        <v>22</v>
      </c>
      <c r="AD152" s="728"/>
      <c r="AE152" s="1029"/>
      <c r="AF152" s="728"/>
      <c r="AG152" s="728"/>
      <c r="AH152" s="728"/>
      <c r="AI152" s="731"/>
      <c r="AJ152" s="769"/>
      <c r="AK152" s="769"/>
    </row>
    <row r="153" spans="1:37" ht="42" customHeight="1" x14ac:dyDescent="0.25">
      <c r="A153" s="876"/>
      <c r="B153" s="751"/>
      <c r="C153" s="741"/>
      <c r="D153" s="741"/>
      <c r="E153" s="738"/>
      <c r="F153" s="418" t="s">
        <v>8</v>
      </c>
      <c r="G153" s="419" t="s">
        <v>668</v>
      </c>
      <c r="H153" s="431">
        <v>3</v>
      </c>
      <c r="I153" s="432"/>
      <c r="J153" s="432">
        <v>3</v>
      </c>
      <c r="K153" s="432"/>
      <c r="L153" s="432">
        <v>3</v>
      </c>
      <c r="M153" s="432"/>
      <c r="N153" s="432">
        <v>3</v>
      </c>
      <c r="O153" s="432"/>
      <c r="P153" s="432">
        <v>5</v>
      </c>
      <c r="Q153" s="432"/>
      <c r="R153" s="432">
        <v>5</v>
      </c>
      <c r="S153" s="433"/>
      <c r="T153" s="251">
        <v>22</v>
      </c>
      <c r="U153" s="735"/>
      <c r="V153" s="729"/>
      <c r="W153" s="729"/>
      <c r="X153" s="729"/>
      <c r="Y153" s="729"/>
      <c r="Z153" s="729"/>
      <c r="AA153" s="729"/>
      <c r="AB153" s="738"/>
      <c r="AC153" s="822"/>
      <c r="AD153" s="729"/>
      <c r="AE153" s="758"/>
      <c r="AF153" s="729"/>
      <c r="AG153" s="729"/>
      <c r="AH153" s="729"/>
      <c r="AI153" s="732"/>
      <c r="AJ153" s="726"/>
      <c r="AK153" s="726"/>
    </row>
    <row r="154" spans="1:37" ht="42" customHeight="1" thickBot="1" x14ac:dyDescent="0.3">
      <c r="A154" s="874"/>
      <c r="B154" s="752"/>
      <c r="C154" s="742"/>
      <c r="D154" s="742"/>
      <c r="E154" s="739"/>
      <c r="F154" s="11" t="s">
        <v>78</v>
      </c>
      <c r="G154" s="12"/>
      <c r="H154" s="288"/>
      <c r="I154" s="289"/>
      <c r="J154" s="289"/>
      <c r="K154" s="289"/>
      <c r="L154" s="289"/>
      <c r="M154" s="289"/>
      <c r="N154" s="289"/>
      <c r="O154" s="289"/>
      <c r="P154" s="289"/>
      <c r="Q154" s="289"/>
      <c r="R154" s="289"/>
      <c r="S154" s="290"/>
      <c r="T154" s="252"/>
      <c r="U154" s="746"/>
      <c r="V154" s="730"/>
      <c r="W154" s="730"/>
      <c r="X154" s="730"/>
      <c r="Y154" s="730"/>
      <c r="Z154" s="730"/>
      <c r="AA154" s="730"/>
      <c r="AB154" s="739"/>
      <c r="AC154" s="780"/>
      <c r="AD154" s="730"/>
      <c r="AE154" s="761"/>
      <c r="AF154" s="730"/>
      <c r="AG154" s="730"/>
      <c r="AH154" s="730"/>
      <c r="AI154" s="733"/>
      <c r="AJ154" s="748"/>
      <c r="AK154" s="748"/>
    </row>
    <row r="155" spans="1:37" ht="42" customHeight="1" x14ac:dyDescent="0.25">
      <c r="A155" s="1113">
        <v>41</v>
      </c>
      <c r="B155" s="750" t="s">
        <v>688</v>
      </c>
      <c r="C155" s="865" t="s">
        <v>640</v>
      </c>
      <c r="D155" s="1117" t="s">
        <v>469</v>
      </c>
      <c r="E155" s="1116" t="s">
        <v>75</v>
      </c>
      <c r="F155" s="521" t="s">
        <v>6</v>
      </c>
      <c r="G155" s="522"/>
      <c r="H155" s="428"/>
      <c r="I155" s="429"/>
      <c r="J155" s="429"/>
      <c r="K155" s="429"/>
      <c r="L155" s="429"/>
      <c r="M155" s="429"/>
      <c r="N155" s="429"/>
      <c r="O155" s="429"/>
      <c r="P155" s="429"/>
      <c r="Q155" s="429"/>
      <c r="R155" s="429"/>
      <c r="S155" s="430"/>
      <c r="T155" s="326"/>
      <c r="U155" s="785"/>
      <c r="V155" s="728"/>
      <c r="W155" s="728"/>
      <c r="X155" s="728"/>
      <c r="Y155" s="728"/>
      <c r="Z155" s="728"/>
      <c r="AA155" s="728"/>
      <c r="AB155" s="841"/>
      <c r="AC155" s="828">
        <v>6.5</v>
      </c>
      <c r="AD155" s="728"/>
      <c r="AE155" s="1029"/>
      <c r="AF155" s="728"/>
      <c r="AG155" s="728"/>
      <c r="AH155" s="728"/>
      <c r="AI155" s="731"/>
      <c r="AJ155" s="769"/>
      <c r="AK155" s="769"/>
    </row>
    <row r="156" spans="1:37" ht="42" customHeight="1" x14ac:dyDescent="0.25">
      <c r="A156" s="1114"/>
      <c r="B156" s="751"/>
      <c r="C156" s="741"/>
      <c r="D156" s="741"/>
      <c r="E156" s="738"/>
      <c r="F156" s="418" t="s">
        <v>8</v>
      </c>
      <c r="G156" s="419" t="s">
        <v>674</v>
      </c>
      <c r="H156" s="431">
        <v>0.5</v>
      </c>
      <c r="I156" s="432"/>
      <c r="J156" s="432"/>
      <c r="K156" s="432"/>
      <c r="L156" s="432">
        <v>0.5</v>
      </c>
      <c r="M156" s="432"/>
      <c r="N156" s="432"/>
      <c r="O156" s="432"/>
      <c r="P156" s="432">
        <v>0.5</v>
      </c>
      <c r="Q156" s="432"/>
      <c r="R156" s="432"/>
      <c r="S156" s="433"/>
      <c r="T156" s="251">
        <v>1.5</v>
      </c>
      <c r="U156" s="735"/>
      <c r="V156" s="729"/>
      <c r="W156" s="729"/>
      <c r="X156" s="729"/>
      <c r="Y156" s="729"/>
      <c r="Z156" s="729"/>
      <c r="AA156" s="729"/>
      <c r="AB156" s="738"/>
      <c r="AC156" s="822"/>
      <c r="AD156" s="729"/>
      <c r="AE156" s="758"/>
      <c r="AF156" s="729"/>
      <c r="AG156" s="729"/>
      <c r="AH156" s="729"/>
      <c r="AI156" s="732"/>
      <c r="AJ156" s="726"/>
      <c r="AK156" s="726"/>
    </row>
    <row r="157" spans="1:37" ht="42" customHeight="1" thickBot="1" x14ac:dyDescent="0.3">
      <c r="A157" s="1115"/>
      <c r="B157" s="752"/>
      <c r="C157" s="742"/>
      <c r="D157" s="806"/>
      <c r="E157" s="739"/>
      <c r="F157" s="11" t="s">
        <v>78</v>
      </c>
      <c r="G157" s="12" t="s">
        <v>91</v>
      </c>
      <c r="H157" s="288">
        <v>1</v>
      </c>
      <c r="I157" s="289"/>
      <c r="J157" s="289">
        <v>1</v>
      </c>
      <c r="K157" s="289"/>
      <c r="L157" s="289">
        <v>1</v>
      </c>
      <c r="M157" s="289"/>
      <c r="N157" s="289"/>
      <c r="O157" s="289"/>
      <c r="P157" s="289">
        <v>1</v>
      </c>
      <c r="Q157" s="289"/>
      <c r="R157" s="289">
        <v>1</v>
      </c>
      <c r="S157" s="290"/>
      <c r="T157" s="252">
        <f>SUM(H157:S157)</f>
        <v>5</v>
      </c>
      <c r="U157" s="746"/>
      <c r="V157" s="730"/>
      <c r="W157" s="730"/>
      <c r="X157" s="730"/>
      <c r="Y157" s="730"/>
      <c r="Z157" s="730"/>
      <c r="AA157" s="730"/>
      <c r="AB157" s="739"/>
      <c r="AC157" s="780"/>
      <c r="AD157" s="730"/>
      <c r="AE157" s="761"/>
      <c r="AF157" s="730"/>
      <c r="AG157" s="730"/>
      <c r="AH157" s="730"/>
      <c r="AI157" s="733"/>
      <c r="AJ157" s="727"/>
      <c r="AK157" s="727"/>
    </row>
    <row r="158" spans="1:37" ht="42" customHeight="1" x14ac:dyDescent="0.25">
      <c r="A158" s="577">
        <v>42</v>
      </c>
      <c r="B158" s="555" t="s">
        <v>726</v>
      </c>
      <c r="C158" s="552" t="s">
        <v>728</v>
      </c>
      <c r="D158" s="552" t="s">
        <v>727</v>
      </c>
      <c r="E158" s="238" t="s">
        <v>75</v>
      </c>
      <c r="F158" s="545" t="s">
        <v>692</v>
      </c>
      <c r="G158" s="546" t="s">
        <v>695</v>
      </c>
      <c r="H158" s="547"/>
      <c r="I158" s="548"/>
      <c r="J158" s="548"/>
      <c r="K158" s="548"/>
      <c r="L158" s="548"/>
      <c r="M158" s="548"/>
      <c r="N158" s="548"/>
      <c r="O158" s="548"/>
      <c r="P158" s="548"/>
      <c r="Q158" s="548"/>
      <c r="R158" s="548"/>
      <c r="S158" s="549"/>
      <c r="T158" s="349">
        <v>2</v>
      </c>
      <c r="U158" s="235"/>
      <c r="V158" s="236"/>
      <c r="W158" s="236"/>
      <c r="X158" s="236"/>
      <c r="Y158" s="236"/>
      <c r="Z158" s="236"/>
      <c r="AA158" s="236"/>
      <c r="AB158" s="238"/>
      <c r="AC158" s="232">
        <v>2</v>
      </c>
      <c r="AD158" s="236"/>
      <c r="AE158" s="231"/>
      <c r="AF158" s="236"/>
      <c r="AG158" s="236"/>
      <c r="AH158" s="236"/>
      <c r="AI158" s="237"/>
      <c r="AJ158" s="674"/>
      <c r="AK158" s="674"/>
    </row>
    <row r="159" spans="1:37" ht="42" customHeight="1" x14ac:dyDescent="0.25">
      <c r="A159" s="602">
        <v>43</v>
      </c>
      <c r="B159" s="603" t="s">
        <v>738</v>
      </c>
      <c r="C159" s="539" t="s">
        <v>739</v>
      </c>
      <c r="D159" s="539" t="s">
        <v>740</v>
      </c>
      <c r="E159" s="558" t="s">
        <v>338</v>
      </c>
      <c r="F159" s="545" t="s">
        <v>692</v>
      </c>
      <c r="G159" s="595" t="s">
        <v>695</v>
      </c>
      <c r="H159" s="547"/>
      <c r="I159" s="548"/>
      <c r="J159" s="548"/>
      <c r="K159" s="548"/>
      <c r="L159" s="548"/>
      <c r="M159" s="548"/>
      <c r="N159" s="548"/>
      <c r="O159" s="548"/>
      <c r="P159" s="548"/>
      <c r="Q159" s="548"/>
      <c r="R159" s="548"/>
      <c r="S159" s="549"/>
      <c r="T159" s="349">
        <v>20</v>
      </c>
      <c r="U159" s="235"/>
      <c r="V159" s="236"/>
      <c r="W159" s="236"/>
      <c r="X159" s="236"/>
      <c r="Y159" s="236"/>
      <c r="Z159" s="236"/>
      <c r="AA159" s="236"/>
      <c r="AB159" s="238"/>
      <c r="AC159" s="232">
        <v>20</v>
      </c>
      <c r="AD159" s="236"/>
      <c r="AE159" s="231"/>
      <c r="AF159" s="236"/>
      <c r="AG159" s="236"/>
      <c r="AH159" s="236"/>
      <c r="AI159" s="237"/>
      <c r="AJ159" s="674"/>
      <c r="AK159" s="674"/>
    </row>
    <row r="160" spans="1:37" ht="42" customHeight="1" x14ac:dyDescent="0.25">
      <c r="A160" s="577">
        <v>44</v>
      </c>
      <c r="B160" s="555" t="s">
        <v>742</v>
      </c>
      <c r="C160" s="552" t="s">
        <v>741</v>
      </c>
      <c r="D160" s="552" t="s">
        <v>464</v>
      </c>
      <c r="E160" s="238" t="s">
        <v>75</v>
      </c>
      <c r="F160" s="545" t="s">
        <v>692</v>
      </c>
      <c r="G160" s="595" t="s">
        <v>695</v>
      </c>
      <c r="H160" s="547"/>
      <c r="I160" s="548"/>
      <c r="J160" s="548"/>
      <c r="K160" s="548"/>
      <c r="L160" s="548"/>
      <c r="M160" s="548"/>
      <c r="N160" s="548"/>
      <c r="O160" s="548"/>
      <c r="P160" s="548"/>
      <c r="Q160" s="548"/>
      <c r="R160" s="548"/>
      <c r="S160" s="549"/>
      <c r="T160" s="349">
        <v>0.45</v>
      </c>
      <c r="U160" s="235"/>
      <c r="V160" s="236"/>
      <c r="W160" s="236"/>
      <c r="X160" s="236"/>
      <c r="Y160" s="236"/>
      <c r="Z160" s="236"/>
      <c r="AA160" s="236"/>
      <c r="AB160" s="238"/>
      <c r="AC160" s="232">
        <v>0.45</v>
      </c>
      <c r="AD160" s="236"/>
      <c r="AE160" s="231"/>
      <c r="AF160" s="236"/>
      <c r="AG160" s="236"/>
      <c r="AH160" s="236"/>
      <c r="AI160" s="237"/>
      <c r="AJ160" s="674"/>
      <c r="AK160" s="674"/>
    </row>
    <row r="161" spans="1:37" ht="42" customHeight="1" thickBot="1" x14ac:dyDescent="0.3">
      <c r="A161" s="575">
        <v>45</v>
      </c>
      <c r="B161" s="554" t="s">
        <v>723</v>
      </c>
      <c r="C161" s="551" t="s">
        <v>725</v>
      </c>
      <c r="D161" s="551" t="s">
        <v>724</v>
      </c>
      <c r="E161" s="550" t="s">
        <v>75</v>
      </c>
      <c r="F161" s="545" t="s">
        <v>692</v>
      </c>
      <c r="G161" s="546" t="s">
        <v>695</v>
      </c>
      <c r="H161" s="547"/>
      <c r="I161" s="548"/>
      <c r="J161" s="548"/>
      <c r="K161" s="548"/>
      <c r="L161" s="548"/>
      <c r="M161" s="548"/>
      <c r="N161" s="548"/>
      <c r="O161" s="548"/>
      <c r="P161" s="548"/>
      <c r="Q161" s="548"/>
      <c r="R161" s="548"/>
      <c r="S161" s="549"/>
      <c r="T161" s="349">
        <v>0.2</v>
      </c>
      <c r="U161" s="235"/>
      <c r="V161" s="236"/>
      <c r="W161" s="236"/>
      <c r="X161" s="236"/>
      <c r="Y161" s="236"/>
      <c r="Z161" s="236"/>
      <c r="AA161" s="236"/>
      <c r="AB161" s="238"/>
      <c r="AC161" s="232">
        <v>0.2</v>
      </c>
      <c r="AD161" s="236"/>
      <c r="AE161" s="231"/>
      <c r="AF161" s="236"/>
      <c r="AG161" s="236"/>
      <c r="AH161" s="236"/>
      <c r="AI161" s="237"/>
      <c r="AJ161" s="674"/>
      <c r="AK161" s="674"/>
    </row>
    <row r="162" spans="1:37" ht="42" customHeight="1" thickBot="1" x14ac:dyDescent="0.3">
      <c r="A162" s="576">
        <v>46</v>
      </c>
      <c r="B162" s="553" t="s">
        <v>710</v>
      </c>
      <c r="C162" s="601" t="s">
        <v>712</v>
      </c>
      <c r="D162" s="592" t="s">
        <v>711</v>
      </c>
      <c r="E162" s="582" t="s">
        <v>75</v>
      </c>
      <c r="F162" s="545" t="s">
        <v>692</v>
      </c>
      <c r="G162" s="546" t="s">
        <v>695</v>
      </c>
      <c r="H162" s="547"/>
      <c r="I162" s="548"/>
      <c r="J162" s="548"/>
      <c r="K162" s="548"/>
      <c r="L162" s="548"/>
      <c r="M162" s="548"/>
      <c r="N162" s="548"/>
      <c r="O162" s="548"/>
      <c r="P162" s="548"/>
      <c r="Q162" s="548"/>
      <c r="R162" s="548"/>
      <c r="S162" s="549"/>
      <c r="T162" s="594">
        <v>0.15</v>
      </c>
      <c r="U162" s="235"/>
      <c r="V162" s="236"/>
      <c r="W162" s="236"/>
      <c r="X162" s="236"/>
      <c r="Y162" s="236"/>
      <c r="Z162" s="236"/>
      <c r="AA162" s="236"/>
      <c r="AB162" s="238"/>
      <c r="AC162" s="232">
        <v>0.15</v>
      </c>
      <c r="AD162" s="236"/>
      <c r="AE162" s="231"/>
      <c r="AF162" s="236"/>
      <c r="AG162" s="236"/>
      <c r="AH162" s="236"/>
      <c r="AI162" s="237"/>
      <c r="AJ162" s="234"/>
      <c r="AK162" s="234"/>
    </row>
    <row r="163" spans="1:37" ht="42" customHeight="1" x14ac:dyDescent="0.25">
      <c r="A163" s="1132">
        <v>47</v>
      </c>
      <c r="B163" s="750" t="s">
        <v>467</v>
      </c>
      <c r="C163" s="818" t="s">
        <v>468</v>
      </c>
      <c r="D163" s="804" t="s">
        <v>469</v>
      </c>
      <c r="E163" s="841" t="s">
        <v>75</v>
      </c>
      <c r="F163" s="13" t="s">
        <v>6</v>
      </c>
      <c r="G163" s="14" t="s">
        <v>77</v>
      </c>
      <c r="H163" s="308">
        <v>40</v>
      </c>
      <c r="I163" s="309">
        <v>40</v>
      </c>
      <c r="J163" s="309">
        <v>40</v>
      </c>
      <c r="K163" s="309">
        <v>40</v>
      </c>
      <c r="L163" s="309">
        <v>40</v>
      </c>
      <c r="M163" s="309">
        <v>10</v>
      </c>
      <c r="N163" s="309">
        <v>10</v>
      </c>
      <c r="O163" s="309">
        <v>10</v>
      </c>
      <c r="P163" s="309">
        <v>30</v>
      </c>
      <c r="Q163" s="309">
        <v>30</v>
      </c>
      <c r="R163" s="309">
        <v>30</v>
      </c>
      <c r="S163" s="310">
        <v>30</v>
      </c>
      <c r="T163" s="250">
        <f>SUM(H163:S163)</f>
        <v>350</v>
      </c>
      <c r="U163" s="736"/>
      <c r="V163" s="730"/>
      <c r="W163" s="730"/>
      <c r="X163" s="730"/>
      <c r="Y163" s="730"/>
      <c r="Z163" s="730"/>
      <c r="AA163" s="730"/>
      <c r="AB163" s="739" t="str">
        <f>E163</f>
        <v>kg</v>
      </c>
      <c r="AC163" s="780">
        <f>SUM(T163:T165)</f>
        <v>597</v>
      </c>
      <c r="AD163" s="730"/>
      <c r="AE163" s="761">
        <f t="shared" ref="AE163" si="66">AC163*AD163</f>
        <v>0</v>
      </c>
      <c r="AF163" s="730"/>
      <c r="AG163" s="730"/>
      <c r="AH163" s="730"/>
      <c r="AI163" s="733"/>
      <c r="AJ163" s="769"/>
      <c r="AK163" s="769"/>
    </row>
    <row r="164" spans="1:37" ht="31.5" x14ac:dyDescent="0.25">
      <c r="A164" s="1114"/>
      <c r="B164" s="751" t="s">
        <v>200</v>
      </c>
      <c r="C164" s="741"/>
      <c r="D164" s="741"/>
      <c r="E164" s="738"/>
      <c r="F164" s="9" t="s">
        <v>8</v>
      </c>
      <c r="G164" s="10" t="s">
        <v>105</v>
      </c>
      <c r="H164" s="273">
        <v>15</v>
      </c>
      <c r="I164" s="274">
        <v>15</v>
      </c>
      <c r="J164" s="274">
        <v>15</v>
      </c>
      <c r="K164" s="274">
        <v>15</v>
      </c>
      <c r="L164" s="274">
        <v>15</v>
      </c>
      <c r="M164" s="274">
        <v>10</v>
      </c>
      <c r="N164" s="274">
        <v>10</v>
      </c>
      <c r="O164" s="274">
        <v>10</v>
      </c>
      <c r="P164" s="274">
        <v>15</v>
      </c>
      <c r="Q164" s="274">
        <v>15</v>
      </c>
      <c r="R164" s="274">
        <v>15</v>
      </c>
      <c r="S164" s="275">
        <v>15</v>
      </c>
      <c r="T164" s="249">
        <f>SUM(H164:S164)</f>
        <v>165</v>
      </c>
      <c r="U164" s="764"/>
      <c r="V164" s="762"/>
      <c r="W164" s="762"/>
      <c r="X164" s="762"/>
      <c r="Y164" s="762"/>
      <c r="Z164" s="762"/>
      <c r="AA164" s="762"/>
      <c r="AB164" s="784"/>
      <c r="AC164" s="781"/>
      <c r="AD164" s="762"/>
      <c r="AE164" s="760"/>
      <c r="AF164" s="762"/>
      <c r="AG164" s="762"/>
      <c r="AH164" s="762"/>
      <c r="AI164" s="772"/>
      <c r="AJ164" s="726"/>
      <c r="AK164" s="726"/>
    </row>
    <row r="165" spans="1:37" ht="32.25" thickBot="1" x14ac:dyDescent="0.3">
      <c r="A165" s="1133"/>
      <c r="B165" s="751" t="s">
        <v>200</v>
      </c>
      <c r="C165" s="741"/>
      <c r="D165" s="741"/>
      <c r="E165" s="738"/>
      <c r="F165" s="11" t="s">
        <v>78</v>
      </c>
      <c r="G165" s="179" t="s">
        <v>493</v>
      </c>
      <c r="H165" s="364">
        <v>8</v>
      </c>
      <c r="I165" s="365">
        <v>8</v>
      </c>
      <c r="J165" s="365">
        <v>8</v>
      </c>
      <c r="K165" s="365">
        <v>8</v>
      </c>
      <c r="L165" s="365">
        <v>8</v>
      </c>
      <c r="M165" s="365"/>
      <c r="N165" s="365">
        <v>5</v>
      </c>
      <c r="O165" s="365">
        <v>5</v>
      </c>
      <c r="P165" s="365">
        <v>8</v>
      </c>
      <c r="Q165" s="365">
        <v>8</v>
      </c>
      <c r="R165" s="365">
        <v>8</v>
      </c>
      <c r="S165" s="366">
        <v>8</v>
      </c>
      <c r="T165" s="249">
        <f>SUM(H165:S165)</f>
        <v>82</v>
      </c>
      <c r="U165" s="764"/>
      <c r="V165" s="762"/>
      <c r="W165" s="762"/>
      <c r="X165" s="762"/>
      <c r="Y165" s="762"/>
      <c r="Z165" s="762"/>
      <c r="AA165" s="762"/>
      <c r="AB165" s="784"/>
      <c r="AC165" s="781"/>
      <c r="AD165" s="762"/>
      <c r="AE165" s="760"/>
      <c r="AF165" s="762"/>
      <c r="AG165" s="762"/>
      <c r="AH165" s="762"/>
      <c r="AI165" s="772"/>
      <c r="AJ165" s="727"/>
      <c r="AK165" s="727"/>
    </row>
    <row r="166" spans="1:37" ht="20.25" x14ac:dyDescent="0.3">
      <c r="B166" s="877" t="s">
        <v>95</v>
      </c>
      <c r="C166" s="855"/>
      <c r="D166" s="855"/>
      <c r="E166" s="855"/>
      <c r="F166" s="855"/>
      <c r="G166" s="855"/>
      <c r="H166" s="855"/>
      <c r="I166" s="855"/>
      <c r="J166" s="855"/>
      <c r="K166" s="855"/>
      <c r="L166" s="855"/>
      <c r="M166" s="855"/>
      <c r="N166" s="855"/>
      <c r="O166" s="855"/>
      <c r="P166" s="855"/>
      <c r="Q166" s="855"/>
      <c r="R166" s="855"/>
      <c r="S166" s="855"/>
      <c r="T166" s="855"/>
      <c r="U166" s="855"/>
      <c r="V166" s="855"/>
      <c r="W166" s="855"/>
      <c r="X166" s="855"/>
      <c r="Y166" s="855"/>
      <c r="Z166" s="855"/>
      <c r="AA166" s="855"/>
      <c r="AB166" s="855"/>
      <c r="AC166" s="855"/>
      <c r="AD166" s="855"/>
      <c r="AE166" s="35">
        <f>SUM(AE7:AE165)</f>
        <v>0</v>
      </c>
    </row>
    <row r="167" spans="1:37" ht="15.75" x14ac:dyDescent="0.25">
      <c r="B167"/>
      <c r="C167"/>
      <c r="D167"/>
      <c r="G167" s="16"/>
      <c r="H167" s="16"/>
      <c r="I167" s="16"/>
      <c r="J167" s="16"/>
      <c r="K167" s="16"/>
      <c r="L167" s="16"/>
      <c r="M167" s="16"/>
      <c r="N167" s="16"/>
      <c r="O167" s="16"/>
      <c r="P167" s="16"/>
      <c r="T167" s="34"/>
    </row>
    <row r="168" spans="1:37" ht="25.5" customHeight="1" x14ac:dyDescent="0.3">
      <c r="B168"/>
      <c r="C168"/>
      <c r="D168" s="17"/>
      <c r="E168" s="49"/>
      <c r="F168" s="2"/>
      <c r="G168" s="2"/>
      <c r="H168" s="2"/>
      <c r="I168" s="2"/>
      <c r="J168" s="2"/>
      <c r="K168" s="2"/>
      <c r="L168" s="2"/>
      <c r="M168" s="2"/>
      <c r="N168" s="2"/>
      <c r="O168" s="2"/>
      <c r="P168" s="2"/>
      <c r="T168" s="34"/>
    </row>
    <row r="169" spans="1:37" s="2" customFormat="1" ht="37.5" customHeight="1" x14ac:dyDescent="0.3">
      <c r="A169"/>
      <c r="B169" s="18" t="s">
        <v>96</v>
      </c>
      <c r="C169" s="19"/>
      <c r="D169" s="20">
        <f>SUM(AF7:AF165)/38</f>
        <v>0</v>
      </c>
      <c r="E169" s="19" t="s">
        <v>97</v>
      </c>
      <c r="F169" s="16"/>
      <c r="G169" s="16"/>
      <c r="H169" s="16"/>
      <c r="I169" s="16"/>
      <c r="J169" s="16"/>
      <c r="K169" s="16"/>
      <c r="L169" s="16"/>
      <c r="M169" s="24"/>
      <c r="N169" s="25"/>
      <c r="O169"/>
      <c r="P169"/>
      <c r="Q169"/>
      <c r="R169"/>
      <c r="S169"/>
      <c r="T169"/>
      <c r="U169"/>
      <c r="V169"/>
      <c r="W169"/>
      <c r="X169"/>
      <c r="Y169"/>
      <c r="Z169"/>
      <c r="AA169"/>
      <c r="AB169"/>
      <c r="AC169"/>
      <c r="AD169"/>
      <c r="AE169"/>
      <c r="AF169"/>
      <c r="AG169"/>
      <c r="AH169"/>
      <c r="AI169"/>
      <c r="AJ169"/>
      <c r="AK169"/>
    </row>
    <row r="170" spans="1:37" s="2" customFormat="1" ht="37.5" customHeight="1" x14ac:dyDescent="0.3">
      <c r="A170"/>
      <c r="B170"/>
      <c r="C170" s="21"/>
      <c r="D170" s="22"/>
      <c r="E170" s="22"/>
      <c r="F170" s="22"/>
      <c r="G170" s="22"/>
      <c r="H170" s="22"/>
      <c r="I170" s="22"/>
      <c r="J170" s="26"/>
      <c r="K170" s="27"/>
      <c r="L170" s="28"/>
      <c r="M170" s="28"/>
      <c r="N170" s="29"/>
      <c r="O170"/>
      <c r="P170"/>
      <c r="Q170"/>
      <c r="R170"/>
      <c r="S170"/>
      <c r="T170"/>
      <c r="U170"/>
      <c r="V170"/>
      <c r="W170"/>
      <c r="X170"/>
      <c r="Y170"/>
      <c r="Z170"/>
      <c r="AA170"/>
      <c r="AB170"/>
      <c r="AC170"/>
      <c r="AD170"/>
      <c r="AE170"/>
      <c r="AF170"/>
      <c r="AG170"/>
      <c r="AH170"/>
      <c r="AI170"/>
      <c r="AJ170"/>
      <c r="AK170"/>
    </row>
    <row r="171" spans="1:37" s="2" customFormat="1" ht="37.5" customHeight="1" x14ac:dyDescent="0.3">
      <c r="B171" s="815" t="s">
        <v>98</v>
      </c>
      <c r="C171" s="815"/>
      <c r="D171" s="815"/>
      <c r="E171" s="815"/>
      <c r="F171" s="815"/>
      <c r="G171" s="815"/>
      <c r="H171" s="815"/>
      <c r="I171" s="815"/>
      <c r="J171" s="815"/>
      <c r="K171" s="815"/>
      <c r="L171" s="815"/>
      <c r="M171" s="815"/>
      <c r="N171" s="815"/>
      <c r="AJ171"/>
      <c r="AK171"/>
    </row>
    <row r="172" spans="1:37" ht="18.75" customHeight="1" x14ac:dyDescent="0.3">
      <c r="A172" s="2"/>
      <c r="B172" s="815" t="s">
        <v>32</v>
      </c>
      <c r="C172" s="815"/>
      <c r="D172" s="815"/>
      <c r="E172" s="815"/>
      <c r="F172" s="815"/>
      <c r="G172" s="815"/>
      <c r="H172" s="815"/>
      <c r="I172" s="815"/>
      <c r="J172" s="815"/>
      <c r="K172" s="2"/>
      <c r="L172" s="2"/>
      <c r="M172" s="2"/>
      <c r="N172" s="2"/>
      <c r="O172" s="2"/>
      <c r="P172" s="2"/>
      <c r="Q172" s="2"/>
      <c r="R172" s="2"/>
      <c r="S172" s="2"/>
      <c r="T172" s="2"/>
      <c r="U172" s="2"/>
      <c r="V172" s="2"/>
      <c r="W172" s="2"/>
      <c r="X172" s="2"/>
      <c r="Y172" s="2"/>
      <c r="Z172" s="2"/>
      <c r="AA172" s="2"/>
      <c r="AB172" s="2"/>
      <c r="AC172" s="2"/>
      <c r="AD172" s="2"/>
      <c r="AE172" s="2"/>
      <c r="AF172" s="2"/>
      <c r="AG172" s="2"/>
      <c r="AH172" s="2"/>
      <c r="AI172" s="2"/>
    </row>
    <row r="173" spans="1:37" ht="18.75" customHeight="1" x14ac:dyDescent="0.3">
      <c r="A173" s="2"/>
      <c r="B173" s="815" t="s">
        <v>33</v>
      </c>
      <c r="C173" s="815"/>
      <c r="D173" s="815"/>
      <c r="E173" s="815"/>
      <c r="F173" s="815"/>
      <c r="G173" s="815"/>
      <c r="H173" s="815"/>
      <c r="I173" s="815"/>
      <c r="J173" s="815"/>
      <c r="K173" s="2"/>
      <c r="L173" s="2"/>
      <c r="M173" s="2"/>
      <c r="N173" s="2"/>
      <c r="O173" s="2"/>
      <c r="P173" s="2"/>
      <c r="Q173" s="2"/>
      <c r="R173" s="2"/>
      <c r="S173" s="2"/>
      <c r="T173" s="2"/>
      <c r="U173" s="2"/>
      <c r="V173" s="2"/>
      <c r="W173" s="2"/>
      <c r="X173" s="2"/>
      <c r="Y173" s="2"/>
      <c r="Z173" s="2"/>
      <c r="AA173" s="2"/>
      <c r="AB173" s="2"/>
      <c r="AC173" s="2"/>
      <c r="AD173" s="2"/>
      <c r="AE173" s="2"/>
      <c r="AF173" s="2"/>
      <c r="AG173" s="2"/>
      <c r="AH173" s="2"/>
      <c r="AI173" s="2"/>
    </row>
    <row r="175" spans="1:37" ht="18.75" x14ac:dyDescent="0.3">
      <c r="A175" s="809" t="s">
        <v>506</v>
      </c>
      <c r="B175" s="809"/>
      <c r="C175" s="809"/>
      <c r="D175" s="809"/>
      <c r="E175" s="809"/>
      <c r="F175" s="809"/>
      <c r="G175" s="809"/>
      <c r="H175" s="809"/>
      <c r="I175" s="809"/>
      <c r="J175" s="809"/>
      <c r="K175" s="809"/>
      <c r="L175" s="809"/>
      <c r="M175" s="809"/>
      <c r="N175" s="809"/>
      <c r="O175" s="809"/>
      <c r="P175" s="809"/>
      <c r="Q175" s="186"/>
      <c r="R175" s="186"/>
      <c r="S175" s="186"/>
      <c r="T175" s="186"/>
      <c r="AJ175" s="2"/>
      <c r="AK175" s="2"/>
    </row>
    <row r="176" spans="1:37" ht="18.75" x14ac:dyDescent="0.3">
      <c r="A176" s="810" t="s">
        <v>575</v>
      </c>
      <c r="B176" s="810"/>
      <c r="C176" s="810"/>
      <c r="D176" s="810"/>
      <c r="E176" s="810"/>
      <c r="F176" s="810"/>
      <c r="G176" s="810"/>
      <c r="H176" s="810"/>
      <c r="I176" s="186"/>
      <c r="J176" s="186"/>
      <c r="K176" s="186"/>
      <c r="L176" s="186"/>
      <c r="M176" s="186"/>
      <c r="N176" s="186"/>
      <c r="O176" s="186"/>
      <c r="P176" s="186"/>
      <c r="Q176" s="186"/>
      <c r="R176" s="186"/>
      <c r="S176" s="186"/>
      <c r="T176" s="186"/>
      <c r="AJ176" s="2"/>
      <c r="AK176" s="2"/>
    </row>
    <row r="177" spans="1:37" ht="18.75" x14ac:dyDescent="0.3">
      <c r="A177" s="811" t="s">
        <v>495</v>
      </c>
      <c r="B177" s="811"/>
      <c r="C177" s="811"/>
      <c r="D177" s="811"/>
      <c r="E177" s="811"/>
      <c r="F177" s="811"/>
      <c r="G177" s="811"/>
      <c r="H177" s="811"/>
      <c r="I177" s="811"/>
      <c r="J177" s="811"/>
      <c r="K177" s="811"/>
      <c r="L177" s="186"/>
      <c r="M177" s="186"/>
      <c r="N177" s="186"/>
      <c r="O177" s="186"/>
      <c r="P177" s="186"/>
      <c r="Q177" s="186"/>
      <c r="R177" s="186"/>
      <c r="S177" s="186"/>
      <c r="T177" s="186"/>
      <c r="AJ177" s="2"/>
      <c r="AK177" s="2"/>
    </row>
    <row r="178" spans="1:37" ht="15.75" x14ac:dyDescent="0.25">
      <c r="A178" s="812" t="s">
        <v>524</v>
      </c>
      <c r="B178" s="812"/>
      <c r="C178" s="812"/>
      <c r="D178" s="812"/>
      <c r="E178" s="812"/>
      <c r="F178" s="812"/>
      <c r="G178" s="812"/>
      <c r="H178" s="812"/>
      <c r="I178" s="812"/>
      <c r="J178" s="812"/>
      <c r="K178" s="812"/>
      <c r="L178" s="186"/>
      <c r="M178" s="186"/>
      <c r="N178" s="186"/>
      <c r="O178" s="186"/>
      <c r="P178" s="186"/>
      <c r="Q178" s="186"/>
      <c r="R178" s="186"/>
      <c r="S178" s="186"/>
      <c r="T178" s="186"/>
    </row>
    <row r="179" spans="1:37" ht="15.75" x14ac:dyDescent="0.25">
      <c r="A179" s="948" t="s">
        <v>565</v>
      </c>
      <c r="B179" s="948"/>
      <c r="C179" s="948"/>
      <c r="D179" s="948"/>
      <c r="E179" s="948"/>
      <c r="F179" s="948"/>
      <c r="G179" s="948"/>
      <c r="H179" s="948"/>
      <c r="I179" s="948"/>
      <c r="J179" s="948"/>
      <c r="K179" s="948"/>
      <c r="L179" s="948"/>
      <c r="M179" s="948"/>
      <c r="N179" s="187"/>
      <c r="O179" s="187"/>
      <c r="P179" s="187"/>
      <c r="Q179" s="187"/>
      <c r="R179" s="187"/>
      <c r="S179" s="186"/>
      <c r="T179" s="186"/>
    </row>
    <row r="180" spans="1:37" ht="15.75" x14ac:dyDescent="0.25">
      <c r="A180" s="948" t="s">
        <v>503</v>
      </c>
      <c r="B180" s="948"/>
      <c r="C180" s="948"/>
      <c r="D180" s="948"/>
      <c r="E180" s="948"/>
      <c r="F180" s="948"/>
      <c r="G180" s="948"/>
      <c r="H180" s="948"/>
      <c r="I180" s="222"/>
      <c r="J180" s="223"/>
      <c r="K180" s="223"/>
      <c r="L180" s="223"/>
      <c r="M180" s="223"/>
      <c r="N180" s="186"/>
      <c r="O180" s="186"/>
      <c r="P180" s="186"/>
      <c r="Q180" s="186"/>
      <c r="R180" s="186"/>
      <c r="S180" s="186"/>
      <c r="T180" s="186"/>
    </row>
    <row r="181" spans="1:37" ht="15.75" x14ac:dyDescent="0.25">
      <c r="A181" s="813" t="s">
        <v>504</v>
      </c>
      <c r="B181" s="813"/>
      <c r="C181" s="813"/>
      <c r="D181" s="813"/>
      <c r="E181" s="813"/>
      <c r="F181" s="813"/>
      <c r="G181" s="813"/>
      <c r="H181" s="813"/>
      <c r="I181" s="813"/>
      <c r="J181" s="813"/>
      <c r="K181" s="813"/>
      <c r="L181" s="187"/>
      <c r="M181" s="186"/>
      <c r="N181" s="186"/>
      <c r="O181" s="186"/>
      <c r="P181" s="186"/>
      <c r="Q181" s="186"/>
      <c r="R181" s="186"/>
      <c r="S181" s="186"/>
      <c r="T181" s="186"/>
    </row>
    <row r="182" spans="1:37" ht="15.75" x14ac:dyDescent="0.25">
      <c r="A182" s="813" t="s">
        <v>559</v>
      </c>
      <c r="B182" s="813"/>
      <c r="C182" s="813"/>
      <c r="D182" s="813"/>
      <c r="E182" s="813"/>
      <c r="F182" s="813"/>
      <c r="G182" s="813"/>
      <c r="H182" s="813"/>
      <c r="I182" s="187"/>
      <c r="J182" s="188"/>
      <c r="K182" s="188"/>
      <c r="L182" s="188"/>
      <c r="M182" s="186"/>
      <c r="N182" s="186"/>
      <c r="O182" s="186"/>
      <c r="P182" s="186"/>
      <c r="Q182" s="186"/>
      <c r="R182" s="186"/>
      <c r="S182" s="186"/>
      <c r="T182" s="186"/>
    </row>
    <row r="183" spans="1:37" ht="15.75" x14ac:dyDescent="0.25">
      <c r="A183" s="814" t="s">
        <v>496</v>
      </c>
      <c r="B183" s="814"/>
      <c r="C183" s="814"/>
      <c r="D183" s="814"/>
      <c r="E183" s="814"/>
      <c r="F183" s="814"/>
      <c r="G183" s="814"/>
      <c r="H183" s="186"/>
      <c r="I183" s="186"/>
      <c r="J183" s="186"/>
      <c r="K183" s="186"/>
      <c r="L183" s="186"/>
      <c r="M183" s="186"/>
      <c r="N183" s="186"/>
      <c r="O183" s="186"/>
      <c r="P183" s="186"/>
      <c r="Q183" s="186"/>
      <c r="R183" s="186"/>
      <c r="S183" s="186"/>
      <c r="T183" s="186"/>
    </row>
    <row r="184" spans="1:37" ht="15.75" x14ac:dyDescent="0.25">
      <c r="A184" s="808" t="s">
        <v>497</v>
      </c>
      <c r="B184" s="808"/>
      <c r="C184" s="808"/>
      <c r="D184" s="808"/>
      <c r="E184" s="808"/>
      <c r="F184" s="808"/>
      <c r="G184" s="808"/>
      <c r="H184" s="808"/>
      <c r="I184" s="808"/>
      <c r="J184" s="808"/>
      <c r="K184" s="808"/>
      <c r="L184" s="808"/>
      <c r="M184" s="808"/>
      <c r="N184" s="808"/>
      <c r="O184" s="186"/>
      <c r="P184" s="186"/>
      <c r="Q184" s="186"/>
      <c r="R184" s="186"/>
      <c r="S184" s="186"/>
      <c r="T184" s="186"/>
    </row>
    <row r="185" spans="1:37" ht="15.75" x14ac:dyDescent="0.25">
      <c r="A185" s="819" t="s">
        <v>498</v>
      </c>
      <c r="B185" s="819"/>
      <c r="C185" s="819"/>
      <c r="D185" s="819"/>
      <c r="E185" s="186"/>
      <c r="F185" s="186"/>
      <c r="G185" s="186"/>
      <c r="H185" s="186"/>
      <c r="I185" s="186"/>
      <c r="J185" s="186"/>
      <c r="K185" s="186"/>
      <c r="L185" s="186"/>
      <c r="M185" s="186"/>
      <c r="N185" s="186"/>
      <c r="O185" s="186"/>
      <c r="P185" s="186"/>
      <c r="Q185" s="186"/>
      <c r="R185" s="186"/>
      <c r="S185" s="186"/>
      <c r="T185" s="186"/>
    </row>
    <row r="186" spans="1:37" ht="15.75" x14ac:dyDescent="0.25">
      <c r="A186" s="807" t="s">
        <v>499</v>
      </c>
      <c r="B186" s="807"/>
      <c r="C186" s="807"/>
      <c r="D186" s="807"/>
      <c r="E186" s="807"/>
      <c r="F186" s="807"/>
      <c r="G186" s="807"/>
      <c r="H186" s="807"/>
      <c r="I186" s="807"/>
      <c r="J186" s="807"/>
      <c r="K186" s="807"/>
      <c r="L186" s="807"/>
      <c r="M186" s="807"/>
      <c r="N186" s="807"/>
      <c r="O186" s="807"/>
      <c r="P186" s="807"/>
      <c r="Q186" s="807"/>
      <c r="R186" s="807"/>
      <c r="S186" s="807"/>
      <c r="T186" s="807"/>
    </row>
    <row r="187" spans="1:37" ht="15.75" x14ac:dyDescent="0.25">
      <c r="A187" s="807" t="s">
        <v>500</v>
      </c>
      <c r="B187" s="807"/>
      <c r="C187" s="807"/>
      <c r="D187" s="807"/>
      <c r="E187" s="807"/>
      <c r="F187" s="807"/>
      <c r="G187" s="807"/>
      <c r="H187" s="807"/>
      <c r="I187" s="807"/>
      <c r="J187" s="807"/>
      <c r="K187" s="807"/>
      <c r="L187" s="807"/>
      <c r="M187" s="807"/>
      <c r="N187" s="807"/>
      <c r="O187" s="807"/>
      <c r="P187" s="807"/>
      <c r="Q187" s="807"/>
      <c r="R187" s="807"/>
      <c r="S187" s="807"/>
      <c r="T187" s="186"/>
    </row>
    <row r="188" spans="1:37" ht="15.75" x14ac:dyDescent="0.25">
      <c r="A188" s="807" t="s">
        <v>501</v>
      </c>
      <c r="B188" s="807"/>
      <c r="C188" s="807"/>
      <c r="D188" s="807"/>
      <c r="E188" s="807"/>
      <c r="F188" s="807"/>
      <c r="G188" s="807"/>
      <c r="H188" s="807"/>
      <c r="I188" s="807"/>
      <c r="J188" s="807"/>
      <c r="K188" s="807"/>
      <c r="L188" s="807"/>
      <c r="M188" s="807"/>
      <c r="N188" s="807"/>
      <c r="O188" s="807"/>
      <c r="P188" s="807"/>
      <c r="Q188" s="807"/>
      <c r="R188" s="807"/>
      <c r="S188" s="807"/>
      <c r="T188" s="186"/>
    </row>
    <row r="189" spans="1:37" ht="15.75" x14ac:dyDescent="0.25">
      <c r="A189" s="807" t="s">
        <v>502</v>
      </c>
      <c r="B189" s="807"/>
      <c r="C189" s="807"/>
      <c r="D189" s="807"/>
      <c r="E189" s="807"/>
      <c r="F189" s="807"/>
      <c r="G189" s="807"/>
      <c r="H189" s="807"/>
      <c r="I189" s="807"/>
      <c r="J189" s="807"/>
      <c r="K189" s="807"/>
      <c r="L189" s="807"/>
      <c r="M189" s="807"/>
      <c r="N189" s="807"/>
      <c r="O189" s="807"/>
      <c r="P189" s="807"/>
      <c r="Q189" s="807"/>
      <c r="R189" s="807"/>
      <c r="S189" s="807"/>
      <c r="T189" s="807"/>
    </row>
    <row r="190" spans="1:37" ht="15.75" x14ac:dyDescent="0.25">
      <c r="A190" s="807" t="s">
        <v>505</v>
      </c>
      <c r="B190" s="807"/>
      <c r="C190" s="807"/>
      <c r="D190" s="807"/>
      <c r="E190" s="807"/>
      <c r="F190" s="807"/>
      <c r="G190" s="186"/>
      <c r="H190" s="186"/>
      <c r="I190" s="186"/>
      <c r="J190" s="186"/>
      <c r="K190" s="186"/>
      <c r="L190" s="186"/>
      <c r="M190" s="186"/>
      <c r="N190" s="186"/>
      <c r="O190" s="186"/>
      <c r="P190" s="186"/>
      <c r="Q190" s="186"/>
      <c r="R190" s="186"/>
      <c r="S190" s="186"/>
      <c r="T190" s="186"/>
    </row>
    <row r="191" spans="1:37" ht="15.75" x14ac:dyDescent="0.25">
      <c r="A191" s="808" t="s">
        <v>508</v>
      </c>
      <c r="B191" s="808"/>
      <c r="C191" s="808"/>
      <c r="D191" s="808"/>
      <c r="E191" s="808"/>
      <c r="F191" s="808"/>
      <c r="G191" s="808"/>
      <c r="H191" s="808"/>
      <c r="I191" s="808"/>
      <c r="J191" s="808"/>
      <c r="K191" s="808"/>
      <c r="L191" s="808"/>
      <c r="M191" s="808"/>
      <c r="N191" s="186"/>
      <c r="O191" s="186"/>
      <c r="P191" s="186"/>
      <c r="Q191" s="186"/>
      <c r="R191" s="186"/>
      <c r="S191" s="186"/>
      <c r="T191" s="186"/>
    </row>
  </sheetData>
  <protectedRanges>
    <protectedRange sqref="AE45 AD7:AD165 AF7:AI165 AE7:AE44 AE122 AE47:AE121 AE124:AE165" name="Diapazons2_5_1_1_1_1"/>
    <protectedRange sqref="U7:Z165" name="Diapazons1_5_1_1_1_1"/>
    <protectedRange sqref="B168:P168" name="Diapazons4_5_1_1_1"/>
    <protectedRange sqref="V166" name="Diapazons3_5_1_1_1"/>
    <protectedRange sqref="B169:N170" name="Diapazons4_5_1"/>
    <protectedRange sqref="B171:N173" name="Diapazons4_5_1_1"/>
  </protectedRanges>
  <mergeCells count="1008">
    <mergeCell ref="AI152:AI154"/>
    <mergeCell ref="AJ152:AJ154"/>
    <mergeCell ref="AK152:AK154"/>
    <mergeCell ref="W155:W157"/>
    <mergeCell ref="X155:X157"/>
    <mergeCell ref="Y155:Y157"/>
    <mergeCell ref="Z155:Z157"/>
    <mergeCell ref="AA155:AA157"/>
    <mergeCell ref="AB155:AB157"/>
    <mergeCell ref="AC155:AC157"/>
    <mergeCell ref="AD155:AD157"/>
    <mergeCell ref="AE155:AE157"/>
    <mergeCell ref="AF155:AF157"/>
    <mergeCell ref="AG155:AG157"/>
    <mergeCell ref="AH155:AH157"/>
    <mergeCell ref="AI155:AI157"/>
    <mergeCell ref="AJ155:AJ157"/>
    <mergeCell ref="AK155:AK157"/>
    <mergeCell ref="U152:U154"/>
    <mergeCell ref="AC144:AC151"/>
    <mergeCell ref="AD144:AD151"/>
    <mergeCell ref="AE144:AE151"/>
    <mergeCell ref="V152:V154"/>
    <mergeCell ref="W152:W154"/>
    <mergeCell ref="X152:X154"/>
    <mergeCell ref="Y152:Y154"/>
    <mergeCell ref="Z152:Z154"/>
    <mergeCell ref="AA152:AA154"/>
    <mergeCell ref="AB152:AB154"/>
    <mergeCell ref="AC152:AC154"/>
    <mergeCell ref="AD152:AD154"/>
    <mergeCell ref="AE152:AE154"/>
    <mergeCell ref="AF146:AF148"/>
    <mergeCell ref="AG146:AG148"/>
    <mergeCell ref="AH146:AH148"/>
    <mergeCell ref="AF152:AF154"/>
    <mergeCell ref="AG152:AG154"/>
    <mergeCell ref="AH152:AH154"/>
    <mergeCell ref="U149:U150"/>
    <mergeCell ref="V149:V150"/>
    <mergeCell ref="W149:W150"/>
    <mergeCell ref="X149:X150"/>
    <mergeCell ref="Y149:Y150"/>
    <mergeCell ref="Z149:Z150"/>
    <mergeCell ref="AA149:AA150"/>
    <mergeCell ref="AB149:AB150"/>
    <mergeCell ref="AF149:AF150"/>
    <mergeCell ref="AG149:AG150"/>
    <mergeCell ref="AH149:AH150"/>
    <mergeCell ref="AI149:AI150"/>
    <mergeCell ref="U146:U148"/>
    <mergeCell ref="V146:V148"/>
    <mergeCell ref="W146:W148"/>
    <mergeCell ref="X146:X148"/>
    <mergeCell ref="Y146:Y148"/>
    <mergeCell ref="Z146:Z148"/>
    <mergeCell ref="AA146:AA148"/>
    <mergeCell ref="AB146:AB148"/>
    <mergeCell ref="AE122:AE126"/>
    <mergeCell ref="AF122:AF126"/>
    <mergeCell ref="AG122:AG126"/>
    <mergeCell ref="AH122:AH126"/>
    <mergeCell ref="AI122:AI126"/>
    <mergeCell ref="AK122:AK126"/>
    <mergeCell ref="AJ122:AJ126"/>
    <mergeCell ref="U127:U131"/>
    <mergeCell ref="V127:V131"/>
    <mergeCell ref="W127:W131"/>
    <mergeCell ref="X127:X131"/>
    <mergeCell ref="Y127:Y131"/>
    <mergeCell ref="Z127:Z131"/>
    <mergeCell ref="AA127:AA131"/>
    <mergeCell ref="AB127:AB131"/>
    <mergeCell ref="AC127:AC131"/>
    <mergeCell ref="AD127:AD131"/>
    <mergeCell ref="AE127:AE131"/>
    <mergeCell ref="AF127:AF131"/>
    <mergeCell ref="AG127:AG131"/>
    <mergeCell ref="AH127:AH131"/>
    <mergeCell ref="AI127:AI131"/>
    <mergeCell ref="AJ127:AJ131"/>
    <mergeCell ref="AK127:AK131"/>
    <mergeCell ref="U122:U126"/>
    <mergeCell ref="V122:V126"/>
    <mergeCell ref="W122:W126"/>
    <mergeCell ref="X122:X126"/>
    <mergeCell ref="Y122:Y126"/>
    <mergeCell ref="Z122:Z126"/>
    <mergeCell ref="AA122:AA126"/>
    <mergeCell ref="AB122:AB126"/>
    <mergeCell ref="AC122:AC126"/>
    <mergeCell ref="AG45:AG49"/>
    <mergeCell ref="AH45:AH49"/>
    <mergeCell ref="AI45:AI49"/>
    <mergeCell ref="AJ45:AJ49"/>
    <mergeCell ref="AK45:AK49"/>
    <mergeCell ref="U115:U118"/>
    <mergeCell ref="V115:V118"/>
    <mergeCell ref="W115:W118"/>
    <mergeCell ref="X115:X118"/>
    <mergeCell ref="Y115:Y118"/>
    <mergeCell ref="Z115:Z118"/>
    <mergeCell ref="AA115:AA118"/>
    <mergeCell ref="AB115:AB118"/>
    <mergeCell ref="AC115:AC118"/>
    <mergeCell ref="AD115:AD118"/>
    <mergeCell ref="AE115:AE118"/>
    <mergeCell ref="AF115:AF118"/>
    <mergeCell ref="AG115:AG118"/>
    <mergeCell ref="AH115:AH118"/>
    <mergeCell ref="AI115:AI118"/>
    <mergeCell ref="AJ115:AJ118"/>
    <mergeCell ref="AK115:AK118"/>
    <mergeCell ref="X45:X49"/>
    <mergeCell ref="Y45:Y49"/>
    <mergeCell ref="Z45:Z49"/>
    <mergeCell ref="AA45:AA49"/>
    <mergeCell ref="AB45:AB49"/>
    <mergeCell ref="AC45:AC49"/>
    <mergeCell ref="AD45:AD49"/>
    <mergeCell ref="AE45:AE49"/>
    <mergeCell ref="AF45:AF49"/>
    <mergeCell ref="B119:B121"/>
    <mergeCell ref="B123:B126"/>
    <mergeCell ref="A68:A71"/>
    <mergeCell ref="A72:A75"/>
    <mergeCell ref="A76:A78"/>
    <mergeCell ref="A79:A81"/>
    <mergeCell ref="A82:A84"/>
    <mergeCell ref="A85:A88"/>
    <mergeCell ref="A89:A92"/>
    <mergeCell ref="C96:C99"/>
    <mergeCell ref="C100:C103"/>
    <mergeCell ref="C104:C107"/>
    <mergeCell ref="C108:C110"/>
    <mergeCell ref="C111:C114"/>
    <mergeCell ref="C119:C121"/>
    <mergeCell ref="C123:C126"/>
    <mergeCell ref="C89:C92"/>
    <mergeCell ref="A184:N184"/>
    <mergeCell ref="A185:D185"/>
    <mergeCell ref="A186:T186"/>
    <mergeCell ref="A187:S187"/>
    <mergeCell ref="A188:S188"/>
    <mergeCell ref="A189:T189"/>
    <mergeCell ref="A190:F190"/>
    <mergeCell ref="A191:M191"/>
    <mergeCell ref="A175:P175"/>
    <mergeCell ref="A176:H176"/>
    <mergeCell ref="A177:K177"/>
    <mergeCell ref="A178:K178"/>
    <mergeCell ref="A179:M179"/>
    <mergeCell ref="A180:H180"/>
    <mergeCell ref="A181:K181"/>
    <mergeCell ref="A182:H182"/>
    <mergeCell ref="A183:G183"/>
    <mergeCell ref="U5:AA5"/>
    <mergeCell ref="B79:B81"/>
    <mergeCell ref="B82:B84"/>
    <mergeCell ref="B85:B88"/>
    <mergeCell ref="B89:B92"/>
    <mergeCell ref="B68:B71"/>
    <mergeCell ref="B72:B75"/>
    <mergeCell ref="B76:B78"/>
    <mergeCell ref="C38:C41"/>
    <mergeCell ref="C42:C44"/>
    <mergeCell ref="C50:C52"/>
    <mergeCell ref="C53:C56"/>
    <mergeCell ref="C57:C60"/>
    <mergeCell ref="C61:C63"/>
    <mergeCell ref="C64:C67"/>
    <mergeCell ref="C68:C71"/>
    <mergeCell ref="C7:C10"/>
    <mergeCell ref="C11:C14"/>
    <mergeCell ref="U45:U49"/>
    <mergeCell ref="V45:V49"/>
    <mergeCell ref="B64:B67"/>
    <mergeCell ref="D76:D78"/>
    <mergeCell ref="D79:D81"/>
    <mergeCell ref="D82:D84"/>
    <mergeCell ref="D85:D88"/>
    <mergeCell ref="D89:D92"/>
    <mergeCell ref="C30:C33"/>
    <mergeCell ref="C34:C37"/>
    <mergeCell ref="C45:C49"/>
    <mergeCell ref="D45:D49"/>
    <mergeCell ref="E45:E49"/>
    <mergeCell ref="A100:A103"/>
    <mergeCell ref="A104:A107"/>
    <mergeCell ref="A108:A110"/>
    <mergeCell ref="A111:A114"/>
    <mergeCell ref="A119:A121"/>
    <mergeCell ref="A132:A134"/>
    <mergeCell ref="A135:A137"/>
    <mergeCell ref="A138:A140"/>
    <mergeCell ref="A34:A37"/>
    <mergeCell ref="A38:A41"/>
    <mergeCell ref="A42:A44"/>
    <mergeCell ref="A50:A52"/>
    <mergeCell ref="A53:A56"/>
    <mergeCell ref="A57:A60"/>
    <mergeCell ref="A61:A63"/>
    <mergeCell ref="A64:A67"/>
    <mergeCell ref="C1:Q1"/>
    <mergeCell ref="C2:Q2"/>
    <mergeCell ref="C5:D5"/>
    <mergeCell ref="H5:S5"/>
    <mergeCell ref="F115:F118"/>
    <mergeCell ref="A115:A118"/>
    <mergeCell ref="E115:E118"/>
    <mergeCell ref="D116:D118"/>
    <mergeCell ref="C116:C118"/>
    <mergeCell ref="A122:A126"/>
    <mergeCell ref="A45:A49"/>
    <mergeCell ref="B96:B99"/>
    <mergeCell ref="B100:B103"/>
    <mergeCell ref="B104:B107"/>
    <mergeCell ref="B108:B110"/>
    <mergeCell ref="B111:B114"/>
    <mergeCell ref="A93:A95"/>
    <mergeCell ref="A96:A99"/>
    <mergeCell ref="B93:B95"/>
    <mergeCell ref="C72:C75"/>
    <mergeCell ref="C15:C17"/>
    <mergeCell ref="C18:C20"/>
    <mergeCell ref="C21:C23"/>
    <mergeCell ref="C24:C26"/>
    <mergeCell ref="C27:C29"/>
    <mergeCell ref="A5:A6"/>
    <mergeCell ref="A7:A10"/>
    <mergeCell ref="A11:A14"/>
    <mergeCell ref="A15:A17"/>
    <mergeCell ref="A18:A20"/>
    <mergeCell ref="A21:A23"/>
    <mergeCell ref="A24:A26"/>
    <mergeCell ref="A27:A29"/>
    <mergeCell ref="A30:A33"/>
    <mergeCell ref="D7:D10"/>
    <mergeCell ref="D11:D14"/>
    <mergeCell ref="D15:D17"/>
    <mergeCell ref="D18:D20"/>
    <mergeCell ref="D21:D23"/>
    <mergeCell ref="D24:D26"/>
    <mergeCell ref="D27:D29"/>
    <mergeCell ref="D30:D33"/>
    <mergeCell ref="D34:D37"/>
    <mergeCell ref="C132:C134"/>
    <mergeCell ref="C135:C137"/>
    <mergeCell ref="C127:C131"/>
    <mergeCell ref="C93:C95"/>
    <mergeCell ref="A163:A165"/>
    <mergeCell ref="B5:B6"/>
    <mergeCell ref="B7:B10"/>
    <mergeCell ref="B11:B14"/>
    <mergeCell ref="B15:B17"/>
    <mergeCell ref="B18:B20"/>
    <mergeCell ref="B21:B23"/>
    <mergeCell ref="B24:B26"/>
    <mergeCell ref="B27:B29"/>
    <mergeCell ref="B30:B33"/>
    <mergeCell ref="B34:B37"/>
    <mergeCell ref="B38:B41"/>
    <mergeCell ref="B42:B44"/>
    <mergeCell ref="B46:B49"/>
    <mergeCell ref="B50:B52"/>
    <mergeCell ref="B53:B56"/>
    <mergeCell ref="B57:B60"/>
    <mergeCell ref="B61:B63"/>
    <mergeCell ref="A127:A131"/>
    <mergeCell ref="E15:E17"/>
    <mergeCell ref="E18:E20"/>
    <mergeCell ref="E21:E23"/>
    <mergeCell ref="E24:E26"/>
    <mergeCell ref="E27:E29"/>
    <mergeCell ref="E30:E33"/>
    <mergeCell ref="E79:E81"/>
    <mergeCell ref="E82:E84"/>
    <mergeCell ref="E85:E88"/>
    <mergeCell ref="E89:E92"/>
    <mergeCell ref="E93:E95"/>
    <mergeCell ref="E96:E99"/>
    <mergeCell ref="C76:C78"/>
    <mergeCell ref="C79:C81"/>
    <mergeCell ref="C82:C84"/>
    <mergeCell ref="C85:C88"/>
    <mergeCell ref="D38:D41"/>
    <mergeCell ref="D42:D44"/>
    <mergeCell ref="D50:D52"/>
    <mergeCell ref="D53:D56"/>
    <mergeCell ref="D57:D60"/>
    <mergeCell ref="D61:D63"/>
    <mergeCell ref="D64:D67"/>
    <mergeCell ref="D68:D71"/>
    <mergeCell ref="D72:D75"/>
    <mergeCell ref="D93:D95"/>
    <mergeCell ref="D96:D99"/>
    <mergeCell ref="D100:D103"/>
    <mergeCell ref="D104:D107"/>
    <mergeCell ref="D108:D110"/>
    <mergeCell ref="D111:D114"/>
    <mergeCell ref="D119:D121"/>
    <mergeCell ref="D123:D126"/>
    <mergeCell ref="D132:D134"/>
    <mergeCell ref="D127:D131"/>
    <mergeCell ref="U61:U63"/>
    <mergeCell ref="U64:U67"/>
    <mergeCell ref="U68:U71"/>
    <mergeCell ref="U72:U75"/>
    <mergeCell ref="E100:E103"/>
    <mergeCell ref="E104:E107"/>
    <mergeCell ref="E108:E110"/>
    <mergeCell ref="E111:E114"/>
    <mergeCell ref="E119:E121"/>
    <mergeCell ref="U76:U78"/>
    <mergeCell ref="U79:U81"/>
    <mergeCell ref="U82:U84"/>
    <mergeCell ref="U85:U88"/>
    <mergeCell ref="U89:U92"/>
    <mergeCell ref="U93:U95"/>
    <mergeCell ref="U96:U99"/>
    <mergeCell ref="U100:U103"/>
    <mergeCell ref="U104:U107"/>
    <mergeCell ref="E61:E63"/>
    <mergeCell ref="E64:E67"/>
    <mergeCell ref="E123:E126"/>
    <mergeCell ref="U108:U110"/>
    <mergeCell ref="U111:U114"/>
    <mergeCell ref="U119:U121"/>
    <mergeCell ref="E68:E71"/>
    <mergeCell ref="E72:E75"/>
    <mergeCell ref="E76:E78"/>
    <mergeCell ref="U27:U29"/>
    <mergeCell ref="U30:U33"/>
    <mergeCell ref="U34:U37"/>
    <mergeCell ref="U38:U41"/>
    <mergeCell ref="U42:U44"/>
    <mergeCell ref="U50:U52"/>
    <mergeCell ref="U53:U56"/>
    <mergeCell ref="U57:U60"/>
    <mergeCell ref="F5:F6"/>
    <mergeCell ref="G5:G6"/>
    <mergeCell ref="T5:T6"/>
    <mergeCell ref="U7:U10"/>
    <mergeCell ref="U11:U14"/>
    <mergeCell ref="U15:U17"/>
    <mergeCell ref="U18:U20"/>
    <mergeCell ref="U21:U23"/>
    <mergeCell ref="U24:U26"/>
    <mergeCell ref="E34:E37"/>
    <mergeCell ref="E38:E41"/>
    <mergeCell ref="E42:E44"/>
    <mergeCell ref="E50:E52"/>
    <mergeCell ref="E53:E56"/>
    <mergeCell ref="E57:E60"/>
    <mergeCell ref="E5:E6"/>
    <mergeCell ref="E7:E10"/>
    <mergeCell ref="E11:E14"/>
    <mergeCell ref="U132:U134"/>
    <mergeCell ref="U135:U137"/>
    <mergeCell ref="U138:U140"/>
    <mergeCell ref="U141:U143"/>
    <mergeCell ref="U163:U165"/>
    <mergeCell ref="V7:V10"/>
    <mergeCell ref="V11:V14"/>
    <mergeCell ref="V15:V17"/>
    <mergeCell ref="V18:V20"/>
    <mergeCell ref="V21:V23"/>
    <mergeCell ref="V24:V26"/>
    <mergeCell ref="V27:V29"/>
    <mergeCell ref="V30:V33"/>
    <mergeCell ref="V34:V37"/>
    <mergeCell ref="V38:V41"/>
    <mergeCell ref="V42:V44"/>
    <mergeCell ref="V50:V52"/>
    <mergeCell ref="V53:V56"/>
    <mergeCell ref="V57:V60"/>
    <mergeCell ref="V61:V63"/>
    <mergeCell ref="V64:V67"/>
    <mergeCell ref="V68:V71"/>
    <mergeCell ref="V132:V134"/>
    <mergeCell ref="V135:V137"/>
    <mergeCell ref="V138:V140"/>
    <mergeCell ref="V141:V143"/>
    <mergeCell ref="V72:V75"/>
    <mergeCell ref="V76:V78"/>
    <mergeCell ref="V79:V81"/>
    <mergeCell ref="V82:V84"/>
    <mergeCell ref="V85:V88"/>
    <mergeCell ref="V89:V92"/>
    <mergeCell ref="V93:V95"/>
    <mergeCell ref="V96:V99"/>
    <mergeCell ref="V100:V103"/>
    <mergeCell ref="W72:W75"/>
    <mergeCell ref="W76:W78"/>
    <mergeCell ref="W79:W81"/>
    <mergeCell ref="W82:W84"/>
    <mergeCell ref="W85:W88"/>
    <mergeCell ref="V104:V107"/>
    <mergeCell ref="V108:V110"/>
    <mergeCell ref="V111:V114"/>
    <mergeCell ref="V119:V121"/>
    <mergeCell ref="W89:W92"/>
    <mergeCell ref="W93:W95"/>
    <mergeCell ref="W96:W99"/>
    <mergeCell ref="W100:W103"/>
    <mergeCell ref="W104:W107"/>
    <mergeCell ref="W108:W110"/>
    <mergeCell ref="W111:W114"/>
    <mergeCell ref="W119:W121"/>
    <mergeCell ref="W38:W41"/>
    <mergeCell ref="W42:W44"/>
    <mergeCell ref="W50:W52"/>
    <mergeCell ref="W53:W56"/>
    <mergeCell ref="W57:W60"/>
    <mergeCell ref="W61:W63"/>
    <mergeCell ref="W64:W67"/>
    <mergeCell ref="W68:W71"/>
    <mergeCell ref="W45:W49"/>
    <mergeCell ref="W7:W10"/>
    <mergeCell ref="W11:W14"/>
    <mergeCell ref="W15:W17"/>
    <mergeCell ref="W18:W20"/>
    <mergeCell ref="W21:W23"/>
    <mergeCell ref="W24:W26"/>
    <mergeCell ref="W27:W29"/>
    <mergeCell ref="W30:W33"/>
    <mergeCell ref="W34:W37"/>
    <mergeCell ref="W132:W134"/>
    <mergeCell ref="W135:W137"/>
    <mergeCell ref="W138:W140"/>
    <mergeCell ref="W141:W143"/>
    <mergeCell ref="W163:W165"/>
    <mergeCell ref="X7:X10"/>
    <mergeCell ref="X11:X14"/>
    <mergeCell ref="X15:X17"/>
    <mergeCell ref="X18:X20"/>
    <mergeCell ref="X21:X23"/>
    <mergeCell ref="X24:X26"/>
    <mergeCell ref="X27:X29"/>
    <mergeCell ref="X30:X33"/>
    <mergeCell ref="X34:X37"/>
    <mergeCell ref="X38:X41"/>
    <mergeCell ref="X42:X44"/>
    <mergeCell ref="X50:X52"/>
    <mergeCell ref="X53:X56"/>
    <mergeCell ref="X57:X60"/>
    <mergeCell ref="X61:X63"/>
    <mergeCell ref="X64:X67"/>
    <mergeCell ref="X68:X71"/>
    <mergeCell ref="X132:X134"/>
    <mergeCell ref="X135:X137"/>
    <mergeCell ref="X138:X140"/>
    <mergeCell ref="X141:X143"/>
    <mergeCell ref="X72:X75"/>
    <mergeCell ref="X76:X78"/>
    <mergeCell ref="X79:X81"/>
    <mergeCell ref="X82:X84"/>
    <mergeCell ref="X85:X88"/>
    <mergeCell ref="X89:X92"/>
    <mergeCell ref="X93:X95"/>
    <mergeCell ref="X96:X99"/>
    <mergeCell ref="X100:X103"/>
    <mergeCell ref="Y72:Y75"/>
    <mergeCell ref="Y76:Y78"/>
    <mergeCell ref="Y79:Y81"/>
    <mergeCell ref="Y82:Y84"/>
    <mergeCell ref="Y85:Y88"/>
    <mergeCell ref="X104:X107"/>
    <mergeCell ref="X108:X110"/>
    <mergeCell ref="X111:X114"/>
    <mergeCell ref="X119:X121"/>
    <mergeCell ref="Y38:Y41"/>
    <mergeCell ref="Y42:Y44"/>
    <mergeCell ref="Y50:Y52"/>
    <mergeCell ref="Y53:Y56"/>
    <mergeCell ref="Y57:Y60"/>
    <mergeCell ref="Y61:Y63"/>
    <mergeCell ref="Y64:Y67"/>
    <mergeCell ref="Y68:Y71"/>
    <mergeCell ref="Y7:Y10"/>
    <mergeCell ref="Y11:Y14"/>
    <mergeCell ref="Y15:Y17"/>
    <mergeCell ref="Y18:Y20"/>
    <mergeCell ref="Y21:Y23"/>
    <mergeCell ref="Y24:Y26"/>
    <mergeCell ref="Y27:Y29"/>
    <mergeCell ref="Y30:Y33"/>
    <mergeCell ref="Y34:Y37"/>
    <mergeCell ref="Y89:Y92"/>
    <mergeCell ref="Y93:Y95"/>
    <mergeCell ref="Y96:Y99"/>
    <mergeCell ref="Y100:Y103"/>
    <mergeCell ref="Y104:Y107"/>
    <mergeCell ref="Y108:Y110"/>
    <mergeCell ref="Y111:Y114"/>
    <mergeCell ref="Y119:Y121"/>
    <mergeCell ref="Z119:Z121"/>
    <mergeCell ref="Z38:Z41"/>
    <mergeCell ref="Z42:Z44"/>
    <mergeCell ref="Z50:Z52"/>
    <mergeCell ref="Z53:Z56"/>
    <mergeCell ref="Z57:Z60"/>
    <mergeCell ref="Z61:Z63"/>
    <mergeCell ref="Z64:Z67"/>
    <mergeCell ref="Z68:Z71"/>
    <mergeCell ref="Z7:Z10"/>
    <mergeCell ref="Z11:Z14"/>
    <mergeCell ref="Z15:Z17"/>
    <mergeCell ref="Z18:Z20"/>
    <mergeCell ref="Z21:Z23"/>
    <mergeCell ref="Z24:Z26"/>
    <mergeCell ref="Z27:Z29"/>
    <mergeCell ref="Z30:Z33"/>
    <mergeCell ref="Z34:Z37"/>
    <mergeCell ref="AA18:AA20"/>
    <mergeCell ref="AA21:AA23"/>
    <mergeCell ref="AA24:AA26"/>
    <mergeCell ref="AA27:AA29"/>
    <mergeCell ref="AA30:AA33"/>
    <mergeCell ref="AA34:AA37"/>
    <mergeCell ref="AA38:AA41"/>
    <mergeCell ref="AA42:AA44"/>
    <mergeCell ref="AA50:AA52"/>
    <mergeCell ref="AA53:AA56"/>
    <mergeCell ref="AA57:AA60"/>
    <mergeCell ref="AA61:AA63"/>
    <mergeCell ref="AA64:AA67"/>
    <mergeCell ref="AA68:AA71"/>
    <mergeCell ref="Z104:Z107"/>
    <mergeCell ref="Z108:Z110"/>
    <mergeCell ref="Z111:Z114"/>
    <mergeCell ref="Z89:Z92"/>
    <mergeCell ref="Z93:Z95"/>
    <mergeCell ref="Z96:Z99"/>
    <mergeCell ref="Z100:Z103"/>
    <mergeCell ref="AA76:AA78"/>
    <mergeCell ref="AA79:AA81"/>
    <mergeCell ref="AA82:AA84"/>
    <mergeCell ref="AA85:AA88"/>
    <mergeCell ref="AA89:AA92"/>
    <mergeCell ref="AA93:AA95"/>
    <mergeCell ref="AA96:AA99"/>
    <mergeCell ref="AA100:AA103"/>
    <mergeCell ref="Z85:Z88"/>
    <mergeCell ref="Z72:Z75"/>
    <mergeCell ref="Z76:Z78"/>
    <mergeCell ref="Z79:Z81"/>
    <mergeCell ref="Z82:Z84"/>
    <mergeCell ref="AA104:AA107"/>
    <mergeCell ref="AA108:AA110"/>
    <mergeCell ref="AA111:AA114"/>
    <mergeCell ref="AA119:AA121"/>
    <mergeCell ref="AB34:AB37"/>
    <mergeCell ref="AB38:AB41"/>
    <mergeCell ref="AB42:AB44"/>
    <mergeCell ref="AB50:AB52"/>
    <mergeCell ref="AB53:AB56"/>
    <mergeCell ref="AB57:AB60"/>
    <mergeCell ref="AB61:AB63"/>
    <mergeCell ref="AB64:AB67"/>
    <mergeCell ref="AB5:AB6"/>
    <mergeCell ref="AB7:AB10"/>
    <mergeCell ref="AB11:AB14"/>
    <mergeCell ref="AB15:AB17"/>
    <mergeCell ref="AB18:AB20"/>
    <mergeCell ref="AB21:AB23"/>
    <mergeCell ref="AB24:AB26"/>
    <mergeCell ref="AB27:AB29"/>
    <mergeCell ref="AB30:AB33"/>
    <mergeCell ref="AB100:AB103"/>
    <mergeCell ref="AB68:AB71"/>
    <mergeCell ref="AB72:AB75"/>
    <mergeCell ref="AB76:AB78"/>
    <mergeCell ref="AB79:AB81"/>
    <mergeCell ref="AB82:AB84"/>
    <mergeCell ref="AB85:AB88"/>
    <mergeCell ref="AA72:AA75"/>
    <mergeCell ref="AA7:AA10"/>
    <mergeCell ref="AA11:AA14"/>
    <mergeCell ref="AA15:AA17"/>
    <mergeCell ref="AD89:AD92"/>
    <mergeCell ref="AD93:AD95"/>
    <mergeCell ref="AB89:AB92"/>
    <mergeCell ref="AB93:AB95"/>
    <mergeCell ref="AB96:AB99"/>
    <mergeCell ref="AC138:AC140"/>
    <mergeCell ref="AC141:AC143"/>
    <mergeCell ref="AC5:AC6"/>
    <mergeCell ref="AC7:AC10"/>
    <mergeCell ref="AC11:AC14"/>
    <mergeCell ref="AC15:AC17"/>
    <mergeCell ref="AC18:AC20"/>
    <mergeCell ref="AC21:AC23"/>
    <mergeCell ref="AC24:AC26"/>
    <mergeCell ref="AC27:AC29"/>
    <mergeCell ref="AC30:AC33"/>
    <mergeCell ref="AC34:AC37"/>
    <mergeCell ref="AC38:AC41"/>
    <mergeCell ref="AC42:AC44"/>
    <mergeCell ref="AC50:AC52"/>
    <mergeCell ref="AC53:AC56"/>
    <mergeCell ref="AC57:AC60"/>
    <mergeCell ref="AC61:AC63"/>
    <mergeCell ref="AC64:AC67"/>
    <mergeCell ref="AC68:AC71"/>
    <mergeCell ref="AC72:AC75"/>
    <mergeCell ref="AC76:AC78"/>
    <mergeCell ref="AC79:AC81"/>
    <mergeCell ref="AB104:AB107"/>
    <mergeCell ref="AB108:AB110"/>
    <mergeCell ref="AB111:AB114"/>
    <mergeCell ref="AB119:AB121"/>
    <mergeCell ref="AD61:AD63"/>
    <mergeCell ref="AD5:AD6"/>
    <mergeCell ref="AD7:AD10"/>
    <mergeCell ref="AD11:AD14"/>
    <mergeCell ref="AD15:AD17"/>
    <mergeCell ref="AD18:AD20"/>
    <mergeCell ref="AD21:AD23"/>
    <mergeCell ref="AD24:AD26"/>
    <mergeCell ref="AD27:AD29"/>
    <mergeCell ref="AD30:AD33"/>
    <mergeCell ref="AD76:AD78"/>
    <mergeCell ref="AD132:AD134"/>
    <mergeCell ref="AD135:AD137"/>
    <mergeCell ref="AD64:AD67"/>
    <mergeCell ref="AD68:AD71"/>
    <mergeCell ref="AD72:AD75"/>
    <mergeCell ref="AC104:AC107"/>
    <mergeCell ref="AC108:AC110"/>
    <mergeCell ref="AC111:AC114"/>
    <mergeCell ref="AC119:AC121"/>
    <mergeCell ref="AC132:AC134"/>
    <mergeCell ref="AC135:AC137"/>
    <mergeCell ref="AC82:AC84"/>
    <mergeCell ref="AC85:AC88"/>
    <mergeCell ref="AC89:AC92"/>
    <mergeCell ref="AC93:AC95"/>
    <mergeCell ref="AC96:AC99"/>
    <mergeCell ref="AC100:AC103"/>
    <mergeCell ref="AD122:AD126"/>
    <mergeCell ref="AD79:AD81"/>
    <mergeCell ref="AD82:AD84"/>
    <mergeCell ref="AD85:AD88"/>
    <mergeCell ref="AE68:AE71"/>
    <mergeCell ref="AE72:AE75"/>
    <mergeCell ref="AE76:AE78"/>
    <mergeCell ref="AD96:AD99"/>
    <mergeCell ref="AD100:AD103"/>
    <mergeCell ref="AD104:AD107"/>
    <mergeCell ref="AD108:AD110"/>
    <mergeCell ref="AD111:AD114"/>
    <mergeCell ref="AD119:AD121"/>
    <mergeCell ref="AE34:AE37"/>
    <mergeCell ref="AE38:AE41"/>
    <mergeCell ref="AE42:AE44"/>
    <mergeCell ref="AE50:AE52"/>
    <mergeCell ref="AE53:AE56"/>
    <mergeCell ref="AE57:AE60"/>
    <mergeCell ref="AE61:AE63"/>
    <mergeCell ref="AE64:AE67"/>
    <mergeCell ref="AE79:AE81"/>
    <mergeCell ref="AE82:AE84"/>
    <mergeCell ref="AE85:AE88"/>
    <mergeCell ref="AE89:AE92"/>
    <mergeCell ref="AE93:AE95"/>
    <mergeCell ref="AE96:AE99"/>
    <mergeCell ref="AE100:AE103"/>
    <mergeCell ref="AE104:AE107"/>
    <mergeCell ref="AE108:AE110"/>
    <mergeCell ref="AD34:AD37"/>
    <mergeCell ref="AD38:AD41"/>
    <mergeCell ref="AD42:AD44"/>
    <mergeCell ref="AD50:AD52"/>
    <mergeCell ref="AD53:AD56"/>
    <mergeCell ref="AD57:AD60"/>
    <mergeCell ref="AE5:AE6"/>
    <mergeCell ref="AE7:AE10"/>
    <mergeCell ref="AE11:AE14"/>
    <mergeCell ref="AE15:AE17"/>
    <mergeCell ref="AE18:AE20"/>
    <mergeCell ref="AE21:AE23"/>
    <mergeCell ref="AE24:AE26"/>
    <mergeCell ref="AE27:AE29"/>
    <mergeCell ref="AE30:AE33"/>
    <mergeCell ref="AE111:AE114"/>
    <mergeCell ref="AE119:AE121"/>
    <mergeCell ref="AE132:AE134"/>
    <mergeCell ref="AE135:AE137"/>
    <mergeCell ref="AE138:AE140"/>
    <mergeCell ref="AE141:AE143"/>
    <mergeCell ref="AE163:AE165"/>
    <mergeCell ref="AF5:AF6"/>
    <mergeCell ref="AF7:AF10"/>
    <mergeCell ref="AF11:AF14"/>
    <mergeCell ref="AF15:AF17"/>
    <mergeCell ref="AF18:AF20"/>
    <mergeCell ref="AF21:AF23"/>
    <mergeCell ref="AF24:AF26"/>
    <mergeCell ref="AF27:AF29"/>
    <mergeCell ref="AF30:AF33"/>
    <mergeCell ref="AF34:AF37"/>
    <mergeCell ref="AF38:AF41"/>
    <mergeCell ref="AF42:AF44"/>
    <mergeCell ref="AF50:AF52"/>
    <mergeCell ref="AF53:AF56"/>
    <mergeCell ref="AF57:AF60"/>
    <mergeCell ref="AF104:AF107"/>
    <mergeCell ref="AF61:AF63"/>
    <mergeCell ref="AF64:AF67"/>
    <mergeCell ref="AF68:AF71"/>
    <mergeCell ref="AF72:AF75"/>
    <mergeCell ref="AF76:AF78"/>
    <mergeCell ref="AF79:AF81"/>
    <mergeCell ref="AF82:AF84"/>
    <mergeCell ref="AF85:AF88"/>
    <mergeCell ref="AF89:AF92"/>
    <mergeCell ref="AF163:AF165"/>
    <mergeCell ref="AG5:AG6"/>
    <mergeCell ref="AG7:AG10"/>
    <mergeCell ref="AG11:AG14"/>
    <mergeCell ref="AG15:AG17"/>
    <mergeCell ref="AG18:AG20"/>
    <mergeCell ref="AG21:AG23"/>
    <mergeCell ref="AG24:AG26"/>
    <mergeCell ref="AG27:AG29"/>
    <mergeCell ref="AG30:AG33"/>
    <mergeCell ref="AG34:AG37"/>
    <mergeCell ref="AG38:AG41"/>
    <mergeCell ref="AG42:AG44"/>
    <mergeCell ref="AG50:AG52"/>
    <mergeCell ref="AG53:AG56"/>
    <mergeCell ref="AG57:AG60"/>
    <mergeCell ref="AG61:AG63"/>
    <mergeCell ref="AG64:AG67"/>
    <mergeCell ref="AG68:AG71"/>
    <mergeCell ref="AF93:AF95"/>
    <mergeCell ref="AF96:AF99"/>
    <mergeCell ref="AF100:AF103"/>
    <mergeCell ref="AG76:AG78"/>
    <mergeCell ref="AG79:AG81"/>
    <mergeCell ref="AG82:AG84"/>
    <mergeCell ref="AG85:AG88"/>
    <mergeCell ref="AG89:AG92"/>
    <mergeCell ref="AG93:AG95"/>
    <mergeCell ref="AG96:AG99"/>
    <mergeCell ref="AG100:AG103"/>
    <mergeCell ref="AG104:AG107"/>
    <mergeCell ref="AG108:AG110"/>
    <mergeCell ref="AG111:AG114"/>
    <mergeCell ref="AG119:AG121"/>
    <mergeCell ref="AG132:AG134"/>
    <mergeCell ref="AF108:AF110"/>
    <mergeCell ref="AF111:AF114"/>
    <mergeCell ref="AF119:AF121"/>
    <mergeCell ref="AF132:AF134"/>
    <mergeCell ref="AG163:AG165"/>
    <mergeCell ref="AH5:AH6"/>
    <mergeCell ref="AH7:AH10"/>
    <mergeCell ref="AH11:AH14"/>
    <mergeCell ref="AH15:AH17"/>
    <mergeCell ref="AH18:AH20"/>
    <mergeCell ref="AH21:AH23"/>
    <mergeCell ref="AH24:AH26"/>
    <mergeCell ref="AH27:AH29"/>
    <mergeCell ref="AH30:AH33"/>
    <mergeCell ref="AH34:AH37"/>
    <mergeCell ref="AH38:AH41"/>
    <mergeCell ref="AH42:AH44"/>
    <mergeCell ref="AH50:AH52"/>
    <mergeCell ref="AH53:AH56"/>
    <mergeCell ref="AH57:AH60"/>
    <mergeCell ref="AH61:AH63"/>
    <mergeCell ref="AH64:AH67"/>
    <mergeCell ref="AH104:AH107"/>
    <mergeCell ref="AH108:AH110"/>
    <mergeCell ref="AH111:AH114"/>
    <mergeCell ref="AH119:AH121"/>
    <mergeCell ref="AH132:AH134"/>
    <mergeCell ref="AH135:AH137"/>
    <mergeCell ref="AH138:AH140"/>
    <mergeCell ref="AH68:AH71"/>
    <mergeCell ref="AH72:AH75"/>
    <mergeCell ref="AH76:AH78"/>
    <mergeCell ref="AH79:AH81"/>
    <mergeCell ref="AG72:AG75"/>
    <mergeCell ref="AH82:AH84"/>
    <mergeCell ref="AH85:AH88"/>
    <mergeCell ref="AH89:AH92"/>
    <mergeCell ref="AH93:AH95"/>
    <mergeCell ref="AH96:AH99"/>
    <mergeCell ref="AH163:AH165"/>
    <mergeCell ref="AI5:AI6"/>
    <mergeCell ref="AI7:AI10"/>
    <mergeCell ref="AI11:AI14"/>
    <mergeCell ref="AI15:AI17"/>
    <mergeCell ref="AI18:AI20"/>
    <mergeCell ref="AI21:AI23"/>
    <mergeCell ref="AI24:AI26"/>
    <mergeCell ref="AI27:AI29"/>
    <mergeCell ref="AI30:AI33"/>
    <mergeCell ref="AI34:AI37"/>
    <mergeCell ref="AI38:AI41"/>
    <mergeCell ref="AI42:AI44"/>
    <mergeCell ref="AI50:AI52"/>
    <mergeCell ref="AI53:AI56"/>
    <mergeCell ref="AI57:AI60"/>
    <mergeCell ref="AI61:AI63"/>
    <mergeCell ref="AI64:AI67"/>
    <mergeCell ref="AI68:AI71"/>
    <mergeCell ref="AI72:AI75"/>
    <mergeCell ref="AI76:AI78"/>
    <mergeCell ref="AI79:AI81"/>
    <mergeCell ref="AH100:AH103"/>
    <mergeCell ref="AI119:AI121"/>
    <mergeCell ref="AI132:AI134"/>
    <mergeCell ref="AI135:AI137"/>
    <mergeCell ref="AI138:AI140"/>
    <mergeCell ref="AI163:AI165"/>
    <mergeCell ref="AI82:AI84"/>
    <mergeCell ref="AI85:AI88"/>
    <mergeCell ref="AI89:AI92"/>
    <mergeCell ref="AI93:AI95"/>
    <mergeCell ref="AI96:AI99"/>
    <mergeCell ref="AI100:AI103"/>
    <mergeCell ref="AI104:AI107"/>
    <mergeCell ref="AI108:AI110"/>
    <mergeCell ref="AI111:AI114"/>
    <mergeCell ref="AJ5:AJ6"/>
    <mergeCell ref="AJ7:AJ10"/>
    <mergeCell ref="AJ11:AJ14"/>
    <mergeCell ref="AJ15:AJ17"/>
    <mergeCell ref="AJ18:AJ20"/>
    <mergeCell ref="AJ21:AJ23"/>
    <mergeCell ref="AJ24:AJ26"/>
    <mergeCell ref="AJ27:AJ29"/>
    <mergeCell ref="AJ30:AJ33"/>
    <mergeCell ref="AJ34:AJ37"/>
    <mergeCell ref="AJ38:AJ41"/>
    <mergeCell ref="AJ42:AJ44"/>
    <mergeCell ref="AJ50:AJ52"/>
    <mergeCell ref="AJ53:AJ56"/>
    <mergeCell ref="AJ57:AJ60"/>
    <mergeCell ref="AJ61:AJ63"/>
    <mergeCell ref="AJ64:AJ67"/>
    <mergeCell ref="AJ104:AJ107"/>
    <mergeCell ref="AJ108:AJ110"/>
    <mergeCell ref="AJ111:AJ114"/>
    <mergeCell ref="AJ119:AJ121"/>
    <mergeCell ref="AI146:AI148"/>
    <mergeCell ref="AJ68:AJ71"/>
    <mergeCell ref="AJ72:AJ75"/>
    <mergeCell ref="AJ76:AJ78"/>
    <mergeCell ref="AJ79:AJ81"/>
    <mergeCell ref="AJ82:AJ84"/>
    <mergeCell ref="AJ85:AJ88"/>
    <mergeCell ref="AJ89:AJ92"/>
    <mergeCell ref="AJ93:AJ95"/>
    <mergeCell ref="AJ96:AJ99"/>
    <mergeCell ref="AJ163:AJ165"/>
    <mergeCell ref="AK5:AK6"/>
    <mergeCell ref="AK7:AK10"/>
    <mergeCell ref="AK11:AK14"/>
    <mergeCell ref="AK15:AK17"/>
    <mergeCell ref="AK18:AK20"/>
    <mergeCell ref="AK21:AK23"/>
    <mergeCell ref="AK24:AK26"/>
    <mergeCell ref="AK27:AK29"/>
    <mergeCell ref="AK30:AK33"/>
    <mergeCell ref="AK34:AK37"/>
    <mergeCell ref="AK38:AK41"/>
    <mergeCell ref="AK42:AK44"/>
    <mergeCell ref="AK50:AK52"/>
    <mergeCell ref="AK53:AK56"/>
    <mergeCell ref="AK57:AK60"/>
    <mergeCell ref="AK61:AK63"/>
    <mergeCell ref="AK64:AK67"/>
    <mergeCell ref="AK68:AK71"/>
    <mergeCell ref="AK72:AK75"/>
    <mergeCell ref="AK76:AK78"/>
    <mergeCell ref="AK79:AK81"/>
    <mergeCell ref="AJ100:AJ103"/>
    <mergeCell ref="AK163:AK165"/>
    <mergeCell ref="AK119:AK121"/>
    <mergeCell ref="AK82:AK84"/>
    <mergeCell ref="AK85:AK88"/>
    <mergeCell ref="AK89:AK92"/>
    <mergeCell ref="AK93:AK95"/>
    <mergeCell ref="AK96:AK99"/>
    <mergeCell ref="AK100:AK103"/>
    <mergeCell ref="AK104:AK107"/>
    <mergeCell ref="AK108:AK110"/>
    <mergeCell ref="AK111:AK114"/>
    <mergeCell ref="AK132:AK134"/>
    <mergeCell ref="AK135:AK137"/>
    <mergeCell ref="AK138:AK140"/>
    <mergeCell ref="AK141:AK143"/>
    <mergeCell ref="AJ132:AJ134"/>
    <mergeCell ref="AJ135:AJ137"/>
    <mergeCell ref="AJ138:AJ140"/>
    <mergeCell ref="Z138:Z140"/>
    <mergeCell ref="Z141:Z143"/>
    <mergeCell ref="Y132:Y134"/>
    <mergeCell ref="AB132:AB134"/>
    <mergeCell ref="AB135:AB137"/>
    <mergeCell ref="AB138:AB140"/>
    <mergeCell ref="Y138:Y140"/>
    <mergeCell ref="Y141:Y143"/>
    <mergeCell ref="AA132:AA134"/>
    <mergeCell ref="AA135:AA137"/>
    <mergeCell ref="AA138:AA140"/>
    <mergeCell ref="AA141:AA143"/>
    <mergeCell ref="Y135:Y137"/>
    <mergeCell ref="Z132:Z134"/>
    <mergeCell ref="Z135:Z137"/>
    <mergeCell ref="AJ141:AJ143"/>
    <mergeCell ref="AH141:AH143"/>
    <mergeCell ref="AF135:AF137"/>
    <mergeCell ref="AF138:AF140"/>
    <mergeCell ref="AF141:AF143"/>
    <mergeCell ref="AI141:AI143"/>
    <mergeCell ref="AG135:AG137"/>
    <mergeCell ref="AG138:AG140"/>
    <mergeCell ref="AG141:AG143"/>
    <mergeCell ref="A152:A154"/>
    <mergeCell ref="B152:B154"/>
    <mergeCell ref="C152:C154"/>
    <mergeCell ref="D152:D154"/>
    <mergeCell ref="E152:E154"/>
    <mergeCell ref="AD138:AD140"/>
    <mergeCell ref="AD141:AD143"/>
    <mergeCell ref="AB141:AB143"/>
    <mergeCell ref="E141:E143"/>
    <mergeCell ref="B141:B143"/>
    <mergeCell ref="T149:T150"/>
    <mergeCell ref="H146:H148"/>
    <mergeCell ref="I146:I148"/>
    <mergeCell ref="J146:J148"/>
    <mergeCell ref="K146:K148"/>
    <mergeCell ref="L146:L148"/>
    <mergeCell ref="M146:M148"/>
    <mergeCell ref="N146:N148"/>
    <mergeCell ref="O146:O148"/>
    <mergeCell ref="P146:P148"/>
    <mergeCell ref="Q146:Q148"/>
    <mergeCell ref="R146:R148"/>
    <mergeCell ref="S146:S148"/>
    <mergeCell ref="H149:H150"/>
    <mergeCell ref="I149:I150"/>
    <mergeCell ref="J149:J150"/>
    <mergeCell ref="K149:K150"/>
    <mergeCell ref="L149:L150"/>
    <mergeCell ref="M149:M150"/>
    <mergeCell ref="N149:N150"/>
    <mergeCell ref="O149:O150"/>
    <mergeCell ref="P149:P150"/>
    <mergeCell ref="B173:J173"/>
    <mergeCell ref="B172:J172"/>
    <mergeCell ref="B171:N171"/>
    <mergeCell ref="B166:AD166"/>
    <mergeCell ref="A155:A157"/>
    <mergeCell ref="B155:B157"/>
    <mergeCell ref="C155:C157"/>
    <mergeCell ref="E155:E157"/>
    <mergeCell ref="D155:D157"/>
    <mergeCell ref="AD163:AD165"/>
    <mergeCell ref="AB163:AB165"/>
    <mergeCell ref="AA163:AA165"/>
    <mergeCell ref="Y163:Y165"/>
    <mergeCell ref="Z163:Z165"/>
    <mergeCell ref="V163:V165"/>
    <mergeCell ref="E163:E165"/>
    <mergeCell ref="B163:B165"/>
    <mergeCell ref="AC163:AC165"/>
    <mergeCell ref="X163:X165"/>
    <mergeCell ref="D163:D165"/>
    <mergeCell ref="C163:C165"/>
    <mergeCell ref="U155:U157"/>
    <mergeCell ref="V155:V157"/>
    <mergeCell ref="Q149:Q150"/>
    <mergeCell ref="R149:R150"/>
    <mergeCell ref="S149:S150"/>
    <mergeCell ref="F127:F131"/>
    <mergeCell ref="G127:G131"/>
    <mergeCell ref="A144:A151"/>
    <mergeCell ref="C144:C151"/>
    <mergeCell ref="F144:F151"/>
    <mergeCell ref="D144:D145"/>
    <mergeCell ref="E144:E145"/>
    <mergeCell ref="B146:B148"/>
    <mergeCell ref="B149:B150"/>
    <mergeCell ref="D146:D150"/>
    <mergeCell ref="E146:E150"/>
    <mergeCell ref="G146:G148"/>
    <mergeCell ref="G149:G150"/>
    <mergeCell ref="E135:E137"/>
    <mergeCell ref="E138:E140"/>
    <mergeCell ref="D141:D143"/>
    <mergeCell ref="A141:A143"/>
    <mergeCell ref="C138:C140"/>
    <mergeCell ref="C141:C143"/>
    <mergeCell ref="B138:B140"/>
    <mergeCell ref="B132:B134"/>
    <mergeCell ref="B135:B137"/>
    <mergeCell ref="E127:E131"/>
    <mergeCell ref="D135:D137"/>
    <mergeCell ref="D138:D140"/>
    <mergeCell ref="E132:E134"/>
  </mergeCells>
  <pageMargins left="0.7" right="0.7" top="0.75" bottom="0.75" header="0.3" footer="0.3"/>
  <pageSetup paperSize="9" orientation="portrai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J41"/>
  <sheetViews>
    <sheetView topLeftCell="M1" zoomScale="78" zoomScaleNormal="78" workbookViewId="0">
      <selection activeCell="W21" sqref="W21"/>
    </sheetView>
  </sheetViews>
  <sheetFormatPr defaultColWidth="9" defaultRowHeight="15" x14ac:dyDescent="0.25"/>
  <cols>
    <col min="1" max="1" width="9.140625"/>
    <col min="2" max="2" width="25.85546875" customWidth="1"/>
    <col min="3" max="3" width="33.85546875" style="1" customWidth="1"/>
    <col min="4" max="4" width="26" style="1" customWidth="1"/>
    <col min="5" max="5" width="15.42578125" customWidth="1"/>
    <col min="6" max="6" width="38.7109375" customWidth="1"/>
    <col min="7" max="7" width="25.7109375" customWidth="1"/>
    <col min="8" max="19" width="12" customWidth="1"/>
    <col min="21" max="21" width="38.5703125" customWidth="1"/>
    <col min="22" max="23" width="17.7109375" customWidth="1"/>
    <col min="24" max="24" width="23.140625" customWidth="1"/>
    <col min="25" max="27" width="17.7109375" customWidth="1"/>
    <col min="28" max="28" width="20.85546875" customWidth="1"/>
    <col min="29" max="29" width="16.28515625" customWidth="1"/>
    <col min="30" max="30" width="15.5703125" customWidth="1"/>
    <col min="31" max="31" width="22.28515625" customWidth="1"/>
    <col min="32" max="32" width="56.42578125" customWidth="1"/>
    <col min="33" max="35" width="14.85546875" customWidth="1"/>
    <col min="36" max="36" width="24.5703125" customWidth="1"/>
  </cols>
  <sheetData>
    <row r="1" spans="1:36" ht="18.75" x14ac:dyDescent="0.25">
      <c r="D1" s="721" t="s">
        <v>34</v>
      </c>
      <c r="E1" s="721"/>
      <c r="F1" s="721"/>
      <c r="G1" s="721"/>
      <c r="H1" s="721"/>
      <c r="I1" s="721"/>
      <c r="J1" s="721"/>
      <c r="K1" s="721"/>
      <c r="L1" s="721"/>
      <c r="M1" s="721"/>
      <c r="N1" s="721"/>
      <c r="O1" s="721"/>
      <c r="P1" s="721"/>
      <c r="Q1" s="721"/>
      <c r="R1" s="721"/>
    </row>
    <row r="2" spans="1:36" ht="18.75" x14ac:dyDescent="0.25">
      <c r="D2" s="722" t="s">
        <v>35</v>
      </c>
      <c r="E2" s="722"/>
      <c r="F2" s="722"/>
      <c r="G2" s="722"/>
      <c r="H2" s="722"/>
      <c r="I2" s="722"/>
      <c r="J2" s="722"/>
      <c r="K2" s="722"/>
      <c r="L2" s="722"/>
      <c r="M2" s="722"/>
      <c r="N2" s="722"/>
      <c r="O2" s="722"/>
      <c r="P2" s="722"/>
      <c r="Q2" s="722"/>
      <c r="R2" s="722"/>
    </row>
    <row r="4" spans="1:36" ht="15.75" thickBot="1" x14ac:dyDescent="0.3"/>
    <row r="5" spans="1:36" s="1" customFormat="1" ht="42" customHeight="1" x14ac:dyDescent="0.25">
      <c r="A5" s="863" t="s">
        <v>3</v>
      </c>
      <c r="B5" s="1076" t="s">
        <v>36</v>
      </c>
      <c r="C5" s="788" t="s">
        <v>37</v>
      </c>
      <c r="D5" s="788"/>
      <c r="E5" s="1076" t="s">
        <v>38</v>
      </c>
      <c r="F5" s="1091" t="s">
        <v>39</v>
      </c>
      <c r="G5" s="856" t="s">
        <v>40</v>
      </c>
      <c r="H5" s="1088" t="s">
        <v>41</v>
      </c>
      <c r="I5" s="1089"/>
      <c r="J5" s="1089"/>
      <c r="K5" s="1089"/>
      <c r="L5" s="1089"/>
      <c r="M5" s="1089"/>
      <c r="N5" s="1089"/>
      <c r="O5" s="1089"/>
      <c r="P5" s="1089"/>
      <c r="Q5" s="1089"/>
      <c r="R5" s="1089"/>
      <c r="S5" s="1090"/>
      <c r="T5" s="986" t="s">
        <v>42</v>
      </c>
      <c r="U5" s="1079" t="s">
        <v>43</v>
      </c>
      <c r="V5" s="1080"/>
      <c r="W5" s="1080"/>
      <c r="X5" s="1080"/>
      <c r="Y5" s="1080"/>
      <c r="Z5" s="1080"/>
      <c r="AA5" s="1080"/>
      <c r="AB5" s="1075" t="s">
        <v>44</v>
      </c>
      <c r="AC5" s="1081" t="s">
        <v>45</v>
      </c>
      <c r="AD5" s="1076" t="s">
        <v>46</v>
      </c>
      <c r="AE5" s="1077" t="s">
        <v>47</v>
      </c>
      <c r="AF5" s="1078" t="s">
        <v>48</v>
      </c>
      <c r="AG5" s="1075" t="s">
        <v>49</v>
      </c>
      <c r="AH5" s="1075" t="s">
        <v>50</v>
      </c>
      <c r="AI5" s="1074" t="s">
        <v>51</v>
      </c>
      <c r="AJ5" s="767" t="s">
        <v>525</v>
      </c>
    </row>
    <row r="6" spans="1:36" s="1" customFormat="1" ht="32.25" thickBot="1" x14ac:dyDescent="0.3">
      <c r="A6" s="864"/>
      <c r="B6" s="1076"/>
      <c r="C6" s="37" t="s">
        <v>52</v>
      </c>
      <c r="D6" s="38" t="s">
        <v>53</v>
      </c>
      <c r="E6" s="1076"/>
      <c r="F6" s="1091"/>
      <c r="G6" s="1092"/>
      <c r="H6" s="39" t="s">
        <v>54</v>
      </c>
      <c r="I6" s="41" t="s">
        <v>55</v>
      </c>
      <c r="J6" s="41" t="s">
        <v>56</v>
      </c>
      <c r="K6" s="41" t="s">
        <v>57</v>
      </c>
      <c r="L6" s="41" t="s">
        <v>58</v>
      </c>
      <c r="M6" s="41" t="s">
        <v>59</v>
      </c>
      <c r="N6" s="41" t="s">
        <v>60</v>
      </c>
      <c r="O6" s="41" t="s">
        <v>61</v>
      </c>
      <c r="P6" s="41" t="s">
        <v>62</v>
      </c>
      <c r="Q6" s="41" t="s">
        <v>63</v>
      </c>
      <c r="R6" s="41" t="s">
        <v>64</v>
      </c>
      <c r="S6" s="42" t="s">
        <v>65</v>
      </c>
      <c r="T6" s="890"/>
      <c r="U6" s="31" t="s">
        <v>66</v>
      </c>
      <c r="V6" s="5" t="s">
        <v>67</v>
      </c>
      <c r="W6" s="5" t="s">
        <v>68</v>
      </c>
      <c r="X6" s="5" t="s">
        <v>69</v>
      </c>
      <c r="Y6" s="5" t="s">
        <v>70</v>
      </c>
      <c r="Z6" s="5" t="s">
        <v>71</v>
      </c>
      <c r="AA6" s="5" t="s">
        <v>72</v>
      </c>
      <c r="AB6" s="777"/>
      <c r="AC6" s="779"/>
      <c r="AD6" s="783"/>
      <c r="AE6" s="774"/>
      <c r="AF6" s="766"/>
      <c r="AG6" s="777"/>
      <c r="AH6" s="777"/>
      <c r="AI6" s="826"/>
      <c r="AJ6" s="949"/>
    </row>
    <row r="7" spans="1:36" ht="36.75" customHeight="1" x14ac:dyDescent="0.25">
      <c r="A7" s="860">
        <v>1</v>
      </c>
      <c r="B7" s="790" t="s">
        <v>601</v>
      </c>
      <c r="C7" s="1141" t="s">
        <v>636</v>
      </c>
      <c r="D7" s="880" t="s">
        <v>635</v>
      </c>
      <c r="E7" s="841" t="s">
        <v>75</v>
      </c>
      <c r="F7" s="13" t="s">
        <v>6</v>
      </c>
      <c r="G7" s="14" t="s">
        <v>77</v>
      </c>
      <c r="H7" s="308">
        <v>100</v>
      </c>
      <c r="I7" s="309">
        <v>100</v>
      </c>
      <c r="J7" s="309">
        <v>100</v>
      </c>
      <c r="K7" s="309">
        <v>100</v>
      </c>
      <c r="L7" s="309">
        <v>100</v>
      </c>
      <c r="M7" s="309">
        <v>20</v>
      </c>
      <c r="N7" s="309">
        <v>20</v>
      </c>
      <c r="O7" s="309">
        <v>20</v>
      </c>
      <c r="P7" s="309">
        <v>100</v>
      </c>
      <c r="Q7" s="309">
        <v>100</v>
      </c>
      <c r="R7" s="309">
        <v>100</v>
      </c>
      <c r="S7" s="310">
        <v>100</v>
      </c>
      <c r="T7" s="117">
        <f t="shared" ref="T7:T18" si="0">SUM(H7:S7)</f>
        <v>960</v>
      </c>
      <c r="U7" s="736"/>
      <c r="V7" s="730"/>
      <c r="W7" s="730"/>
      <c r="X7" s="730"/>
      <c r="Y7" s="730"/>
      <c r="Z7" s="730"/>
      <c r="AA7" s="730"/>
      <c r="AB7" s="739" t="str">
        <f t="shared" ref="AB7" si="1">E7</f>
        <v>kg</v>
      </c>
      <c r="AC7" s="780">
        <f>SUM(T7:T9)</f>
        <v>1235</v>
      </c>
      <c r="AD7" s="730"/>
      <c r="AE7" s="761">
        <f t="shared" ref="AE7" si="2">AC7*AD7</f>
        <v>0</v>
      </c>
      <c r="AF7" s="730"/>
      <c r="AG7" s="730"/>
      <c r="AH7" s="730"/>
      <c r="AI7" s="733"/>
      <c r="AJ7" s="769"/>
    </row>
    <row r="8" spans="1:36" ht="36.75" customHeight="1" x14ac:dyDescent="0.25">
      <c r="A8" s="876"/>
      <c r="B8" s="832"/>
      <c r="C8" s="741"/>
      <c r="D8" s="848"/>
      <c r="E8" s="738"/>
      <c r="F8" s="9" t="s">
        <v>8</v>
      </c>
      <c r="G8" s="10"/>
      <c r="H8" s="273"/>
      <c r="I8" s="274"/>
      <c r="J8" s="274"/>
      <c r="K8" s="274"/>
      <c r="L8" s="274"/>
      <c r="M8" s="274"/>
      <c r="N8" s="274"/>
      <c r="O8" s="274"/>
      <c r="P8" s="274"/>
      <c r="Q8" s="274"/>
      <c r="R8" s="274"/>
      <c r="S8" s="275"/>
      <c r="T8" s="314">
        <f t="shared" si="0"/>
        <v>0</v>
      </c>
      <c r="U8" s="764"/>
      <c r="V8" s="762"/>
      <c r="W8" s="762"/>
      <c r="X8" s="762"/>
      <c r="Y8" s="762"/>
      <c r="Z8" s="762"/>
      <c r="AA8" s="762"/>
      <c r="AB8" s="784"/>
      <c r="AC8" s="781"/>
      <c r="AD8" s="762"/>
      <c r="AE8" s="760"/>
      <c r="AF8" s="762"/>
      <c r="AG8" s="762"/>
      <c r="AH8" s="762"/>
      <c r="AI8" s="772"/>
      <c r="AJ8" s="726"/>
    </row>
    <row r="9" spans="1:36" ht="36.75" customHeight="1" thickBot="1" x14ac:dyDescent="0.3">
      <c r="A9" s="876"/>
      <c r="B9" s="832"/>
      <c r="C9" s="741"/>
      <c r="D9" s="848"/>
      <c r="E9" s="738"/>
      <c r="F9" s="11" t="s">
        <v>78</v>
      </c>
      <c r="G9" s="12" t="s">
        <v>105</v>
      </c>
      <c r="H9" s="288">
        <v>25</v>
      </c>
      <c r="I9" s="289">
        <v>25</v>
      </c>
      <c r="J9" s="289">
        <v>25</v>
      </c>
      <c r="K9" s="289">
        <v>25</v>
      </c>
      <c r="L9" s="289">
        <v>25</v>
      </c>
      <c r="M9" s="289"/>
      <c r="N9" s="289">
        <v>25</v>
      </c>
      <c r="O9" s="289">
        <v>25</v>
      </c>
      <c r="P9" s="289">
        <v>25</v>
      </c>
      <c r="Q9" s="289">
        <v>25</v>
      </c>
      <c r="R9" s="289">
        <v>25</v>
      </c>
      <c r="S9" s="290">
        <v>25</v>
      </c>
      <c r="T9" s="315">
        <f t="shared" si="0"/>
        <v>275</v>
      </c>
      <c r="U9" s="764"/>
      <c r="V9" s="762"/>
      <c r="W9" s="762"/>
      <c r="X9" s="762"/>
      <c r="Y9" s="762"/>
      <c r="Z9" s="762"/>
      <c r="AA9" s="762"/>
      <c r="AB9" s="784"/>
      <c r="AC9" s="781"/>
      <c r="AD9" s="762"/>
      <c r="AE9" s="760"/>
      <c r="AF9" s="762"/>
      <c r="AG9" s="762"/>
      <c r="AH9" s="762"/>
      <c r="AI9" s="772"/>
      <c r="AJ9" s="726"/>
    </row>
    <row r="10" spans="1:36" ht="36.75" customHeight="1" x14ac:dyDescent="0.25">
      <c r="A10" s="860">
        <v>2</v>
      </c>
      <c r="B10" s="790" t="s">
        <v>602</v>
      </c>
      <c r="C10" s="818" t="s">
        <v>477</v>
      </c>
      <c r="D10" s="880" t="s">
        <v>478</v>
      </c>
      <c r="E10" s="841" t="s">
        <v>75</v>
      </c>
      <c r="F10" s="13" t="s">
        <v>6</v>
      </c>
      <c r="G10" s="14" t="s">
        <v>77</v>
      </c>
      <c r="H10" s="308">
        <v>40</v>
      </c>
      <c r="I10" s="309">
        <v>40</v>
      </c>
      <c r="J10" s="309">
        <v>40</v>
      </c>
      <c r="K10" s="309">
        <v>40</v>
      </c>
      <c r="L10" s="309">
        <v>40</v>
      </c>
      <c r="M10" s="309">
        <v>10</v>
      </c>
      <c r="N10" s="309">
        <v>10</v>
      </c>
      <c r="O10" s="309">
        <v>10</v>
      </c>
      <c r="P10" s="309">
        <v>40</v>
      </c>
      <c r="Q10" s="309">
        <v>40</v>
      </c>
      <c r="R10" s="309">
        <v>40</v>
      </c>
      <c r="S10" s="310">
        <v>40</v>
      </c>
      <c r="T10" s="116">
        <f t="shared" si="0"/>
        <v>390</v>
      </c>
      <c r="U10" s="736"/>
      <c r="V10" s="730"/>
      <c r="W10" s="730"/>
      <c r="X10" s="730"/>
      <c r="Y10" s="730"/>
      <c r="Z10" s="730"/>
      <c r="AA10" s="730"/>
      <c r="AB10" s="739" t="str">
        <f t="shared" ref="AB10" si="3">E10</f>
        <v>kg</v>
      </c>
      <c r="AC10" s="780">
        <f>SUM(T10:T12)</f>
        <v>610</v>
      </c>
      <c r="AD10" s="730"/>
      <c r="AE10" s="761">
        <f t="shared" ref="AE10" si="4">AC10*AD10</f>
        <v>0</v>
      </c>
      <c r="AF10" s="730"/>
      <c r="AG10" s="730"/>
      <c r="AH10" s="730"/>
      <c r="AI10" s="733"/>
      <c r="AJ10" s="769"/>
    </row>
    <row r="11" spans="1:36" ht="36.75" customHeight="1" x14ac:dyDescent="0.25">
      <c r="A11" s="876"/>
      <c r="B11" s="832"/>
      <c r="C11" s="741"/>
      <c r="D11" s="848"/>
      <c r="E11" s="738"/>
      <c r="F11" s="9" t="s">
        <v>8</v>
      </c>
      <c r="G11" s="10"/>
      <c r="H11" s="273"/>
      <c r="I11" s="274"/>
      <c r="J11" s="274"/>
      <c r="K11" s="274"/>
      <c r="L11" s="274"/>
      <c r="M11" s="274"/>
      <c r="N11" s="274"/>
      <c r="O11" s="274"/>
      <c r="P11" s="274"/>
      <c r="Q11" s="274"/>
      <c r="R11" s="274"/>
      <c r="S11" s="275"/>
      <c r="T11" s="116">
        <f t="shared" si="0"/>
        <v>0</v>
      </c>
      <c r="U11" s="764"/>
      <c r="V11" s="762"/>
      <c r="W11" s="762"/>
      <c r="X11" s="762"/>
      <c r="Y11" s="762"/>
      <c r="Z11" s="762"/>
      <c r="AA11" s="762"/>
      <c r="AB11" s="784"/>
      <c r="AC11" s="781"/>
      <c r="AD11" s="762"/>
      <c r="AE11" s="760"/>
      <c r="AF11" s="762"/>
      <c r="AG11" s="762"/>
      <c r="AH11" s="762"/>
      <c r="AI11" s="772"/>
      <c r="AJ11" s="726"/>
    </row>
    <row r="12" spans="1:36" ht="36.75" customHeight="1" thickBot="1" x14ac:dyDescent="0.3">
      <c r="A12" s="876"/>
      <c r="B12" s="832"/>
      <c r="C12" s="741"/>
      <c r="D12" s="848"/>
      <c r="E12" s="738"/>
      <c r="F12" s="11" t="s">
        <v>78</v>
      </c>
      <c r="G12" s="12" t="s">
        <v>103</v>
      </c>
      <c r="H12" s="288">
        <v>20</v>
      </c>
      <c r="I12" s="289">
        <v>20</v>
      </c>
      <c r="J12" s="289">
        <v>20</v>
      </c>
      <c r="K12" s="289">
        <v>20</v>
      </c>
      <c r="L12" s="289">
        <v>20</v>
      </c>
      <c r="M12" s="289"/>
      <c r="N12" s="289">
        <v>20</v>
      </c>
      <c r="O12" s="289">
        <v>20</v>
      </c>
      <c r="P12" s="289">
        <v>20</v>
      </c>
      <c r="Q12" s="289">
        <v>20</v>
      </c>
      <c r="R12" s="289">
        <v>20</v>
      </c>
      <c r="S12" s="290">
        <v>20</v>
      </c>
      <c r="T12" s="116">
        <f t="shared" si="0"/>
        <v>220</v>
      </c>
      <c r="U12" s="764"/>
      <c r="V12" s="762"/>
      <c r="W12" s="762"/>
      <c r="X12" s="762"/>
      <c r="Y12" s="762"/>
      <c r="Z12" s="762"/>
      <c r="AA12" s="762"/>
      <c r="AB12" s="784"/>
      <c r="AC12" s="781"/>
      <c r="AD12" s="762"/>
      <c r="AE12" s="760"/>
      <c r="AF12" s="762"/>
      <c r="AG12" s="762"/>
      <c r="AH12" s="762"/>
      <c r="AI12" s="772"/>
      <c r="AJ12" s="726"/>
    </row>
    <row r="13" spans="1:36" ht="36.75" customHeight="1" x14ac:dyDescent="0.25">
      <c r="A13" s="860">
        <v>3</v>
      </c>
      <c r="B13" s="790" t="s">
        <v>603</v>
      </c>
      <c r="C13" s="818" t="s">
        <v>480</v>
      </c>
      <c r="D13" s="823" t="s">
        <v>481</v>
      </c>
      <c r="E13" s="841" t="s">
        <v>75</v>
      </c>
      <c r="F13" s="13" t="s">
        <v>6</v>
      </c>
      <c r="G13" s="14" t="s">
        <v>77</v>
      </c>
      <c r="H13" s="308">
        <v>50</v>
      </c>
      <c r="I13" s="309">
        <v>50</v>
      </c>
      <c r="J13" s="309">
        <v>50</v>
      </c>
      <c r="K13" s="309">
        <v>50</v>
      </c>
      <c r="L13" s="309">
        <v>50</v>
      </c>
      <c r="M13" s="309">
        <v>20</v>
      </c>
      <c r="N13" s="309">
        <v>20</v>
      </c>
      <c r="O13" s="309">
        <v>20</v>
      </c>
      <c r="P13" s="309">
        <v>50</v>
      </c>
      <c r="Q13" s="309">
        <v>50</v>
      </c>
      <c r="R13" s="309">
        <v>50</v>
      </c>
      <c r="S13" s="310">
        <v>50</v>
      </c>
      <c r="T13" s="117">
        <f t="shared" si="0"/>
        <v>510</v>
      </c>
      <c r="U13" s="736"/>
      <c r="V13" s="730"/>
      <c r="W13" s="730"/>
      <c r="X13" s="730"/>
      <c r="Y13" s="730"/>
      <c r="Z13" s="730"/>
      <c r="AA13" s="730"/>
      <c r="AB13" s="739" t="str">
        <f t="shared" ref="AB13" si="5">E13</f>
        <v>kg</v>
      </c>
      <c r="AC13" s="780">
        <f>SUM(T13:T15)</f>
        <v>510</v>
      </c>
      <c r="AD13" s="730"/>
      <c r="AE13" s="761">
        <f t="shared" ref="AE13" si="6">AC13*AD13</f>
        <v>0</v>
      </c>
      <c r="AF13" s="730"/>
      <c r="AG13" s="730"/>
      <c r="AH13" s="730"/>
      <c r="AI13" s="733"/>
      <c r="AJ13" s="769"/>
    </row>
    <row r="14" spans="1:36" ht="36.75" customHeight="1" x14ac:dyDescent="0.25">
      <c r="A14" s="876"/>
      <c r="B14" s="832"/>
      <c r="C14" s="741"/>
      <c r="D14" s="738"/>
      <c r="E14" s="738"/>
      <c r="F14" s="9" t="s">
        <v>8</v>
      </c>
      <c r="G14" s="10"/>
      <c r="H14" s="273"/>
      <c r="I14" s="274"/>
      <c r="J14" s="274"/>
      <c r="K14" s="274"/>
      <c r="L14" s="274"/>
      <c r="M14" s="274"/>
      <c r="N14" s="274"/>
      <c r="O14" s="274"/>
      <c r="P14" s="274"/>
      <c r="Q14" s="274"/>
      <c r="R14" s="274"/>
      <c r="S14" s="275"/>
      <c r="T14" s="116">
        <f t="shared" si="0"/>
        <v>0</v>
      </c>
      <c r="U14" s="764"/>
      <c r="V14" s="762"/>
      <c r="W14" s="762"/>
      <c r="X14" s="762"/>
      <c r="Y14" s="762"/>
      <c r="Z14" s="762"/>
      <c r="AA14" s="762"/>
      <c r="AB14" s="784"/>
      <c r="AC14" s="781"/>
      <c r="AD14" s="762"/>
      <c r="AE14" s="760"/>
      <c r="AF14" s="762"/>
      <c r="AG14" s="762"/>
      <c r="AH14" s="762"/>
      <c r="AI14" s="772"/>
      <c r="AJ14" s="726"/>
    </row>
    <row r="15" spans="1:36" ht="36.75" customHeight="1" thickBot="1" x14ac:dyDescent="0.3">
      <c r="A15" s="876"/>
      <c r="B15" s="832"/>
      <c r="C15" s="741"/>
      <c r="D15" s="738"/>
      <c r="E15" s="738"/>
      <c r="F15" s="11" t="s">
        <v>78</v>
      </c>
      <c r="G15" s="12"/>
      <c r="H15" s="288"/>
      <c r="I15" s="289"/>
      <c r="J15" s="289"/>
      <c r="K15" s="289"/>
      <c r="L15" s="289"/>
      <c r="M15" s="289"/>
      <c r="N15" s="289"/>
      <c r="O15" s="289"/>
      <c r="P15" s="289"/>
      <c r="Q15" s="289"/>
      <c r="R15" s="289"/>
      <c r="S15" s="290"/>
      <c r="T15" s="116">
        <f t="shared" si="0"/>
        <v>0</v>
      </c>
      <c r="U15" s="764"/>
      <c r="V15" s="762"/>
      <c r="W15" s="762"/>
      <c r="X15" s="762"/>
      <c r="Y15" s="762"/>
      <c r="Z15" s="762"/>
      <c r="AA15" s="762"/>
      <c r="AB15" s="784"/>
      <c r="AC15" s="781"/>
      <c r="AD15" s="762"/>
      <c r="AE15" s="760"/>
      <c r="AF15" s="762"/>
      <c r="AG15" s="762"/>
      <c r="AH15" s="762"/>
      <c r="AI15" s="772"/>
      <c r="AJ15" s="726"/>
    </row>
    <row r="16" spans="1:36" ht="36.75" customHeight="1" x14ac:dyDescent="0.25">
      <c r="A16" s="860">
        <v>4</v>
      </c>
      <c r="B16" s="790" t="s">
        <v>604</v>
      </c>
      <c r="C16" s="818" t="s">
        <v>471</v>
      </c>
      <c r="D16" s="880" t="s">
        <v>483</v>
      </c>
      <c r="E16" s="841" t="s">
        <v>75</v>
      </c>
      <c r="F16" s="13" t="s">
        <v>6</v>
      </c>
      <c r="G16" s="14" t="s">
        <v>77</v>
      </c>
      <c r="H16" s="308">
        <v>50</v>
      </c>
      <c r="I16" s="309">
        <v>50</v>
      </c>
      <c r="J16" s="309">
        <v>50</v>
      </c>
      <c r="K16" s="309">
        <v>50</v>
      </c>
      <c r="L16" s="309">
        <v>50</v>
      </c>
      <c r="M16" s="309">
        <v>20</v>
      </c>
      <c r="N16" s="309">
        <v>10</v>
      </c>
      <c r="O16" s="309">
        <v>20</v>
      </c>
      <c r="P16" s="309">
        <v>50</v>
      </c>
      <c r="Q16" s="309">
        <v>50</v>
      </c>
      <c r="R16" s="309">
        <v>50</v>
      </c>
      <c r="S16" s="310">
        <v>50</v>
      </c>
      <c r="T16" s="117">
        <f t="shared" si="0"/>
        <v>500</v>
      </c>
      <c r="U16" s="736"/>
      <c r="V16" s="730"/>
      <c r="W16" s="730"/>
      <c r="X16" s="730"/>
      <c r="Y16" s="730"/>
      <c r="Z16" s="730"/>
      <c r="AA16" s="730"/>
      <c r="AB16" s="739" t="str">
        <f t="shared" ref="AB16" si="7">E16</f>
        <v>kg</v>
      </c>
      <c r="AC16" s="780">
        <f>SUM(T16:T18)</f>
        <v>655</v>
      </c>
      <c r="AD16" s="730"/>
      <c r="AE16" s="761">
        <f t="shared" ref="AE16" si="8">AC16*AD16</f>
        <v>0</v>
      </c>
      <c r="AF16" s="730"/>
      <c r="AG16" s="730"/>
      <c r="AH16" s="730"/>
      <c r="AI16" s="733"/>
      <c r="AJ16" s="769"/>
    </row>
    <row r="17" spans="1:36" ht="36.75" customHeight="1" x14ac:dyDescent="0.25">
      <c r="A17" s="876"/>
      <c r="B17" s="832"/>
      <c r="C17" s="741"/>
      <c r="D17" s="848"/>
      <c r="E17" s="738"/>
      <c r="F17" s="9" t="s">
        <v>8</v>
      </c>
      <c r="G17" s="182" t="s">
        <v>77</v>
      </c>
      <c r="H17" s="273">
        <v>5</v>
      </c>
      <c r="I17" s="274">
        <v>5</v>
      </c>
      <c r="J17" s="274">
        <v>5</v>
      </c>
      <c r="K17" s="274">
        <v>5</v>
      </c>
      <c r="L17" s="274">
        <v>5</v>
      </c>
      <c r="M17" s="274"/>
      <c r="N17" s="274"/>
      <c r="O17" s="274"/>
      <c r="P17" s="274">
        <v>5</v>
      </c>
      <c r="Q17" s="274">
        <v>5</v>
      </c>
      <c r="R17" s="274">
        <v>5</v>
      </c>
      <c r="S17" s="275">
        <v>5</v>
      </c>
      <c r="T17" s="116">
        <f t="shared" si="0"/>
        <v>45</v>
      </c>
      <c r="U17" s="764"/>
      <c r="V17" s="762"/>
      <c r="W17" s="762"/>
      <c r="X17" s="762"/>
      <c r="Y17" s="762"/>
      <c r="Z17" s="762"/>
      <c r="AA17" s="762"/>
      <c r="AB17" s="784"/>
      <c r="AC17" s="781"/>
      <c r="AD17" s="762"/>
      <c r="AE17" s="760"/>
      <c r="AF17" s="762"/>
      <c r="AG17" s="762"/>
      <c r="AH17" s="762"/>
      <c r="AI17" s="772"/>
      <c r="AJ17" s="726"/>
    </row>
    <row r="18" spans="1:36" ht="36.75" customHeight="1" thickBot="1" x14ac:dyDescent="0.3">
      <c r="A18" s="874"/>
      <c r="B18" s="832"/>
      <c r="C18" s="741"/>
      <c r="D18" s="848"/>
      <c r="E18" s="738"/>
      <c r="F18" s="11" t="s">
        <v>78</v>
      </c>
      <c r="G18" s="12" t="s">
        <v>103</v>
      </c>
      <c r="H18" s="301">
        <v>10</v>
      </c>
      <c r="I18" s="302">
        <v>10</v>
      </c>
      <c r="J18" s="302">
        <v>10</v>
      </c>
      <c r="K18" s="302">
        <v>10</v>
      </c>
      <c r="L18" s="302">
        <v>10</v>
      </c>
      <c r="M18" s="302"/>
      <c r="N18" s="302">
        <v>10</v>
      </c>
      <c r="O18" s="302">
        <v>10</v>
      </c>
      <c r="P18" s="302">
        <v>10</v>
      </c>
      <c r="Q18" s="302">
        <v>10</v>
      </c>
      <c r="R18" s="302">
        <v>10</v>
      </c>
      <c r="S18" s="303">
        <v>10</v>
      </c>
      <c r="T18" s="116">
        <f t="shared" si="0"/>
        <v>110</v>
      </c>
      <c r="U18" s="764"/>
      <c r="V18" s="762"/>
      <c r="W18" s="762"/>
      <c r="X18" s="762"/>
      <c r="Y18" s="762"/>
      <c r="Z18" s="762"/>
      <c r="AA18" s="762"/>
      <c r="AB18" s="784"/>
      <c r="AC18" s="781"/>
      <c r="AD18" s="762"/>
      <c r="AE18" s="760"/>
      <c r="AF18" s="762"/>
      <c r="AG18" s="762"/>
      <c r="AH18" s="762"/>
      <c r="AI18" s="772"/>
      <c r="AJ18" s="727"/>
    </row>
    <row r="19" spans="1:36" ht="36.75" customHeight="1" x14ac:dyDescent="0.3">
      <c r="B19" s="877" t="s">
        <v>95</v>
      </c>
      <c r="C19" s="855"/>
      <c r="D19" s="855"/>
      <c r="E19" s="855"/>
      <c r="F19" s="855"/>
      <c r="G19" s="855"/>
      <c r="H19" s="855"/>
      <c r="I19" s="855"/>
      <c r="J19" s="855"/>
      <c r="K19" s="855"/>
      <c r="L19" s="855"/>
      <c r="M19" s="855"/>
      <c r="N19" s="855"/>
      <c r="O19" s="855"/>
      <c r="P19" s="855"/>
      <c r="Q19" s="855"/>
      <c r="R19" s="855"/>
      <c r="S19" s="855"/>
      <c r="T19" s="855"/>
      <c r="U19" s="855"/>
      <c r="V19" s="855"/>
      <c r="W19" s="855"/>
      <c r="X19" s="855"/>
      <c r="Y19" s="855"/>
      <c r="Z19" s="855"/>
      <c r="AA19" s="855"/>
      <c r="AB19" s="855"/>
      <c r="AC19" s="855"/>
      <c r="AD19" s="855"/>
      <c r="AE19" s="35">
        <f>SUM(AE7:AE18)</f>
        <v>0</v>
      </c>
      <c r="AF19" s="43"/>
    </row>
    <row r="20" spans="1:36" ht="36.75" customHeight="1" x14ac:dyDescent="0.25">
      <c r="C20"/>
      <c r="G20" s="16"/>
      <c r="H20" s="16"/>
      <c r="I20" s="16"/>
      <c r="J20" s="16"/>
      <c r="K20" s="16"/>
      <c r="L20" s="16"/>
      <c r="M20" s="16"/>
      <c r="N20" s="16"/>
      <c r="O20" s="16"/>
      <c r="P20" s="16"/>
      <c r="T20" s="34"/>
    </row>
    <row r="21" spans="1:36" ht="36.75" customHeight="1" x14ac:dyDescent="0.3">
      <c r="C21"/>
      <c r="D21" s="17"/>
      <c r="E21" s="2"/>
      <c r="F21" s="2"/>
      <c r="G21" s="2"/>
      <c r="H21" s="2"/>
      <c r="I21" s="2"/>
      <c r="J21" s="2"/>
      <c r="K21" s="2"/>
      <c r="L21" s="2"/>
      <c r="M21" s="2"/>
      <c r="N21" s="2"/>
      <c r="O21" s="2"/>
      <c r="P21" s="2"/>
      <c r="T21" s="34"/>
    </row>
    <row r="22" spans="1:36" ht="18.75" x14ac:dyDescent="0.3">
      <c r="B22" s="18" t="s">
        <v>96</v>
      </c>
      <c r="C22" s="19"/>
      <c r="D22" s="20">
        <f>SUM(AF7:AF18)/8</f>
        <v>0</v>
      </c>
      <c r="E22" s="19" t="s">
        <v>97</v>
      </c>
      <c r="F22" s="16"/>
      <c r="G22" s="16"/>
      <c r="H22" s="16"/>
      <c r="I22" s="16"/>
      <c r="J22" s="16"/>
      <c r="K22" s="16"/>
      <c r="L22" s="16"/>
      <c r="M22" s="24"/>
      <c r="N22" s="25"/>
    </row>
    <row r="23" spans="1:36" ht="15.75" x14ac:dyDescent="0.25">
      <c r="C23" s="21"/>
      <c r="D23" s="22"/>
      <c r="E23" s="22"/>
      <c r="F23" s="22"/>
      <c r="G23" s="22"/>
      <c r="H23" s="22"/>
      <c r="I23" s="22"/>
      <c r="J23" s="26"/>
      <c r="K23" s="27"/>
      <c r="L23" s="28"/>
      <c r="M23" s="28"/>
      <c r="N23" s="29"/>
    </row>
    <row r="24" spans="1:36" ht="18.75" x14ac:dyDescent="0.3">
      <c r="A24" s="2"/>
      <c r="B24" s="815" t="s">
        <v>98</v>
      </c>
      <c r="C24" s="815"/>
      <c r="D24" s="815"/>
      <c r="E24" s="815"/>
      <c r="F24" s="815"/>
      <c r="G24" s="815"/>
      <c r="H24" s="815"/>
      <c r="I24" s="815"/>
      <c r="J24" s="815"/>
      <c r="K24" s="815"/>
      <c r="L24" s="815"/>
      <c r="M24" s="815"/>
      <c r="N24" s="815"/>
      <c r="O24" s="2"/>
      <c r="P24" s="2"/>
      <c r="Q24" s="2"/>
      <c r="R24" s="2"/>
      <c r="S24" s="2"/>
      <c r="T24" s="2"/>
      <c r="U24" s="2"/>
      <c r="V24" s="2"/>
      <c r="W24" s="2"/>
      <c r="X24" s="2"/>
      <c r="Y24" s="2"/>
      <c r="Z24" s="2"/>
      <c r="AA24" s="2"/>
      <c r="AB24" s="2"/>
      <c r="AC24" s="2"/>
      <c r="AD24" s="2"/>
      <c r="AE24" s="2"/>
      <c r="AF24" s="2"/>
      <c r="AG24" s="2"/>
      <c r="AH24" s="2"/>
      <c r="AI24" s="2"/>
      <c r="AJ24" s="2"/>
    </row>
    <row r="25" spans="1:36" ht="18.75" x14ac:dyDescent="0.3">
      <c r="A25" s="2"/>
      <c r="B25" s="815" t="s">
        <v>32</v>
      </c>
      <c r="C25" s="815"/>
      <c r="D25" s="815"/>
      <c r="E25" s="815"/>
      <c r="F25" s="815"/>
      <c r="G25" s="815"/>
      <c r="H25" s="815"/>
      <c r="I25" s="815"/>
      <c r="J25" s="815"/>
      <c r="K25" s="2"/>
      <c r="L25" s="2"/>
      <c r="M25" s="2"/>
      <c r="N25" s="2"/>
      <c r="O25" s="2"/>
      <c r="P25" s="2"/>
      <c r="Q25" s="2"/>
      <c r="R25" s="2"/>
      <c r="S25" s="2"/>
      <c r="T25" s="2"/>
      <c r="U25" s="2"/>
      <c r="V25" s="2"/>
      <c r="W25" s="2"/>
      <c r="X25" s="2"/>
      <c r="Y25" s="2"/>
      <c r="Z25" s="2"/>
      <c r="AA25" s="2"/>
      <c r="AB25" s="2"/>
      <c r="AC25" s="2"/>
      <c r="AD25" s="2"/>
      <c r="AE25" s="2"/>
      <c r="AF25" s="2"/>
      <c r="AG25" s="2"/>
      <c r="AH25" s="2"/>
      <c r="AI25" s="2"/>
      <c r="AJ25" s="2"/>
    </row>
    <row r="26" spans="1:36" ht="25.5" customHeight="1" x14ac:dyDescent="0.3">
      <c r="A26" s="2"/>
      <c r="B26" s="815" t="s">
        <v>33</v>
      </c>
      <c r="C26" s="815"/>
      <c r="D26" s="815"/>
      <c r="E26" s="815"/>
      <c r="F26" s="815"/>
      <c r="G26" s="815"/>
      <c r="H26" s="815"/>
      <c r="I26" s="815"/>
      <c r="J26" s="815"/>
      <c r="K26" s="2"/>
      <c r="L26" s="2"/>
      <c r="M26" s="2"/>
      <c r="N26" s="2"/>
      <c r="O26" s="2"/>
      <c r="P26" s="2"/>
      <c r="Q26" s="2"/>
      <c r="R26" s="2"/>
      <c r="S26" s="2"/>
      <c r="T26" s="2"/>
      <c r="U26" s="2"/>
      <c r="V26" s="2"/>
      <c r="W26" s="2"/>
      <c r="X26" s="2"/>
      <c r="Y26" s="2"/>
      <c r="Z26" s="2"/>
      <c r="AA26" s="2"/>
      <c r="AB26" s="2"/>
      <c r="AC26" s="2"/>
      <c r="AD26" s="2"/>
      <c r="AE26" s="2"/>
      <c r="AF26" s="2"/>
      <c r="AG26" s="2"/>
      <c r="AH26" s="2"/>
      <c r="AI26" s="2"/>
      <c r="AJ26" s="2"/>
    </row>
    <row r="27" spans="1:36" s="2" customFormat="1" ht="37.5" customHeight="1" x14ac:dyDescent="0.3">
      <c r="A27"/>
      <c r="B27"/>
      <c r="C27" s="1"/>
      <c r="D27" s="1"/>
      <c r="E27"/>
      <c r="F27"/>
      <c r="G27"/>
      <c r="H27"/>
      <c r="I27"/>
      <c r="J27"/>
      <c r="K27"/>
      <c r="L27"/>
      <c r="M27"/>
      <c r="N27"/>
      <c r="O27"/>
      <c r="P27"/>
      <c r="Q27"/>
      <c r="R27"/>
      <c r="S27"/>
      <c r="T27"/>
      <c r="U27"/>
      <c r="V27"/>
      <c r="W27"/>
      <c r="X27"/>
      <c r="Y27"/>
      <c r="Z27"/>
      <c r="AA27"/>
      <c r="AB27"/>
      <c r="AC27"/>
      <c r="AD27"/>
      <c r="AE27"/>
      <c r="AF27"/>
      <c r="AG27"/>
      <c r="AH27"/>
      <c r="AI27"/>
      <c r="AJ27"/>
    </row>
    <row r="28" spans="1:36" s="2" customFormat="1" ht="37.5" customHeight="1" x14ac:dyDescent="0.3">
      <c r="A28"/>
      <c r="B28" s="809" t="s">
        <v>506</v>
      </c>
      <c r="C28" s="809"/>
      <c r="D28" s="809"/>
      <c r="E28" s="809"/>
      <c r="F28" s="809"/>
      <c r="G28" s="809"/>
      <c r="H28" s="809"/>
      <c r="I28" s="809"/>
      <c r="J28" s="809"/>
      <c r="K28" s="809"/>
      <c r="L28" s="809"/>
      <c r="M28" s="809"/>
      <c r="N28" s="809"/>
      <c r="O28" s="809"/>
      <c r="P28" s="809"/>
      <c r="Q28" s="809"/>
      <c r="R28" s="186"/>
      <c r="S28" s="186"/>
      <c r="T28" s="186"/>
      <c r="U28" s="186"/>
      <c r="V28"/>
      <c r="W28"/>
      <c r="X28"/>
      <c r="Y28"/>
      <c r="Z28"/>
      <c r="AA28"/>
      <c r="AB28"/>
      <c r="AC28"/>
      <c r="AD28"/>
      <c r="AE28"/>
      <c r="AF28"/>
      <c r="AG28"/>
      <c r="AH28"/>
      <c r="AI28"/>
      <c r="AJ28"/>
    </row>
    <row r="29" spans="1:36" s="2" customFormat="1" ht="37.5" customHeight="1" x14ac:dyDescent="0.3">
      <c r="A29"/>
      <c r="B29" s="810" t="s">
        <v>547</v>
      </c>
      <c r="C29" s="810"/>
      <c r="D29" s="810"/>
      <c r="E29" s="810"/>
      <c r="F29" s="810"/>
      <c r="G29" s="810"/>
      <c r="H29" s="810"/>
      <c r="I29" s="810"/>
      <c r="J29" s="186"/>
      <c r="K29" s="186"/>
      <c r="L29" s="186"/>
      <c r="M29" s="186"/>
      <c r="N29" s="186"/>
      <c r="O29" s="186"/>
      <c r="P29" s="186"/>
      <c r="Q29" s="186"/>
      <c r="R29" s="186"/>
      <c r="S29" s="186"/>
      <c r="T29" s="186"/>
      <c r="U29" s="186"/>
      <c r="V29"/>
      <c r="W29"/>
      <c r="X29"/>
      <c r="Y29"/>
      <c r="Z29"/>
      <c r="AA29"/>
      <c r="AB29"/>
      <c r="AC29"/>
      <c r="AD29"/>
      <c r="AE29"/>
      <c r="AF29"/>
      <c r="AG29"/>
      <c r="AH29"/>
      <c r="AI29"/>
      <c r="AJ29"/>
    </row>
    <row r="30" spans="1:36" ht="15.75" x14ac:dyDescent="0.25">
      <c r="B30" s="811" t="s">
        <v>495</v>
      </c>
      <c r="C30" s="811"/>
      <c r="D30" s="811"/>
      <c r="E30" s="811"/>
      <c r="F30" s="811"/>
      <c r="G30" s="811"/>
      <c r="H30" s="811"/>
      <c r="I30" s="811"/>
      <c r="J30" s="811"/>
      <c r="K30" s="811"/>
      <c r="L30" s="811"/>
      <c r="M30" s="186"/>
      <c r="N30" s="186"/>
      <c r="O30" s="186"/>
      <c r="P30" s="186"/>
      <c r="Q30" s="186"/>
      <c r="R30" s="186"/>
      <c r="S30" s="186"/>
      <c r="T30" s="186"/>
      <c r="U30" s="186"/>
    </row>
    <row r="31" spans="1:36" ht="15.75" x14ac:dyDescent="0.25">
      <c r="B31" s="812" t="s">
        <v>519</v>
      </c>
      <c r="C31" s="812"/>
      <c r="D31" s="812"/>
      <c r="E31" s="812"/>
      <c r="F31" s="812"/>
      <c r="G31" s="812"/>
      <c r="H31" s="812"/>
      <c r="I31" s="812"/>
      <c r="J31" s="812"/>
      <c r="K31" s="812"/>
      <c r="L31" s="812"/>
      <c r="M31" s="186"/>
      <c r="N31" s="186"/>
      <c r="O31" s="186"/>
      <c r="P31" s="186"/>
      <c r="Q31" s="186"/>
      <c r="R31" s="186"/>
      <c r="S31" s="186"/>
      <c r="T31" s="186"/>
      <c r="U31" s="186"/>
    </row>
    <row r="32" spans="1:36" ht="15.75" x14ac:dyDescent="0.25">
      <c r="B32" s="813" t="s">
        <v>471</v>
      </c>
      <c r="C32" s="813"/>
      <c r="D32" s="813"/>
      <c r="E32" s="813"/>
      <c r="F32" s="813"/>
      <c r="G32" s="813"/>
      <c r="H32" s="813"/>
      <c r="I32" s="813"/>
      <c r="J32" s="813"/>
      <c r="K32" s="813"/>
      <c r="L32" s="813"/>
      <c r="M32" s="813"/>
      <c r="N32" s="813"/>
      <c r="O32" s="187"/>
      <c r="P32" s="187"/>
      <c r="Q32" s="187"/>
      <c r="R32" s="187"/>
      <c r="S32" s="187"/>
      <c r="T32" s="186"/>
      <c r="U32" s="186"/>
    </row>
    <row r="33" spans="2:21" ht="15.75" x14ac:dyDescent="0.25">
      <c r="B33" s="814" t="s">
        <v>496</v>
      </c>
      <c r="C33" s="814"/>
      <c r="D33" s="814"/>
      <c r="E33" s="814"/>
      <c r="F33" s="814"/>
      <c r="G33" s="814"/>
      <c r="H33" s="814"/>
      <c r="I33" s="186"/>
      <c r="J33" s="186"/>
      <c r="K33" s="186"/>
      <c r="L33" s="186"/>
      <c r="M33" s="186"/>
      <c r="N33" s="186"/>
      <c r="O33" s="186"/>
      <c r="P33" s="186"/>
      <c r="Q33" s="186"/>
      <c r="R33" s="186"/>
      <c r="S33" s="186"/>
      <c r="T33" s="186"/>
      <c r="U33" s="186"/>
    </row>
    <row r="34" spans="2:21" ht="15.75" x14ac:dyDescent="0.25">
      <c r="B34" s="808" t="s">
        <v>497</v>
      </c>
      <c r="C34" s="808"/>
      <c r="D34" s="808"/>
      <c r="E34" s="808"/>
      <c r="F34" s="808"/>
      <c r="G34" s="808"/>
      <c r="H34" s="808"/>
      <c r="I34" s="808"/>
      <c r="J34" s="808"/>
      <c r="K34" s="808"/>
      <c r="L34" s="808"/>
      <c r="M34" s="808"/>
      <c r="N34" s="808"/>
      <c r="O34" s="808"/>
      <c r="P34" s="186"/>
      <c r="Q34" s="186"/>
      <c r="R34" s="186"/>
      <c r="S34" s="186"/>
      <c r="T34" s="186"/>
      <c r="U34" s="186"/>
    </row>
    <row r="35" spans="2:21" ht="15.75" x14ac:dyDescent="0.25">
      <c r="B35" s="819" t="s">
        <v>498</v>
      </c>
      <c r="C35" s="819"/>
      <c r="D35" s="819"/>
      <c r="E35" s="819"/>
      <c r="F35" s="186"/>
      <c r="G35" s="186"/>
      <c r="H35" s="186"/>
      <c r="I35" s="186"/>
      <c r="J35" s="186"/>
      <c r="K35" s="186"/>
      <c r="L35" s="186"/>
      <c r="M35" s="186"/>
      <c r="N35" s="186"/>
      <c r="O35" s="186"/>
      <c r="P35" s="186"/>
      <c r="Q35" s="186"/>
      <c r="R35" s="186"/>
      <c r="S35" s="186"/>
      <c r="T35" s="186"/>
      <c r="U35" s="186"/>
    </row>
    <row r="36" spans="2:21" ht="15.75" x14ac:dyDescent="0.25">
      <c r="B36" s="807" t="s">
        <v>499</v>
      </c>
      <c r="C36" s="807"/>
      <c r="D36" s="807"/>
      <c r="E36" s="807"/>
      <c r="F36" s="807"/>
      <c r="G36" s="807"/>
      <c r="H36" s="807"/>
      <c r="I36" s="807"/>
      <c r="J36" s="807"/>
      <c r="K36" s="807"/>
      <c r="L36" s="807"/>
      <c r="M36" s="807"/>
      <c r="N36" s="807"/>
      <c r="O36" s="807"/>
      <c r="P36" s="807"/>
      <c r="Q36" s="807"/>
      <c r="R36" s="807"/>
      <c r="S36" s="807"/>
      <c r="T36" s="807"/>
      <c r="U36" s="807"/>
    </row>
    <row r="37" spans="2:21" ht="15.75" x14ac:dyDescent="0.25">
      <c r="B37" s="807" t="s">
        <v>500</v>
      </c>
      <c r="C37" s="807"/>
      <c r="D37" s="807"/>
      <c r="E37" s="807"/>
      <c r="F37" s="807"/>
      <c r="G37" s="807"/>
      <c r="H37" s="807"/>
      <c r="I37" s="807"/>
      <c r="J37" s="807"/>
      <c r="K37" s="807"/>
      <c r="L37" s="807"/>
      <c r="M37" s="807"/>
      <c r="N37" s="807"/>
      <c r="O37" s="807"/>
      <c r="P37" s="807"/>
      <c r="Q37" s="807"/>
      <c r="R37" s="807"/>
      <c r="S37" s="807"/>
      <c r="T37" s="807"/>
      <c r="U37" s="186"/>
    </row>
    <row r="38" spans="2:21" ht="15.75" x14ac:dyDescent="0.25">
      <c r="B38" s="807" t="s">
        <v>501</v>
      </c>
      <c r="C38" s="807"/>
      <c r="D38" s="807"/>
      <c r="E38" s="807"/>
      <c r="F38" s="807"/>
      <c r="G38" s="807"/>
      <c r="H38" s="807"/>
      <c r="I38" s="807"/>
      <c r="J38" s="807"/>
      <c r="K38" s="807"/>
      <c r="L38" s="807"/>
      <c r="M38" s="807"/>
      <c r="N38" s="807"/>
      <c r="O38" s="807"/>
      <c r="P38" s="807"/>
      <c r="Q38" s="807"/>
      <c r="R38" s="807"/>
      <c r="S38" s="807"/>
      <c r="T38" s="807"/>
      <c r="U38" s="186"/>
    </row>
    <row r="39" spans="2:21" ht="15.75" x14ac:dyDescent="0.25">
      <c r="B39" s="807" t="s">
        <v>502</v>
      </c>
      <c r="C39" s="807"/>
      <c r="D39" s="807"/>
      <c r="E39" s="807"/>
      <c r="F39" s="807"/>
      <c r="G39" s="807"/>
      <c r="H39" s="807"/>
      <c r="I39" s="807"/>
      <c r="J39" s="807"/>
      <c r="K39" s="807"/>
      <c r="L39" s="807"/>
      <c r="M39" s="807"/>
      <c r="N39" s="807"/>
      <c r="O39" s="807"/>
      <c r="P39" s="807"/>
      <c r="Q39" s="807"/>
      <c r="R39" s="807"/>
      <c r="S39" s="807"/>
      <c r="T39" s="807"/>
      <c r="U39" s="807"/>
    </row>
    <row r="40" spans="2:21" ht="15.75" x14ac:dyDescent="0.25">
      <c r="B40" s="807" t="s">
        <v>505</v>
      </c>
      <c r="C40" s="807"/>
      <c r="D40" s="807"/>
      <c r="E40" s="807"/>
      <c r="F40" s="807"/>
      <c r="G40" s="807"/>
      <c r="H40" s="186"/>
      <c r="I40" s="186"/>
      <c r="J40" s="186"/>
      <c r="K40" s="186"/>
      <c r="L40" s="186"/>
      <c r="M40" s="186"/>
      <c r="N40" s="186"/>
      <c r="O40" s="186"/>
      <c r="P40" s="186"/>
      <c r="Q40" s="186"/>
      <c r="R40" s="186"/>
      <c r="S40" s="186"/>
      <c r="T40" s="186"/>
      <c r="U40" s="186"/>
    </row>
    <row r="41" spans="2:21" ht="15.75" x14ac:dyDescent="0.25">
      <c r="B41" s="808" t="s">
        <v>508</v>
      </c>
      <c r="C41" s="808"/>
      <c r="D41" s="808"/>
      <c r="E41" s="808"/>
      <c r="F41" s="808"/>
      <c r="G41" s="808"/>
      <c r="H41" s="808"/>
      <c r="I41" s="808"/>
      <c r="J41" s="808"/>
      <c r="K41" s="808"/>
      <c r="L41" s="808"/>
      <c r="M41" s="808"/>
      <c r="N41" s="808"/>
      <c r="O41" s="186"/>
      <c r="P41" s="186"/>
      <c r="Q41" s="186"/>
      <c r="R41" s="186"/>
      <c r="S41" s="186"/>
      <c r="T41" s="186"/>
      <c r="U41" s="186"/>
    </row>
  </sheetData>
  <protectedRanges>
    <protectedRange sqref="AD16:AI18 AD13:AI15 AD10:AI12 AD7:AI9" name="Diapazons2_5_1_1_1_1"/>
    <protectedRange sqref="U16:Z18 U13:Z15 U10:Z12 U7:Z9" name="Diapazons1_5_1_1_1_1"/>
    <protectedRange sqref="B21:P21" name="Diapazons4_5_1_1_1_1"/>
    <protectedRange sqref="V19" name="Diapazons3_5_1_1_1_1"/>
    <protectedRange sqref="B22:N23" name="Diapazons4_5_1"/>
    <protectedRange sqref="B24:N26" name="Diapazons4_5_1_1"/>
  </protectedRanges>
  <mergeCells count="122">
    <mergeCell ref="B34:O34"/>
    <mergeCell ref="B35:E35"/>
    <mergeCell ref="B36:U36"/>
    <mergeCell ref="B37:T37"/>
    <mergeCell ref="B38:T38"/>
    <mergeCell ref="B39:U39"/>
    <mergeCell ref="B40:G40"/>
    <mergeCell ref="B41:N41"/>
    <mergeCell ref="B28:Q28"/>
    <mergeCell ref="B29:I29"/>
    <mergeCell ref="B30:L30"/>
    <mergeCell ref="B31:L31"/>
    <mergeCell ref="B32:N32"/>
    <mergeCell ref="B33:H33"/>
    <mergeCell ref="B19:AD19"/>
    <mergeCell ref="B24:N24"/>
    <mergeCell ref="B25:J25"/>
    <mergeCell ref="B26:J26"/>
    <mergeCell ref="B5:B6"/>
    <mergeCell ref="B7:B9"/>
    <mergeCell ref="B10:B12"/>
    <mergeCell ref="B13:B15"/>
    <mergeCell ref="B16:B18"/>
    <mergeCell ref="C7:C9"/>
    <mergeCell ref="C10:C12"/>
    <mergeCell ref="C13:C15"/>
    <mergeCell ref="C16:C18"/>
    <mergeCell ref="V7:V9"/>
    <mergeCell ref="V10:V12"/>
    <mergeCell ref="V13:V15"/>
    <mergeCell ref="V16:V18"/>
    <mergeCell ref="T5:T6"/>
    <mergeCell ref="U7:U9"/>
    <mergeCell ref="U10:U12"/>
    <mergeCell ref="U13:U15"/>
    <mergeCell ref="U16:U18"/>
    <mergeCell ref="U5:AA5"/>
    <mergeCell ref="W7:W9"/>
    <mergeCell ref="A5:A6"/>
    <mergeCell ref="A7:A9"/>
    <mergeCell ref="A10:A12"/>
    <mergeCell ref="A13:A15"/>
    <mergeCell ref="A16:A18"/>
    <mergeCell ref="D1:R1"/>
    <mergeCell ref="D2:R2"/>
    <mergeCell ref="C5:D5"/>
    <mergeCell ref="H5:S5"/>
    <mergeCell ref="E5:E6"/>
    <mergeCell ref="E7:E9"/>
    <mergeCell ref="E10:E12"/>
    <mergeCell ref="E13:E15"/>
    <mergeCell ref="E16:E18"/>
    <mergeCell ref="D7:D9"/>
    <mergeCell ref="D10:D12"/>
    <mergeCell ref="D13:D15"/>
    <mergeCell ref="D16:D18"/>
    <mergeCell ref="F5:F6"/>
    <mergeCell ref="G5:G6"/>
    <mergeCell ref="W10:W12"/>
    <mergeCell ref="W13:W15"/>
    <mergeCell ref="W16:W18"/>
    <mergeCell ref="X7:X9"/>
    <mergeCell ref="X10:X12"/>
    <mergeCell ref="X13:X15"/>
    <mergeCell ref="X16:X18"/>
    <mergeCell ref="Y7:Y9"/>
    <mergeCell ref="Y10:Y12"/>
    <mergeCell ref="Y13:Y15"/>
    <mergeCell ref="Y16:Y18"/>
    <mergeCell ref="Z7:Z9"/>
    <mergeCell ref="Z10:Z12"/>
    <mergeCell ref="Z13:Z15"/>
    <mergeCell ref="Z16:Z18"/>
    <mergeCell ref="AA7:AA9"/>
    <mergeCell ref="AA10:AA12"/>
    <mergeCell ref="AA13:AA15"/>
    <mergeCell ref="AA16:AA18"/>
    <mergeCell ref="AB5:AB6"/>
    <mergeCell ref="AB7:AB9"/>
    <mergeCell ref="AB10:AB12"/>
    <mergeCell ref="AB13:AB15"/>
    <mergeCell ref="AB16:AB18"/>
    <mergeCell ref="AD5:AD6"/>
    <mergeCell ref="AD7:AD9"/>
    <mergeCell ref="AD10:AD12"/>
    <mergeCell ref="AD13:AD15"/>
    <mergeCell ref="AD16:AD18"/>
    <mergeCell ref="AC5:AC6"/>
    <mergeCell ref="AC7:AC9"/>
    <mergeCell ref="AC10:AC12"/>
    <mergeCell ref="AC13:AC15"/>
    <mergeCell ref="AC16:AC18"/>
    <mergeCell ref="AF5:AF6"/>
    <mergeCell ref="AF7:AF9"/>
    <mergeCell ref="AF10:AF12"/>
    <mergeCell ref="AF13:AF15"/>
    <mergeCell ref="AF16:AF18"/>
    <mergeCell ref="AE5:AE6"/>
    <mergeCell ref="AE7:AE9"/>
    <mergeCell ref="AE10:AE12"/>
    <mergeCell ref="AE13:AE15"/>
    <mergeCell ref="AE16:AE18"/>
    <mergeCell ref="AH5:AH6"/>
    <mergeCell ref="AH7:AH9"/>
    <mergeCell ref="AH10:AH12"/>
    <mergeCell ref="AH13:AH15"/>
    <mergeCell ref="AH16:AH18"/>
    <mergeCell ref="AG5:AG6"/>
    <mergeCell ref="AG7:AG9"/>
    <mergeCell ref="AG10:AG12"/>
    <mergeCell ref="AG13:AG15"/>
    <mergeCell ref="AG16:AG18"/>
    <mergeCell ref="AJ5:AJ6"/>
    <mergeCell ref="AJ7:AJ9"/>
    <mergeCell ref="AJ10:AJ12"/>
    <mergeCell ref="AJ13:AJ15"/>
    <mergeCell ref="AJ16:AJ18"/>
    <mergeCell ref="AI5:AI6"/>
    <mergeCell ref="AI7:AI9"/>
    <mergeCell ref="AI10:AI12"/>
    <mergeCell ref="AI13:AI15"/>
    <mergeCell ref="AI16:AI18"/>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AJ62"/>
  <sheetViews>
    <sheetView topLeftCell="A21" zoomScale="69" zoomScaleNormal="69" workbookViewId="0">
      <selection activeCell="U37" sqref="U37:U39"/>
    </sheetView>
  </sheetViews>
  <sheetFormatPr defaultColWidth="9" defaultRowHeight="15" x14ac:dyDescent="0.25"/>
  <cols>
    <col min="2" max="2" width="25.85546875" customWidth="1"/>
    <col min="3" max="3" width="33.85546875" style="1" customWidth="1"/>
    <col min="4" max="4" width="26" style="1" customWidth="1"/>
    <col min="5" max="5" width="15.42578125" customWidth="1"/>
    <col min="6" max="6" width="38.7109375" customWidth="1"/>
    <col min="7" max="7" width="25.7109375" customWidth="1"/>
    <col min="8" max="19" width="12" customWidth="1"/>
    <col min="21" max="21" width="38.5703125" customWidth="1"/>
    <col min="22" max="23" width="17.7109375" customWidth="1"/>
    <col min="24" max="24" width="23.140625" customWidth="1"/>
    <col min="25" max="27" width="17.7109375" customWidth="1"/>
    <col min="28" max="28" width="20.85546875" customWidth="1"/>
    <col min="29" max="29" width="16.28515625" customWidth="1"/>
    <col min="30" max="30" width="15.5703125" customWidth="1"/>
    <col min="31" max="31" width="22.28515625" customWidth="1"/>
    <col min="32" max="32" width="56.42578125" customWidth="1"/>
    <col min="33" max="35" width="14.85546875" customWidth="1"/>
    <col min="36" max="36" width="24.5703125" customWidth="1"/>
  </cols>
  <sheetData>
    <row r="1" spans="1:36" ht="18.75" x14ac:dyDescent="0.25">
      <c r="D1" s="721" t="s">
        <v>34</v>
      </c>
      <c r="E1" s="721"/>
      <c r="F1" s="721"/>
      <c r="G1" s="721"/>
      <c r="H1" s="721"/>
      <c r="I1" s="721"/>
      <c r="J1" s="721"/>
      <c r="K1" s="721"/>
      <c r="L1" s="721"/>
      <c r="M1" s="721"/>
      <c r="N1" s="721"/>
      <c r="O1" s="721"/>
      <c r="P1" s="721"/>
      <c r="Q1" s="721"/>
      <c r="R1" s="721"/>
    </row>
    <row r="2" spans="1:36" ht="18.75" x14ac:dyDescent="0.25">
      <c r="D2" s="722" t="s">
        <v>35</v>
      </c>
      <c r="E2" s="722"/>
      <c r="F2" s="722"/>
      <c r="G2" s="722"/>
      <c r="H2" s="722"/>
      <c r="I2" s="722"/>
      <c r="J2" s="722"/>
      <c r="K2" s="722"/>
      <c r="L2" s="722"/>
      <c r="M2" s="722"/>
      <c r="N2" s="722"/>
      <c r="O2" s="722"/>
      <c r="P2" s="722"/>
      <c r="Q2" s="722"/>
      <c r="R2" s="722"/>
    </row>
    <row r="4" spans="1:36" ht="15.75" thickBot="1" x14ac:dyDescent="0.3"/>
    <row r="5" spans="1:36" s="1" customFormat="1" ht="21.95" customHeight="1" x14ac:dyDescent="0.25">
      <c r="A5" s="829" t="s">
        <v>3</v>
      </c>
      <c r="B5" s="1076" t="s">
        <v>36</v>
      </c>
      <c r="C5" s="788" t="s">
        <v>37</v>
      </c>
      <c r="D5" s="788"/>
      <c r="E5" s="1076" t="s">
        <v>38</v>
      </c>
      <c r="F5" s="1091" t="s">
        <v>39</v>
      </c>
      <c r="G5" s="856" t="s">
        <v>40</v>
      </c>
      <c r="H5" s="1088" t="s">
        <v>41</v>
      </c>
      <c r="I5" s="1089"/>
      <c r="J5" s="1089"/>
      <c r="K5" s="1089"/>
      <c r="L5" s="1089"/>
      <c r="M5" s="1089"/>
      <c r="N5" s="1089"/>
      <c r="O5" s="1089"/>
      <c r="P5" s="1089"/>
      <c r="Q5" s="1089"/>
      <c r="R5" s="1089"/>
      <c r="S5" s="1090"/>
      <c r="T5" s="986" t="s">
        <v>42</v>
      </c>
      <c r="U5" s="1079" t="s">
        <v>43</v>
      </c>
      <c r="V5" s="1080"/>
      <c r="W5" s="1080"/>
      <c r="X5" s="1080"/>
      <c r="Y5" s="1080"/>
      <c r="Z5" s="1080"/>
      <c r="AA5" s="1080"/>
      <c r="AB5" s="1075" t="s">
        <v>44</v>
      </c>
      <c r="AC5" s="1081" t="s">
        <v>45</v>
      </c>
      <c r="AD5" s="1076" t="s">
        <v>46</v>
      </c>
      <c r="AE5" s="1077" t="s">
        <v>47</v>
      </c>
      <c r="AF5" s="1078" t="s">
        <v>48</v>
      </c>
      <c r="AG5" s="1075" t="s">
        <v>49</v>
      </c>
      <c r="AH5" s="1075" t="s">
        <v>50</v>
      </c>
      <c r="AI5" s="1074" t="s">
        <v>51</v>
      </c>
      <c r="AJ5" s="767" t="s">
        <v>525</v>
      </c>
    </row>
    <row r="6" spans="1:36" s="1" customFormat="1" ht="32.25" thickBot="1" x14ac:dyDescent="0.3">
      <c r="A6" s="864"/>
      <c r="B6" s="1076"/>
      <c r="C6" s="37" t="s">
        <v>52</v>
      </c>
      <c r="D6" s="38" t="s">
        <v>53</v>
      </c>
      <c r="E6" s="1076"/>
      <c r="F6" s="1091"/>
      <c r="G6" s="1092"/>
      <c r="H6" s="39" t="s">
        <v>54</v>
      </c>
      <c r="I6" s="41" t="s">
        <v>55</v>
      </c>
      <c r="J6" s="41" t="s">
        <v>56</v>
      </c>
      <c r="K6" s="41" t="s">
        <v>57</v>
      </c>
      <c r="L6" s="41" t="s">
        <v>58</v>
      </c>
      <c r="M6" s="41" t="s">
        <v>59</v>
      </c>
      <c r="N6" s="41" t="s">
        <v>60</v>
      </c>
      <c r="O6" s="41" t="s">
        <v>61</v>
      </c>
      <c r="P6" s="41" t="s">
        <v>62</v>
      </c>
      <c r="Q6" s="41" t="s">
        <v>63</v>
      </c>
      <c r="R6" s="41" t="s">
        <v>64</v>
      </c>
      <c r="S6" s="42" t="s">
        <v>65</v>
      </c>
      <c r="T6" s="890"/>
      <c r="U6" s="31" t="s">
        <v>66</v>
      </c>
      <c r="V6" s="5" t="s">
        <v>67</v>
      </c>
      <c r="W6" s="5" t="s">
        <v>68</v>
      </c>
      <c r="X6" s="5" t="s">
        <v>69</v>
      </c>
      <c r="Y6" s="5" t="s">
        <v>70</v>
      </c>
      <c r="Z6" s="5" t="s">
        <v>71</v>
      </c>
      <c r="AA6" s="5" t="s">
        <v>72</v>
      </c>
      <c r="AB6" s="777"/>
      <c r="AC6" s="779"/>
      <c r="AD6" s="783"/>
      <c r="AE6" s="774"/>
      <c r="AF6" s="766"/>
      <c r="AG6" s="777"/>
      <c r="AH6" s="777"/>
      <c r="AI6" s="826"/>
      <c r="AJ6" s="949"/>
    </row>
    <row r="7" spans="1:36" ht="36.75" customHeight="1" x14ac:dyDescent="0.25">
      <c r="A7" s="860">
        <v>1</v>
      </c>
      <c r="B7" s="790" t="s">
        <v>470</v>
      </c>
      <c r="C7" s="818" t="s">
        <v>471</v>
      </c>
      <c r="D7" s="841" t="s">
        <v>472</v>
      </c>
      <c r="E7" s="841" t="s">
        <v>75</v>
      </c>
      <c r="F7" s="13" t="s">
        <v>6</v>
      </c>
      <c r="G7" s="14" t="s">
        <v>77</v>
      </c>
      <c r="H7" s="308">
        <v>30</v>
      </c>
      <c r="I7" s="309">
        <v>30</v>
      </c>
      <c r="J7" s="309">
        <v>30</v>
      </c>
      <c r="K7" s="309">
        <v>30</v>
      </c>
      <c r="L7" s="309">
        <v>30</v>
      </c>
      <c r="M7" s="309">
        <v>15</v>
      </c>
      <c r="N7" s="309">
        <v>15</v>
      </c>
      <c r="O7" s="309">
        <v>15</v>
      </c>
      <c r="P7" s="309">
        <v>30</v>
      </c>
      <c r="Q7" s="309">
        <v>30</v>
      </c>
      <c r="R7" s="309">
        <v>30</v>
      </c>
      <c r="S7" s="310">
        <v>30</v>
      </c>
      <c r="T7" s="250">
        <f>SUM(H7:S7)</f>
        <v>315</v>
      </c>
      <c r="U7" s="736"/>
      <c r="V7" s="730"/>
      <c r="W7" s="730"/>
      <c r="X7" s="730"/>
      <c r="Y7" s="730"/>
      <c r="Z7" s="730"/>
      <c r="AA7" s="730"/>
      <c r="AB7" s="739" t="str">
        <f>E7</f>
        <v>kg</v>
      </c>
      <c r="AC7" s="780">
        <f>SUM(T7:T9)</f>
        <v>395</v>
      </c>
      <c r="AD7" s="730"/>
      <c r="AE7" s="761">
        <f>AC7*AD7</f>
        <v>0</v>
      </c>
      <c r="AF7" s="730"/>
      <c r="AG7" s="730"/>
      <c r="AH7" s="730"/>
      <c r="AI7" s="733"/>
      <c r="AJ7" s="769"/>
    </row>
    <row r="8" spans="1:36" ht="36.75" customHeight="1" x14ac:dyDescent="0.25">
      <c r="A8" s="876"/>
      <c r="B8" s="832"/>
      <c r="C8" s="741"/>
      <c r="D8" s="738"/>
      <c r="E8" s="738"/>
      <c r="F8" s="9" t="s">
        <v>8</v>
      </c>
      <c r="G8" s="10" t="s">
        <v>91</v>
      </c>
      <c r="H8" s="273">
        <v>5</v>
      </c>
      <c r="I8" s="274">
        <v>5</v>
      </c>
      <c r="J8" s="274">
        <v>5</v>
      </c>
      <c r="K8" s="274">
        <v>5</v>
      </c>
      <c r="L8" s="274"/>
      <c r="M8" s="274"/>
      <c r="N8" s="274"/>
      <c r="O8" s="274"/>
      <c r="P8" s="274"/>
      <c r="Q8" s="274"/>
      <c r="R8" s="274">
        <v>5</v>
      </c>
      <c r="S8" s="275">
        <v>5</v>
      </c>
      <c r="T8" s="251">
        <f t="shared" ref="T8:T9" si="0">SUM(H8:S8)</f>
        <v>30</v>
      </c>
      <c r="U8" s="764"/>
      <c r="V8" s="762"/>
      <c r="W8" s="762"/>
      <c r="X8" s="762"/>
      <c r="Y8" s="762"/>
      <c r="Z8" s="762"/>
      <c r="AA8" s="762"/>
      <c r="AB8" s="784"/>
      <c r="AC8" s="781"/>
      <c r="AD8" s="762"/>
      <c r="AE8" s="760"/>
      <c r="AF8" s="762"/>
      <c r="AG8" s="762"/>
      <c r="AH8" s="762"/>
      <c r="AI8" s="772"/>
      <c r="AJ8" s="726"/>
    </row>
    <row r="9" spans="1:36" ht="36.75" customHeight="1" thickBot="1" x14ac:dyDescent="0.3">
      <c r="A9" s="876"/>
      <c r="B9" s="832"/>
      <c r="C9" s="741"/>
      <c r="D9" s="738"/>
      <c r="E9" s="738"/>
      <c r="F9" s="11" t="s">
        <v>78</v>
      </c>
      <c r="G9" s="434" t="s">
        <v>626</v>
      </c>
      <c r="H9" s="311"/>
      <c r="I9" s="312">
        <v>10</v>
      </c>
      <c r="J9" s="312"/>
      <c r="K9" s="312">
        <v>10</v>
      </c>
      <c r="L9" s="312"/>
      <c r="M9" s="312"/>
      <c r="N9" s="312">
        <v>10</v>
      </c>
      <c r="O9" s="312"/>
      <c r="P9" s="312">
        <v>10</v>
      </c>
      <c r="Q9" s="312"/>
      <c r="R9" s="312"/>
      <c r="S9" s="313">
        <v>10</v>
      </c>
      <c r="T9" s="252">
        <f t="shared" si="0"/>
        <v>50</v>
      </c>
      <c r="U9" s="764"/>
      <c r="V9" s="762"/>
      <c r="W9" s="762"/>
      <c r="X9" s="762"/>
      <c r="Y9" s="762"/>
      <c r="Z9" s="762"/>
      <c r="AA9" s="762"/>
      <c r="AB9" s="784"/>
      <c r="AC9" s="781"/>
      <c r="AD9" s="762"/>
      <c r="AE9" s="760"/>
      <c r="AF9" s="762"/>
      <c r="AG9" s="762"/>
      <c r="AH9" s="762"/>
      <c r="AI9" s="772"/>
      <c r="AJ9" s="726"/>
    </row>
    <row r="10" spans="1:36" ht="36.75" customHeight="1" x14ac:dyDescent="0.25">
      <c r="A10" s="860">
        <v>2</v>
      </c>
      <c r="B10" s="790" t="s">
        <v>627</v>
      </c>
      <c r="C10" s="1141" t="s">
        <v>628</v>
      </c>
      <c r="D10" s="1142" t="s">
        <v>629</v>
      </c>
      <c r="E10" s="841" t="s">
        <v>75</v>
      </c>
      <c r="F10" s="13" t="s">
        <v>6</v>
      </c>
      <c r="G10" s="14"/>
      <c r="H10" s="308"/>
      <c r="I10" s="309"/>
      <c r="J10" s="309"/>
      <c r="K10" s="309"/>
      <c r="L10" s="309"/>
      <c r="M10" s="309"/>
      <c r="N10" s="309"/>
      <c r="O10" s="309"/>
      <c r="P10" s="309"/>
      <c r="Q10" s="309"/>
      <c r="R10" s="309"/>
      <c r="S10" s="310"/>
      <c r="T10" s="326">
        <f>SUM(H10:S10)</f>
        <v>0</v>
      </c>
      <c r="U10" s="736"/>
      <c r="V10" s="730"/>
      <c r="W10" s="730"/>
      <c r="X10" s="730"/>
      <c r="Y10" s="730"/>
      <c r="Z10" s="730"/>
      <c r="AA10" s="730"/>
      <c r="AB10" s="739" t="str">
        <f>E10</f>
        <v>kg</v>
      </c>
      <c r="AC10" s="780">
        <f>SUM(T10:T12)</f>
        <v>60</v>
      </c>
      <c r="AD10" s="730"/>
      <c r="AE10" s="761">
        <f>AC10*AD10</f>
        <v>0</v>
      </c>
      <c r="AF10" s="730"/>
      <c r="AG10" s="730"/>
      <c r="AH10" s="730"/>
      <c r="AI10" s="733"/>
      <c r="AJ10" s="769"/>
    </row>
    <row r="11" spans="1:36" ht="36.75" customHeight="1" x14ac:dyDescent="0.25">
      <c r="A11" s="876"/>
      <c r="B11" s="832"/>
      <c r="C11" s="741"/>
      <c r="D11" s="738"/>
      <c r="E11" s="738"/>
      <c r="F11" s="9" t="s">
        <v>8</v>
      </c>
      <c r="G11" s="10"/>
      <c r="H11" s="273"/>
      <c r="I11" s="274"/>
      <c r="J11" s="274"/>
      <c r="K11" s="274"/>
      <c r="L11" s="274"/>
      <c r="M11" s="274"/>
      <c r="N11" s="274"/>
      <c r="O11" s="274"/>
      <c r="P11" s="274"/>
      <c r="Q11" s="274"/>
      <c r="R11" s="274"/>
      <c r="S11" s="275"/>
      <c r="T11" s="251">
        <f t="shared" ref="T11:T39" si="1">SUM(H11:S11)</f>
        <v>0</v>
      </c>
      <c r="U11" s="764"/>
      <c r="V11" s="762"/>
      <c r="W11" s="762"/>
      <c r="X11" s="762"/>
      <c r="Y11" s="762"/>
      <c r="Z11" s="762"/>
      <c r="AA11" s="762"/>
      <c r="AB11" s="784"/>
      <c r="AC11" s="781"/>
      <c r="AD11" s="762"/>
      <c r="AE11" s="760"/>
      <c r="AF11" s="762"/>
      <c r="AG11" s="762"/>
      <c r="AH11" s="762"/>
      <c r="AI11" s="772"/>
      <c r="AJ11" s="726"/>
    </row>
    <row r="12" spans="1:36" ht="36.75" customHeight="1" thickBot="1" x14ac:dyDescent="0.3">
      <c r="A12" s="876"/>
      <c r="B12" s="832"/>
      <c r="C12" s="741"/>
      <c r="D12" s="738"/>
      <c r="E12" s="738"/>
      <c r="F12" s="11" t="s">
        <v>78</v>
      </c>
      <c r="G12" s="434" t="s">
        <v>626</v>
      </c>
      <c r="H12" s="311">
        <v>10</v>
      </c>
      <c r="I12" s="312"/>
      <c r="J12" s="312">
        <v>10</v>
      </c>
      <c r="K12" s="312"/>
      <c r="L12" s="312">
        <v>10</v>
      </c>
      <c r="M12" s="312"/>
      <c r="N12" s="312"/>
      <c r="O12" s="312">
        <v>10</v>
      </c>
      <c r="P12" s="312"/>
      <c r="Q12" s="312">
        <v>10</v>
      </c>
      <c r="R12" s="312"/>
      <c r="S12" s="313">
        <v>10</v>
      </c>
      <c r="T12" s="252">
        <f t="shared" si="1"/>
        <v>60</v>
      </c>
      <c r="U12" s="764"/>
      <c r="V12" s="762"/>
      <c r="W12" s="762"/>
      <c r="X12" s="762"/>
      <c r="Y12" s="762"/>
      <c r="Z12" s="762"/>
      <c r="AA12" s="762"/>
      <c r="AB12" s="784"/>
      <c r="AC12" s="781"/>
      <c r="AD12" s="762"/>
      <c r="AE12" s="760"/>
      <c r="AF12" s="762"/>
      <c r="AG12" s="762"/>
      <c r="AH12" s="762"/>
      <c r="AI12" s="772"/>
      <c r="AJ12" s="726"/>
    </row>
    <row r="13" spans="1:36" ht="36.75" customHeight="1" x14ac:dyDescent="0.25">
      <c r="A13" s="860">
        <v>3</v>
      </c>
      <c r="B13" s="790" t="s">
        <v>473</v>
      </c>
      <c r="C13" s="818" t="s">
        <v>474</v>
      </c>
      <c r="D13" s="880" t="s">
        <v>475</v>
      </c>
      <c r="E13" s="841" t="s">
        <v>75</v>
      </c>
      <c r="F13" s="13" t="s">
        <v>6</v>
      </c>
      <c r="G13" s="14" t="s">
        <v>77</v>
      </c>
      <c r="H13" s="308">
        <v>50</v>
      </c>
      <c r="I13" s="309">
        <v>50</v>
      </c>
      <c r="J13" s="309">
        <v>50</v>
      </c>
      <c r="K13" s="309">
        <v>50</v>
      </c>
      <c r="L13" s="309">
        <v>50</v>
      </c>
      <c r="M13" s="309">
        <v>20</v>
      </c>
      <c r="N13" s="309">
        <v>20</v>
      </c>
      <c r="O13" s="309">
        <v>20</v>
      </c>
      <c r="P13" s="309">
        <v>40</v>
      </c>
      <c r="Q13" s="309">
        <v>40</v>
      </c>
      <c r="R13" s="309">
        <v>40</v>
      </c>
      <c r="S13" s="310">
        <v>50</v>
      </c>
      <c r="T13" s="326">
        <f t="shared" si="1"/>
        <v>480</v>
      </c>
      <c r="U13" s="736"/>
      <c r="V13" s="730"/>
      <c r="W13" s="730"/>
      <c r="X13" s="730"/>
      <c r="Y13" s="730"/>
      <c r="Z13" s="730"/>
      <c r="AA13" s="730"/>
      <c r="AB13" s="739" t="str">
        <f t="shared" ref="AB13" si="2">E13</f>
        <v>kg</v>
      </c>
      <c r="AC13" s="780">
        <f>SUM(T13:T15)</f>
        <v>480</v>
      </c>
      <c r="AD13" s="730"/>
      <c r="AE13" s="761">
        <f t="shared" ref="AE13" si="3">AC13*AD13</f>
        <v>0</v>
      </c>
      <c r="AF13" s="730"/>
      <c r="AG13" s="730"/>
      <c r="AH13" s="730"/>
      <c r="AI13" s="733"/>
      <c r="AJ13" s="769"/>
    </row>
    <row r="14" spans="1:36" ht="36.75" customHeight="1" x14ac:dyDescent="0.25">
      <c r="A14" s="876"/>
      <c r="B14" s="832"/>
      <c r="C14" s="741"/>
      <c r="D14" s="848"/>
      <c r="E14" s="738"/>
      <c r="F14" s="9" t="s">
        <v>8</v>
      </c>
      <c r="G14" s="10"/>
      <c r="H14" s="273"/>
      <c r="I14" s="274"/>
      <c r="J14" s="274"/>
      <c r="K14" s="274"/>
      <c r="L14" s="274"/>
      <c r="M14" s="274"/>
      <c r="N14" s="274"/>
      <c r="O14" s="274"/>
      <c r="P14" s="274"/>
      <c r="Q14" s="274"/>
      <c r="R14" s="274"/>
      <c r="S14" s="275"/>
      <c r="T14" s="251">
        <f t="shared" si="1"/>
        <v>0</v>
      </c>
      <c r="U14" s="764"/>
      <c r="V14" s="762"/>
      <c r="W14" s="762"/>
      <c r="X14" s="762"/>
      <c r="Y14" s="762"/>
      <c r="Z14" s="762"/>
      <c r="AA14" s="762"/>
      <c r="AB14" s="784"/>
      <c r="AC14" s="781"/>
      <c r="AD14" s="762"/>
      <c r="AE14" s="760"/>
      <c r="AF14" s="762"/>
      <c r="AG14" s="762"/>
      <c r="AH14" s="762"/>
      <c r="AI14" s="772"/>
      <c r="AJ14" s="726"/>
    </row>
    <row r="15" spans="1:36" ht="36.75" customHeight="1" thickBot="1" x14ac:dyDescent="0.3">
      <c r="A15" s="876"/>
      <c r="B15" s="832"/>
      <c r="C15" s="741"/>
      <c r="D15" s="848"/>
      <c r="E15" s="738"/>
      <c r="F15" s="11" t="s">
        <v>78</v>
      </c>
      <c r="G15" s="12"/>
      <c r="H15" s="288"/>
      <c r="I15" s="289"/>
      <c r="J15" s="289"/>
      <c r="K15" s="289"/>
      <c r="L15" s="289"/>
      <c r="M15" s="289"/>
      <c r="N15" s="289"/>
      <c r="O15" s="289"/>
      <c r="P15" s="289"/>
      <c r="Q15" s="289"/>
      <c r="R15" s="289"/>
      <c r="S15" s="290"/>
      <c r="T15" s="252">
        <f t="shared" si="1"/>
        <v>0</v>
      </c>
      <c r="U15" s="764"/>
      <c r="V15" s="762"/>
      <c r="W15" s="762"/>
      <c r="X15" s="762"/>
      <c r="Y15" s="762"/>
      <c r="Z15" s="762"/>
      <c r="AA15" s="762"/>
      <c r="AB15" s="784"/>
      <c r="AC15" s="781"/>
      <c r="AD15" s="762"/>
      <c r="AE15" s="760"/>
      <c r="AF15" s="762"/>
      <c r="AG15" s="762"/>
      <c r="AH15" s="762"/>
      <c r="AI15" s="772"/>
      <c r="AJ15" s="726"/>
    </row>
    <row r="16" spans="1:36" ht="36.75" customHeight="1" x14ac:dyDescent="0.25">
      <c r="A16" s="860">
        <v>4</v>
      </c>
      <c r="B16" s="790" t="s">
        <v>476</v>
      </c>
      <c r="C16" s="818" t="s">
        <v>477</v>
      </c>
      <c r="D16" s="880" t="s">
        <v>478</v>
      </c>
      <c r="E16" s="841" t="s">
        <v>75</v>
      </c>
      <c r="F16" s="13" t="s">
        <v>6</v>
      </c>
      <c r="G16" s="14" t="s">
        <v>77</v>
      </c>
      <c r="H16" s="308">
        <v>40</v>
      </c>
      <c r="I16" s="309">
        <v>40</v>
      </c>
      <c r="J16" s="309">
        <v>40</v>
      </c>
      <c r="K16" s="309">
        <v>40</v>
      </c>
      <c r="L16" s="309">
        <v>40</v>
      </c>
      <c r="M16" s="309">
        <v>10</v>
      </c>
      <c r="N16" s="309">
        <v>10</v>
      </c>
      <c r="O16" s="309">
        <v>10</v>
      </c>
      <c r="P16" s="309">
        <v>40</v>
      </c>
      <c r="Q16" s="309">
        <v>40</v>
      </c>
      <c r="R16" s="309">
        <v>40</v>
      </c>
      <c r="S16" s="310">
        <v>40</v>
      </c>
      <c r="T16" s="249">
        <f t="shared" si="1"/>
        <v>390</v>
      </c>
      <c r="U16" s="736"/>
      <c r="V16" s="730"/>
      <c r="W16" s="730"/>
      <c r="X16" s="730"/>
      <c r="Y16" s="730"/>
      <c r="Z16" s="730"/>
      <c r="AA16" s="730"/>
      <c r="AB16" s="739" t="str">
        <f t="shared" ref="AB16" si="4">E16</f>
        <v>kg</v>
      </c>
      <c r="AC16" s="780">
        <f>SUM(T16:T18)</f>
        <v>390</v>
      </c>
      <c r="AD16" s="730"/>
      <c r="AE16" s="761">
        <f t="shared" ref="AE16" si="5">AC16*AD16</f>
        <v>0</v>
      </c>
      <c r="AF16" s="730"/>
      <c r="AG16" s="730"/>
      <c r="AH16" s="730"/>
      <c r="AI16" s="733"/>
      <c r="AJ16" s="769"/>
    </row>
    <row r="17" spans="1:36" ht="36.75" customHeight="1" x14ac:dyDescent="0.25">
      <c r="A17" s="876"/>
      <c r="B17" s="832"/>
      <c r="C17" s="741"/>
      <c r="D17" s="848"/>
      <c r="E17" s="738"/>
      <c r="F17" s="9" t="s">
        <v>8</v>
      </c>
      <c r="G17" s="10"/>
      <c r="H17" s="273"/>
      <c r="I17" s="274"/>
      <c r="J17" s="274"/>
      <c r="K17" s="274"/>
      <c r="L17" s="274"/>
      <c r="M17" s="274"/>
      <c r="N17" s="274"/>
      <c r="O17" s="274"/>
      <c r="P17" s="274"/>
      <c r="Q17" s="274"/>
      <c r="R17" s="274"/>
      <c r="S17" s="275"/>
      <c r="T17" s="249">
        <f t="shared" si="1"/>
        <v>0</v>
      </c>
      <c r="U17" s="764"/>
      <c r="V17" s="762"/>
      <c r="W17" s="762"/>
      <c r="X17" s="762"/>
      <c r="Y17" s="762"/>
      <c r="Z17" s="762"/>
      <c r="AA17" s="762"/>
      <c r="AB17" s="784"/>
      <c r="AC17" s="781"/>
      <c r="AD17" s="762"/>
      <c r="AE17" s="760"/>
      <c r="AF17" s="762"/>
      <c r="AG17" s="762"/>
      <c r="AH17" s="762"/>
      <c r="AI17" s="772"/>
      <c r="AJ17" s="726"/>
    </row>
    <row r="18" spans="1:36" ht="36.75" customHeight="1" thickBot="1" x14ac:dyDescent="0.3">
      <c r="A18" s="876"/>
      <c r="B18" s="832"/>
      <c r="C18" s="741"/>
      <c r="D18" s="848"/>
      <c r="E18" s="738"/>
      <c r="F18" s="11" t="s">
        <v>78</v>
      </c>
      <c r="G18" s="12"/>
      <c r="H18" s="288"/>
      <c r="I18" s="289"/>
      <c r="J18" s="289"/>
      <c r="K18" s="289"/>
      <c r="L18" s="289"/>
      <c r="M18" s="289"/>
      <c r="N18" s="289"/>
      <c r="O18" s="289"/>
      <c r="P18" s="289"/>
      <c r="Q18" s="289"/>
      <c r="R18" s="289"/>
      <c r="S18" s="290"/>
      <c r="T18" s="249">
        <f t="shared" si="1"/>
        <v>0</v>
      </c>
      <c r="U18" s="764"/>
      <c r="V18" s="762"/>
      <c r="W18" s="762"/>
      <c r="X18" s="762"/>
      <c r="Y18" s="762"/>
      <c r="Z18" s="762"/>
      <c r="AA18" s="762"/>
      <c r="AB18" s="784"/>
      <c r="AC18" s="781"/>
      <c r="AD18" s="762"/>
      <c r="AE18" s="760"/>
      <c r="AF18" s="762"/>
      <c r="AG18" s="762"/>
      <c r="AH18" s="762"/>
      <c r="AI18" s="772"/>
      <c r="AJ18" s="726"/>
    </row>
    <row r="19" spans="1:36" ht="36.75" customHeight="1" x14ac:dyDescent="0.25">
      <c r="A19" s="860">
        <v>5</v>
      </c>
      <c r="B19" s="790" t="s">
        <v>479</v>
      </c>
      <c r="C19" s="818" t="s">
        <v>480</v>
      </c>
      <c r="D19" s="823" t="s">
        <v>481</v>
      </c>
      <c r="E19" s="841" t="s">
        <v>75</v>
      </c>
      <c r="F19" s="13" t="s">
        <v>6</v>
      </c>
      <c r="G19" s="14" t="s">
        <v>77</v>
      </c>
      <c r="H19" s="308">
        <v>30</v>
      </c>
      <c r="I19" s="309">
        <v>30</v>
      </c>
      <c r="J19" s="309">
        <v>30</v>
      </c>
      <c r="K19" s="309">
        <v>30</v>
      </c>
      <c r="L19" s="309">
        <v>30</v>
      </c>
      <c r="M19" s="309">
        <v>10</v>
      </c>
      <c r="N19" s="309">
        <v>10</v>
      </c>
      <c r="O19" s="309">
        <v>10</v>
      </c>
      <c r="P19" s="309">
        <v>30</v>
      </c>
      <c r="Q19" s="309">
        <v>30</v>
      </c>
      <c r="R19" s="309">
        <v>30</v>
      </c>
      <c r="S19" s="310">
        <v>30</v>
      </c>
      <c r="T19" s="250">
        <f t="shared" si="1"/>
        <v>300</v>
      </c>
      <c r="U19" s="736"/>
      <c r="V19" s="730"/>
      <c r="W19" s="730"/>
      <c r="X19" s="730"/>
      <c r="Y19" s="730"/>
      <c r="Z19" s="730"/>
      <c r="AA19" s="730"/>
      <c r="AB19" s="739" t="str">
        <f t="shared" ref="AB19" si="6">E19</f>
        <v>kg</v>
      </c>
      <c r="AC19" s="780">
        <f>SUM(T19:T21)</f>
        <v>300</v>
      </c>
      <c r="AD19" s="730"/>
      <c r="AE19" s="761">
        <f t="shared" ref="AE19" si="7">AC19*AD19</f>
        <v>0</v>
      </c>
      <c r="AF19" s="730"/>
      <c r="AG19" s="730"/>
      <c r="AH19" s="730"/>
      <c r="AI19" s="733"/>
      <c r="AJ19" s="769"/>
    </row>
    <row r="20" spans="1:36" ht="36.75" customHeight="1" x14ac:dyDescent="0.25">
      <c r="A20" s="876"/>
      <c r="B20" s="832"/>
      <c r="C20" s="741"/>
      <c r="D20" s="738"/>
      <c r="E20" s="738"/>
      <c r="F20" s="9" t="s">
        <v>8</v>
      </c>
      <c r="G20" s="10"/>
      <c r="H20" s="273"/>
      <c r="I20" s="274"/>
      <c r="J20" s="274"/>
      <c r="K20" s="274"/>
      <c r="L20" s="274"/>
      <c r="M20" s="274"/>
      <c r="N20" s="274"/>
      <c r="O20" s="274"/>
      <c r="P20" s="274"/>
      <c r="Q20" s="274"/>
      <c r="R20" s="274"/>
      <c r="S20" s="275"/>
      <c r="T20" s="249">
        <f t="shared" si="1"/>
        <v>0</v>
      </c>
      <c r="U20" s="764"/>
      <c r="V20" s="762"/>
      <c r="W20" s="762"/>
      <c r="X20" s="762"/>
      <c r="Y20" s="762"/>
      <c r="Z20" s="762"/>
      <c r="AA20" s="762"/>
      <c r="AB20" s="784"/>
      <c r="AC20" s="781"/>
      <c r="AD20" s="762"/>
      <c r="AE20" s="760"/>
      <c r="AF20" s="762"/>
      <c r="AG20" s="762"/>
      <c r="AH20" s="762"/>
      <c r="AI20" s="772"/>
      <c r="AJ20" s="726"/>
    </row>
    <row r="21" spans="1:36" ht="36.75" customHeight="1" thickBot="1" x14ac:dyDescent="0.3">
      <c r="A21" s="876"/>
      <c r="B21" s="832"/>
      <c r="C21" s="741"/>
      <c r="D21" s="738"/>
      <c r="E21" s="738"/>
      <c r="F21" s="11" t="s">
        <v>78</v>
      </c>
      <c r="G21" s="12"/>
      <c r="H21" s="288"/>
      <c r="I21" s="289"/>
      <c r="J21" s="289"/>
      <c r="K21" s="289"/>
      <c r="L21" s="289"/>
      <c r="M21" s="289"/>
      <c r="N21" s="289"/>
      <c r="O21" s="289"/>
      <c r="P21" s="289"/>
      <c r="Q21" s="289"/>
      <c r="R21" s="289"/>
      <c r="S21" s="290"/>
      <c r="T21" s="249">
        <f t="shared" si="1"/>
        <v>0</v>
      </c>
      <c r="U21" s="764"/>
      <c r="V21" s="762"/>
      <c r="W21" s="762"/>
      <c r="X21" s="762"/>
      <c r="Y21" s="762"/>
      <c r="Z21" s="762"/>
      <c r="AA21" s="762"/>
      <c r="AB21" s="784"/>
      <c r="AC21" s="781"/>
      <c r="AD21" s="762"/>
      <c r="AE21" s="760"/>
      <c r="AF21" s="762"/>
      <c r="AG21" s="762"/>
      <c r="AH21" s="762"/>
      <c r="AI21" s="772"/>
      <c r="AJ21" s="726"/>
    </row>
    <row r="22" spans="1:36" ht="36.75" customHeight="1" x14ac:dyDescent="0.25">
      <c r="A22" s="860">
        <v>6</v>
      </c>
      <c r="B22" s="790" t="s">
        <v>482</v>
      </c>
      <c r="C22" s="818" t="s">
        <v>471</v>
      </c>
      <c r="D22" s="880" t="s">
        <v>483</v>
      </c>
      <c r="E22" s="841" t="s">
        <v>75</v>
      </c>
      <c r="F22" s="13" t="s">
        <v>6</v>
      </c>
      <c r="G22" s="14" t="s">
        <v>77</v>
      </c>
      <c r="H22" s="308">
        <v>30</v>
      </c>
      <c r="I22" s="309">
        <v>30</v>
      </c>
      <c r="J22" s="309">
        <v>30</v>
      </c>
      <c r="K22" s="309">
        <v>20</v>
      </c>
      <c r="L22" s="309">
        <v>20</v>
      </c>
      <c r="M22" s="309">
        <v>20</v>
      </c>
      <c r="N22" s="309">
        <v>20</v>
      </c>
      <c r="O22" s="309">
        <v>20</v>
      </c>
      <c r="P22" s="309">
        <v>10</v>
      </c>
      <c r="Q22" s="309">
        <v>20</v>
      </c>
      <c r="R22" s="309">
        <v>10</v>
      </c>
      <c r="S22" s="310">
        <v>20</v>
      </c>
      <c r="T22" s="250">
        <f t="shared" si="1"/>
        <v>250</v>
      </c>
      <c r="U22" s="736"/>
      <c r="V22" s="730"/>
      <c r="W22" s="730"/>
      <c r="X22" s="730"/>
      <c r="Y22" s="730"/>
      <c r="Z22" s="730"/>
      <c r="AA22" s="730"/>
      <c r="AB22" s="739" t="str">
        <f t="shared" ref="AB22" si="8">E22</f>
        <v>kg</v>
      </c>
      <c r="AC22" s="780">
        <f>SUM(T22:T24)</f>
        <v>270</v>
      </c>
      <c r="AD22" s="730"/>
      <c r="AE22" s="761">
        <f t="shared" ref="AE22" si="9">AC22*AD22</f>
        <v>0</v>
      </c>
      <c r="AF22" s="730"/>
      <c r="AG22" s="730"/>
      <c r="AH22" s="730"/>
      <c r="AI22" s="733"/>
      <c r="AJ22" s="769"/>
    </row>
    <row r="23" spans="1:36" ht="36.75" customHeight="1" x14ac:dyDescent="0.25">
      <c r="A23" s="876"/>
      <c r="B23" s="832"/>
      <c r="C23" s="741"/>
      <c r="D23" s="848"/>
      <c r="E23" s="738"/>
      <c r="F23" s="9" t="s">
        <v>8</v>
      </c>
      <c r="G23" s="10" t="s">
        <v>675</v>
      </c>
      <c r="H23" s="273">
        <v>5</v>
      </c>
      <c r="I23" s="274"/>
      <c r="J23" s="274"/>
      <c r="K23" s="274">
        <v>5</v>
      </c>
      <c r="L23" s="274"/>
      <c r="M23" s="274"/>
      <c r="N23" s="274">
        <v>5</v>
      </c>
      <c r="O23" s="274"/>
      <c r="P23" s="274"/>
      <c r="Q23" s="274">
        <v>5</v>
      </c>
      <c r="R23" s="274"/>
      <c r="S23" s="275"/>
      <c r="T23" s="249">
        <f t="shared" si="1"/>
        <v>20</v>
      </c>
      <c r="U23" s="764"/>
      <c r="V23" s="762"/>
      <c r="W23" s="762"/>
      <c r="X23" s="762"/>
      <c r="Y23" s="762"/>
      <c r="Z23" s="762"/>
      <c r="AA23" s="762"/>
      <c r="AB23" s="784"/>
      <c r="AC23" s="781"/>
      <c r="AD23" s="762"/>
      <c r="AE23" s="760"/>
      <c r="AF23" s="762"/>
      <c r="AG23" s="762"/>
      <c r="AH23" s="762"/>
      <c r="AI23" s="772"/>
      <c r="AJ23" s="726"/>
    </row>
    <row r="24" spans="1:36" ht="36.75" customHeight="1" thickBot="1" x14ac:dyDescent="0.3">
      <c r="A24" s="876"/>
      <c r="B24" s="832"/>
      <c r="C24" s="741"/>
      <c r="D24" s="848"/>
      <c r="E24" s="738"/>
      <c r="F24" s="11" t="s">
        <v>78</v>
      </c>
      <c r="G24" s="12"/>
      <c r="H24" s="301"/>
      <c r="I24" s="302"/>
      <c r="J24" s="302"/>
      <c r="K24" s="302"/>
      <c r="L24" s="302"/>
      <c r="M24" s="302"/>
      <c r="N24" s="302"/>
      <c r="O24" s="302"/>
      <c r="P24" s="302"/>
      <c r="Q24" s="302"/>
      <c r="R24" s="302"/>
      <c r="S24" s="303"/>
      <c r="T24" s="249">
        <f>SUM(H24:S24)</f>
        <v>0</v>
      </c>
      <c r="U24" s="764"/>
      <c r="V24" s="762"/>
      <c r="W24" s="762"/>
      <c r="X24" s="762"/>
      <c r="Y24" s="762"/>
      <c r="Z24" s="762"/>
      <c r="AA24" s="762"/>
      <c r="AB24" s="784"/>
      <c r="AC24" s="781"/>
      <c r="AD24" s="762"/>
      <c r="AE24" s="760"/>
      <c r="AF24" s="762"/>
      <c r="AG24" s="762"/>
      <c r="AH24" s="762"/>
      <c r="AI24" s="772"/>
      <c r="AJ24" s="726"/>
    </row>
    <row r="25" spans="1:36" ht="36.75" customHeight="1" x14ac:dyDescent="0.25">
      <c r="A25" s="860">
        <v>7</v>
      </c>
      <c r="B25" s="750" t="s">
        <v>687</v>
      </c>
      <c r="C25" s="818" t="s">
        <v>471</v>
      </c>
      <c r="D25" s="823" t="s">
        <v>484</v>
      </c>
      <c r="E25" s="841" t="s">
        <v>75</v>
      </c>
      <c r="F25" s="13" t="s">
        <v>6</v>
      </c>
      <c r="G25" s="14"/>
      <c r="H25" s="308"/>
      <c r="I25" s="309"/>
      <c r="J25" s="309"/>
      <c r="K25" s="309"/>
      <c r="L25" s="309"/>
      <c r="M25" s="309"/>
      <c r="N25" s="309"/>
      <c r="O25" s="309"/>
      <c r="P25" s="309"/>
      <c r="Q25" s="309"/>
      <c r="R25" s="309"/>
      <c r="S25" s="310"/>
      <c r="T25" s="250">
        <f t="shared" ref="T25:T27" si="10">SUM(H25:S25)</f>
        <v>0</v>
      </c>
      <c r="U25" s="736"/>
      <c r="V25" s="730"/>
      <c r="W25" s="730"/>
      <c r="X25" s="730"/>
      <c r="Y25" s="730"/>
      <c r="Z25" s="730"/>
      <c r="AA25" s="730"/>
      <c r="AB25" s="739" t="str">
        <f t="shared" ref="AB25" si="11">E25</f>
        <v>kg</v>
      </c>
      <c r="AC25" s="780">
        <f>SUM(T25:T27)</f>
        <v>0</v>
      </c>
      <c r="AD25" s="730"/>
      <c r="AE25" s="761">
        <f t="shared" ref="AE25" si="12">AC25*AD25</f>
        <v>0</v>
      </c>
      <c r="AF25" s="730"/>
      <c r="AG25" s="730"/>
      <c r="AH25" s="730"/>
      <c r="AI25" s="733"/>
      <c r="AJ25" s="769"/>
    </row>
    <row r="26" spans="1:36" ht="36.75" customHeight="1" x14ac:dyDescent="0.25">
      <c r="A26" s="876"/>
      <c r="B26" s="751"/>
      <c r="C26" s="741"/>
      <c r="D26" s="738"/>
      <c r="E26" s="738"/>
      <c r="F26" s="9" t="s">
        <v>8</v>
      </c>
      <c r="G26" s="10"/>
      <c r="H26" s="273"/>
      <c r="I26" s="274"/>
      <c r="J26" s="274"/>
      <c r="K26" s="274"/>
      <c r="L26" s="274"/>
      <c r="M26" s="274"/>
      <c r="N26" s="274"/>
      <c r="O26" s="274"/>
      <c r="P26" s="274"/>
      <c r="Q26" s="274"/>
      <c r="R26" s="274"/>
      <c r="S26" s="275"/>
      <c r="T26" s="249">
        <f t="shared" si="10"/>
        <v>0</v>
      </c>
      <c r="U26" s="764"/>
      <c r="V26" s="762"/>
      <c r="W26" s="762"/>
      <c r="X26" s="762"/>
      <c r="Y26" s="762"/>
      <c r="Z26" s="762"/>
      <c r="AA26" s="762"/>
      <c r="AB26" s="784"/>
      <c r="AC26" s="781"/>
      <c r="AD26" s="762"/>
      <c r="AE26" s="760"/>
      <c r="AF26" s="762"/>
      <c r="AG26" s="762"/>
      <c r="AH26" s="762"/>
      <c r="AI26" s="772"/>
      <c r="AJ26" s="726"/>
    </row>
    <row r="27" spans="1:36" ht="36.75" customHeight="1" thickBot="1" x14ac:dyDescent="0.3">
      <c r="A27" s="876"/>
      <c r="B27" s="751"/>
      <c r="C27" s="741"/>
      <c r="D27" s="738"/>
      <c r="E27" s="738"/>
      <c r="F27" s="11" t="s">
        <v>78</v>
      </c>
      <c r="G27" s="40"/>
      <c r="H27" s="382"/>
      <c r="I27" s="383"/>
      <c r="J27" s="383"/>
      <c r="K27" s="383"/>
      <c r="L27" s="383"/>
      <c r="M27" s="383"/>
      <c r="N27" s="383"/>
      <c r="O27" s="383"/>
      <c r="P27" s="383"/>
      <c r="Q27" s="383"/>
      <c r="R27" s="383"/>
      <c r="S27" s="384"/>
      <c r="T27" s="249">
        <f t="shared" si="10"/>
        <v>0</v>
      </c>
      <c r="U27" s="764"/>
      <c r="V27" s="762"/>
      <c r="W27" s="762"/>
      <c r="X27" s="762"/>
      <c r="Y27" s="762"/>
      <c r="Z27" s="762"/>
      <c r="AA27" s="762"/>
      <c r="AB27" s="784"/>
      <c r="AC27" s="781"/>
      <c r="AD27" s="762"/>
      <c r="AE27" s="760"/>
      <c r="AF27" s="762"/>
      <c r="AG27" s="762"/>
      <c r="AH27" s="762"/>
      <c r="AI27" s="772"/>
      <c r="AJ27" s="726"/>
    </row>
    <row r="28" spans="1:36" ht="36.75" customHeight="1" x14ac:dyDescent="0.25">
      <c r="A28" s="860">
        <v>8</v>
      </c>
      <c r="B28" s="790" t="s">
        <v>633</v>
      </c>
      <c r="C28" s="1141" t="s">
        <v>634</v>
      </c>
      <c r="D28" s="1143" t="s">
        <v>635</v>
      </c>
      <c r="E28" s="841" t="s">
        <v>75</v>
      </c>
      <c r="F28" s="13" t="s">
        <v>6</v>
      </c>
      <c r="G28" s="14"/>
      <c r="H28" s="308"/>
      <c r="I28" s="309"/>
      <c r="J28" s="309"/>
      <c r="K28" s="309"/>
      <c r="L28" s="309"/>
      <c r="M28" s="309"/>
      <c r="N28" s="309"/>
      <c r="O28" s="309"/>
      <c r="P28" s="309"/>
      <c r="Q28" s="309"/>
      <c r="R28" s="309"/>
      <c r="S28" s="310"/>
      <c r="T28" s="250">
        <f t="shared" si="1"/>
        <v>0</v>
      </c>
      <c r="U28" s="736"/>
      <c r="V28" s="730"/>
      <c r="W28" s="730"/>
      <c r="X28" s="730"/>
      <c r="Y28" s="730"/>
      <c r="Z28" s="730"/>
      <c r="AA28" s="730"/>
      <c r="AB28" s="739" t="str">
        <f t="shared" ref="AB28" si="13">E28</f>
        <v>kg</v>
      </c>
      <c r="AC28" s="780">
        <f>SUM(T28:T30)</f>
        <v>22</v>
      </c>
      <c r="AD28" s="730"/>
      <c r="AE28" s="761">
        <f t="shared" ref="AE28" si="14">AC28*AD28</f>
        <v>0</v>
      </c>
      <c r="AF28" s="730"/>
      <c r="AG28" s="730"/>
      <c r="AH28" s="730"/>
      <c r="AI28" s="733"/>
      <c r="AJ28" s="769"/>
    </row>
    <row r="29" spans="1:36" ht="36.75" customHeight="1" x14ac:dyDescent="0.25">
      <c r="A29" s="876"/>
      <c r="B29" s="832"/>
      <c r="C29" s="741"/>
      <c r="D29" s="738"/>
      <c r="E29" s="738"/>
      <c r="F29" s="9" t="s">
        <v>8</v>
      </c>
      <c r="G29" s="10"/>
      <c r="H29" s="273"/>
      <c r="I29" s="274"/>
      <c r="J29" s="274"/>
      <c r="K29" s="274"/>
      <c r="L29" s="274"/>
      <c r="M29" s="274"/>
      <c r="N29" s="274"/>
      <c r="O29" s="274"/>
      <c r="P29" s="274"/>
      <c r="Q29" s="274"/>
      <c r="R29" s="274"/>
      <c r="S29" s="275"/>
      <c r="T29" s="249">
        <f t="shared" si="1"/>
        <v>0</v>
      </c>
      <c r="U29" s="764"/>
      <c r="V29" s="762"/>
      <c r="W29" s="762"/>
      <c r="X29" s="762"/>
      <c r="Y29" s="762"/>
      <c r="Z29" s="762"/>
      <c r="AA29" s="762"/>
      <c r="AB29" s="784"/>
      <c r="AC29" s="781"/>
      <c r="AD29" s="762"/>
      <c r="AE29" s="760"/>
      <c r="AF29" s="762"/>
      <c r="AG29" s="762"/>
      <c r="AH29" s="762"/>
      <c r="AI29" s="772"/>
      <c r="AJ29" s="726"/>
    </row>
    <row r="30" spans="1:36" ht="36.75" customHeight="1" thickBot="1" x14ac:dyDescent="0.3">
      <c r="A30" s="876"/>
      <c r="B30" s="832"/>
      <c r="C30" s="741"/>
      <c r="D30" s="738"/>
      <c r="E30" s="738"/>
      <c r="F30" s="11" t="s">
        <v>78</v>
      </c>
      <c r="G30" s="434" t="s">
        <v>105</v>
      </c>
      <c r="H30" s="323">
        <v>2</v>
      </c>
      <c r="I30" s="324">
        <v>2</v>
      </c>
      <c r="J30" s="324">
        <v>2</v>
      </c>
      <c r="K30" s="324">
        <v>2</v>
      </c>
      <c r="L30" s="324">
        <v>2</v>
      </c>
      <c r="M30" s="324"/>
      <c r="N30" s="324">
        <v>2</v>
      </c>
      <c r="O30" s="324">
        <v>2</v>
      </c>
      <c r="P30" s="324">
        <v>2</v>
      </c>
      <c r="Q30" s="324">
        <v>2</v>
      </c>
      <c r="R30" s="324">
        <v>2</v>
      </c>
      <c r="S30" s="325">
        <v>2</v>
      </c>
      <c r="T30" s="249">
        <f t="shared" si="1"/>
        <v>22</v>
      </c>
      <c r="U30" s="764"/>
      <c r="V30" s="762"/>
      <c r="W30" s="762"/>
      <c r="X30" s="762"/>
      <c r="Y30" s="762"/>
      <c r="Z30" s="762"/>
      <c r="AA30" s="762"/>
      <c r="AB30" s="784"/>
      <c r="AC30" s="781"/>
      <c r="AD30" s="762"/>
      <c r="AE30" s="760"/>
      <c r="AF30" s="762"/>
      <c r="AG30" s="762"/>
      <c r="AH30" s="762"/>
      <c r="AI30" s="772"/>
      <c r="AJ30" s="726"/>
    </row>
    <row r="31" spans="1:36" ht="39.950000000000003" customHeight="1" x14ac:dyDescent="0.25">
      <c r="A31" s="860">
        <v>9</v>
      </c>
      <c r="B31" s="790" t="s">
        <v>485</v>
      </c>
      <c r="C31" s="818" t="s">
        <v>471</v>
      </c>
      <c r="D31" s="880" t="s">
        <v>478</v>
      </c>
      <c r="E31" s="841" t="s">
        <v>75</v>
      </c>
      <c r="F31" s="13" t="s">
        <v>6</v>
      </c>
      <c r="G31" s="14" t="s">
        <v>77</v>
      </c>
      <c r="H31" s="308">
        <v>30</v>
      </c>
      <c r="I31" s="309">
        <v>30</v>
      </c>
      <c r="J31" s="309">
        <v>30</v>
      </c>
      <c r="K31" s="309">
        <v>30</v>
      </c>
      <c r="L31" s="309">
        <v>30</v>
      </c>
      <c r="M31" s="309">
        <v>10</v>
      </c>
      <c r="N31" s="309">
        <v>10</v>
      </c>
      <c r="O31" s="309">
        <v>10</v>
      </c>
      <c r="P31" s="309">
        <v>30</v>
      </c>
      <c r="Q31" s="309">
        <v>30</v>
      </c>
      <c r="R31" s="309">
        <v>30</v>
      </c>
      <c r="S31" s="310">
        <v>30</v>
      </c>
      <c r="T31" s="250">
        <f t="shared" ref="T31:T33" si="15">SUM(H31:S31)</f>
        <v>300</v>
      </c>
      <c r="U31" s="736"/>
      <c r="V31" s="730"/>
      <c r="W31" s="730"/>
      <c r="X31" s="730"/>
      <c r="Y31" s="730"/>
      <c r="Z31" s="730"/>
      <c r="AA31" s="730"/>
      <c r="AB31" s="739" t="str">
        <f t="shared" ref="AB31" si="16">E31</f>
        <v>kg</v>
      </c>
      <c r="AC31" s="780">
        <f>SUM(T31:T33)</f>
        <v>355</v>
      </c>
      <c r="AD31" s="730"/>
      <c r="AE31" s="761">
        <f t="shared" ref="AE31" si="17">AC31*AD31</f>
        <v>0</v>
      </c>
      <c r="AF31" s="730"/>
      <c r="AG31" s="730"/>
      <c r="AH31" s="730"/>
      <c r="AI31" s="733"/>
      <c r="AJ31" s="769"/>
    </row>
    <row r="32" spans="1:36" ht="31.5" x14ac:dyDescent="0.25">
      <c r="A32" s="876"/>
      <c r="B32" s="832"/>
      <c r="C32" s="741"/>
      <c r="D32" s="848"/>
      <c r="E32" s="738"/>
      <c r="F32" s="9" t="s">
        <v>8</v>
      </c>
      <c r="G32" s="10"/>
      <c r="H32" s="273"/>
      <c r="I32" s="274"/>
      <c r="J32" s="274"/>
      <c r="K32" s="274"/>
      <c r="L32" s="274"/>
      <c r="M32" s="274"/>
      <c r="N32" s="274"/>
      <c r="O32" s="274"/>
      <c r="P32" s="274"/>
      <c r="Q32" s="274"/>
      <c r="R32" s="274"/>
      <c r="S32" s="275"/>
      <c r="T32" s="251">
        <f t="shared" si="15"/>
        <v>0</v>
      </c>
      <c r="U32" s="764"/>
      <c r="V32" s="762"/>
      <c r="W32" s="762"/>
      <c r="X32" s="762"/>
      <c r="Y32" s="762"/>
      <c r="Z32" s="762"/>
      <c r="AA32" s="762"/>
      <c r="AB32" s="784"/>
      <c r="AC32" s="781"/>
      <c r="AD32" s="762"/>
      <c r="AE32" s="760"/>
      <c r="AF32" s="762"/>
      <c r="AG32" s="762"/>
      <c r="AH32" s="762"/>
      <c r="AI32" s="772"/>
      <c r="AJ32" s="726"/>
    </row>
    <row r="33" spans="1:36" ht="32.25" thickBot="1" x14ac:dyDescent="0.3">
      <c r="A33" s="876"/>
      <c r="B33" s="832"/>
      <c r="C33" s="741"/>
      <c r="D33" s="848"/>
      <c r="E33" s="738"/>
      <c r="F33" s="11" t="s">
        <v>78</v>
      </c>
      <c r="G33" s="91" t="s">
        <v>80</v>
      </c>
      <c r="H33" s="301">
        <v>5</v>
      </c>
      <c r="I33" s="302">
        <v>5</v>
      </c>
      <c r="J33" s="302">
        <v>5</v>
      </c>
      <c r="K33" s="302">
        <v>5</v>
      </c>
      <c r="L33" s="302">
        <v>5</v>
      </c>
      <c r="M33" s="302"/>
      <c r="N33" s="302">
        <v>5</v>
      </c>
      <c r="O33" s="302">
        <v>5</v>
      </c>
      <c r="P33" s="302">
        <v>5</v>
      </c>
      <c r="Q33" s="302">
        <v>5</v>
      </c>
      <c r="R33" s="302">
        <v>5</v>
      </c>
      <c r="S33" s="303">
        <v>5</v>
      </c>
      <c r="T33" s="252">
        <f t="shared" si="15"/>
        <v>55</v>
      </c>
      <c r="U33" s="764"/>
      <c r="V33" s="762"/>
      <c r="W33" s="762"/>
      <c r="X33" s="762"/>
      <c r="Y33" s="762"/>
      <c r="Z33" s="762"/>
      <c r="AA33" s="762"/>
      <c r="AB33" s="784"/>
      <c r="AC33" s="781"/>
      <c r="AD33" s="762"/>
      <c r="AE33" s="760"/>
      <c r="AF33" s="762"/>
      <c r="AG33" s="762"/>
      <c r="AH33" s="762"/>
      <c r="AI33" s="772"/>
      <c r="AJ33" s="726"/>
    </row>
    <row r="34" spans="1:36" ht="24.95" customHeight="1" x14ac:dyDescent="0.25">
      <c r="A34" s="860">
        <v>10</v>
      </c>
      <c r="B34" s="790" t="s">
        <v>630</v>
      </c>
      <c r="C34" s="1141" t="s">
        <v>631</v>
      </c>
      <c r="D34" s="880" t="s">
        <v>612</v>
      </c>
      <c r="E34" s="841" t="s">
        <v>75</v>
      </c>
      <c r="F34" s="13" t="s">
        <v>6</v>
      </c>
      <c r="G34" s="14"/>
      <c r="H34" s="308"/>
      <c r="I34" s="309"/>
      <c r="J34" s="309"/>
      <c r="K34" s="309"/>
      <c r="L34" s="309"/>
      <c r="M34" s="309"/>
      <c r="N34" s="309"/>
      <c r="O34" s="309"/>
      <c r="P34" s="309"/>
      <c r="Q34" s="309"/>
      <c r="R34" s="309"/>
      <c r="S34" s="310"/>
      <c r="T34" s="250">
        <v>0</v>
      </c>
      <c r="U34" s="736"/>
      <c r="V34" s="730"/>
      <c r="W34" s="730"/>
      <c r="X34" s="730"/>
      <c r="Y34" s="730"/>
      <c r="Z34" s="730"/>
      <c r="AA34" s="730"/>
      <c r="AB34" s="739" t="str">
        <f t="shared" ref="AB34" si="18">E34</f>
        <v>kg</v>
      </c>
      <c r="AC34" s="780">
        <f>SUM(T34:T36)</f>
        <v>20</v>
      </c>
      <c r="AD34" s="730"/>
      <c r="AE34" s="761">
        <f t="shared" ref="AE34" si="19">AC34*AD34</f>
        <v>0</v>
      </c>
      <c r="AF34" s="730"/>
      <c r="AG34" s="730"/>
      <c r="AH34" s="730"/>
      <c r="AI34" s="733"/>
      <c r="AJ34" s="769"/>
    </row>
    <row r="35" spans="1:36" ht="25.5" customHeight="1" x14ac:dyDescent="0.25">
      <c r="A35" s="876"/>
      <c r="B35" s="832"/>
      <c r="C35" s="741"/>
      <c r="D35" s="848"/>
      <c r="E35" s="738"/>
      <c r="F35" s="9" t="s">
        <v>8</v>
      </c>
      <c r="G35" s="10"/>
      <c r="H35" s="273"/>
      <c r="I35" s="274"/>
      <c r="J35" s="274"/>
      <c r="K35" s="274"/>
      <c r="L35" s="274"/>
      <c r="M35" s="274"/>
      <c r="N35" s="274"/>
      <c r="O35" s="274"/>
      <c r="P35" s="274"/>
      <c r="Q35" s="274"/>
      <c r="R35" s="274"/>
      <c r="S35" s="275"/>
      <c r="T35" s="251">
        <f t="shared" si="1"/>
        <v>0</v>
      </c>
      <c r="U35" s="764"/>
      <c r="V35" s="762"/>
      <c r="W35" s="762"/>
      <c r="X35" s="762"/>
      <c r="Y35" s="762"/>
      <c r="Z35" s="762"/>
      <c r="AA35" s="762"/>
      <c r="AB35" s="784"/>
      <c r="AC35" s="781"/>
      <c r="AD35" s="762"/>
      <c r="AE35" s="760"/>
      <c r="AF35" s="762"/>
      <c r="AG35" s="762"/>
      <c r="AH35" s="762"/>
      <c r="AI35" s="772"/>
      <c r="AJ35" s="726"/>
    </row>
    <row r="36" spans="1:36" s="2" customFormat="1" ht="37.5" customHeight="1" thickBot="1" x14ac:dyDescent="0.35">
      <c r="A36" s="876"/>
      <c r="B36" s="832"/>
      <c r="C36" s="741"/>
      <c r="D36" s="848"/>
      <c r="E36" s="738"/>
      <c r="F36" s="11" t="s">
        <v>78</v>
      </c>
      <c r="G36" s="91" t="s">
        <v>632</v>
      </c>
      <c r="H36" s="301"/>
      <c r="I36" s="302">
        <v>5</v>
      </c>
      <c r="J36" s="302"/>
      <c r="K36" s="302">
        <v>5</v>
      </c>
      <c r="L36" s="302"/>
      <c r="M36" s="302"/>
      <c r="N36" s="302"/>
      <c r="O36" s="302"/>
      <c r="P36" s="302">
        <v>5</v>
      </c>
      <c r="Q36" s="302"/>
      <c r="R36" s="302"/>
      <c r="S36" s="303">
        <v>5</v>
      </c>
      <c r="T36" s="252">
        <f t="shared" si="1"/>
        <v>20</v>
      </c>
      <c r="U36" s="764"/>
      <c r="V36" s="762"/>
      <c r="W36" s="762"/>
      <c r="X36" s="762"/>
      <c r="Y36" s="762"/>
      <c r="Z36" s="762"/>
      <c r="AA36" s="762"/>
      <c r="AB36" s="784"/>
      <c r="AC36" s="781"/>
      <c r="AD36" s="762"/>
      <c r="AE36" s="760"/>
      <c r="AF36" s="762"/>
      <c r="AG36" s="762"/>
      <c r="AH36" s="762"/>
      <c r="AI36" s="772"/>
      <c r="AJ36" s="726"/>
    </row>
    <row r="37" spans="1:36" s="2" customFormat="1" ht="37.5" customHeight="1" x14ac:dyDescent="0.3">
      <c r="A37" s="860">
        <v>11</v>
      </c>
      <c r="B37" s="790" t="s">
        <v>486</v>
      </c>
      <c r="C37" s="818" t="s">
        <v>487</v>
      </c>
      <c r="D37" s="880" t="s">
        <v>576</v>
      </c>
      <c r="E37" s="841" t="s">
        <v>75</v>
      </c>
      <c r="F37" s="13" t="s">
        <v>6</v>
      </c>
      <c r="G37" s="14" t="s">
        <v>77</v>
      </c>
      <c r="H37" s="308">
        <v>20</v>
      </c>
      <c r="I37" s="309">
        <v>20</v>
      </c>
      <c r="J37" s="309">
        <v>20</v>
      </c>
      <c r="K37" s="309">
        <v>30</v>
      </c>
      <c r="L37" s="309">
        <v>20</v>
      </c>
      <c r="M37" s="309">
        <v>10</v>
      </c>
      <c r="N37" s="309">
        <v>10</v>
      </c>
      <c r="O37" s="309">
        <v>10</v>
      </c>
      <c r="P37" s="309">
        <v>20</v>
      </c>
      <c r="Q37" s="309">
        <v>20</v>
      </c>
      <c r="R37" s="309">
        <v>20</v>
      </c>
      <c r="S37" s="310">
        <v>20</v>
      </c>
      <c r="T37" s="249">
        <f t="shared" si="1"/>
        <v>220</v>
      </c>
      <c r="U37" s="736"/>
      <c r="V37" s="730"/>
      <c r="W37" s="730"/>
      <c r="X37" s="730"/>
      <c r="Y37" s="730"/>
      <c r="Z37" s="730"/>
      <c r="AA37" s="730"/>
      <c r="AB37" s="739" t="str">
        <f t="shared" ref="AB37" si="20">E37</f>
        <v>kg</v>
      </c>
      <c r="AC37" s="780">
        <f>SUM(T37:T39)</f>
        <v>220</v>
      </c>
      <c r="AD37" s="730"/>
      <c r="AE37" s="761">
        <f t="shared" ref="AE37" si="21">AC37*AD37</f>
        <v>0</v>
      </c>
      <c r="AF37" s="730"/>
      <c r="AG37" s="730"/>
      <c r="AH37" s="730"/>
      <c r="AI37" s="733"/>
      <c r="AJ37" s="769"/>
    </row>
    <row r="38" spans="1:36" s="2" customFormat="1" ht="37.5" customHeight="1" x14ac:dyDescent="0.3">
      <c r="A38" s="876"/>
      <c r="B38" s="832"/>
      <c r="C38" s="741"/>
      <c r="D38" s="848"/>
      <c r="E38" s="738"/>
      <c r="F38" s="9" t="s">
        <v>8</v>
      </c>
      <c r="G38" s="10"/>
      <c r="H38" s="273"/>
      <c r="I38" s="274"/>
      <c r="J38" s="274"/>
      <c r="K38" s="274"/>
      <c r="L38" s="274"/>
      <c r="M38" s="274"/>
      <c r="N38" s="274"/>
      <c r="O38" s="274"/>
      <c r="P38" s="274"/>
      <c r="Q38" s="274"/>
      <c r="R38" s="274"/>
      <c r="S38" s="275"/>
      <c r="T38" s="249">
        <f t="shared" si="1"/>
        <v>0</v>
      </c>
      <c r="U38" s="764"/>
      <c r="V38" s="762"/>
      <c r="W38" s="762"/>
      <c r="X38" s="762"/>
      <c r="Y38" s="762"/>
      <c r="Z38" s="762"/>
      <c r="AA38" s="762"/>
      <c r="AB38" s="784"/>
      <c r="AC38" s="781"/>
      <c r="AD38" s="762"/>
      <c r="AE38" s="760"/>
      <c r="AF38" s="762"/>
      <c r="AG38" s="762"/>
      <c r="AH38" s="762"/>
      <c r="AI38" s="772"/>
      <c r="AJ38" s="726"/>
    </row>
    <row r="39" spans="1:36" ht="32.25" thickBot="1" x14ac:dyDescent="0.3">
      <c r="A39" s="874"/>
      <c r="B39" s="832"/>
      <c r="C39" s="741"/>
      <c r="D39" s="848"/>
      <c r="E39" s="738"/>
      <c r="F39" s="11" t="s">
        <v>78</v>
      </c>
      <c r="G39" s="12"/>
      <c r="H39" s="288"/>
      <c r="I39" s="289"/>
      <c r="J39" s="289"/>
      <c r="K39" s="289"/>
      <c r="L39" s="289"/>
      <c r="M39" s="289"/>
      <c r="N39" s="289"/>
      <c r="O39" s="289"/>
      <c r="P39" s="289"/>
      <c r="Q39" s="289"/>
      <c r="R39" s="289"/>
      <c r="S39" s="290"/>
      <c r="T39" s="249">
        <f t="shared" si="1"/>
        <v>0</v>
      </c>
      <c r="U39" s="764"/>
      <c r="V39" s="762"/>
      <c r="W39" s="762"/>
      <c r="X39" s="762"/>
      <c r="Y39" s="762"/>
      <c r="Z39" s="762"/>
      <c r="AA39" s="762"/>
      <c r="AB39" s="784"/>
      <c r="AC39" s="781"/>
      <c r="AD39" s="762"/>
      <c r="AE39" s="760"/>
      <c r="AF39" s="762"/>
      <c r="AG39" s="762"/>
      <c r="AH39" s="762"/>
      <c r="AI39" s="772"/>
      <c r="AJ39" s="727"/>
    </row>
    <row r="40" spans="1:36" ht="20.25" x14ac:dyDescent="0.3">
      <c r="B40" s="877" t="s">
        <v>95</v>
      </c>
      <c r="C40" s="855"/>
      <c r="D40" s="855"/>
      <c r="E40" s="855"/>
      <c r="F40" s="855"/>
      <c r="G40" s="855"/>
      <c r="H40" s="855"/>
      <c r="I40" s="855"/>
      <c r="J40" s="855"/>
      <c r="K40" s="855"/>
      <c r="L40" s="855"/>
      <c r="M40" s="855"/>
      <c r="N40" s="855"/>
      <c r="O40" s="855"/>
      <c r="P40" s="855"/>
      <c r="Q40" s="855"/>
      <c r="R40" s="855"/>
      <c r="S40" s="855"/>
      <c r="T40" s="855"/>
      <c r="U40" s="855"/>
      <c r="V40" s="855"/>
      <c r="W40" s="855"/>
      <c r="X40" s="855"/>
      <c r="Y40" s="855"/>
      <c r="Z40" s="855"/>
      <c r="AA40" s="855"/>
      <c r="AB40" s="855"/>
      <c r="AC40" s="855"/>
      <c r="AD40" s="855"/>
      <c r="AE40" s="35">
        <f>SUM(AE10:AE39)</f>
        <v>0</v>
      </c>
      <c r="AF40" s="43"/>
    </row>
    <row r="41" spans="1:36" ht="15.75" x14ac:dyDescent="0.25">
      <c r="C41"/>
      <c r="G41" s="16"/>
      <c r="H41" s="16"/>
      <c r="I41" s="16"/>
      <c r="J41" s="16"/>
      <c r="K41" s="16"/>
      <c r="L41" s="16"/>
      <c r="M41" s="16"/>
      <c r="N41" s="16"/>
      <c r="O41" s="16"/>
      <c r="P41" s="16"/>
      <c r="T41" s="34"/>
    </row>
    <row r="42" spans="1:36" ht="18.75" x14ac:dyDescent="0.3">
      <c r="C42"/>
      <c r="D42" s="17"/>
      <c r="E42" s="2"/>
      <c r="F42" s="2"/>
      <c r="G42" s="2"/>
      <c r="H42" s="2"/>
      <c r="I42" s="2"/>
      <c r="J42" s="2"/>
      <c r="K42" s="2"/>
      <c r="L42" s="2"/>
      <c r="M42" s="2"/>
      <c r="N42" s="2"/>
      <c r="O42" s="2"/>
      <c r="P42" s="2"/>
      <c r="T42" s="34"/>
    </row>
    <row r="43" spans="1:36" ht="18.75" x14ac:dyDescent="0.3">
      <c r="B43" s="18" t="s">
        <v>96</v>
      </c>
      <c r="C43" s="19"/>
      <c r="D43" s="20">
        <f>SUM(AF10:AF39)/8</f>
        <v>0</v>
      </c>
      <c r="E43" s="19" t="s">
        <v>97</v>
      </c>
      <c r="F43" s="16"/>
      <c r="G43" s="16"/>
      <c r="H43" s="16"/>
      <c r="I43" s="16"/>
      <c r="J43" s="16"/>
      <c r="K43" s="16"/>
      <c r="L43" s="16"/>
      <c r="M43" s="24"/>
      <c r="N43" s="25"/>
    </row>
    <row r="44" spans="1:36" ht="15.75" x14ac:dyDescent="0.25">
      <c r="C44" s="21"/>
      <c r="D44" s="22"/>
      <c r="E44" s="22"/>
      <c r="F44" s="22"/>
      <c r="G44" s="22"/>
      <c r="H44" s="22"/>
      <c r="I44" s="22"/>
      <c r="J44" s="26"/>
      <c r="K44" s="27"/>
      <c r="L44" s="28"/>
      <c r="M44" s="28"/>
      <c r="N44" s="29"/>
    </row>
    <row r="45" spans="1:36" ht="18.75" x14ac:dyDescent="0.3">
      <c r="A45" s="2"/>
      <c r="B45" s="815" t="s">
        <v>98</v>
      </c>
      <c r="C45" s="815"/>
      <c r="D45" s="815"/>
      <c r="E45" s="815"/>
      <c r="F45" s="815"/>
      <c r="G45" s="815"/>
      <c r="H45" s="815"/>
      <c r="I45" s="815"/>
      <c r="J45" s="815"/>
      <c r="K45" s="815"/>
      <c r="L45" s="815"/>
      <c r="M45" s="815"/>
      <c r="N45" s="815"/>
      <c r="O45" s="2"/>
      <c r="P45" s="2"/>
      <c r="Q45" s="2"/>
      <c r="R45" s="2"/>
      <c r="S45" s="2"/>
      <c r="T45" s="2"/>
      <c r="U45" s="2"/>
      <c r="V45" s="2"/>
      <c r="W45" s="2"/>
      <c r="X45" s="2"/>
      <c r="Y45" s="2"/>
      <c r="Z45" s="2"/>
      <c r="AA45" s="2"/>
      <c r="AB45" s="2"/>
      <c r="AC45" s="2"/>
      <c r="AD45" s="2"/>
      <c r="AE45" s="2"/>
      <c r="AF45" s="2"/>
      <c r="AG45" s="2"/>
      <c r="AH45" s="2"/>
      <c r="AI45" s="2"/>
      <c r="AJ45" s="2"/>
    </row>
    <row r="46" spans="1:36" ht="18.75" x14ac:dyDescent="0.3">
      <c r="A46" s="2"/>
      <c r="B46" s="815" t="s">
        <v>32</v>
      </c>
      <c r="C46" s="815"/>
      <c r="D46" s="815"/>
      <c r="E46" s="815"/>
      <c r="F46" s="815"/>
      <c r="G46" s="815"/>
      <c r="H46" s="815"/>
      <c r="I46" s="815"/>
      <c r="J46" s="815"/>
      <c r="K46" s="2"/>
      <c r="L46" s="2"/>
      <c r="M46" s="2"/>
      <c r="N46" s="2"/>
      <c r="O46" s="2"/>
      <c r="P46" s="2"/>
      <c r="Q46" s="2"/>
      <c r="R46" s="2"/>
      <c r="S46" s="2"/>
      <c r="T46" s="2"/>
      <c r="U46" s="2"/>
      <c r="V46" s="2"/>
      <c r="W46" s="2"/>
      <c r="X46" s="2"/>
      <c r="Y46" s="2"/>
      <c r="Z46" s="2"/>
      <c r="AA46" s="2"/>
      <c r="AB46" s="2"/>
      <c r="AC46" s="2"/>
      <c r="AD46" s="2"/>
      <c r="AE46" s="2"/>
      <c r="AF46" s="2"/>
      <c r="AG46" s="2"/>
      <c r="AH46" s="2"/>
      <c r="AI46" s="2"/>
      <c r="AJ46" s="2"/>
    </row>
    <row r="47" spans="1:36" ht="18.75" x14ac:dyDescent="0.3">
      <c r="A47" s="2"/>
      <c r="B47" s="815" t="s">
        <v>33</v>
      </c>
      <c r="C47" s="815"/>
      <c r="D47" s="815"/>
      <c r="E47" s="815"/>
      <c r="F47" s="815"/>
      <c r="G47" s="815"/>
      <c r="H47" s="815"/>
      <c r="I47" s="815"/>
      <c r="J47" s="815"/>
      <c r="K47" s="2"/>
      <c r="L47" s="2"/>
      <c r="M47" s="2"/>
      <c r="N47" s="2"/>
      <c r="O47" s="2"/>
      <c r="P47" s="2"/>
      <c r="Q47" s="2"/>
      <c r="R47" s="2"/>
      <c r="S47" s="2"/>
      <c r="T47" s="2"/>
      <c r="U47" s="2"/>
      <c r="V47" s="2"/>
      <c r="W47" s="2"/>
      <c r="X47" s="2"/>
      <c r="Y47" s="2"/>
      <c r="Z47" s="2"/>
      <c r="AA47" s="2"/>
      <c r="AB47" s="2"/>
      <c r="AC47" s="2"/>
      <c r="AD47" s="2"/>
      <c r="AE47" s="2"/>
      <c r="AF47" s="2"/>
      <c r="AG47" s="2"/>
      <c r="AH47" s="2"/>
      <c r="AI47" s="2"/>
      <c r="AJ47" s="2"/>
    </row>
    <row r="49" spans="2:21" ht="15.75" x14ac:dyDescent="0.25">
      <c r="B49" s="809" t="s">
        <v>506</v>
      </c>
      <c r="C49" s="809"/>
      <c r="D49" s="809"/>
      <c r="E49" s="809"/>
      <c r="F49" s="809"/>
      <c r="G49" s="809"/>
      <c r="H49" s="809"/>
      <c r="I49" s="809"/>
      <c r="J49" s="809"/>
      <c r="K49" s="809"/>
      <c r="L49" s="809"/>
      <c r="M49" s="809"/>
      <c r="N49" s="809"/>
      <c r="O49" s="809"/>
      <c r="P49" s="809"/>
      <c r="Q49" s="809"/>
      <c r="R49" s="186"/>
      <c r="S49" s="186"/>
      <c r="T49" s="186"/>
      <c r="U49" s="186"/>
    </row>
    <row r="50" spans="2:21" ht="15.75" x14ac:dyDescent="0.25">
      <c r="B50" s="810" t="s">
        <v>548</v>
      </c>
      <c r="C50" s="810"/>
      <c r="D50" s="810"/>
      <c r="E50" s="810"/>
      <c r="F50" s="810"/>
      <c r="G50" s="810"/>
      <c r="H50" s="810"/>
      <c r="I50" s="810"/>
      <c r="J50" s="186"/>
      <c r="K50" s="186"/>
      <c r="L50" s="186"/>
      <c r="M50" s="186"/>
      <c r="N50" s="186"/>
      <c r="O50" s="186"/>
      <c r="P50" s="186"/>
      <c r="Q50" s="186"/>
      <c r="R50" s="186"/>
      <c r="S50" s="186"/>
      <c r="T50" s="186"/>
      <c r="U50" s="186"/>
    </row>
    <row r="51" spans="2:21" ht="15.75" x14ac:dyDescent="0.25">
      <c r="B51" s="811" t="s">
        <v>495</v>
      </c>
      <c r="C51" s="811"/>
      <c r="D51" s="811"/>
      <c r="E51" s="811"/>
      <c r="F51" s="811"/>
      <c r="G51" s="811"/>
      <c r="H51" s="811"/>
      <c r="I51" s="811"/>
      <c r="J51" s="811"/>
      <c r="K51" s="811"/>
      <c r="L51" s="811"/>
      <c r="M51" s="186"/>
      <c r="N51" s="186"/>
      <c r="O51" s="186"/>
      <c r="P51" s="186"/>
      <c r="Q51" s="186"/>
      <c r="R51" s="186"/>
      <c r="S51" s="186"/>
      <c r="T51" s="186"/>
      <c r="U51" s="186"/>
    </row>
    <row r="52" spans="2:21" ht="15.75" x14ac:dyDescent="0.25">
      <c r="B52" s="812" t="s">
        <v>519</v>
      </c>
      <c r="C52" s="812"/>
      <c r="D52" s="812"/>
      <c r="E52" s="812"/>
      <c r="F52" s="812"/>
      <c r="G52" s="812"/>
      <c r="H52" s="812"/>
      <c r="I52" s="812"/>
      <c r="J52" s="812"/>
      <c r="K52" s="812"/>
      <c r="L52" s="812"/>
      <c r="M52" s="186"/>
      <c r="N52" s="186"/>
      <c r="O52" s="186"/>
      <c r="P52" s="186"/>
      <c r="Q52" s="186"/>
      <c r="R52" s="186"/>
      <c r="S52" s="186"/>
      <c r="T52" s="186"/>
      <c r="U52" s="186"/>
    </row>
    <row r="53" spans="2:21" ht="15.75" x14ac:dyDescent="0.25">
      <c r="B53" s="813" t="s">
        <v>471</v>
      </c>
      <c r="C53" s="813"/>
      <c r="D53" s="813"/>
      <c r="E53" s="813"/>
      <c r="F53" s="813"/>
      <c r="G53" s="813"/>
      <c r="H53" s="813"/>
      <c r="I53" s="813"/>
      <c r="J53" s="813"/>
      <c r="K53" s="813"/>
      <c r="L53" s="813"/>
      <c r="M53" s="813"/>
      <c r="N53" s="813"/>
      <c r="O53" s="187"/>
      <c r="P53" s="187"/>
      <c r="Q53" s="187"/>
      <c r="R53" s="187"/>
      <c r="S53" s="187"/>
      <c r="T53" s="186"/>
      <c r="U53" s="186"/>
    </row>
    <row r="54" spans="2:21" ht="15.75" x14ac:dyDescent="0.25">
      <c r="B54" s="814" t="s">
        <v>496</v>
      </c>
      <c r="C54" s="814"/>
      <c r="D54" s="814"/>
      <c r="E54" s="814"/>
      <c r="F54" s="814"/>
      <c r="G54" s="814"/>
      <c r="H54" s="814"/>
      <c r="I54" s="186"/>
      <c r="J54" s="186"/>
      <c r="K54" s="186"/>
      <c r="L54" s="186"/>
      <c r="M54" s="186"/>
      <c r="N54" s="186"/>
      <c r="O54" s="186"/>
      <c r="P54" s="186"/>
      <c r="Q54" s="186"/>
      <c r="R54" s="186"/>
      <c r="S54" s="186"/>
      <c r="T54" s="186"/>
      <c r="U54" s="186"/>
    </row>
    <row r="55" spans="2:21" ht="15.75" x14ac:dyDescent="0.25">
      <c r="B55" s="808" t="s">
        <v>497</v>
      </c>
      <c r="C55" s="808"/>
      <c r="D55" s="808"/>
      <c r="E55" s="808"/>
      <c r="F55" s="808"/>
      <c r="G55" s="808"/>
      <c r="H55" s="808"/>
      <c r="I55" s="808"/>
      <c r="J55" s="808"/>
      <c r="K55" s="808"/>
      <c r="L55" s="808"/>
      <c r="M55" s="808"/>
      <c r="N55" s="808"/>
      <c r="O55" s="808"/>
      <c r="P55" s="186"/>
      <c r="Q55" s="186"/>
      <c r="R55" s="186"/>
      <c r="S55" s="186"/>
      <c r="T55" s="186"/>
      <c r="U55" s="186"/>
    </row>
    <row r="56" spans="2:21" ht="15.75" x14ac:dyDescent="0.25">
      <c r="B56" s="819" t="s">
        <v>498</v>
      </c>
      <c r="C56" s="819"/>
      <c r="D56" s="819"/>
      <c r="E56" s="819"/>
      <c r="F56" s="186"/>
      <c r="G56" s="186"/>
      <c r="H56" s="186"/>
      <c r="I56" s="186"/>
      <c r="J56" s="186"/>
      <c r="K56" s="186"/>
      <c r="L56" s="186"/>
      <c r="M56" s="186"/>
      <c r="N56" s="186"/>
      <c r="O56" s="186"/>
      <c r="P56" s="186"/>
      <c r="Q56" s="186"/>
      <c r="R56" s="186"/>
      <c r="S56" s="186"/>
      <c r="T56" s="186"/>
      <c r="U56" s="186"/>
    </row>
    <row r="57" spans="2:21" ht="15.75" x14ac:dyDescent="0.25">
      <c r="B57" s="807" t="s">
        <v>499</v>
      </c>
      <c r="C57" s="807"/>
      <c r="D57" s="807"/>
      <c r="E57" s="807"/>
      <c r="F57" s="807"/>
      <c r="G57" s="807"/>
      <c r="H57" s="807"/>
      <c r="I57" s="807"/>
      <c r="J57" s="807"/>
      <c r="K57" s="807"/>
      <c r="L57" s="807"/>
      <c r="M57" s="807"/>
      <c r="N57" s="807"/>
      <c r="O57" s="807"/>
      <c r="P57" s="807"/>
      <c r="Q57" s="807"/>
      <c r="R57" s="807"/>
      <c r="S57" s="807"/>
      <c r="T57" s="807"/>
      <c r="U57" s="807"/>
    </row>
    <row r="58" spans="2:21" ht="15.75" x14ac:dyDescent="0.25">
      <c r="B58" s="807" t="s">
        <v>500</v>
      </c>
      <c r="C58" s="807"/>
      <c r="D58" s="807"/>
      <c r="E58" s="807"/>
      <c r="F58" s="807"/>
      <c r="G58" s="807"/>
      <c r="H58" s="807"/>
      <c r="I58" s="807"/>
      <c r="J58" s="807"/>
      <c r="K58" s="807"/>
      <c r="L58" s="807"/>
      <c r="M58" s="807"/>
      <c r="N58" s="807"/>
      <c r="O58" s="807"/>
      <c r="P58" s="807"/>
      <c r="Q58" s="807"/>
      <c r="R58" s="807"/>
      <c r="S58" s="807"/>
      <c r="T58" s="807"/>
      <c r="U58" s="186"/>
    </row>
    <row r="59" spans="2:21" ht="15.75" x14ac:dyDescent="0.25">
      <c r="B59" s="807" t="s">
        <v>501</v>
      </c>
      <c r="C59" s="807"/>
      <c r="D59" s="807"/>
      <c r="E59" s="807"/>
      <c r="F59" s="807"/>
      <c r="G59" s="807"/>
      <c r="H59" s="807"/>
      <c r="I59" s="807"/>
      <c r="J59" s="807"/>
      <c r="K59" s="807"/>
      <c r="L59" s="807"/>
      <c r="M59" s="807"/>
      <c r="N59" s="807"/>
      <c r="O59" s="807"/>
      <c r="P59" s="807"/>
      <c r="Q59" s="807"/>
      <c r="R59" s="807"/>
      <c r="S59" s="807"/>
      <c r="T59" s="807"/>
      <c r="U59" s="186"/>
    </row>
    <row r="60" spans="2:21" ht="15.75" x14ac:dyDescent="0.25">
      <c r="B60" s="807" t="s">
        <v>502</v>
      </c>
      <c r="C60" s="807"/>
      <c r="D60" s="807"/>
      <c r="E60" s="807"/>
      <c r="F60" s="807"/>
      <c r="G60" s="807"/>
      <c r="H60" s="807"/>
      <c r="I60" s="807"/>
      <c r="J60" s="807"/>
      <c r="K60" s="807"/>
      <c r="L60" s="807"/>
      <c r="M60" s="807"/>
      <c r="N60" s="807"/>
      <c r="O60" s="807"/>
      <c r="P60" s="807"/>
      <c r="Q60" s="807"/>
      <c r="R60" s="807"/>
      <c r="S60" s="807"/>
      <c r="T60" s="807"/>
      <c r="U60" s="807"/>
    </row>
    <row r="61" spans="2:21" ht="15.75" x14ac:dyDescent="0.25">
      <c r="B61" s="807" t="s">
        <v>505</v>
      </c>
      <c r="C61" s="807"/>
      <c r="D61" s="807"/>
      <c r="E61" s="807"/>
      <c r="F61" s="807"/>
      <c r="G61" s="807"/>
      <c r="H61" s="186"/>
      <c r="I61" s="186"/>
      <c r="J61" s="186"/>
      <c r="K61" s="186"/>
      <c r="L61" s="186"/>
      <c r="M61" s="186"/>
      <c r="N61" s="186"/>
      <c r="O61" s="186"/>
      <c r="P61" s="186"/>
      <c r="Q61" s="186"/>
      <c r="R61" s="186"/>
      <c r="S61" s="186"/>
      <c r="T61" s="186"/>
      <c r="U61" s="186"/>
    </row>
    <row r="62" spans="2:21" ht="15.75" x14ac:dyDescent="0.25">
      <c r="B62" s="808" t="s">
        <v>508</v>
      </c>
      <c r="C62" s="808"/>
      <c r="D62" s="808"/>
      <c r="E62" s="808"/>
      <c r="F62" s="808"/>
      <c r="G62" s="808"/>
      <c r="H62" s="808"/>
      <c r="I62" s="808"/>
      <c r="J62" s="808"/>
      <c r="K62" s="808"/>
      <c r="L62" s="808"/>
      <c r="M62" s="808"/>
      <c r="N62" s="808"/>
      <c r="O62" s="186"/>
      <c r="P62" s="186"/>
      <c r="Q62" s="186"/>
      <c r="R62" s="186"/>
      <c r="S62" s="186"/>
      <c r="T62" s="186"/>
      <c r="U62" s="186"/>
    </row>
  </sheetData>
  <protectedRanges>
    <protectedRange sqref="AD7:AI39" name="Diapazons2_5_1_1_1_1"/>
    <protectedRange sqref="U7:Z39" name="Diapazons1_5_1_1_1_1"/>
    <protectedRange sqref="B42:P42" name="Diapazons4_5_1_1_1_1"/>
    <protectedRange sqref="V40" name="Diapazons3_5_1_1_1_1"/>
    <protectedRange sqref="B43:N44" name="Diapazons4_5_1"/>
    <protectedRange sqref="B45:N47" name="Diapazons4_5_1_1"/>
  </protectedRanges>
  <mergeCells count="269">
    <mergeCell ref="AJ31:AJ33"/>
    <mergeCell ref="A25:A27"/>
    <mergeCell ref="B25:B27"/>
    <mergeCell ref="C25:C27"/>
    <mergeCell ref="D25:D27"/>
    <mergeCell ref="E25:E27"/>
    <mergeCell ref="U25:U27"/>
    <mergeCell ref="V25:V27"/>
    <mergeCell ref="W25:W27"/>
    <mergeCell ref="X25:X27"/>
    <mergeCell ref="Y25:Y27"/>
    <mergeCell ref="Z25:Z27"/>
    <mergeCell ref="AA25:AA27"/>
    <mergeCell ref="AB25:AB27"/>
    <mergeCell ref="AC25:AC27"/>
    <mergeCell ref="AD25:AD27"/>
    <mergeCell ref="AE25:AE27"/>
    <mergeCell ref="AF25:AF27"/>
    <mergeCell ref="AG25:AG27"/>
    <mergeCell ref="AH25:AH27"/>
    <mergeCell ref="AI25:AI27"/>
    <mergeCell ref="AJ25:AJ27"/>
    <mergeCell ref="C28:C30"/>
    <mergeCell ref="D28:D30"/>
    <mergeCell ref="AG7:AG9"/>
    <mergeCell ref="AH7:AH9"/>
    <mergeCell ref="AI7:AI9"/>
    <mergeCell ref="AJ7:AJ9"/>
    <mergeCell ref="A31:A33"/>
    <mergeCell ref="B31:B33"/>
    <mergeCell ref="C31:C33"/>
    <mergeCell ref="D31:D33"/>
    <mergeCell ref="E31:E33"/>
    <mergeCell ref="U31:U33"/>
    <mergeCell ref="V31:V33"/>
    <mergeCell ref="W31:W33"/>
    <mergeCell ref="X31:X33"/>
    <mergeCell ref="Y31:Y33"/>
    <mergeCell ref="Z31:Z33"/>
    <mergeCell ref="AA31:AA33"/>
    <mergeCell ref="AB31:AB33"/>
    <mergeCell ref="AC31:AC33"/>
    <mergeCell ref="AD31:AD33"/>
    <mergeCell ref="AE31:AE33"/>
    <mergeCell ref="AF31:AF33"/>
    <mergeCell ref="AG31:AG33"/>
    <mergeCell ref="AH31:AH33"/>
    <mergeCell ref="AI31:AI33"/>
    <mergeCell ref="X7:X9"/>
    <mergeCell ref="Y7:Y9"/>
    <mergeCell ref="Z7:Z9"/>
    <mergeCell ref="AA7:AA9"/>
    <mergeCell ref="AB7:AB9"/>
    <mergeCell ref="AC7:AC9"/>
    <mergeCell ref="AD7:AD9"/>
    <mergeCell ref="AE7:AE9"/>
    <mergeCell ref="AF7:AF9"/>
    <mergeCell ref="D1:R1"/>
    <mergeCell ref="D2:R2"/>
    <mergeCell ref="A5:A6"/>
    <mergeCell ref="B5:B6"/>
    <mergeCell ref="C5:D5"/>
    <mergeCell ref="E5:E6"/>
    <mergeCell ref="F5:F6"/>
    <mergeCell ref="G5:G6"/>
    <mergeCell ref="H5:S5"/>
    <mergeCell ref="AF5:AF6"/>
    <mergeCell ref="AG5:AG6"/>
    <mergeCell ref="AH5:AH6"/>
    <mergeCell ref="AI5:AI6"/>
    <mergeCell ref="AJ5:AJ6"/>
    <mergeCell ref="A10:A12"/>
    <mergeCell ref="B10:B12"/>
    <mergeCell ref="C10:C12"/>
    <mergeCell ref="D10:D12"/>
    <mergeCell ref="E10:E12"/>
    <mergeCell ref="T5:T6"/>
    <mergeCell ref="U5:AA5"/>
    <mergeCell ref="AB5:AB6"/>
    <mergeCell ref="AC5:AC6"/>
    <mergeCell ref="AD5:AD6"/>
    <mergeCell ref="AE5:AE6"/>
    <mergeCell ref="A7:A9"/>
    <mergeCell ref="B7:B9"/>
    <mergeCell ref="C7:C9"/>
    <mergeCell ref="D7:D9"/>
    <mergeCell ref="E7:E9"/>
    <mergeCell ref="U7:U9"/>
    <mergeCell ref="V7:V9"/>
    <mergeCell ref="W7:W9"/>
    <mergeCell ref="AA13:AA15"/>
    <mergeCell ref="AG10:AG12"/>
    <mergeCell ref="AH10:AH12"/>
    <mergeCell ref="AI10:AI12"/>
    <mergeCell ref="AJ10:AJ12"/>
    <mergeCell ref="A13:A15"/>
    <mergeCell ref="B13:B15"/>
    <mergeCell ref="C13:C15"/>
    <mergeCell ref="D13:D15"/>
    <mergeCell ref="E13:E15"/>
    <mergeCell ref="U13:U15"/>
    <mergeCell ref="AA10:AA12"/>
    <mergeCell ref="AB10:AB12"/>
    <mergeCell ref="AC10:AC12"/>
    <mergeCell ref="AD10:AD12"/>
    <mergeCell ref="AE10:AE12"/>
    <mergeCell ref="AF10:AF12"/>
    <mergeCell ref="U10:U12"/>
    <mergeCell ref="V10:V12"/>
    <mergeCell ref="W10:W12"/>
    <mergeCell ref="X10:X12"/>
    <mergeCell ref="Y10:Y12"/>
    <mergeCell ref="Z10:Z12"/>
    <mergeCell ref="Z16:Z18"/>
    <mergeCell ref="AA16:AA18"/>
    <mergeCell ref="AB16:AB18"/>
    <mergeCell ref="AH13:AH15"/>
    <mergeCell ref="AI13:AI15"/>
    <mergeCell ref="AJ13:AJ15"/>
    <mergeCell ref="A16:A18"/>
    <mergeCell ref="B16:B18"/>
    <mergeCell ref="C16:C18"/>
    <mergeCell ref="D16:D18"/>
    <mergeCell ref="E16:E18"/>
    <mergeCell ref="U16:U18"/>
    <mergeCell ref="V16:V18"/>
    <mergeCell ref="AB13:AB15"/>
    <mergeCell ref="AC13:AC15"/>
    <mergeCell ref="AD13:AD15"/>
    <mergeCell ref="AE13:AE15"/>
    <mergeCell ref="AF13:AF15"/>
    <mergeCell ref="AG13:AG15"/>
    <mergeCell ref="V13:V15"/>
    <mergeCell ref="W13:W15"/>
    <mergeCell ref="X13:X15"/>
    <mergeCell ref="Y13:Y15"/>
    <mergeCell ref="Z13:Z15"/>
    <mergeCell ref="Y19:Y21"/>
    <mergeCell ref="Z19:Z21"/>
    <mergeCell ref="AA19:AA21"/>
    <mergeCell ref="AB19:AB21"/>
    <mergeCell ref="AC19:AC21"/>
    <mergeCell ref="AI16:AI18"/>
    <mergeCell ref="AJ16:AJ18"/>
    <mergeCell ref="A19:A21"/>
    <mergeCell ref="B19:B21"/>
    <mergeCell ref="C19:C21"/>
    <mergeCell ref="D19:D21"/>
    <mergeCell ref="E19:E21"/>
    <mergeCell ref="U19:U21"/>
    <mergeCell ref="V19:V21"/>
    <mergeCell ref="W19:W21"/>
    <mergeCell ref="AC16:AC18"/>
    <mergeCell ref="AD16:AD18"/>
    <mergeCell ref="AE16:AE18"/>
    <mergeCell ref="AF16:AF18"/>
    <mergeCell ref="AG16:AG18"/>
    <mergeCell ref="AH16:AH18"/>
    <mergeCell ref="W16:W18"/>
    <mergeCell ref="X16:X18"/>
    <mergeCell ref="Y16:Y18"/>
    <mergeCell ref="AJ22:AJ24"/>
    <mergeCell ref="Y22:Y24"/>
    <mergeCell ref="Z22:Z24"/>
    <mergeCell ref="AA22:AA24"/>
    <mergeCell ref="AB22:AB24"/>
    <mergeCell ref="AC22:AC24"/>
    <mergeCell ref="AD22:AD24"/>
    <mergeCell ref="AJ19:AJ21"/>
    <mergeCell ref="A22:A24"/>
    <mergeCell ref="B22:B24"/>
    <mergeCell ref="C22:C24"/>
    <mergeCell ref="D22:D24"/>
    <mergeCell ref="E22:E24"/>
    <mergeCell ref="U22:U24"/>
    <mergeCell ref="V22:V24"/>
    <mergeCell ref="W22:W24"/>
    <mergeCell ref="X22:X24"/>
    <mergeCell ref="AD19:AD21"/>
    <mergeCell ref="AE19:AE21"/>
    <mergeCell ref="AF19:AF21"/>
    <mergeCell ref="AG19:AG21"/>
    <mergeCell ref="AH19:AH21"/>
    <mergeCell ref="AI19:AI21"/>
    <mergeCell ref="X19:X21"/>
    <mergeCell ref="E28:E30"/>
    <mergeCell ref="U28:U30"/>
    <mergeCell ref="AE22:AE24"/>
    <mergeCell ref="AF22:AF24"/>
    <mergeCell ref="AG22:AG24"/>
    <mergeCell ref="AH22:AH24"/>
    <mergeCell ref="AI22:AI24"/>
    <mergeCell ref="AH28:AH30"/>
    <mergeCell ref="AI28:AI30"/>
    <mergeCell ref="AJ28:AJ30"/>
    <mergeCell ref="A34:A36"/>
    <mergeCell ref="B34:B36"/>
    <mergeCell ref="C34:C36"/>
    <mergeCell ref="D34:D36"/>
    <mergeCell ref="E34:E36"/>
    <mergeCell ref="U34:U36"/>
    <mergeCell ref="V34:V36"/>
    <mergeCell ref="AB28:AB30"/>
    <mergeCell ref="AC28:AC30"/>
    <mergeCell ref="AD28:AD30"/>
    <mergeCell ref="AE28:AE30"/>
    <mergeCell ref="AF28:AF30"/>
    <mergeCell ref="AG28:AG30"/>
    <mergeCell ref="V28:V30"/>
    <mergeCell ref="W28:W30"/>
    <mergeCell ref="X28:X30"/>
    <mergeCell ref="Y28:Y30"/>
    <mergeCell ref="Z28:Z30"/>
    <mergeCell ref="AA28:AA30"/>
    <mergeCell ref="A28:A30"/>
    <mergeCell ref="B28:B30"/>
    <mergeCell ref="AI34:AI36"/>
    <mergeCell ref="AJ34:AJ36"/>
    <mergeCell ref="A37:A39"/>
    <mergeCell ref="B37:B39"/>
    <mergeCell ref="C37:C39"/>
    <mergeCell ref="D37:D39"/>
    <mergeCell ref="E37:E39"/>
    <mergeCell ref="U37:U39"/>
    <mergeCell ref="V37:V39"/>
    <mergeCell ref="W37:W39"/>
    <mergeCell ref="AC34:AC36"/>
    <mergeCell ref="AD34:AD36"/>
    <mergeCell ref="AE34:AE36"/>
    <mergeCell ref="AF34:AF36"/>
    <mergeCell ref="AG34:AG36"/>
    <mergeCell ref="AH34:AH36"/>
    <mergeCell ref="W34:W36"/>
    <mergeCell ref="X34:X36"/>
    <mergeCell ref="Y34:Y36"/>
    <mergeCell ref="Z34:Z36"/>
    <mergeCell ref="AA34:AA36"/>
    <mergeCell ref="AB34:AB36"/>
    <mergeCell ref="B50:I50"/>
    <mergeCell ref="B51:L51"/>
    <mergeCell ref="B52:L52"/>
    <mergeCell ref="B53:N53"/>
    <mergeCell ref="AJ37:AJ39"/>
    <mergeCell ref="B40:AD40"/>
    <mergeCell ref="B45:N45"/>
    <mergeCell ref="B46:J46"/>
    <mergeCell ref="B47:J47"/>
    <mergeCell ref="B49:Q49"/>
    <mergeCell ref="AD37:AD39"/>
    <mergeCell ref="AE37:AE39"/>
    <mergeCell ref="AF37:AF39"/>
    <mergeCell ref="AG37:AG39"/>
    <mergeCell ref="AH37:AH39"/>
    <mergeCell ref="AI37:AI39"/>
    <mergeCell ref="X37:X39"/>
    <mergeCell ref="Y37:Y39"/>
    <mergeCell ref="Z37:Z39"/>
    <mergeCell ref="AA37:AA39"/>
    <mergeCell ref="AB37:AB39"/>
    <mergeCell ref="AC37:AC39"/>
    <mergeCell ref="B59:T59"/>
    <mergeCell ref="B60:U60"/>
    <mergeCell ref="B61:G61"/>
    <mergeCell ref="B62:N62"/>
    <mergeCell ref="B54:H54"/>
    <mergeCell ref="B55:O55"/>
    <mergeCell ref="B56:E56"/>
    <mergeCell ref="B57:U57"/>
    <mergeCell ref="B58:T58"/>
  </mergeCells>
  <pageMargins left="0.7" right="0.7" top="0.75" bottom="0.75" header="0.3" footer="0.3"/>
  <pageSetup paperSize="9" orientation="portrait" verticalDpi="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DCBA98-B056-459A-B4D0-D757A419BA2F}">
  <dimension ref="A1:AK60"/>
  <sheetViews>
    <sheetView topLeftCell="A4" zoomScale="78" zoomScaleNormal="78" workbookViewId="0">
      <selection activeCell="A31" sqref="A31:A33"/>
    </sheetView>
  </sheetViews>
  <sheetFormatPr defaultRowHeight="15" x14ac:dyDescent="0.25"/>
  <cols>
    <col min="1" max="1" width="10.7109375" customWidth="1"/>
    <col min="2" max="2" width="25.7109375" customWidth="1"/>
    <col min="3" max="3" width="35.7109375" customWidth="1"/>
    <col min="4" max="7" width="25.7109375" customWidth="1"/>
    <col min="8" max="20" width="10.7109375" customWidth="1"/>
    <col min="21" max="36" width="25.7109375" customWidth="1"/>
  </cols>
  <sheetData>
    <row r="1" spans="1:37" ht="18.75" x14ac:dyDescent="0.25">
      <c r="C1" s="1"/>
      <c r="D1" s="721" t="s">
        <v>34</v>
      </c>
      <c r="E1" s="721"/>
      <c r="F1" s="721"/>
      <c r="G1" s="721"/>
      <c r="H1" s="721"/>
      <c r="I1" s="721"/>
      <c r="J1" s="721"/>
      <c r="K1" s="721"/>
      <c r="L1" s="721"/>
      <c r="M1" s="721"/>
      <c r="N1" s="721"/>
      <c r="O1" s="721"/>
      <c r="P1" s="721"/>
      <c r="Q1" s="721"/>
      <c r="R1" s="721"/>
    </row>
    <row r="2" spans="1:37" ht="18.75" x14ac:dyDescent="0.25">
      <c r="C2" s="1"/>
      <c r="D2" s="722" t="s">
        <v>35</v>
      </c>
      <c r="E2" s="722"/>
      <c r="F2" s="722"/>
      <c r="G2" s="722"/>
      <c r="H2" s="722"/>
      <c r="I2" s="722"/>
      <c r="J2" s="722"/>
      <c r="K2" s="722"/>
      <c r="L2" s="722"/>
      <c r="M2" s="722"/>
      <c r="N2" s="722"/>
      <c r="O2" s="722"/>
      <c r="P2" s="722"/>
      <c r="Q2" s="722"/>
      <c r="R2" s="722"/>
    </row>
    <row r="3" spans="1:37" x14ac:dyDescent="0.25">
      <c r="C3" s="1"/>
      <c r="D3" s="1"/>
    </row>
    <row r="4" spans="1:37" ht="15.75" thickBot="1" x14ac:dyDescent="0.3">
      <c r="C4" s="1"/>
      <c r="D4" s="1"/>
    </row>
    <row r="5" spans="1:37" ht="24.95" customHeight="1" x14ac:dyDescent="0.25">
      <c r="A5" s="829" t="s">
        <v>3</v>
      </c>
      <c r="B5" s="1076" t="s">
        <v>36</v>
      </c>
      <c r="C5" s="788" t="s">
        <v>37</v>
      </c>
      <c r="D5" s="788"/>
      <c r="E5" s="1076" t="s">
        <v>38</v>
      </c>
      <c r="F5" s="1091" t="s">
        <v>39</v>
      </c>
      <c r="G5" s="856" t="s">
        <v>40</v>
      </c>
      <c r="H5" s="1088" t="s">
        <v>41</v>
      </c>
      <c r="I5" s="1089"/>
      <c r="J5" s="1089"/>
      <c r="K5" s="1089"/>
      <c r="L5" s="1089"/>
      <c r="M5" s="1089"/>
      <c r="N5" s="1089"/>
      <c r="O5" s="1089"/>
      <c r="P5" s="1089"/>
      <c r="Q5" s="1089"/>
      <c r="R5" s="1089"/>
      <c r="S5" s="1090"/>
      <c r="T5" s="986" t="s">
        <v>42</v>
      </c>
      <c r="U5" s="1079" t="s">
        <v>43</v>
      </c>
      <c r="V5" s="1080"/>
      <c r="W5" s="1080"/>
      <c r="X5" s="1080"/>
      <c r="Y5" s="1080"/>
      <c r="Z5" s="1080"/>
      <c r="AA5" s="1080"/>
      <c r="AB5" s="1075" t="s">
        <v>44</v>
      </c>
      <c r="AC5" s="1081" t="s">
        <v>45</v>
      </c>
      <c r="AD5" s="1076" t="s">
        <v>46</v>
      </c>
      <c r="AE5" s="1077" t="s">
        <v>47</v>
      </c>
      <c r="AF5" s="1078" t="s">
        <v>48</v>
      </c>
      <c r="AG5" s="1075" t="s">
        <v>49</v>
      </c>
      <c r="AH5" s="1075" t="s">
        <v>50</v>
      </c>
      <c r="AI5" s="1074" t="s">
        <v>51</v>
      </c>
      <c r="AJ5" s="767" t="s">
        <v>525</v>
      </c>
      <c r="AK5" s="1"/>
    </row>
    <row r="6" spans="1:37" ht="24.95" customHeight="1" thickBot="1" x14ac:dyDescent="0.3">
      <c r="A6" s="864"/>
      <c r="B6" s="1076"/>
      <c r="C6" s="37" t="s">
        <v>52</v>
      </c>
      <c r="D6" s="38" t="s">
        <v>53</v>
      </c>
      <c r="E6" s="1076"/>
      <c r="F6" s="1091"/>
      <c r="G6" s="1092"/>
      <c r="H6" s="39" t="s">
        <v>54</v>
      </c>
      <c r="I6" s="41" t="s">
        <v>55</v>
      </c>
      <c r="J6" s="41" t="s">
        <v>56</v>
      </c>
      <c r="K6" s="41" t="s">
        <v>57</v>
      </c>
      <c r="L6" s="41" t="s">
        <v>58</v>
      </c>
      <c r="M6" s="41" t="s">
        <v>59</v>
      </c>
      <c r="N6" s="41" t="s">
        <v>60</v>
      </c>
      <c r="O6" s="41" t="s">
        <v>61</v>
      </c>
      <c r="P6" s="41" t="s">
        <v>62</v>
      </c>
      <c r="Q6" s="41" t="s">
        <v>63</v>
      </c>
      <c r="R6" s="41" t="s">
        <v>64</v>
      </c>
      <c r="S6" s="42" t="s">
        <v>65</v>
      </c>
      <c r="T6" s="890"/>
      <c r="U6" s="31" t="s">
        <v>66</v>
      </c>
      <c r="V6" s="5" t="s">
        <v>67</v>
      </c>
      <c r="W6" s="5" t="s">
        <v>68</v>
      </c>
      <c r="X6" s="5" t="s">
        <v>69</v>
      </c>
      <c r="Y6" s="5" t="s">
        <v>70</v>
      </c>
      <c r="Z6" s="5" t="s">
        <v>71</v>
      </c>
      <c r="AA6" s="5" t="s">
        <v>72</v>
      </c>
      <c r="AB6" s="777"/>
      <c r="AC6" s="779"/>
      <c r="AD6" s="783"/>
      <c r="AE6" s="774"/>
      <c r="AF6" s="766"/>
      <c r="AG6" s="777"/>
      <c r="AH6" s="777"/>
      <c r="AI6" s="826"/>
      <c r="AJ6" s="949"/>
      <c r="AK6" s="1"/>
    </row>
    <row r="7" spans="1:37" ht="30" customHeight="1" x14ac:dyDescent="0.25">
      <c r="A7" s="860">
        <v>1</v>
      </c>
      <c r="B7" s="790" t="s">
        <v>642</v>
      </c>
      <c r="C7" s="1117" t="s">
        <v>651</v>
      </c>
      <c r="D7" s="1116" t="s">
        <v>660</v>
      </c>
      <c r="E7" s="1116" t="s">
        <v>224</v>
      </c>
      <c r="F7" s="13" t="s">
        <v>6</v>
      </c>
      <c r="G7" s="14"/>
      <c r="H7" s="308"/>
      <c r="I7" s="309"/>
      <c r="J7" s="309"/>
      <c r="K7" s="309"/>
      <c r="L7" s="309"/>
      <c r="M7" s="309"/>
      <c r="N7" s="309"/>
      <c r="O7" s="309"/>
      <c r="P7" s="309"/>
      <c r="Q7" s="309"/>
      <c r="R7" s="309"/>
      <c r="S7" s="310"/>
      <c r="T7" s="250">
        <f>SUM(H7:S7)</f>
        <v>0</v>
      </c>
      <c r="U7" s="736"/>
      <c r="V7" s="730"/>
      <c r="W7" s="730"/>
      <c r="X7" s="730"/>
      <c r="Y7" s="730"/>
      <c r="Z7" s="730"/>
      <c r="AA7" s="730"/>
      <c r="AB7" s="739" t="str">
        <f>E7</f>
        <v>l</v>
      </c>
      <c r="AC7" s="780">
        <f>SUM(T7:T9)</f>
        <v>110</v>
      </c>
      <c r="AD7" s="730"/>
      <c r="AE7" s="761">
        <f>AC7*AD7</f>
        <v>0</v>
      </c>
      <c r="AF7" s="730"/>
      <c r="AG7" s="730"/>
      <c r="AH7" s="730"/>
      <c r="AI7" s="733"/>
      <c r="AJ7" s="769"/>
    </row>
    <row r="8" spans="1:37" ht="30" customHeight="1" x14ac:dyDescent="0.25">
      <c r="A8" s="876"/>
      <c r="B8" s="832"/>
      <c r="C8" s="741"/>
      <c r="D8" s="738"/>
      <c r="E8" s="738"/>
      <c r="F8" s="9" t="s">
        <v>8</v>
      </c>
      <c r="G8" s="10"/>
      <c r="H8" s="273"/>
      <c r="I8" s="274"/>
      <c r="J8" s="274"/>
      <c r="K8" s="274"/>
      <c r="L8" s="274"/>
      <c r="M8" s="274"/>
      <c r="N8" s="274"/>
      <c r="O8" s="274"/>
      <c r="P8" s="274"/>
      <c r="Q8" s="274"/>
      <c r="R8" s="274"/>
      <c r="S8" s="275"/>
      <c r="T8" s="251">
        <f t="shared" ref="T8:T9" si="0">SUM(H8:S8)</f>
        <v>0</v>
      </c>
      <c r="U8" s="764"/>
      <c r="V8" s="762"/>
      <c r="W8" s="762"/>
      <c r="X8" s="762"/>
      <c r="Y8" s="762"/>
      <c r="Z8" s="762"/>
      <c r="AA8" s="762"/>
      <c r="AB8" s="784"/>
      <c r="AC8" s="781"/>
      <c r="AD8" s="762"/>
      <c r="AE8" s="760"/>
      <c r="AF8" s="762"/>
      <c r="AG8" s="762"/>
      <c r="AH8" s="762"/>
      <c r="AI8" s="772"/>
      <c r="AJ8" s="726"/>
    </row>
    <row r="9" spans="1:37" ht="30" customHeight="1" thickBot="1" x14ac:dyDescent="0.3">
      <c r="A9" s="876"/>
      <c r="B9" s="833"/>
      <c r="C9" s="741"/>
      <c r="D9" s="738"/>
      <c r="E9" s="738"/>
      <c r="F9" s="11" t="s">
        <v>78</v>
      </c>
      <c r="G9" s="434" t="s">
        <v>77</v>
      </c>
      <c r="H9" s="311">
        <v>10</v>
      </c>
      <c r="I9" s="312">
        <v>10</v>
      </c>
      <c r="J9" s="312">
        <v>10</v>
      </c>
      <c r="K9" s="312">
        <v>10</v>
      </c>
      <c r="L9" s="312">
        <v>10</v>
      </c>
      <c r="M9" s="312">
        <v>5</v>
      </c>
      <c r="N9" s="312">
        <v>5</v>
      </c>
      <c r="O9" s="312">
        <v>10</v>
      </c>
      <c r="P9" s="312">
        <v>10</v>
      </c>
      <c r="Q9" s="312">
        <v>10</v>
      </c>
      <c r="R9" s="312">
        <v>10</v>
      </c>
      <c r="S9" s="313">
        <v>10</v>
      </c>
      <c r="T9" s="252">
        <f t="shared" si="0"/>
        <v>110</v>
      </c>
      <c r="U9" s="764"/>
      <c r="V9" s="762"/>
      <c r="W9" s="762"/>
      <c r="X9" s="762"/>
      <c r="Y9" s="762"/>
      <c r="Z9" s="762"/>
      <c r="AA9" s="762"/>
      <c r="AB9" s="784"/>
      <c r="AC9" s="781"/>
      <c r="AD9" s="762"/>
      <c r="AE9" s="760"/>
      <c r="AF9" s="762"/>
      <c r="AG9" s="762"/>
      <c r="AH9" s="762"/>
      <c r="AI9" s="772"/>
      <c r="AJ9" s="726"/>
    </row>
    <row r="10" spans="1:37" ht="30" customHeight="1" x14ac:dyDescent="0.25">
      <c r="A10" s="860">
        <v>2</v>
      </c>
      <c r="B10" s="790" t="s">
        <v>643</v>
      </c>
      <c r="C10" s="1117" t="s">
        <v>658</v>
      </c>
      <c r="D10" s="1116" t="s">
        <v>113</v>
      </c>
      <c r="E10" s="1116" t="s">
        <v>224</v>
      </c>
      <c r="F10" s="13" t="s">
        <v>6</v>
      </c>
      <c r="G10" s="14"/>
      <c r="H10" s="308"/>
      <c r="I10" s="309"/>
      <c r="J10" s="309"/>
      <c r="K10" s="309"/>
      <c r="L10" s="309"/>
      <c r="M10" s="309"/>
      <c r="N10" s="309"/>
      <c r="O10" s="309"/>
      <c r="P10" s="309"/>
      <c r="Q10" s="309"/>
      <c r="R10" s="309"/>
      <c r="S10" s="310"/>
      <c r="T10" s="326">
        <f>SUM(H10:S10)</f>
        <v>0</v>
      </c>
      <c r="U10" s="736"/>
      <c r="V10" s="730"/>
      <c r="W10" s="730"/>
      <c r="X10" s="730"/>
      <c r="Y10" s="730"/>
      <c r="Z10" s="730"/>
      <c r="AA10" s="730"/>
      <c r="AB10" s="739" t="str">
        <f>E10</f>
        <v>l</v>
      </c>
      <c r="AC10" s="780">
        <f>SUM(T10:T12)</f>
        <v>110</v>
      </c>
      <c r="AD10" s="730"/>
      <c r="AE10" s="761">
        <f>AC10*AD10</f>
        <v>0</v>
      </c>
      <c r="AF10" s="730"/>
      <c r="AG10" s="730"/>
      <c r="AH10" s="730"/>
      <c r="AI10" s="733"/>
      <c r="AJ10" s="769"/>
    </row>
    <row r="11" spans="1:37" ht="30" customHeight="1" x14ac:dyDescent="0.25">
      <c r="A11" s="876"/>
      <c r="B11" s="832"/>
      <c r="C11" s="741"/>
      <c r="D11" s="738"/>
      <c r="E11" s="738"/>
      <c r="F11" s="9" t="s">
        <v>8</v>
      </c>
      <c r="G11" s="10"/>
      <c r="H11" s="273"/>
      <c r="I11" s="274"/>
      <c r="J11" s="274"/>
      <c r="K11" s="274"/>
      <c r="L11" s="274"/>
      <c r="M11" s="274"/>
      <c r="N11" s="274"/>
      <c r="O11" s="274"/>
      <c r="P11" s="274"/>
      <c r="Q11" s="274"/>
      <c r="R11" s="274"/>
      <c r="S11" s="275"/>
      <c r="T11" s="251">
        <f t="shared" ref="T11:T33" si="1">SUM(H11:S11)</f>
        <v>0</v>
      </c>
      <c r="U11" s="764"/>
      <c r="V11" s="762"/>
      <c r="W11" s="762"/>
      <c r="X11" s="762"/>
      <c r="Y11" s="762"/>
      <c r="Z11" s="762"/>
      <c r="AA11" s="762"/>
      <c r="AB11" s="784"/>
      <c r="AC11" s="781"/>
      <c r="AD11" s="762"/>
      <c r="AE11" s="760"/>
      <c r="AF11" s="762"/>
      <c r="AG11" s="762"/>
      <c r="AH11" s="762"/>
      <c r="AI11" s="772"/>
      <c r="AJ11" s="726"/>
    </row>
    <row r="12" spans="1:37" ht="30" customHeight="1" thickBot="1" x14ac:dyDescent="0.3">
      <c r="A12" s="876"/>
      <c r="B12" s="833"/>
      <c r="C12" s="741"/>
      <c r="D12" s="738"/>
      <c r="E12" s="738"/>
      <c r="F12" s="11" t="s">
        <v>78</v>
      </c>
      <c r="G12" s="434" t="s">
        <v>77</v>
      </c>
      <c r="H12" s="311">
        <v>10</v>
      </c>
      <c r="I12" s="312">
        <v>10</v>
      </c>
      <c r="J12" s="312">
        <v>10</v>
      </c>
      <c r="K12" s="312">
        <v>10</v>
      </c>
      <c r="L12" s="312">
        <v>10</v>
      </c>
      <c r="M12" s="312">
        <v>5</v>
      </c>
      <c r="N12" s="312">
        <v>5</v>
      </c>
      <c r="O12" s="312">
        <v>10</v>
      </c>
      <c r="P12" s="312">
        <v>10</v>
      </c>
      <c r="Q12" s="312">
        <v>10</v>
      </c>
      <c r="R12" s="312">
        <v>10</v>
      </c>
      <c r="S12" s="313">
        <v>10</v>
      </c>
      <c r="T12" s="252">
        <f t="shared" si="1"/>
        <v>110</v>
      </c>
      <c r="U12" s="764"/>
      <c r="V12" s="762"/>
      <c r="W12" s="762"/>
      <c r="X12" s="762"/>
      <c r="Y12" s="762"/>
      <c r="Z12" s="762"/>
      <c r="AA12" s="762"/>
      <c r="AB12" s="784"/>
      <c r="AC12" s="781"/>
      <c r="AD12" s="762"/>
      <c r="AE12" s="760"/>
      <c r="AF12" s="762"/>
      <c r="AG12" s="762"/>
      <c r="AH12" s="762"/>
      <c r="AI12" s="772"/>
      <c r="AJ12" s="726"/>
    </row>
    <row r="13" spans="1:37" ht="30" customHeight="1" x14ac:dyDescent="0.25">
      <c r="A13" s="860">
        <v>3</v>
      </c>
      <c r="B13" s="790" t="s">
        <v>644</v>
      </c>
      <c r="C13" s="1117" t="s">
        <v>652</v>
      </c>
      <c r="D13" s="880" t="s">
        <v>661</v>
      </c>
      <c r="E13" s="1116" t="s">
        <v>75</v>
      </c>
      <c r="F13" s="13" t="s">
        <v>6</v>
      </c>
      <c r="G13" s="14"/>
      <c r="H13" s="308"/>
      <c r="I13" s="309"/>
      <c r="J13" s="309"/>
      <c r="K13" s="309"/>
      <c r="L13" s="309"/>
      <c r="M13" s="309"/>
      <c r="N13" s="309"/>
      <c r="O13" s="309"/>
      <c r="P13" s="309"/>
      <c r="Q13" s="309"/>
      <c r="R13" s="309"/>
      <c r="S13" s="310"/>
      <c r="T13" s="326">
        <f t="shared" si="1"/>
        <v>0</v>
      </c>
      <c r="U13" s="736"/>
      <c r="V13" s="730"/>
      <c r="W13" s="730"/>
      <c r="X13" s="730"/>
      <c r="Y13" s="730"/>
      <c r="Z13" s="730"/>
      <c r="AA13" s="730"/>
      <c r="AB13" s="739" t="str">
        <f t="shared" ref="AB13" si="2">E13</f>
        <v>kg</v>
      </c>
      <c r="AC13" s="780">
        <f>SUM(T13:T15)</f>
        <v>22</v>
      </c>
      <c r="AD13" s="730"/>
      <c r="AE13" s="761">
        <f t="shared" ref="AE13" si="3">AC13*AD13</f>
        <v>0</v>
      </c>
      <c r="AF13" s="730"/>
      <c r="AG13" s="730"/>
      <c r="AH13" s="730"/>
      <c r="AI13" s="733"/>
      <c r="AJ13" s="769"/>
    </row>
    <row r="14" spans="1:37" ht="30" customHeight="1" x14ac:dyDescent="0.25">
      <c r="A14" s="876"/>
      <c r="B14" s="832"/>
      <c r="C14" s="741"/>
      <c r="D14" s="848"/>
      <c r="E14" s="738"/>
      <c r="F14" s="9" t="s">
        <v>8</v>
      </c>
      <c r="G14" s="10"/>
      <c r="H14" s="273"/>
      <c r="I14" s="274"/>
      <c r="J14" s="274"/>
      <c r="K14" s="274"/>
      <c r="L14" s="274"/>
      <c r="M14" s="274"/>
      <c r="N14" s="274"/>
      <c r="O14" s="274"/>
      <c r="P14" s="274"/>
      <c r="Q14" s="274"/>
      <c r="R14" s="274"/>
      <c r="S14" s="275"/>
      <c r="T14" s="251">
        <f t="shared" si="1"/>
        <v>0</v>
      </c>
      <c r="U14" s="764"/>
      <c r="V14" s="762"/>
      <c r="W14" s="762"/>
      <c r="X14" s="762"/>
      <c r="Y14" s="762"/>
      <c r="Z14" s="762"/>
      <c r="AA14" s="762"/>
      <c r="AB14" s="784"/>
      <c r="AC14" s="781"/>
      <c r="AD14" s="762"/>
      <c r="AE14" s="760"/>
      <c r="AF14" s="762"/>
      <c r="AG14" s="762"/>
      <c r="AH14" s="762"/>
      <c r="AI14" s="772"/>
      <c r="AJ14" s="726"/>
    </row>
    <row r="15" spans="1:37" ht="30" customHeight="1" thickBot="1" x14ac:dyDescent="0.3">
      <c r="A15" s="876"/>
      <c r="B15" s="833"/>
      <c r="C15" s="741"/>
      <c r="D15" s="848"/>
      <c r="E15" s="738"/>
      <c r="F15" s="11" t="s">
        <v>78</v>
      </c>
      <c r="G15" s="12" t="s">
        <v>77</v>
      </c>
      <c r="H15" s="288">
        <v>2</v>
      </c>
      <c r="I15" s="289">
        <v>2</v>
      </c>
      <c r="J15" s="289">
        <v>2</v>
      </c>
      <c r="K15" s="289">
        <v>2</v>
      </c>
      <c r="L15" s="289">
        <v>2</v>
      </c>
      <c r="M15" s="289">
        <v>1</v>
      </c>
      <c r="N15" s="289">
        <v>1</v>
      </c>
      <c r="O15" s="289">
        <v>2</v>
      </c>
      <c r="P15" s="289">
        <v>2</v>
      </c>
      <c r="Q15" s="289">
        <v>2</v>
      </c>
      <c r="R15" s="289">
        <v>2</v>
      </c>
      <c r="S15" s="290">
        <v>2</v>
      </c>
      <c r="T15" s="252">
        <f t="shared" si="1"/>
        <v>22</v>
      </c>
      <c r="U15" s="764"/>
      <c r="V15" s="762"/>
      <c r="W15" s="762"/>
      <c r="X15" s="762"/>
      <c r="Y15" s="762"/>
      <c r="Z15" s="762"/>
      <c r="AA15" s="762"/>
      <c r="AB15" s="784"/>
      <c r="AC15" s="781"/>
      <c r="AD15" s="762"/>
      <c r="AE15" s="760"/>
      <c r="AF15" s="762"/>
      <c r="AG15" s="762"/>
      <c r="AH15" s="762"/>
      <c r="AI15" s="772"/>
      <c r="AJ15" s="726"/>
    </row>
    <row r="16" spans="1:37" ht="30" customHeight="1" x14ac:dyDescent="0.25">
      <c r="A16" s="860">
        <v>4</v>
      </c>
      <c r="B16" s="790" t="s">
        <v>645</v>
      </c>
      <c r="C16" s="1117" t="s">
        <v>653</v>
      </c>
      <c r="D16" s="880" t="s">
        <v>661</v>
      </c>
      <c r="E16" s="841" t="s">
        <v>75</v>
      </c>
      <c r="F16" s="13" t="s">
        <v>6</v>
      </c>
      <c r="G16" s="14"/>
      <c r="H16" s="308"/>
      <c r="I16" s="309"/>
      <c r="J16" s="309"/>
      <c r="K16" s="309"/>
      <c r="L16" s="309"/>
      <c r="M16" s="309"/>
      <c r="N16" s="309"/>
      <c r="O16" s="309"/>
      <c r="P16" s="309"/>
      <c r="Q16" s="309"/>
      <c r="R16" s="309"/>
      <c r="S16" s="310"/>
      <c r="T16" s="249">
        <f t="shared" si="1"/>
        <v>0</v>
      </c>
      <c r="U16" s="736"/>
      <c r="V16" s="730"/>
      <c r="W16" s="730"/>
      <c r="X16" s="730"/>
      <c r="Y16" s="730"/>
      <c r="Z16" s="730"/>
      <c r="AA16" s="730"/>
      <c r="AB16" s="739" t="str">
        <f t="shared" ref="AB16" si="4">E16</f>
        <v>kg</v>
      </c>
      <c r="AC16" s="780">
        <f>SUM(T16:T18)</f>
        <v>22</v>
      </c>
      <c r="AD16" s="730"/>
      <c r="AE16" s="761">
        <f t="shared" ref="AE16" si="5">AC16*AD16</f>
        <v>0</v>
      </c>
      <c r="AF16" s="730"/>
      <c r="AG16" s="730"/>
      <c r="AH16" s="730"/>
      <c r="AI16" s="733"/>
      <c r="AJ16" s="769"/>
    </row>
    <row r="17" spans="1:36" ht="30" customHeight="1" x14ac:dyDescent="0.25">
      <c r="A17" s="876"/>
      <c r="B17" s="832"/>
      <c r="C17" s="741"/>
      <c r="D17" s="848"/>
      <c r="E17" s="738"/>
      <c r="F17" s="9" t="s">
        <v>8</v>
      </c>
      <c r="G17" s="10"/>
      <c r="H17" s="273"/>
      <c r="I17" s="274"/>
      <c r="J17" s="274"/>
      <c r="K17" s="274"/>
      <c r="L17" s="274"/>
      <c r="M17" s="274"/>
      <c r="N17" s="274"/>
      <c r="O17" s="274"/>
      <c r="P17" s="274"/>
      <c r="Q17" s="274"/>
      <c r="R17" s="274"/>
      <c r="S17" s="275"/>
      <c r="T17" s="249">
        <f t="shared" si="1"/>
        <v>0</v>
      </c>
      <c r="U17" s="764"/>
      <c r="V17" s="762"/>
      <c r="W17" s="762"/>
      <c r="X17" s="762"/>
      <c r="Y17" s="762"/>
      <c r="Z17" s="762"/>
      <c r="AA17" s="762"/>
      <c r="AB17" s="784"/>
      <c r="AC17" s="781"/>
      <c r="AD17" s="762"/>
      <c r="AE17" s="760"/>
      <c r="AF17" s="762"/>
      <c r="AG17" s="762"/>
      <c r="AH17" s="762"/>
      <c r="AI17" s="772"/>
      <c r="AJ17" s="726"/>
    </row>
    <row r="18" spans="1:36" ht="30" customHeight="1" thickBot="1" x14ac:dyDescent="0.3">
      <c r="A18" s="876"/>
      <c r="B18" s="832"/>
      <c r="C18" s="741"/>
      <c r="D18" s="848"/>
      <c r="E18" s="738"/>
      <c r="F18" s="11" t="s">
        <v>78</v>
      </c>
      <c r="G18" s="12" t="s">
        <v>77</v>
      </c>
      <c r="H18" s="288">
        <v>2</v>
      </c>
      <c r="I18" s="289">
        <v>2</v>
      </c>
      <c r="J18" s="289">
        <v>2</v>
      </c>
      <c r="K18" s="289">
        <v>2</v>
      </c>
      <c r="L18" s="289">
        <v>2</v>
      </c>
      <c r="M18" s="289">
        <v>1</v>
      </c>
      <c r="N18" s="289">
        <v>1</v>
      </c>
      <c r="O18" s="289">
        <v>2</v>
      </c>
      <c r="P18" s="289">
        <v>2</v>
      </c>
      <c r="Q18" s="289">
        <v>2</v>
      </c>
      <c r="R18" s="289">
        <v>2</v>
      </c>
      <c r="S18" s="290">
        <v>2</v>
      </c>
      <c r="T18" s="249">
        <f t="shared" si="1"/>
        <v>22</v>
      </c>
      <c r="U18" s="764"/>
      <c r="V18" s="762"/>
      <c r="W18" s="762"/>
      <c r="X18" s="762"/>
      <c r="Y18" s="762"/>
      <c r="Z18" s="762"/>
      <c r="AA18" s="762"/>
      <c r="AB18" s="784"/>
      <c r="AC18" s="781"/>
      <c r="AD18" s="762"/>
      <c r="AE18" s="760"/>
      <c r="AF18" s="762"/>
      <c r="AG18" s="762"/>
      <c r="AH18" s="762"/>
      <c r="AI18" s="772"/>
      <c r="AJ18" s="726"/>
    </row>
    <row r="19" spans="1:36" ht="30" customHeight="1" x14ac:dyDescent="0.25">
      <c r="A19" s="860">
        <v>5</v>
      </c>
      <c r="B19" s="790" t="s">
        <v>646</v>
      </c>
      <c r="C19" s="1117" t="s">
        <v>654</v>
      </c>
      <c r="D19" s="1144" t="s">
        <v>662</v>
      </c>
      <c r="E19" s="1116" t="s">
        <v>224</v>
      </c>
      <c r="F19" s="13" t="s">
        <v>6</v>
      </c>
      <c r="G19" s="14"/>
      <c r="H19" s="308"/>
      <c r="I19" s="309"/>
      <c r="J19" s="309"/>
      <c r="K19" s="309"/>
      <c r="L19" s="309"/>
      <c r="M19" s="309"/>
      <c r="N19" s="309"/>
      <c r="O19" s="309"/>
      <c r="P19" s="309"/>
      <c r="Q19" s="309"/>
      <c r="R19" s="309"/>
      <c r="S19" s="310"/>
      <c r="T19" s="250">
        <f t="shared" si="1"/>
        <v>0</v>
      </c>
      <c r="U19" s="736"/>
      <c r="V19" s="730"/>
      <c r="W19" s="730"/>
      <c r="X19" s="730"/>
      <c r="Y19" s="730"/>
      <c r="Z19" s="730"/>
      <c r="AA19" s="730"/>
      <c r="AB19" s="739" t="str">
        <f t="shared" ref="AB19" si="6">E19</f>
        <v>l</v>
      </c>
      <c r="AC19" s="780">
        <f>SUM(T19:T21)</f>
        <v>33</v>
      </c>
      <c r="AD19" s="730"/>
      <c r="AE19" s="761">
        <f t="shared" ref="AE19" si="7">AC19*AD19</f>
        <v>0</v>
      </c>
      <c r="AF19" s="730"/>
      <c r="AG19" s="730"/>
      <c r="AH19" s="730"/>
      <c r="AI19" s="733"/>
      <c r="AJ19" s="769"/>
    </row>
    <row r="20" spans="1:36" ht="30" customHeight="1" x14ac:dyDescent="0.25">
      <c r="A20" s="876"/>
      <c r="B20" s="832"/>
      <c r="C20" s="741"/>
      <c r="D20" s="738"/>
      <c r="E20" s="738"/>
      <c r="F20" s="9" t="s">
        <v>8</v>
      </c>
      <c r="G20" s="10"/>
      <c r="H20" s="273"/>
      <c r="I20" s="274"/>
      <c r="J20" s="274"/>
      <c r="K20" s="274"/>
      <c r="L20" s="274"/>
      <c r="M20" s="274"/>
      <c r="N20" s="274"/>
      <c r="O20" s="274"/>
      <c r="P20" s="274"/>
      <c r="Q20" s="274"/>
      <c r="R20" s="274"/>
      <c r="S20" s="275"/>
      <c r="T20" s="249">
        <f t="shared" si="1"/>
        <v>0</v>
      </c>
      <c r="U20" s="764"/>
      <c r="V20" s="762"/>
      <c r="W20" s="762"/>
      <c r="X20" s="762"/>
      <c r="Y20" s="762"/>
      <c r="Z20" s="762"/>
      <c r="AA20" s="762"/>
      <c r="AB20" s="784"/>
      <c r="AC20" s="781"/>
      <c r="AD20" s="762"/>
      <c r="AE20" s="760"/>
      <c r="AF20" s="762"/>
      <c r="AG20" s="762"/>
      <c r="AH20" s="762"/>
      <c r="AI20" s="772"/>
      <c r="AJ20" s="726"/>
    </row>
    <row r="21" spans="1:36" ht="30" customHeight="1" thickBot="1" x14ac:dyDescent="0.3">
      <c r="A21" s="876"/>
      <c r="B21" s="832"/>
      <c r="C21" s="741"/>
      <c r="D21" s="738"/>
      <c r="E21" s="738"/>
      <c r="F21" s="11" t="s">
        <v>78</v>
      </c>
      <c r="G21" s="12" t="s">
        <v>77</v>
      </c>
      <c r="H21" s="288">
        <v>3</v>
      </c>
      <c r="I21" s="289">
        <v>3</v>
      </c>
      <c r="J21" s="289">
        <v>3</v>
      </c>
      <c r="K21" s="289">
        <v>3</v>
      </c>
      <c r="L21" s="289">
        <v>3</v>
      </c>
      <c r="M21" s="289">
        <v>1</v>
      </c>
      <c r="N21" s="289">
        <v>2</v>
      </c>
      <c r="O21" s="289">
        <v>3</v>
      </c>
      <c r="P21" s="289">
        <v>3</v>
      </c>
      <c r="Q21" s="289">
        <v>3</v>
      </c>
      <c r="R21" s="289">
        <v>3</v>
      </c>
      <c r="S21" s="290">
        <v>3</v>
      </c>
      <c r="T21" s="249">
        <f t="shared" si="1"/>
        <v>33</v>
      </c>
      <c r="U21" s="764"/>
      <c r="V21" s="762"/>
      <c r="W21" s="762"/>
      <c r="X21" s="762"/>
      <c r="Y21" s="762"/>
      <c r="Z21" s="762"/>
      <c r="AA21" s="762"/>
      <c r="AB21" s="784"/>
      <c r="AC21" s="781"/>
      <c r="AD21" s="762"/>
      <c r="AE21" s="760"/>
      <c r="AF21" s="762"/>
      <c r="AG21" s="762"/>
      <c r="AH21" s="762"/>
      <c r="AI21" s="772"/>
      <c r="AJ21" s="726"/>
    </row>
    <row r="22" spans="1:36" ht="30" customHeight="1" x14ac:dyDescent="0.25">
      <c r="A22" s="860">
        <v>6</v>
      </c>
      <c r="B22" s="790" t="s">
        <v>647</v>
      </c>
      <c r="C22" s="1117" t="s">
        <v>655</v>
      </c>
      <c r="D22" s="880" t="s">
        <v>113</v>
      </c>
      <c r="E22" s="841" t="s">
        <v>75</v>
      </c>
      <c r="F22" s="13" t="s">
        <v>6</v>
      </c>
      <c r="G22" s="14"/>
      <c r="H22" s="308"/>
      <c r="I22" s="309"/>
      <c r="J22" s="309"/>
      <c r="K22" s="309"/>
      <c r="L22" s="309"/>
      <c r="M22" s="309"/>
      <c r="N22" s="309"/>
      <c r="O22" s="309"/>
      <c r="P22" s="309"/>
      <c r="Q22" s="309"/>
      <c r="R22" s="309"/>
      <c r="S22" s="310"/>
      <c r="T22" s="250">
        <f t="shared" si="1"/>
        <v>0</v>
      </c>
      <c r="U22" s="736"/>
      <c r="V22" s="730"/>
      <c r="W22" s="730"/>
      <c r="X22" s="730"/>
      <c r="Y22" s="730"/>
      <c r="Z22" s="730"/>
      <c r="AA22" s="730"/>
      <c r="AB22" s="739" t="str">
        <f t="shared" ref="AB22" si="8">E22</f>
        <v>kg</v>
      </c>
      <c r="AC22" s="780">
        <f>SUM(T22:T24)</f>
        <v>33</v>
      </c>
      <c r="AD22" s="730"/>
      <c r="AE22" s="761">
        <f t="shared" ref="AE22" si="9">AC22*AD22</f>
        <v>0</v>
      </c>
      <c r="AF22" s="730"/>
      <c r="AG22" s="730"/>
      <c r="AH22" s="730"/>
      <c r="AI22" s="733"/>
      <c r="AJ22" s="769"/>
    </row>
    <row r="23" spans="1:36" ht="30" customHeight="1" x14ac:dyDescent="0.25">
      <c r="A23" s="876"/>
      <c r="B23" s="832"/>
      <c r="C23" s="741"/>
      <c r="D23" s="848"/>
      <c r="E23" s="738"/>
      <c r="F23" s="9" t="s">
        <v>8</v>
      </c>
      <c r="G23" s="182"/>
      <c r="H23" s="273"/>
      <c r="I23" s="274"/>
      <c r="J23" s="274"/>
      <c r="K23" s="274"/>
      <c r="L23" s="274"/>
      <c r="M23" s="274"/>
      <c r="N23" s="274"/>
      <c r="O23" s="274"/>
      <c r="P23" s="274"/>
      <c r="Q23" s="274"/>
      <c r="R23" s="274"/>
      <c r="S23" s="275"/>
      <c r="T23" s="249">
        <f t="shared" si="1"/>
        <v>0</v>
      </c>
      <c r="U23" s="764"/>
      <c r="V23" s="762"/>
      <c r="W23" s="762"/>
      <c r="X23" s="762"/>
      <c r="Y23" s="762"/>
      <c r="Z23" s="762"/>
      <c r="AA23" s="762"/>
      <c r="AB23" s="784"/>
      <c r="AC23" s="781"/>
      <c r="AD23" s="762"/>
      <c r="AE23" s="760"/>
      <c r="AF23" s="762"/>
      <c r="AG23" s="762"/>
      <c r="AH23" s="762"/>
      <c r="AI23" s="772"/>
      <c r="AJ23" s="726"/>
    </row>
    <row r="24" spans="1:36" ht="30" customHeight="1" thickBot="1" x14ac:dyDescent="0.3">
      <c r="A24" s="876"/>
      <c r="B24" s="832"/>
      <c r="C24" s="741"/>
      <c r="D24" s="848"/>
      <c r="E24" s="738"/>
      <c r="F24" s="11" t="s">
        <v>78</v>
      </c>
      <c r="G24" s="12" t="s">
        <v>77</v>
      </c>
      <c r="H24" s="301">
        <v>3</v>
      </c>
      <c r="I24" s="302">
        <v>3</v>
      </c>
      <c r="J24" s="302">
        <v>3</v>
      </c>
      <c r="K24" s="302">
        <v>3</v>
      </c>
      <c r="L24" s="302">
        <v>3</v>
      </c>
      <c r="M24" s="302">
        <v>1</v>
      </c>
      <c r="N24" s="302">
        <v>2</v>
      </c>
      <c r="O24" s="302">
        <v>3</v>
      </c>
      <c r="P24" s="302">
        <v>3</v>
      </c>
      <c r="Q24" s="302">
        <v>3</v>
      </c>
      <c r="R24" s="302">
        <v>3</v>
      </c>
      <c r="S24" s="303">
        <v>3</v>
      </c>
      <c r="T24" s="249">
        <f>SUM(H24:S24)</f>
        <v>33</v>
      </c>
      <c r="U24" s="764"/>
      <c r="V24" s="762"/>
      <c r="W24" s="762"/>
      <c r="X24" s="762"/>
      <c r="Y24" s="762"/>
      <c r="Z24" s="762"/>
      <c r="AA24" s="762"/>
      <c r="AB24" s="784"/>
      <c r="AC24" s="781"/>
      <c r="AD24" s="762"/>
      <c r="AE24" s="760"/>
      <c r="AF24" s="762"/>
      <c r="AG24" s="762"/>
      <c r="AH24" s="762"/>
      <c r="AI24" s="772"/>
      <c r="AJ24" s="726"/>
    </row>
    <row r="25" spans="1:36" ht="30" customHeight="1" x14ac:dyDescent="0.25">
      <c r="A25" s="860">
        <v>7</v>
      </c>
      <c r="B25" s="790" t="s">
        <v>648</v>
      </c>
      <c r="C25" s="1117" t="s">
        <v>656</v>
      </c>
      <c r="D25" s="1144" t="s">
        <v>113</v>
      </c>
      <c r="E25" s="841" t="s">
        <v>75</v>
      </c>
      <c r="F25" s="13" t="s">
        <v>6</v>
      </c>
      <c r="G25" s="14"/>
      <c r="H25" s="308"/>
      <c r="I25" s="309"/>
      <c r="J25" s="309"/>
      <c r="K25" s="309"/>
      <c r="L25" s="309"/>
      <c r="M25" s="309"/>
      <c r="N25" s="309"/>
      <c r="O25" s="309"/>
      <c r="P25" s="309"/>
      <c r="Q25" s="309"/>
      <c r="R25" s="309"/>
      <c r="S25" s="310"/>
      <c r="T25" s="250">
        <f t="shared" ref="T25:T27" si="10">SUM(H25:S25)</f>
        <v>0</v>
      </c>
      <c r="U25" s="736"/>
      <c r="V25" s="730"/>
      <c r="W25" s="730"/>
      <c r="X25" s="730"/>
      <c r="Y25" s="730"/>
      <c r="Z25" s="730"/>
      <c r="AA25" s="730"/>
      <c r="AB25" s="739" t="str">
        <f t="shared" ref="AB25" si="11">E25</f>
        <v>kg</v>
      </c>
      <c r="AC25" s="780">
        <f>SUM(T25:T27)</f>
        <v>33</v>
      </c>
      <c r="AD25" s="730"/>
      <c r="AE25" s="761">
        <f t="shared" ref="AE25" si="12">AC25*AD25</f>
        <v>0</v>
      </c>
      <c r="AF25" s="730"/>
      <c r="AG25" s="730"/>
      <c r="AH25" s="730"/>
      <c r="AI25" s="733"/>
      <c r="AJ25" s="769"/>
    </row>
    <row r="26" spans="1:36" ht="30" customHeight="1" x14ac:dyDescent="0.25">
      <c r="A26" s="876"/>
      <c r="B26" s="832"/>
      <c r="C26" s="741"/>
      <c r="D26" s="738"/>
      <c r="E26" s="738"/>
      <c r="F26" s="9" t="s">
        <v>8</v>
      </c>
      <c r="G26" s="10"/>
      <c r="H26" s="273"/>
      <c r="I26" s="274"/>
      <c r="J26" s="274"/>
      <c r="K26" s="274"/>
      <c r="L26" s="274"/>
      <c r="M26" s="274"/>
      <c r="N26" s="274"/>
      <c r="O26" s="274"/>
      <c r="P26" s="274"/>
      <c r="Q26" s="274"/>
      <c r="R26" s="274"/>
      <c r="S26" s="275"/>
      <c r="T26" s="249">
        <f t="shared" si="10"/>
        <v>0</v>
      </c>
      <c r="U26" s="764"/>
      <c r="V26" s="762"/>
      <c r="W26" s="762"/>
      <c r="X26" s="762"/>
      <c r="Y26" s="762"/>
      <c r="Z26" s="762"/>
      <c r="AA26" s="762"/>
      <c r="AB26" s="784"/>
      <c r="AC26" s="781"/>
      <c r="AD26" s="762"/>
      <c r="AE26" s="760"/>
      <c r="AF26" s="762"/>
      <c r="AG26" s="762"/>
      <c r="AH26" s="762"/>
      <c r="AI26" s="772"/>
      <c r="AJ26" s="726"/>
    </row>
    <row r="27" spans="1:36" ht="30" customHeight="1" thickBot="1" x14ac:dyDescent="0.3">
      <c r="A27" s="876"/>
      <c r="B27" s="832"/>
      <c r="C27" s="741"/>
      <c r="D27" s="738"/>
      <c r="E27" s="738"/>
      <c r="F27" s="11" t="s">
        <v>78</v>
      </c>
      <c r="G27" s="434" t="s">
        <v>77</v>
      </c>
      <c r="H27" s="323">
        <v>3</v>
      </c>
      <c r="I27" s="324">
        <v>3</v>
      </c>
      <c r="J27" s="324">
        <v>3</v>
      </c>
      <c r="K27" s="324">
        <v>3</v>
      </c>
      <c r="L27" s="324">
        <v>3</v>
      </c>
      <c r="M27" s="324">
        <v>1</v>
      </c>
      <c r="N27" s="324">
        <v>2</v>
      </c>
      <c r="O27" s="324">
        <v>3</v>
      </c>
      <c r="P27" s="324">
        <v>3</v>
      </c>
      <c r="Q27" s="324">
        <v>3</v>
      </c>
      <c r="R27" s="324">
        <v>3</v>
      </c>
      <c r="S27" s="325">
        <v>3</v>
      </c>
      <c r="T27" s="249">
        <f t="shared" si="10"/>
        <v>33</v>
      </c>
      <c r="U27" s="764"/>
      <c r="V27" s="762"/>
      <c r="W27" s="762"/>
      <c r="X27" s="762"/>
      <c r="Y27" s="762"/>
      <c r="Z27" s="762"/>
      <c r="AA27" s="762"/>
      <c r="AB27" s="784"/>
      <c r="AC27" s="781"/>
      <c r="AD27" s="762"/>
      <c r="AE27" s="760"/>
      <c r="AF27" s="762"/>
      <c r="AG27" s="762"/>
      <c r="AH27" s="762"/>
      <c r="AI27" s="772"/>
      <c r="AJ27" s="726"/>
    </row>
    <row r="28" spans="1:36" ht="30" customHeight="1" x14ac:dyDescent="0.25">
      <c r="A28" s="860">
        <v>8</v>
      </c>
      <c r="B28" s="790" t="s">
        <v>649</v>
      </c>
      <c r="C28" s="1117" t="s">
        <v>659</v>
      </c>
      <c r="D28" s="1143" t="s">
        <v>635</v>
      </c>
      <c r="E28" s="841" t="s">
        <v>75</v>
      </c>
      <c r="F28" s="13" t="s">
        <v>6</v>
      </c>
      <c r="G28" s="14"/>
      <c r="H28" s="308"/>
      <c r="I28" s="309"/>
      <c r="J28" s="309"/>
      <c r="K28" s="309"/>
      <c r="L28" s="309"/>
      <c r="M28" s="309"/>
      <c r="N28" s="309"/>
      <c r="O28" s="309"/>
      <c r="P28" s="309"/>
      <c r="Q28" s="309"/>
      <c r="R28" s="309"/>
      <c r="S28" s="310"/>
      <c r="T28" s="250">
        <f t="shared" si="1"/>
        <v>0</v>
      </c>
      <c r="U28" s="736"/>
      <c r="V28" s="730"/>
      <c r="W28" s="730"/>
      <c r="X28" s="730"/>
      <c r="Y28" s="730"/>
      <c r="Z28" s="730"/>
      <c r="AA28" s="730"/>
      <c r="AB28" s="739" t="str">
        <f t="shared" ref="AB28" si="13">E28</f>
        <v>kg</v>
      </c>
      <c r="AC28" s="780">
        <f>SUM(T28:T30)</f>
        <v>22</v>
      </c>
      <c r="AD28" s="730"/>
      <c r="AE28" s="761">
        <f t="shared" ref="AE28" si="14">AC28*AD28</f>
        <v>0</v>
      </c>
      <c r="AF28" s="730"/>
      <c r="AG28" s="730"/>
      <c r="AH28" s="730"/>
      <c r="AI28" s="733"/>
      <c r="AJ28" s="769"/>
    </row>
    <row r="29" spans="1:36" ht="30" customHeight="1" x14ac:dyDescent="0.25">
      <c r="A29" s="876"/>
      <c r="B29" s="832"/>
      <c r="C29" s="741"/>
      <c r="D29" s="738"/>
      <c r="E29" s="738"/>
      <c r="F29" s="9" t="s">
        <v>8</v>
      </c>
      <c r="G29" s="10"/>
      <c r="H29" s="273"/>
      <c r="I29" s="274"/>
      <c r="J29" s="274"/>
      <c r="K29" s="274"/>
      <c r="L29" s="274"/>
      <c r="M29" s="274"/>
      <c r="N29" s="274"/>
      <c r="O29" s="274"/>
      <c r="P29" s="274"/>
      <c r="Q29" s="274"/>
      <c r="R29" s="274"/>
      <c r="S29" s="275"/>
      <c r="T29" s="249">
        <f t="shared" si="1"/>
        <v>0</v>
      </c>
      <c r="U29" s="764"/>
      <c r="V29" s="762"/>
      <c r="W29" s="762"/>
      <c r="X29" s="762"/>
      <c r="Y29" s="762"/>
      <c r="Z29" s="762"/>
      <c r="AA29" s="762"/>
      <c r="AB29" s="784"/>
      <c r="AC29" s="781"/>
      <c r="AD29" s="762"/>
      <c r="AE29" s="760"/>
      <c r="AF29" s="762"/>
      <c r="AG29" s="762"/>
      <c r="AH29" s="762"/>
      <c r="AI29" s="772"/>
      <c r="AJ29" s="726"/>
    </row>
    <row r="30" spans="1:36" ht="30" customHeight="1" thickBot="1" x14ac:dyDescent="0.3">
      <c r="A30" s="876"/>
      <c r="B30" s="832"/>
      <c r="C30" s="741"/>
      <c r="D30" s="738"/>
      <c r="E30" s="738"/>
      <c r="F30" s="11" t="s">
        <v>78</v>
      </c>
      <c r="G30" s="434" t="s">
        <v>91</v>
      </c>
      <c r="H30" s="323">
        <v>2</v>
      </c>
      <c r="I30" s="324">
        <v>2</v>
      </c>
      <c r="J30" s="324">
        <v>2</v>
      </c>
      <c r="K30" s="324">
        <v>2</v>
      </c>
      <c r="L30" s="324">
        <v>2</v>
      </c>
      <c r="M30" s="324">
        <v>1</v>
      </c>
      <c r="N30" s="324">
        <v>1</v>
      </c>
      <c r="O30" s="324">
        <v>2</v>
      </c>
      <c r="P30" s="324">
        <v>2</v>
      </c>
      <c r="Q30" s="324">
        <v>2</v>
      </c>
      <c r="R30" s="324">
        <v>2</v>
      </c>
      <c r="S30" s="325">
        <v>2</v>
      </c>
      <c r="T30" s="249">
        <f t="shared" si="1"/>
        <v>22</v>
      </c>
      <c r="U30" s="764"/>
      <c r="V30" s="762"/>
      <c r="W30" s="762"/>
      <c r="X30" s="762"/>
      <c r="Y30" s="762"/>
      <c r="Z30" s="762"/>
      <c r="AA30" s="762"/>
      <c r="AB30" s="784"/>
      <c r="AC30" s="781"/>
      <c r="AD30" s="762"/>
      <c r="AE30" s="760"/>
      <c r="AF30" s="762"/>
      <c r="AG30" s="762"/>
      <c r="AH30" s="762"/>
      <c r="AI30" s="772"/>
      <c r="AJ30" s="726"/>
    </row>
    <row r="31" spans="1:36" ht="30" customHeight="1" x14ac:dyDescent="0.25">
      <c r="A31" s="860">
        <v>9</v>
      </c>
      <c r="B31" s="790" t="s">
        <v>650</v>
      </c>
      <c r="C31" s="1117" t="s">
        <v>657</v>
      </c>
      <c r="D31" s="880" t="s">
        <v>663</v>
      </c>
      <c r="E31" s="841" t="s">
        <v>75</v>
      </c>
      <c r="F31" s="13" t="s">
        <v>6</v>
      </c>
      <c r="G31" s="14"/>
      <c r="H31" s="308"/>
      <c r="I31" s="309"/>
      <c r="J31" s="309"/>
      <c r="K31" s="309"/>
      <c r="L31" s="309"/>
      <c r="M31" s="309"/>
      <c r="N31" s="309"/>
      <c r="O31" s="309"/>
      <c r="P31" s="309"/>
      <c r="Q31" s="309"/>
      <c r="R31" s="309"/>
      <c r="S31" s="310"/>
      <c r="T31" s="250">
        <f t="shared" si="1"/>
        <v>0</v>
      </c>
      <c r="U31" s="736"/>
      <c r="V31" s="730"/>
      <c r="W31" s="730"/>
      <c r="X31" s="730"/>
      <c r="Y31" s="730"/>
      <c r="Z31" s="730"/>
      <c r="AA31" s="730"/>
      <c r="AB31" s="739" t="str">
        <f t="shared" ref="AB31" si="15">E31</f>
        <v>kg</v>
      </c>
      <c r="AC31" s="780">
        <f>SUM(T31:T33)</f>
        <v>22</v>
      </c>
      <c r="AD31" s="730"/>
      <c r="AE31" s="761">
        <f t="shared" ref="AE31" si="16">AC31*AD31</f>
        <v>0</v>
      </c>
      <c r="AF31" s="730"/>
      <c r="AG31" s="730"/>
      <c r="AH31" s="730"/>
      <c r="AI31" s="733"/>
      <c r="AJ31" s="769"/>
    </row>
    <row r="32" spans="1:36" ht="30" customHeight="1" x14ac:dyDescent="0.25">
      <c r="A32" s="876"/>
      <c r="B32" s="832"/>
      <c r="C32" s="741"/>
      <c r="D32" s="848"/>
      <c r="E32" s="738"/>
      <c r="F32" s="9" t="s">
        <v>8</v>
      </c>
      <c r="G32" s="10"/>
      <c r="H32" s="273"/>
      <c r="I32" s="274"/>
      <c r="J32" s="274"/>
      <c r="K32" s="274"/>
      <c r="L32" s="274"/>
      <c r="M32" s="274"/>
      <c r="N32" s="274"/>
      <c r="O32" s="274"/>
      <c r="P32" s="274"/>
      <c r="Q32" s="274"/>
      <c r="R32" s="274"/>
      <c r="S32" s="275"/>
      <c r="T32" s="251">
        <f t="shared" si="1"/>
        <v>0</v>
      </c>
      <c r="U32" s="764"/>
      <c r="V32" s="762"/>
      <c r="W32" s="762"/>
      <c r="X32" s="762"/>
      <c r="Y32" s="762"/>
      <c r="Z32" s="762"/>
      <c r="AA32" s="762"/>
      <c r="AB32" s="784"/>
      <c r="AC32" s="781"/>
      <c r="AD32" s="762"/>
      <c r="AE32" s="760"/>
      <c r="AF32" s="762"/>
      <c r="AG32" s="762"/>
      <c r="AH32" s="762"/>
      <c r="AI32" s="772"/>
      <c r="AJ32" s="726"/>
    </row>
    <row r="33" spans="1:36" ht="30" customHeight="1" thickBot="1" x14ac:dyDescent="0.3">
      <c r="A33" s="874"/>
      <c r="B33" s="832"/>
      <c r="C33" s="741"/>
      <c r="D33" s="848"/>
      <c r="E33" s="738"/>
      <c r="F33" s="11" t="s">
        <v>78</v>
      </c>
      <c r="G33" s="91" t="s">
        <v>188</v>
      </c>
      <c r="H33" s="301">
        <v>2</v>
      </c>
      <c r="I33" s="302">
        <v>2</v>
      </c>
      <c r="J33" s="302">
        <v>2</v>
      </c>
      <c r="K33" s="302">
        <v>2</v>
      </c>
      <c r="L33" s="302">
        <v>2</v>
      </c>
      <c r="M33" s="302">
        <v>1</v>
      </c>
      <c r="N33" s="302">
        <v>1</v>
      </c>
      <c r="O33" s="302">
        <v>2</v>
      </c>
      <c r="P33" s="302">
        <v>2</v>
      </c>
      <c r="Q33" s="302">
        <v>2</v>
      </c>
      <c r="R33" s="302">
        <v>2</v>
      </c>
      <c r="S33" s="303">
        <v>2</v>
      </c>
      <c r="T33" s="252">
        <f t="shared" si="1"/>
        <v>22</v>
      </c>
      <c r="U33" s="764"/>
      <c r="V33" s="762"/>
      <c r="W33" s="762"/>
      <c r="X33" s="762"/>
      <c r="Y33" s="762"/>
      <c r="Z33" s="762"/>
      <c r="AA33" s="762"/>
      <c r="AB33" s="784"/>
      <c r="AC33" s="781"/>
      <c r="AD33" s="762"/>
      <c r="AE33" s="760"/>
      <c r="AF33" s="762"/>
      <c r="AG33" s="762"/>
      <c r="AH33" s="762"/>
      <c r="AI33" s="772"/>
      <c r="AJ33" s="726"/>
    </row>
    <row r="34" spans="1:36" ht="20.25" x14ac:dyDescent="0.3">
      <c r="B34" s="877" t="s">
        <v>95</v>
      </c>
      <c r="C34" s="855"/>
      <c r="D34" s="855"/>
      <c r="E34" s="855"/>
      <c r="F34" s="855"/>
      <c r="G34" s="855"/>
      <c r="H34" s="855"/>
      <c r="I34" s="855"/>
      <c r="J34" s="855"/>
      <c r="K34" s="855"/>
      <c r="L34" s="855"/>
      <c r="M34" s="855"/>
      <c r="N34" s="855"/>
      <c r="O34" s="855"/>
      <c r="P34" s="855"/>
      <c r="Q34" s="855"/>
      <c r="R34" s="855"/>
      <c r="S34" s="855"/>
      <c r="T34" s="855"/>
      <c r="U34" s="855"/>
      <c r="V34" s="855"/>
      <c r="W34" s="855"/>
      <c r="X34" s="855"/>
      <c r="Y34" s="855"/>
      <c r="Z34" s="855"/>
      <c r="AA34" s="855"/>
      <c r="AB34" s="855"/>
      <c r="AC34" s="855"/>
      <c r="AD34" s="855"/>
      <c r="AE34" s="35">
        <f>SUM(AE10:AE33)</f>
        <v>0</v>
      </c>
      <c r="AF34" s="43"/>
    </row>
    <row r="35" spans="1:36" ht="15.75" x14ac:dyDescent="0.25">
      <c r="D35" s="1"/>
      <c r="G35" s="16"/>
      <c r="H35" s="16"/>
      <c r="I35" s="16"/>
      <c r="J35" s="16"/>
      <c r="K35" s="16"/>
      <c r="L35" s="16"/>
      <c r="M35" s="16"/>
      <c r="N35" s="16"/>
      <c r="O35" s="16"/>
      <c r="P35" s="16"/>
      <c r="T35" s="34"/>
    </row>
    <row r="36" spans="1:36" ht="18.75" x14ac:dyDescent="0.3">
      <c r="D36" s="17"/>
      <c r="E36" s="2"/>
      <c r="F36" s="2"/>
      <c r="G36" s="2"/>
      <c r="H36" s="2"/>
      <c r="I36" s="2"/>
      <c r="J36" s="2"/>
      <c r="K36" s="2"/>
      <c r="L36" s="2"/>
      <c r="M36" s="2"/>
      <c r="N36" s="2"/>
      <c r="O36" s="2"/>
      <c r="P36" s="2"/>
      <c r="T36" s="34"/>
    </row>
    <row r="37" spans="1:36" ht="18.75" x14ac:dyDescent="0.3">
      <c r="B37" s="18" t="s">
        <v>96</v>
      </c>
      <c r="C37" s="19"/>
      <c r="D37" s="20">
        <f>SUM(AF10:AF33)/8</f>
        <v>0</v>
      </c>
      <c r="E37" s="19" t="s">
        <v>97</v>
      </c>
      <c r="F37" s="16"/>
      <c r="G37" s="16"/>
      <c r="H37" s="16"/>
      <c r="I37" s="16"/>
      <c r="J37" s="16"/>
      <c r="K37" s="16"/>
      <c r="L37" s="16"/>
      <c r="M37" s="24"/>
      <c r="N37" s="25"/>
    </row>
    <row r="38" spans="1:36" ht="15.75" x14ac:dyDescent="0.25">
      <c r="C38" s="21"/>
      <c r="D38" s="22"/>
      <c r="E38" s="22"/>
      <c r="F38" s="22"/>
      <c r="G38" s="22"/>
      <c r="H38" s="22"/>
      <c r="I38" s="22"/>
      <c r="J38" s="26"/>
      <c r="K38" s="27"/>
      <c r="L38" s="28"/>
      <c r="M38" s="28"/>
      <c r="N38" s="29"/>
    </row>
    <row r="39" spans="1:36" ht="18.75" x14ac:dyDescent="0.3">
      <c r="A39" s="2"/>
      <c r="B39" s="815" t="s">
        <v>98</v>
      </c>
      <c r="C39" s="815"/>
      <c r="D39" s="815"/>
      <c r="E39" s="815"/>
      <c r="F39" s="815"/>
      <c r="G39" s="815"/>
      <c r="H39" s="815"/>
      <c r="I39" s="815"/>
      <c r="J39" s="815"/>
      <c r="K39" s="815"/>
      <c r="L39" s="815"/>
      <c r="M39" s="815"/>
      <c r="N39" s="815"/>
      <c r="O39" s="2"/>
      <c r="P39" s="2"/>
      <c r="Q39" s="2"/>
      <c r="R39" s="2"/>
      <c r="S39" s="2"/>
      <c r="T39" s="2"/>
      <c r="U39" s="2"/>
      <c r="V39" s="2"/>
      <c r="W39" s="2"/>
      <c r="X39" s="2"/>
      <c r="Y39" s="2"/>
      <c r="Z39" s="2"/>
      <c r="AA39" s="2"/>
      <c r="AB39" s="2"/>
      <c r="AC39" s="2"/>
      <c r="AD39" s="2"/>
      <c r="AE39" s="2"/>
      <c r="AF39" s="2"/>
      <c r="AG39" s="2"/>
      <c r="AH39" s="2"/>
      <c r="AI39" s="2"/>
      <c r="AJ39" s="2"/>
    </row>
    <row r="40" spans="1:36" ht="18.75" x14ac:dyDescent="0.3">
      <c r="A40" s="2"/>
      <c r="B40" s="815" t="s">
        <v>32</v>
      </c>
      <c r="C40" s="815"/>
      <c r="D40" s="815"/>
      <c r="E40" s="815"/>
      <c r="F40" s="815"/>
      <c r="G40" s="815"/>
      <c r="H40" s="815"/>
      <c r="I40" s="815"/>
      <c r="J40" s="815"/>
      <c r="K40" s="2"/>
      <c r="L40" s="2"/>
      <c r="M40" s="2"/>
      <c r="N40" s="2"/>
      <c r="O40" s="2"/>
      <c r="P40" s="2"/>
      <c r="Q40" s="2"/>
      <c r="R40" s="2"/>
      <c r="S40" s="2"/>
      <c r="T40" s="2"/>
      <c r="U40" s="2"/>
      <c r="V40" s="2"/>
      <c r="W40" s="2"/>
      <c r="X40" s="2"/>
      <c r="Y40" s="2"/>
      <c r="Z40" s="2"/>
      <c r="AA40" s="2"/>
      <c r="AB40" s="2"/>
      <c r="AC40" s="2"/>
      <c r="AD40" s="2"/>
      <c r="AE40" s="2"/>
      <c r="AF40" s="2"/>
      <c r="AG40" s="2"/>
      <c r="AH40" s="2"/>
      <c r="AI40" s="2"/>
      <c r="AJ40" s="2"/>
    </row>
    <row r="41" spans="1:36" ht="18.75" x14ac:dyDescent="0.3">
      <c r="A41" s="2"/>
      <c r="B41" s="815" t="s">
        <v>33</v>
      </c>
      <c r="C41" s="815"/>
      <c r="D41" s="815"/>
      <c r="E41" s="815"/>
      <c r="F41" s="815"/>
      <c r="G41" s="815"/>
      <c r="H41" s="815"/>
      <c r="I41" s="815"/>
      <c r="J41" s="815"/>
      <c r="K41" s="2"/>
      <c r="L41" s="2"/>
      <c r="M41" s="2"/>
      <c r="N41" s="2"/>
      <c r="O41" s="2"/>
      <c r="P41" s="2"/>
      <c r="Q41" s="2"/>
      <c r="R41" s="2"/>
      <c r="S41" s="2"/>
      <c r="T41" s="2"/>
      <c r="U41" s="2"/>
      <c r="V41" s="2"/>
      <c r="W41" s="2"/>
      <c r="X41" s="2"/>
      <c r="Y41" s="2"/>
      <c r="Z41" s="2"/>
      <c r="AA41" s="2"/>
      <c r="AB41" s="2"/>
      <c r="AC41" s="2"/>
      <c r="AD41" s="2"/>
      <c r="AE41" s="2"/>
      <c r="AF41" s="2"/>
      <c r="AG41" s="2"/>
      <c r="AH41" s="2"/>
      <c r="AI41" s="2"/>
      <c r="AJ41" s="2"/>
    </row>
    <row r="42" spans="1:36" x14ac:dyDescent="0.25">
      <c r="C42" s="1"/>
      <c r="D42" s="1"/>
    </row>
    <row r="43" spans="1:36" ht="15.75" x14ac:dyDescent="0.25">
      <c r="B43" s="809" t="s">
        <v>506</v>
      </c>
      <c r="C43" s="809"/>
      <c r="D43" s="809"/>
      <c r="E43" s="809"/>
      <c r="F43" s="809"/>
      <c r="G43" s="809"/>
      <c r="H43" s="809"/>
      <c r="I43" s="809"/>
      <c r="J43" s="809"/>
      <c r="K43" s="809"/>
      <c r="L43" s="809"/>
      <c r="M43" s="809"/>
      <c r="N43" s="809"/>
      <c r="O43" s="809"/>
      <c r="P43" s="809"/>
      <c r="Q43" s="809"/>
      <c r="R43" s="186"/>
      <c r="S43" s="186"/>
      <c r="T43" s="186"/>
      <c r="U43" s="186"/>
    </row>
    <row r="44" spans="1:36" ht="15.75" x14ac:dyDescent="0.25">
      <c r="B44" s="810" t="s">
        <v>548</v>
      </c>
      <c r="C44" s="810"/>
      <c r="D44" s="810"/>
      <c r="E44" s="810"/>
      <c r="F44" s="810"/>
      <c r="G44" s="810"/>
      <c r="H44" s="810"/>
      <c r="I44" s="810"/>
      <c r="J44" s="186"/>
      <c r="K44" s="186"/>
      <c r="L44" s="186"/>
      <c r="M44" s="186"/>
      <c r="N44" s="186"/>
      <c r="O44" s="186"/>
      <c r="P44" s="186"/>
      <c r="Q44" s="186"/>
      <c r="R44" s="186"/>
      <c r="S44" s="186"/>
      <c r="T44" s="186"/>
      <c r="U44" s="186"/>
    </row>
    <row r="45" spans="1:36" ht="15.75" x14ac:dyDescent="0.25">
      <c r="B45" s="811" t="s">
        <v>495</v>
      </c>
      <c r="C45" s="811"/>
      <c r="D45" s="811"/>
      <c r="E45" s="811"/>
      <c r="F45" s="811"/>
      <c r="G45" s="811"/>
      <c r="H45" s="811"/>
      <c r="I45" s="811"/>
      <c r="J45" s="811"/>
      <c r="K45" s="811"/>
      <c r="L45" s="811"/>
      <c r="M45" s="186"/>
      <c r="N45" s="186"/>
      <c r="O45" s="186"/>
      <c r="P45" s="186"/>
      <c r="Q45" s="186"/>
      <c r="R45" s="186"/>
      <c r="S45" s="186"/>
      <c r="T45" s="186"/>
      <c r="U45" s="186"/>
    </row>
    <row r="46" spans="1:36" ht="15.75" x14ac:dyDescent="0.25">
      <c r="B46" s="812" t="s">
        <v>519</v>
      </c>
      <c r="C46" s="812"/>
      <c r="D46" s="812"/>
      <c r="E46" s="812"/>
      <c r="F46" s="812"/>
      <c r="G46" s="812"/>
      <c r="H46" s="812"/>
      <c r="I46" s="812"/>
      <c r="J46" s="812"/>
      <c r="K46" s="812"/>
      <c r="L46" s="812"/>
      <c r="M46" s="186"/>
      <c r="N46" s="186"/>
      <c r="O46" s="186"/>
      <c r="P46" s="186"/>
      <c r="Q46" s="186"/>
      <c r="R46" s="186"/>
      <c r="S46" s="186"/>
      <c r="T46" s="186"/>
      <c r="U46" s="186"/>
    </row>
    <row r="47" spans="1:36" ht="15.75" x14ac:dyDescent="0.25">
      <c r="B47" s="813" t="s">
        <v>471</v>
      </c>
      <c r="C47" s="813"/>
      <c r="D47" s="813"/>
      <c r="E47" s="813"/>
      <c r="F47" s="813"/>
      <c r="G47" s="813"/>
      <c r="H47" s="813"/>
      <c r="I47" s="813"/>
      <c r="J47" s="813"/>
      <c r="K47" s="813"/>
      <c r="L47" s="813"/>
      <c r="M47" s="813"/>
      <c r="N47" s="813"/>
      <c r="O47" s="187"/>
      <c r="P47" s="187"/>
      <c r="Q47" s="187"/>
      <c r="R47" s="187"/>
      <c r="S47" s="187"/>
      <c r="T47" s="186"/>
      <c r="U47" s="186"/>
    </row>
    <row r="48" spans="1:36" ht="15.75" x14ac:dyDescent="0.25">
      <c r="B48" s="814" t="s">
        <v>496</v>
      </c>
      <c r="C48" s="814"/>
      <c r="D48" s="814"/>
      <c r="E48" s="814"/>
      <c r="F48" s="814"/>
      <c r="G48" s="814"/>
      <c r="H48" s="814"/>
      <c r="I48" s="186"/>
      <c r="J48" s="186"/>
      <c r="K48" s="186"/>
      <c r="L48" s="186"/>
      <c r="M48" s="186"/>
      <c r="N48" s="186"/>
      <c r="O48" s="186"/>
      <c r="P48" s="186"/>
      <c r="Q48" s="186"/>
      <c r="R48" s="186"/>
      <c r="S48" s="186"/>
      <c r="T48" s="186"/>
      <c r="U48" s="186"/>
    </row>
    <row r="49" spans="2:21" ht="15.75" x14ac:dyDescent="0.25">
      <c r="B49" s="808" t="s">
        <v>497</v>
      </c>
      <c r="C49" s="808"/>
      <c r="D49" s="808"/>
      <c r="E49" s="808"/>
      <c r="F49" s="808"/>
      <c r="G49" s="808"/>
      <c r="H49" s="808"/>
      <c r="I49" s="808"/>
      <c r="J49" s="808"/>
      <c r="K49" s="808"/>
      <c r="L49" s="808"/>
      <c r="M49" s="808"/>
      <c r="N49" s="808"/>
      <c r="O49" s="808"/>
      <c r="P49" s="186"/>
      <c r="Q49" s="186"/>
      <c r="R49" s="186"/>
      <c r="S49" s="186"/>
      <c r="T49" s="186"/>
      <c r="U49" s="186"/>
    </row>
    <row r="50" spans="2:21" ht="15.75" x14ac:dyDescent="0.25">
      <c r="B50" s="819" t="s">
        <v>498</v>
      </c>
      <c r="C50" s="819"/>
      <c r="D50" s="819"/>
      <c r="E50" s="819"/>
      <c r="F50" s="186"/>
      <c r="G50" s="186"/>
      <c r="H50" s="186"/>
      <c r="I50" s="186"/>
      <c r="J50" s="186"/>
      <c r="K50" s="186"/>
      <c r="L50" s="186"/>
      <c r="M50" s="186"/>
      <c r="N50" s="186"/>
      <c r="O50" s="186"/>
      <c r="P50" s="186"/>
      <c r="Q50" s="186"/>
      <c r="R50" s="186"/>
      <c r="S50" s="186"/>
      <c r="T50" s="186"/>
      <c r="U50" s="186"/>
    </row>
    <row r="51" spans="2:21" ht="15.75" x14ac:dyDescent="0.25">
      <c r="B51" s="807" t="s">
        <v>499</v>
      </c>
      <c r="C51" s="807"/>
      <c r="D51" s="807"/>
      <c r="E51" s="807"/>
      <c r="F51" s="807"/>
      <c r="G51" s="807"/>
      <c r="H51" s="807"/>
      <c r="I51" s="807"/>
      <c r="J51" s="807"/>
      <c r="K51" s="807"/>
      <c r="L51" s="807"/>
      <c r="M51" s="807"/>
      <c r="N51" s="807"/>
      <c r="O51" s="807"/>
      <c r="P51" s="807"/>
      <c r="Q51" s="807"/>
      <c r="R51" s="807"/>
      <c r="S51" s="807"/>
      <c r="T51" s="807"/>
      <c r="U51" s="807"/>
    </row>
    <row r="52" spans="2:21" ht="15.75" x14ac:dyDescent="0.25">
      <c r="B52" s="807" t="s">
        <v>500</v>
      </c>
      <c r="C52" s="807"/>
      <c r="D52" s="807"/>
      <c r="E52" s="807"/>
      <c r="F52" s="807"/>
      <c r="G52" s="807"/>
      <c r="H52" s="807"/>
      <c r="I52" s="807"/>
      <c r="J52" s="807"/>
      <c r="K52" s="807"/>
      <c r="L52" s="807"/>
      <c r="M52" s="807"/>
      <c r="N52" s="807"/>
      <c r="O52" s="807"/>
      <c r="P52" s="807"/>
      <c r="Q52" s="807"/>
      <c r="R52" s="807"/>
      <c r="S52" s="807"/>
      <c r="T52" s="807"/>
      <c r="U52" s="186"/>
    </row>
    <row r="53" spans="2:21" ht="15.75" x14ac:dyDescent="0.25">
      <c r="B53" s="807" t="s">
        <v>501</v>
      </c>
      <c r="C53" s="807"/>
      <c r="D53" s="807"/>
      <c r="E53" s="807"/>
      <c r="F53" s="807"/>
      <c r="G53" s="807"/>
      <c r="H53" s="807"/>
      <c r="I53" s="807"/>
      <c r="J53" s="807"/>
      <c r="K53" s="807"/>
      <c r="L53" s="807"/>
      <c r="M53" s="807"/>
      <c r="N53" s="807"/>
      <c r="O53" s="807"/>
      <c r="P53" s="807"/>
      <c r="Q53" s="807"/>
      <c r="R53" s="807"/>
      <c r="S53" s="807"/>
      <c r="T53" s="807"/>
      <c r="U53" s="186"/>
    </row>
    <row r="54" spans="2:21" ht="15.75" x14ac:dyDescent="0.25">
      <c r="B54" s="807" t="s">
        <v>502</v>
      </c>
      <c r="C54" s="807"/>
      <c r="D54" s="807"/>
      <c r="E54" s="807"/>
      <c r="F54" s="807"/>
      <c r="G54" s="807"/>
      <c r="H54" s="807"/>
      <c r="I54" s="807"/>
      <c r="J54" s="807"/>
      <c r="K54" s="807"/>
      <c r="L54" s="807"/>
      <c r="M54" s="807"/>
      <c r="N54" s="807"/>
      <c r="O54" s="807"/>
      <c r="P54" s="807"/>
      <c r="Q54" s="807"/>
      <c r="R54" s="807"/>
      <c r="S54" s="807"/>
      <c r="T54" s="807"/>
      <c r="U54" s="807"/>
    </row>
    <row r="55" spans="2:21" ht="15.75" x14ac:dyDescent="0.25">
      <c r="B55" s="807" t="s">
        <v>505</v>
      </c>
      <c r="C55" s="807"/>
      <c r="D55" s="807"/>
      <c r="E55" s="807"/>
      <c r="F55" s="807"/>
      <c r="G55" s="807"/>
      <c r="H55" s="186"/>
      <c r="I55" s="186"/>
      <c r="J55" s="186"/>
      <c r="K55" s="186"/>
      <c r="L55" s="186"/>
      <c r="M55" s="186"/>
      <c r="N55" s="186"/>
      <c r="O55" s="186"/>
      <c r="P55" s="186"/>
      <c r="Q55" s="186"/>
      <c r="R55" s="186"/>
      <c r="S55" s="186"/>
      <c r="T55" s="186"/>
      <c r="U55" s="186"/>
    </row>
    <row r="56" spans="2:21" ht="15.75" x14ac:dyDescent="0.25">
      <c r="B56" s="808" t="s">
        <v>508</v>
      </c>
      <c r="C56" s="808"/>
      <c r="D56" s="808"/>
      <c r="E56" s="808"/>
      <c r="F56" s="808"/>
      <c r="G56" s="808"/>
      <c r="H56" s="808"/>
      <c r="I56" s="808"/>
      <c r="J56" s="808"/>
      <c r="K56" s="808"/>
      <c r="L56" s="808"/>
      <c r="M56" s="808"/>
      <c r="N56" s="808"/>
      <c r="O56" s="186"/>
      <c r="P56" s="186"/>
      <c r="Q56" s="186"/>
      <c r="R56" s="186"/>
      <c r="S56" s="186"/>
      <c r="T56" s="186"/>
      <c r="U56" s="186"/>
    </row>
    <row r="57" spans="2:21" x14ac:dyDescent="0.25">
      <c r="C57" s="1"/>
      <c r="D57" s="1"/>
    </row>
    <row r="58" spans="2:21" x14ac:dyDescent="0.25">
      <c r="C58" s="1"/>
      <c r="D58" s="1"/>
    </row>
    <row r="59" spans="2:21" x14ac:dyDescent="0.25">
      <c r="C59" s="1"/>
      <c r="D59" s="1"/>
    </row>
    <row r="60" spans="2:21" x14ac:dyDescent="0.25">
      <c r="C60" s="1"/>
      <c r="D60" s="1"/>
    </row>
  </sheetData>
  <protectedRanges>
    <protectedRange sqref="AD7:AI33" name="Diapazons2_5_1_1_1_1"/>
    <protectedRange sqref="U7:Z33" name="Diapazons1_5_1_1_1_1"/>
    <protectedRange sqref="B36:P36" name="Diapazons4_5_1_1_1_1"/>
    <protectedRange sqref="V34" name="Diapazons3_5_1_1_1_1"/>
    <protectedRange sqref="B37:N38" name="Diapazons4_5_1"/>
    <protectedRange sqref="B39:N41" name="Diapazons4_5_1_1"/>
  </protectedRanges>
  <mergeCells count="227">
    <mergeCell ref="D1:R1"/>
    <mergeCell ref="D2:R2"/>
    <mergeCell ref="A5:A6"/>
    <mergeCell ref="B5:B6"/>
    <mergeCell ref="C5:D5"/>
    <mergeCell ref="E5:E6"/>
    <mergeCell ref="F5:F6"/>
    <mergeCell ref="G5:G6"/>
    <mergeCell ref="H5:S5"/>
    <mergeCell ref="AF5:AF6"/>
    <mergeCell ref="AG5:AG6"/>
    <mergeCell ref="AH5:AH6"/>
    <mergeCell ref="AI5:AI6"/>
    <mergeCell ref="AJ5:AJ6"/>
    <mergeCell ref="A7:A9"/>
    <mergeCell ref="B7:B9"/>
    <mergeCell ref="C7:C9"/>
    <mergeCell ref="D7:D9"/>
    <mergeCell ref="E7:E9"/>
    <mergeCell ref="T5:T6"/>
    <mergeCell ref="U5:AA5"/>
    <mergeCell ref="AB5:AB6"/>
    <mergeCell ref="AC5:AC6"/>
    <mergeCell ref="AD5:AD6"/>
    <mergeCell ref="AE5:AE6"/>
    <mergeCell ref="AG7:AG9"/>
    <mergeCell ref="AH7:AH9"/>
    <mergeCell ref="AI7:AI9"/>
    <mergeCell ref="AJ7:AJ9"/>
    <mergeCell ref="AD7:AD9"/>
    <mergeCell ref="AE7:AE9"/>
    <mergeCell ref="AF7:AF9"/>
    <mergeCell ref="A10:A12"/>
    <mergeCell ref="B10:B12"/>
    <mergeCell ref="C10:C12"/>
    <mergeCell ref="D10:D12"/>
    <mergeCell ref="E10:E12"/>
    <mergeCell ref="U10:U12"/>
    <mergeCell ref="AA7:AA9"/>
    <mergeCell ref="AB7:AB9"/>
    <mergeCell ref="AC7:AC9"/>
    <mergeCell ref="U7:U9"/>
    <mergeCell ref="V7:V9"/>
    <mergeCell ref="W7:W9"/>
    <mergeCell ref="X7:X9"/>
    <mergeCell ref="Y7:Y9"/>
    <mergeCell ref="Z7:Z9"/>
    <mergeCell ref="AH10:AH12"/>
    <mergeCell ref="AI10:AI12"/>
    <mergeCell ref="AJ10:AJ12"/>
    <mergeCell ref="A13:A15"/>
    <mergeCell ref="B13:B15"/>
    <mergeCell ref="C13:C15"/>
    <mergeCell ref="D13:D15"/>
    <mergeCell ref="E13:E15"/>
    <mergeCell ref="U13:U15"/>
    <mergeCell ref="V13:V15"/>
    <mergeCell ref="AB10:AB12"/>
    <mergeCell ref="AC10:AC12"/>
    <mergeCell ref="AD10:AD12"/>
    <mergeCell ref="AE10:AE12"/>
    <mergeCell ref="AF10:AF12"/>
    <mergeCell ref="AG10:AG12"/>
    <mergeCell ref="V10:V12"/>
    <mergeCell ref="W10:W12"/>
    <mergeCell ref="X10:X12"/>
    <mergeCell ref="Y10:Y12"/>
    <mergeCell ref="Z10:Z12"/>
    <mergeCell ref="AA10:AA12"/>
    <mergeCell ref="AI13:AI15"/>
    <mergeCell ref="AJ13:AJ15"/>
    <mergeCell ref="A16:A18"/>
    <mergeCell ref="B16:B18"/>
    <mergeCell ref="C16:C18"/>
    <mergeCell ref="D16:D18"/>
    <mergeCell ref="E16:E18"/>
    <mergeCell ref="U16:U18"/>
    <mergeCell ref="V16:V18"/>
    <mergeCell ref="W16:W18"/>
    <mergeCell ref="AC13:AC15"/>
    <mergeCell ref="AD13:AD15"/>
    <mergeCell ref="AE13:AE15"/>
    <mergeCell ref="AF13:AF15"/>
    <mergeCell ref="AG13:AG15"/>
    <mergeCell ref="AH13:AH15"/>
    <mergeCell ref="W13:W15"/>
    <mergeCell ref="X13:X15"/>
    <mergeCell ref="Y13:Y15"/>
    <mergeCell ref="Z13:Z15"/>
    <mergeCell ref="AA13:AA15"/>
    <mergeCell ref="AB13:AB15"/>
    <mergeCell ref="AJ16:AJ18"/>
    <mergeCell ref="A19:A21"/>
    <mergeCell ref="B19:B21"/>
    <mergeCell ref="C19:C21"/>
    <mergeCell ref="D19:D21"/>
    <mergeCell ref="E19:E21"/>
    <mergeCell ref="U19:U21"/>
    <mergeCell ref="V19:V21"/>
    <mergeCell ref="W19:W21"/>
    <mergeCell ref="X19:X21"/>
    <mergeCell ref="AD16:AD18"/>
    <mergeCell ref="AE16:AE18"/>
    <mergeCell ref="AF16:AF18"/>
    <mergeCell ref="AG16:AG18"/>
    <mergeCell ref="AH16:AH18"/>
    <mergeCell ref="AI16:AI18"/>
    <mergeCell ref="X16:X18"/>
    <mergeCell ref="Y16:Y18"/>
    <mergeCell ref="Z16:Z18"/>
    <mergeCell ref="AA16:AA18"/>
    <mergeCell ref="AB16:AB18"/>
    <mergeCell ref="AC16:AC18"/>
    <mergeCell ref="AG19:AG21"/>
    <mergeCell ref="AH19:AH21"/>
    <mergeCell ref="AI19:AI21"/>
    <mergeCell ref="AJ19:AJ21"/>
    <mergeCell ref="Y19:Y21"/>
    <mergeCell ref="Z19:Z21"/>
    <mergeCell ref="AA19:AA21"/>
    <mergeCell ref="AB19:AB21"/>
    <mergeCell ref="AC19:AC21"/>
    <mergeCell ref="AD19:AD21"/>
    <mergeCell ref="AA22:AA24"/>
    <mergeCell ref="AH22:AH24"/>
    <mergeCell ref="AI22:AI24"/>
    <mergeCell ref="AJ22:AJ24"/>
    <mergeCell ref="AG22:AG24"/>
    <mergeCell ref="A22:A24"/>
    <mergeCell ref="B22:B24"/>
    <mergeCell ref="C22:C24"/>
    <mergeCell ref="D22:D24"/>
    <mergeCell ref="E22:E24"/>
    <mergeCell ref="U22:U24"/>
    <mergeCell ref="AE19:AE21"/>
    <mergeCell ref="AF19:AF21"/>
    <mergeCell ref="Z25:Z27"/>
    <mergeCell ref="AA25:AA27"/>
    <mergeCell ref="AB25:AB27"/>
    <mergeCell ref="A25:A27"/>
    <mergeCell ref="B25:B27"/>
    <mergeCell ref="C25:C27"/>
    <mergeCell ref="D25:D27"/>
    <mergeCell ref="E25:E27"/>
    <mergeCell ref="U25:U27"/>
    <mergeCell ref="V25:V27"/>
    <mergeCell ref="AB22:AB24"/>
    <mergeCell ref="AC22:AC24"/>
    <mergeCell ref="AD22:AD24"/>
    <mergeCell ref="AE22:AE24"/>
    <mergeCell ref="AF22:AF24"/>
    <mergeCell ref="V22:V24"/>
    <mergeCell ref="W22:W24"/>
    <mergeCell ref="X22:X24"/>
    <mergeCell ref="Y22:Y24"/>
    <mergeCell ref="Z22:Z24"/>
    <mergeCell ref="Y28:Y30"/>
    <mergeCell ref="Z28:Z30"/>
    <mergeCell ref="AA28:AA30"/>
    <mergeCell ref="AB28:AB30"/>
    <mergeCell ref="AC28:AC30"/>
    <mergeCell ref="X28:X30"/>
    <mergeCell ref="AI25:AI27"/>
    <mergeCell ref="AJ25:AJ27"/>
    <mergeCell ref="A28:A30"/>
    <mergeCell ref="B28:B30"/>
    <mergeCell ref="C28:C30"/>
    <mergeCell ref="D28:D30"/>
    <mergeCell ref="E28:E30"/>
    <mergeCell ref="U28:U30"/>
    <mergeCell ref="V28:V30"/>
    <mergeCell ref="W28:W30"/>
    <mergeCell ref="AC25:AC27"/>
    <mergeCell ref="AD25:AD27"/>
    <mergeCell ref="AE25:AE27"/>
    <mergeCell ref="AF25:AF27"/>
    <mergeCell ref="AG25:AG27"/>
    <mergeCell ref="AH25:AH27"/>
    <mergeCell ref="W25:W27"/>
    <mergeCell ref="X25:X27"/>
    <mergeCell ref="Y25:Y27"/>
    <mergeCell ref="AJ28:AJ30"/>
    <mergeCell ref="AD28:AD30"/>
    <mergeCell ref="AE28:AE30"/>
    <mergeCell ref="AF28:AF30"/>
    <mergeCell ref="AG28:AG30"/>
    <mergeCell ref="A31:A33"/>
    <mergeCell ref="B31:B33"/>
    <mergeCell ref="C31:C33"/>
    <mergeCell ref="D31:D33"/>
    <mergeCell ref="E31:E33"/>
    <mergeCell ref="U31:U33"/>
    <mergeCell ref="V31:V33"/>
    <mergeCell ref="W31:W33"/>
    <mergeCell ref="X31:X33"/>
    <mergeCell ref="AJ31:AJ33"/>
    <mergeCell ref="Y31:Y33"/>
    <mergeCell ref="Z31:Z33"/>
    <mergeCell ref="AA31:AA33"/>
    <mergeCell ref="AB31:AB33"/>
    <mergeCell ref="AC31:AC33"/>
    <mergeCell ref="AD31:AD33"/>
    <mergeCell ref="AH28:AH30"/>
    <mergeCell ref="AI28:AI30"/>
    <mergeCell ref="AE31:AE33"/>
    <mergeCell ref="AF31:AF33"/>
    <mergeCell ref="AG31:AG33"/>
    <mergeCell ref="AH31:AH33"/>
    <mergeCell ref="AI31:AI33"/>
    <mergeCell ref="B34:AD34"/>
    <mergeCell ref="B39:N39"/>
    <mergeCell ref="B40:J40"/>
    <mergeCell ref="B55:G55"/>
    <mergeCell ref="B56:N56"/>
    <mergeCell ref="B49:O49"/>
    <mergeCell ref="B50:E50"/>
    <mergeCell ref="B51:U51"/>
    <mergeCell ref="B52:T52"/>
    <mergeCell ref="B53:T53"/>
    <mergeCell ref="B54:U54"/>
    <mergeCell ref="B43:Q43"/>
    <mergeCell ref="B44:I44"/>
    <mergeCell ref="B45:L45"/>
    <mergeCell ref="B46:L46"/>
    <mergeCell ref="B47:N47"/>
    <mergeCell ref="B48:H48"/>
    <mergeCell ref="B41:J41"/>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29068B-5791-4223-9D22-1DFC5CEF80C4}">
  <dimension ref="A1:AS43"/>
  <sheetViews>
    <sheetView topLeftCell="M1" zoomScale="80" zoomScaleNormal="80" workbookViewId="0">
      <selection activeCell="U19" sqref="U19"/>
    </sheetView>
  </sheetViews>
  <sheetFormatPr defaultRowHeight="15" x14ac:dyDescent="0.25"/>
  <cols>
    <col min="1" max="1" width="20.7109375" customWidth="1"/>
    <col min="2" max="2" width="40.7109375" customWidth="1"/>
    <col min="3" max="4" width="20.7109375" customWidth="1"/>
    <col min="5" max="5" width="30.7109375" customWidth="1"/>
    <col min="6" max="6" width="20.7109375" customWidth="1"/>
    <col min="7" max="19" width="10.7109375" customWidth="1"/>
    <col min="20" max="37" width="20.7109375" customWidth="1"/>
  </cols>
  <sheetData>
    <row r="1" spans="1:37" ht="18.75" x14ac:dyDescent="0.25">
      <c r="A1" s="721" t="s">
        <v>34</v>
      </c>
      <c r="B1" s="721"/>
      <c r="C1" s="721"/>
      <c r="D1" s="721"/>
      <c r="E1" s="721"/>
      <c r="F1" s="721"/>
      <c r="G1" s="721"/>
      <c r="H1" s="721"/>
      <c r="I1" s="721"/>
      <c r="J1" s="721"/>
      <c r="K1" s="721"/>
      <c r="L1" s="721"/>
      <c r="M1" s="721"/>
      <c r="N1" s="721"/>
      <c r="O1" s="721"/>
    </row>
    <row r="2" spans="1:37" ht="18.75" x14ac:dyDescent="0.25">
      <c r="A2" s="722" t="s">
        <v>35</v>
      </c>
      <c r="B2" s="722"/>
      <c r="C2" s="722"/>
      <c r="D2" s="722"/>
      <c r="E2" s="722"/>
      <c r="F2" s="722"/>
      <c r="G2" s="722"/>
      <c r="H2" s="722"/>
      <c r="I2" s="722"/>
      <c r="J2" s="722"/>
      <c r="K2" s="722"/>
      <c r="L2" s="722"/>
      <c r="M2" s="722"/>
      <c r="N2" s="722"/>
      <c r="O2" s="722"/>
    </row>
    <row r="4" spans="1:37" ht="15.75" thickBot="1" x14ac:dyDescent="0.3">
      <c r="B4" s="1"/>
    </row>
    <row r="5" spans="1:37" ht="35.1" customHeight="1" x14ac:dyDescent="0.25">
      <c r="A5" s="782" t="s">
        <v>36</v>
      </c>
      <c r="B5" s="791" t="s">
        <v>37</v>
      </c>
      <c r="C5" s="791"/>
      <c r="D5" s="782" t="s">
        <v>38</v>
      </c>
      <c r="E5" s="858" t="s">
        <v>39</v>
      </c>
      <c r="F5" s="856" t="s">
        <v>40</v>
      </c>
      <c r="G5" s="852" t="s">
        <v>41</v>
      </c>
      <c r="H5" s="853"/>
      <c r="I5" s="853"/>
      <c r="J5" s="853"/>
      <c r="K5" s="853"/>
      <c r="L5" s="853"/>
      <c r="M5" s="853"/>
      <c r="N5" s="853"/>
      <c r="O5" s="853"/>
      <c r="P5" s="853"/>
      <c r="Q5" s="853"/>
      <c r="R5" s="854"/>
      <c r="S5" s="856" t="s">
        <v>42</v>
      </c>
      <c r="T5" s="795" t="s">
        <v>43</v>
      </c>
      <c r="U5" s="796"/>
      <c r="V5" s="796"/>
      <c r="W5" s="796"/>
      <c r="X5" s="796"/>
      <c r="Y5" s="796"/>
      <c r="Z5" s="796"/>
      <c r="AA5" s="776" t="s">
        <v>44</v>
      </c>
      <c r="AB5" s="778" t="s">
        <v>45</v>
      </c>
      <c r="AC5" s="782" t="s">
        <v>46</v>
      </c>
      <c r="AD5" s="773" t="s">
        <v>47</v>
      </c>
      <c r="AE5" s="765" t="s">
        <v>48</v>
      </c>
      <c r="AF5" s="776" t="s">
        <v>49</v>
      </c>
      <c r="AG5" s="776" t="s">
        <v>50</v>
      </c>
      <c r="AH5" s="825" t="s">
        <v>51</v>
      </c>
      <c r="AI5" s="767" t="s">
        <v>525</v>
      </c>
      <c r="AJ5" s="767" t="s">
        <v>526</v>
      </c>
      <c r="AK5" s="767" t="s">
        <v>527</v>
      </c>
    </row>
    <row r="6" spans="1:37" ht="35.1" customHeight="1" thickBot="1" x14ac:dyDescent="0.3">
      <c r="A6" s="783"/>
      <c r="B6" s="99" t="s">
        <v>52</v>
      </c>
      <c r="C6" s="5" t="s">
        <v>53</v>
      </c>
      <c r="D6" s="783"/>
      <c r="E6" s="859"/>
      <c r="F6" s="857"/>
      <c r="G6" s="291" t="s">
        <v>54</v>
      </c>
      <c r="H6" s="129" t="s">
        <v>55</v>
      </c>
      <c r="I6" s="129" t="s">
        <v>56</v>
      </c>
      <c r="J6" s="129" t="s">
        <v>57</v>
      </c>
      <c r="K6" s="129" t="s">
        <v>58</v>
      </c>
      <c r="L6" s="129" t="s">
        <v>59</v>
      </c>
      <c r="M6" s="129" t="s">
        <v>60</v>
      </c>
      <c r="N6" s="129" t="s">
        <v>61</v>
      </c>
      <c r="O6" s="129" t="s">
        <v>62</v>
      </c>
      <c r="P6" s="129" t="s">
        <v>63</v>
      </c>
      <c r="Q6" s="129" t="s">
        <v>64</v>
      </c>
      <c r="R6" s="130" t="s">
        <v>65</v>
      </c>
      <c r="S6" s="857"/>
      <c r="T6" s="31" t="s">
        <v>66</v>
      </c>
      <c r="U6" s="5" t="s">
        <v>67</v>
      </c>
      <c r="V6" s="5" t="s">
        <v>68</v>
      </c>
      <c r="W6" s="5" t="s">
        <v>69</v>
      </c>
      <c r="X6" s="5" t="s">
        <v>70</v>
      </c>
      <c r="Y6" s="5" t="s">
        <v>71</v>
      </c>
      <c r="Z6" s="5" t="s">
        <v>72</v>
      </c>
      <c r="AA6" s="777"/>
      <c r="AB6" s="779"/>
      <c r="AC6" s="783"/>
      <c r="AD6" s="774"/>
      <c r="AE6" s="766"/>
      <c r="AF6" s="777"/>
      <c r="AG6" s="777"/>
      <c r="AH6" s="826"/>
      <c r="AI6" s="949"/>
      <c r="AJ6" s="949"/>
      <c r="AK6" s="949"/>
    </row>
    <row r="7" spans="1:37" ht="35.1" customHeight="1" x14ac:dyDescent="0.25">
      <c r="A7" s="1145" t="s">
        <v>677</v>
      </c>
      <c r="B7" s="1119" t="s">
        <v>682</v>
      </c>
      <c r="C7" s="1150" t="s">
        <v>159</v>
      </c>
      <c r="D7" s="1153" t="s">
        <v>75</v>
      </c>
      <c r="E7" s="54" t="s">
        <v>6</v>
      </c>
      <c r="F7" s="472"/>
      <c r="G7" s="473"/>
      <c r="H7" s="473"/>
      <c r="I7" s="473"/>
      <c r="J7" s="473"/>
      <c r="K7" s="473"/>
      <c r="L7" s="473"/>
      <c r="M7" s="473"/>
      <c r="N7" s="473"/>
      <c r="O7" s="473"/>
      <c r="P7" s="473"/>
      <c r="Q7" s="473"/>
      <c r="R7" s="474"/>
      <c r="S7" s="633"/>
      <c r="T7" s="1161"/>
      <c r="U7" s="1057"/>
      <c r="V7" s="1057"/>
      <c r="W7" s="1057"/>
      <c r="X7" s="1057"/>
      <c r="Y7" s="1057"/>
      <c r="Z7" s="1057"/>
      <c r="AA7" s="950"/>
      <c r="AB7" s="598"/>
      <c r="AC7" s="956"/>
      <c r="AD7" s="444"/>
      <c r="AE7" s="952"/>
      <c r="AF7" s="950"/>
      <c r="AG7" s="950"/>
      <c r="AH7" s="961"/>
      <c r="AI7" s="435"/>
      <c r="AJ7" s="435"/>
      <c r="AK7" s="435"/>
    </row>
    <row r="8" spans="1:37" ht="35.1" customHeight="1" x14ac:dyDescent="0.25">
      <c r="A8" s="1146"/>
      <c r="B8" s="1148"/>
      <c r="C8" s="1151"/>
      <c r="D8" s="1154"/>
      <c r="E8" s="418" t="s">
        <v>8</v>
      </c>
      <c r="F8" s="476" t="s">
        <v>77</v>
      </c>
      <c r="G8" s="477"/>
      <c r="H8" s="477"/>
      <c r="I8" s="477"/>
      <c r="J8" s="477"/>
      <c r="K8" s="477"/>
      <c r="L8" s="477"/>
      <c r="M8" s="477">
        <v>60</v>
      </c>
      <c r="N8" s="477">
        <v>60</v>
      </c>
      <c r="O8" s="477">
        <v>80</v>
      </c>
      <c r="P8" s="477">
        <v>80</v>
      </c>
      <c r="Q8" s="477"/>
      <c r="R8" s="478"/>
      <c r="S8" s="634">
        <f>SUM(G8:R8)</f>
        <v>280</v>
      </c>
      <c r="T8" s="1162"/>
      <c r="U8" s="1058"/>
      <c r="V8" s="1058"/>
      <c r="W8" s="1058"/>
      <c r="X8" s="1058"/>
      <c r="Y8" s="1058"/>
      <c r="Z8" s="1058"/>
      <c r="AA8" s="1039"/>
      <c r="AB8" s="701">
        <v>280</v>
      </c>
      <c r="AC8" s="1041"/>
      <c r="AD8" s="457"/>
      <c r="AE8" s="1040"/>
      <c r="AF8" s="1039"/>
      <c r="AG8" s="1039"/>
      <c r="AH8" s="1038"/>
      <c r="AI8" s="460"/>
      <c r="AJ8" s="460"/>
      <c r="AK8" s="460"/>
    </row>
    <row r="9" spans="1:37" ht="35.1" customHeight="1" thickBot="1" x14ac:dyDescent="0.3">
      <c r="A9" s="1147"/>
      <c r="B9" s="1149"/>
      <c r="C9" s="1152"/>
      <c r="D9" s="1155"/>
      <c r="E9" s="480" t="s">
        <v>78</v>
      </c>
      <c r="F9" s="481"/>
      <c r="G9" s="482"/>
      <c r="H9" s="482"/>
      <c r="I9" s="482"/>
      <c r="J9" s="482"/>
      <c r="K9" s="482"/>
      <c r="L9" s="482"/>
      <c r="M9" s="482"/>
      <c r="N9" s="482"/>
      <c r="O9" s="482"/>
      <c r="P9" s="482"/>
      <c r="Q9" s="482"/>
      <c r="R9" s="483"/>
      <c r="S9" s="635"/>
      <c r="T9" s="1168"/>
      <c r="U9" s="1167"/>
      <c r="V9" s="1167"/>
      <c r="W9" s="1167"/>
      <c r="X9" s="1167"/>
      <c r="Y9" s="1167"/>
      <c r="Z9" s="1167"/>
      <c r="AA9" s="951"/>
      <c r="AB9" s="702"/>
      <c r="AC9" s="957"/>
      <c r="AD9" s="445"/>
      <c r="AE9" s="953"/>
      <c r="AF9" s="951"/>
      <c r="AG9" s="951"/>
      <c r="AH9" s="962"/>
      <c r="AI9" s="441"/>
      <c r="AJ9" s="441"/>
      <c r="AK9" s="441"/>
    </row>
    <row r="10" spans="1:37" ht="35.1" customHeight="1" x14ac:dyDescent="0.25">
      <c r="A10" s="1145" t="s">
        <v>679</v>
      </c>
      <c r="B10" s="1148" t="s">
        <v>681</v>
      </c>
      <c r="C10" s="1150" t="s">
        <v>159</v>
      </c>
      <c r="D10" s="1153" t="s">
        <v>75</v>
      </c>
      <c r="E10" s="412" t="s">
        <v>6</v>
      </c>
      <c r="F10" s="637" t="s">
        <v>77</v>
      </c>
      <c r="G10" s="475">
        <v>180</v>
      </c>
      <c r="H10" s="473">
        <v>180</v>
      </c>
      <c r="I10" s="473">
        <v>180</v>
      </c>
      <c r="J10" s="473">
        <v>180</v>
      </c>
      <c r="K10" s="473">
        <v>190</v>
      </c>
      <c r="L10" s="473"/>
      <c r="M10" s="473"/>
      <c r="N10" s="473"/>
      <c r="O10" s="473"/>
      <c r="P10" s="473"/>
      <c r="Q10" s="473">
        <v>200</v>
      </c>
      <c r="R10" s="474">
        <v>200</v>
      </c>
      <c r="S10" s="633">
        <f>SUM(G10:R10)</f>
        <v>1310</v>
      </c>
      <c r="T10" s="1161"/>
      <c r="U10" s="462"/>
      <c r="V10" s="462"/>
      <c r="W10" s="462"/>
      <c r="X10" s="462"/>
      <c r="Y10" s="462"/>
      <c r="Z10" s="462"/>
      <c r="AA10" s="442"/>
      <c r="AB10" s="1164">
        <v>1934</v>
      </c>
      <c r="AC10" s="446"/>
      <c r="AD10" s="444"/>
      <c r="AE10" s="443"/>
      <c r="AF10" s="442"/>
      <c r="AG10" s="442"/>
      <c r="AH10" s="447"/>
      <c r="AI10" s="460"/>
      <c r="AJ10" s="460"/>
      <c r="AK10" s="460"/>
    </row>
    <row r="11" spans="1:37" ht="35.1" customHeight="1" x14ac:dyDescent="0.25">
      <c r="A11" s="1146"/>
      <c r="B11" s="1148"/>
      <c r="C11" s="1151"/>
      <c r="D11" s="1154"/>
      <c r="E11" s="418" t="s">
        <v>8</v>
      </c>
      <c r="F11" s="476" t="s">
        <v>77</v>
      </c>
      <c r="G11" s="479">
        <v>80</v>
      </c>
      <c r="H11" s="477">
        <v>80</v>
      </c>
      <c r="I11" s="477">
        <v>80</v>
      </c>
      <c r="J11" s="477">
        <v>80</v>
      </c>
      <c r="K11" s="477">
        <v>80</v>
      </c>
      <c r="L11" s="477">
        <v>60</v>
      </c>
      <c r="M11" s="477"/>
      <c r="N11" s="477"/>
      <c r="O11" s="477"/>
      <c r="P11" s="477"/>
      <c r="Q11" s="477">
        <v>80</v>
      </c>
      <c r="R11" s="478">
        <v>80</v>
      </c>
      <c r="S11" s="634">
        <f>SUM(G11:R11)</f>
        <v>620</v>
      </c>
      <c r="T11" s="1162"/>
      <c r="U11" s="453"/>
      <c r="V11" s="453"/>
      <c r="W11" s="453"/>
      <c r="X11" s="453"/>
      <c r="Y11" s="453"/>
      <c r="Z11" s="453"/>
      <c r="AA11" s="455"/>
      <c r="AB11" s="1165"/>
      <c r="AC11" s="454"/>
      <c r="AD11" s="457"/>
      <c r="AE11" s="458"/>
      <c r="AF11" s="455"/>
      <c r="AG11" s="455"/>
      <c r="AH11" s="459"/>
      <c r="AI11" s="460"/>
      <c r="AJ11" s="460"/>
      <c r="AK11" s="460"/>
    </row>
    <row r="12" spans="1:37" ht="35.1" customHeight="1" thickBot="1" x14ac:dyDescent="0.3">
      <c r="A12" s="1147"/>
      <c r="B12" s="1157"/>
      <c r="C12" s="1152"/>
      <c r="D12" s="1155"/>
      <c r="E12" s="629" t="s">
        <v>692</v>
      </c>
      <c r="F12" s="638" t="s">
        <v>766</v>
      </c>
      <c r="G12" s="630">
        <v>1</v>
      </c>
      <c r="H12" s="631"/>
      <c r="I12" s="631"/>
      <c r="J12" s="631"/>
      <c r="K12" s="631"/>
      <c r="L12" s="631"/>
      <c r="M12" s="631">
        <v>2</v>
      </c>
      <c r="N12" s="631"/>
      <c r="O12" s="631">
        <v>1</v>
      </c>
      <c r="P12" s="631"/>
      <c r="Q12" s="631"/>
      <c r="R12" s="632"/>
      <c r="S12" s="636">
        <v>4</v>
      </c>
      <c r="T12" s="1163"/>
      <c r="U12" s="515"/>
      <c r="V12" s="515"/>
      <c r="W12" s="515"/>
      <c r="X12" s="515"/>
      <c r="Y12" s="515"/>
      <c r="Z12" s="515"/>
      <c r="AA12" s="437"/>
      <c r="AB12" s="1166"/>
      <c r="AC12" s="440"/>
      <c r="AD12" s="438"/>
      <c r="AE12" s="439"/>
      <c r="AF12" s="437"/>
      <c r="AG12" s="437"/>
      <c r="AH12" s="436"/>
      <c r="AI12" s="460"/>
      <c r="AJ12" s="460"/>
      <c r="AK12" s="460"/>
    </row>
    <row r="13" spans="1:37" ht="35.1" customHeight="1" x14ac:dyDescent="0.25">
      <c r="A13" s="1158" t="s">
        <v>200</v>
      </c>
      <c r="B13" s="804" t="s">
        <v>606</v>
      </c>
      <c r="C13" s="804" t="s">
        <v>201</v>
      </c>
      <c r="D13" s="823" t="s">
        <v>75</v>
      </c>
      <c r="E13" s="54" t="s">
        <v>6</v>
      </c>
      <c r="F13" s="639" t="s">
        <v>77</v>
      </c>
      <c r="G13" s="463">
        <v>70</v>
      </c>
      <c r="H13" s="464">
        <v>70</v>
      </c>
      <c r="I13" s="464">
        <v>70</v>
      </c>
      <c r="J13" s="464">
        <v>70</v>
      </c>
      <c r="K13" s="464">
        <v>70</v>
      </c>
      <c r="L13" s="464">
        <v>30</v>
      </c>
      <c r="M13" s="464">
        <v>30</v>
      </c>
      <c r="N13" s="464">
        <v>30</v>
      </c>
      <c r="O13" s="464">
        <v>70</v>
      </c>
      <c r="P13" s="464">
        <v>70</v>
      </c>
      <c r="Q13" s="464">
        <v>70</v>
      </c>
      <c r="R13" s="465">
        <v>70</v>
      </c>
      <c r="S13" s="250">
        <f>SUM(G13:R13)</f>
        <v>720</v>
      </c>
      <c r="T13" s="736"/>
      <c r="U13" s="730"/>
      <c r="V13" s="730"/>
      <c r="W13" s="730"/>
      <c r="X13" s="730"/>
      <c r="Y13" s="730"/>
      <c r="Z13" s="730"/>
      <c r="AA13" s="739" t="str">
        <f>D13</f>
        <v>kg</v>
      </c>
      <c r="AB13" s="780">
        <f>SUM(S13:S15)</f>
        <v>1090</v>
      </c>
      <c r="AC13" s="730"/>
      <c r="AD13" s="761">
        <f>AB13*AC13</f>
        <v>0</v>
      </c>
      <c r="AE13" s="730"/>
      <c r="AF13" s="730"/>
      <c r="AG13" s="730"/>
      <c r="AH13" s="733"/>
      <c r="AI13" s="769"/>
      <c r="AJ13" s="769"/>
      <c r="AK13" s="769"/>
    </row>
    <row r="14" spans="1:37" ht="35.1" customHeight="1" x14ac:dyDescent="0.25">
      <c r="A14" s="1159" t="s">
        <v>200</v>
      </c>
      <c r="B14" s="741"/>
      <c r="C14" s="741"/>
      <c r="D14" s="738"/>
      <c r="E14" s="9" t="s">
        <v>8</v>
      </c>
      <c r="F14" s="640" t="s">
        <v>77</v>
      </c>
      <c r="G14" s="466">
        <v>20</v>
      </c>
      <c r="H14" s="467">
        <v>20</v>
      </c>
      <c r="I14" s="467">
        <v>20</v>
      </c>
      <c r="J14" s="467">
        <v>20</v>
      </c>
      <c r="K14" s="467">
        <v>20</v>
      </c>
      <c r="L14" s="467">
        <v>20</v>
      </c>
      <c r="M14" s="467">
        <v>20</v>
      </c>
      <c r="N14" s="467">
        <v>20</v>
      </c>
      <c r="O14" s="467">
        <v>20</v>
      </c>
      <c r="P14" s="467">
        <v>20</v>
      </c>
      <c r="Q14" s="467">
        <v>20</v>
      </c>
      <c r="R14" s="468">
        <v>20</v>
      </c>
      <c r="S14" s="251">
        <f t="shared" ref="S14:S15" si="0">SUM(G14:R14)</f>
        <v>240</v>
      </c>
      <c r="T14" s="764"/>
      <c r="U14" s="762"/>
      <c r="V14" s="762"/>
      <c r="W14" s="762"/>
      <c r="X14" s="762"/>
      <c r="Y14" s="762"/>
      <c r="Z14" s="762"/>
      <c r="AA14" s="784"/>
      <c r="AB14" s="781"/>
      <c r="AC14" s="762"/>
      <c r="AD14" s="760"/>
      <c r="AE14" s="762"/>
      <c r="AF14" s="762"/>
      <c r="AG14" s="762"/>
      <c r="AH14" s="772"/>
      <c r="AI14" s="726"/>
      <c r="AJ14" s="726"/>
      <c r="AK14" s="726"/>
    </row>
    <row r="15" spans="1:37" ht="35.1" customHeight="1" thickBot="1" x14ac:dyDescent="0.3">
      <c r="A15" s="1160" t="s">
        <v>200</v>
      </c>
      <c r="B15" s="806"/>
      <c r="C15" s="806"/>
      <c r="D15" s="753"/>
      <c r="E15" s="214" t="s">
        <v>78</v>
      </c>
      <c r="F15" s="215" t="s">
        <v>106</v>
      </c>
      <c r="G15" s="469">
        <v>20</v>
      </c>
      <c r="H15" s="470">
        <v>20</v>
      </c>
      <c r="I15" s="470">
        <v>20</v>
      </c>
      <c r="J15" s="470">
        <v>10</v>
      </c>
      <c r="K15" s="470">
        <v>10</v>
      </c>
      <c r="L15" s="470"/>
      <c r="M15" s="470"/>
      <c r="N15" s="470"/>
      <c r="O15" s="470"/>
      <c r="P15" s="470">
        <v>10</v>
      </c>
      <c r="Q15" s="470">
        <v>20</v>
      </c>
      <c r="R15" s="471">
        <v>20</v>
      </c>
      <c r="S15" s="252">
        <f t="shared" si="0"/>
        <v>130</v>
      </c>
      <c r="T15" s="764"/>
      <c r="U15" s="762"/>
      <c r="V15" s="762"/>
      <c r="W15" s="762"/>
      <c r="X15" s="762"/>
      <c r="Y15" s="762"/>
      <c r="Z15" s="762"/>
      <c r="AA15" s="784"/>
      <c r="AB15" s="781"/>
      <c r="AC15" s="762"/>
      <c r="AD15" s="760"/>
      <c r="AE15" s="762"/>
      <c r="AF15" s="762"/>
      <c r="AG15" s="762"/>
      <c r="AH15" s="772"/>
      <c r="AI15" s="727"/>
      <c r="AJ15" s="727"/>
      <c r="AK15" s="727"/>
    </row>
    <row r="16" spans="1:37" ht="21" thickBot="1" x14ac:dyDescent="0.35">
      <c r="A16" s="220"/>
      <c r="B16" s="839" t="s">
        <v>95</v>
      </c>
      <c r="C16" s="840"/>
      <c r="D16" s="840"/>
      <c r="E16" s="840"/>
      <c r="F16" s="840"/>
      <c r="G16" s="840"/>
      <c r="H16" s="840"/>
      <c r="I16" s="840"/>
      <c r="J16" s="840"/>
      <c r="K16" s="840"/>
      <c r="L16" s="840"/>
      <c r="M16" s="840"/>
      <c r="N16" s="840"/>
      <c r="O16" s="840"/>
      <c r="P16" s="840"/>
      <c r="Q16" s="840"/>
      <c r="R16" s="840"/>
      <c r="S16" s="840"/>
      <c r="T16" s="840"/>
      <c r="U16" s="840"/>
      <c r="V16" s="840"/>
      <c r="W16" s="840"/>
      <c r="X16" s="840"/>
      <c r="Y16" s="840"/>
      <c r="Z16" s="840"/>
      <c r="AA16" s="840"/>
      <c r="AB16" s="840"/>
      <c r="AC16" s="840"/>
      <c r="AD16" s="958"/>
      <c r="AE16" s="221" t="e">
        <f>SUM(#REF!)</f>
        <v>#REF!</v>
      </c>
    </row>
    <row r="17" spans="1:45" ht="18.75" x14ac:dyDescent="0.3">
      <c r="AG17" s="2"/>
      <c r="AH17" s="2"/>
      <c r="AI17" s="2"/>
      <c r="AJ17" s="2"/>
      <c r="AK17" s="2"/>
      <c r="AL17" s="2"/>
      <c r="AM17" s="2"/>
      <c r="AN17" s="2"/>
      <c r="AO17" s="2"/>
    </row>
    <row r="18" spans="1:45" ht="18.75" x14ac:dyDescent="0.3">
      <c r="H18" s="2"/>
      <c r="I18" s="2"/>
      <c r="J18" s="2"/>
      <c r="K18" s="2"/>
      <c r="L18" s="2"/>
      <c r="M18" s="2"/>
      <c r="N18" s="2"/>
      <c r="O18" s="2"/>
      <c r="P18" s="2"/>
      <c r="AA18" s="1156"/>
      <c r="AB18" s="1156"/>
      <c r="AC18" s="1156"/>
      <c r="AD18" s="1156"/>
      <c r="AE18" s="1156"/>
      <c r="AF18" s="1156"/>
      <c r="AG18" s="1156"/>
      <c r="AH18" s="1156"/>
      <c r="AI18" s="1156"/>
      <c r="AJ18" s="16"/>
      <c r="AK18" s="16"/>
      <c r="AL18" s="24"/>
      <c r="AM18" s="25"/>
    </row>
    <row r="19" spans="1:45" ht="18.75" x14ac:dyDescent="0.3">
      <c r="B19" s="1156" t="s">
        <v>607</v>
      </c>
      <c r="C19" s="1156"/>
      <c r="D19" s="1156"/>
      <c r="E19" s="1156"/>
      <c r="F19" s="1156"/>
      <c r="G19" s="1156"/>
      <c r="H19" s="1156"/>
      <c r="I19" s="1156"/>
      <c r="J19" s="1156"/>
      <c r="K19" s="16"/>
      <c r="L19" s="16"/>
      <c r="M19" s="24"/>
      <c r="N19" s="25"/>
      <c r="AB19" s="21"/>
      <c r="AC19" s="22"/>
      <c r="AD19" s="22"/>
      <c r="AE19" s="22"/>
      <c r="AF19" s="22"/>
      <c r="AG19" s="22"/>
      <c r="AH19" s="22"/>
      <c r="AI19" s="26"/>
      <c r="AJ19" s="27"/>
      <c r="AK19" s="28"/>
      <c r="AL19" s="28"/>
      <c r="AM19" s="29"/>
    </row>
    <row r="20" spans="1:45" ht="18.75" x14ac:dyDescent="0.3">
      <c r="C20" s="21"/>
      <c r="D20" s="22"/>
      <c r="E20" s="22"/>
      <c r="F20" s="22"/>
      <c r="G20" s="22"/>
      <c r="H20" s="22"/>
      <c r="I20" s="22"/>
      <c r="J20" s="26"/>
      <c r="K20" s="27"/>
      <c r="L20" s="28"/>
      <c r="M20" s="28"/>
      <c r="N20" s="29"/>
      <c r="Z20" s="2"/>
      <c r="AA20" s="815"/>
      <c r="AB20" s="815"/>
      <c r="AC20" s="815"/>
      <c r="AD20" s="815"/>
      <c r="AE20" s="815"/>
      <c r="AF20" s="815"/>
      <c r="AG20" s="815"/>
      <c r="AH20" s="815"/>
      <c r="AI20" s="815"/>
      <c r="AJ20" s="815"/>
      <c r="AK20" s="815"/>
      <c r="AL20" s="815"/>
      <c r="AM20" s="815"/>
      <c r="AN20" s="2"/>
      <c r="AO20" s="2"/>
      <c r="AP20" s="2"/>
      <c r="AQ20" s="2"/>
      <c r="AR20" s="2"/>
      <c r="AS20" s="2"/>
    </row>
    <row r="21" spans="1:45" ht="18.75" x14ac:dyDescent="0.3">
      <c r="A21" s="2"/>
      <c r="B21" s="815" t="s">
        <v>98</v>
      </c>
      <c r="C21" s="815"/>
      <c r="D21" s="815"/>
      <c r="E21" s="815"/>
      <c r="F21" s="815"/>
      <c r="G21" s="815"/>
      <c r="H21" s="815"/>
      <c r="I21" s="815"/>
      <c r="J21" s="815"/>
      <c r="K21" s="815"/>
      <c r="L21" s="815"/>
      <c r="M21" s="815"/>
      <c r="N21" s="815"/>
      <c r="O21" s="2"/>
      <c r="P21" s="2"/>
      <c r="Q21" s="2"/>
      <c r="R21" s="2"/>
      <c r="S21" s="2"/>
      <c r="T21" s="2"/>
      <c r="Z21" s="2"/>
      <c r="AA21" s="815"/>
      <c r="AB21" s="815"/>
      <c r="AC21" s="815"/>
      <c r="AD21" s="815"/>
      <c r="AE21" s="815"/>
      <c r="AF21" s="815"/>
      <c r="AG21" s="815"/>
      <c r="AH21" s="815"/>
      <c r="AI21" s="815"/>
      <c r="AJ21" s="2"/>
      <c r="AK21" s="2"/>
      <c r="AL21" s="2"/>
      <c r="AM21" s="2"/>
      <c r="AN21" s="2"/>
      <c r="AO21" s="2"/>
      <c r="AP21" s="2"/>
      <c r="AQ21" s="2"/>
      <c r="AR21" s="2"/>
      <c r="AS21" s="2"/>
    </row>
    <row r="22" spans="1:45" ht="18.75" x14ac:dyDescent="0.3">
      <c r="A22" s="2"/>
      <c r="B22" s="815" t="s">
        <v>32</v>
      </c>
      <c r="C22" s="815"/>
      <c r="D22" s="815"/>
      <c r="E22" s="815"/>
      <c r="F22" s="815"/>
      <c r="G22" s="815"/>
      <c r="H22" s="815"/>
      <c r="I22" s="815"/>
      <c r="J22" s="815"/>
      <c r="K22" s="2"/>
      <c r="L22" s="2"/>
      <c r="M22" s="2"/>
      <c r="N22" s="2"/>
      <c r="O22" s="2"/>
      <c r="P22" s="2"/>
      <c r="Q22" s="2"/>
      <c r="R22" s="2"/>
      <c r="S22" s="2"/>
      <c r="T22" s="2"/>
      <c r="Z22" s="2"/>
      <c r="AA22" s="815"/>
      <c r="AB22" s="815"/>
      <c r="AC22" s="815"/>
      <c r="AD22" s="815"/>
      <c r="AE22" s="815"/>
      <c r="AF22" s="815"/>
      <c r="AG22" s="815"/>
      <c r="AH22" s="815"/>
      <c r="AI22" s="815"/>
      <c r="AJ22" s="2"/>
      <c r="AK22" s="2"/>
      <c r="AL22" s="2"/>
      <c r="AM22" s="2"/>
      <c r="AN22" s="2"/>
      <c r="AO22" s="2"/>
      <c r="AP22" s="2"/>
      <c r="AQ22" s="2"/>
      <c r="AR22" s="2"/>
      <c r="AS22" s="2"/>
    </row>
    <row r="23" spans="1:45" ht="18.75" x14ac:dyDescent="0.3">
      <c r="A23" s="2"/>
      <c r="B23" s="815" t="s">
        <v>33</v>
      </c>
      <c r="C23" s="815"/>
      <c r="D23" s="815"/>
      <c r="E23" s="815"/>
      <c r="F23" s="815"/>
      <c r="G23" s="815"/>
      <c r="H23" s="815"/>
      <c r="I23" s="815"/>
      <c r="J23" s="815"/>
      <c r="K23" s="2"/>
      <c r="L23" s="2"/>
      <c r="M23" s="2"/>
      <c r="N23" s="2"/>
      <c r="O23" s="2"/>
      <c r="P23" s="2"/>
      <c r="Q23" s="2"/>
      <c r="R23" s="2"/>
      <c r="S23" s="2"/>
      <c r="T23" s="2"/>
      <c r="AB23" s="1"/>
    </row>
    <row r="24" spans="1:45" x14ac:dyDescent="0.25">
      <c r="C24" s="1"/>
      <c r="AB24" s="1"/>
    </row>
    <row r="25" spans="1:45" ht="15.75" x14ac:dyDescent="0.25">
      <c r="C25" s="1"/>
      <c r="Z25" s="809"/>
      <c r="AA25" s="809"/>
      <c r="AB25" s="809"/>
      <c r="AC25" s="809"/>
      <c r="AD25" s="809"/>
      <c r="AE25" s="809"/>
      <c r="AF25" s="809"/>
      <c r="AG25" s="809"/>
      <c r="AH25" s="809"/>
      <c r="AI25" s="809"/>
      <c r="AJ25" s="809"/>
      <c r="AK25" s="809"/>
      <c r="AL25" s="809"/>
      <c r="AM25" s="809"/>
      <c r="AN25" s="809"/>
      <c r="AO25" s="809"/>
      <c r="AP25" s="186"/>
      <c r="AQ25" s="186"/>
      <c r="AR25" s="186"/>
      <c r="AS25" s="186"/>
    </row>
    <row r="26" spans="1:45" ht="15.75" x14ac:dyDescent="0.25">
      <c r="A26" s="809" t="s">
        <v>506</v>
      </c>
      <c r="B26" s="809"/>
      <c r="C26" s="809"/>
      <c r="D26" s="809"/>
      <c r="E26" s="809"/>
      <c r="F26" s="809"/>
      <c r="G26" s="809"/>
      <c r="H26" s="809"/>
      <c r="I26" s="809"/>
      <c r="J26" s="809"/>
      <c r="K26" s="809"/>
      <c r="L26" s="809"/>
      <c r="M26" s="809"/>
      <c r="N26" s="809"/>
      <c r="O26" s="809"/>
      <c r="P26" s="809"/>
      <c r="Q26" s="186"/>
      <c r="R26" s="186"/>
      <c r="S26" s="186"/>
      <c r="T26" s="186"/>
      <c r="Z26" s="810"/>
      <c r="AA26" s="810"/>
      <c r="AB26" s="810"/>
      <c r="AC26" s="810"/>
      <c r="AD26" s="810"/>
      <c r="AE26" s="810"/>
      <c r="AF26" s="810"/>
      <c r="AG26" s="810"/>
      <c r="AH26" s="186"/>
      <c r="AI26" s="186"/>
      <c r="AJ26" s="186"/>
      <c r="AK26" s="186"/>
      <c r="AL26" s="186"/>
      <c r="AM26" s="186"/>
      <c r="AN26" s="186"/>
      <c r="AO26" s="186"/>
      <c r="AP26" s="186"/>
      <c r="AQ26" s="186"/>
      <c r="AR26" s="186"/>
      <c r="AS26" s="186"/>
    </row>
    <row r="27" spans="1:45" ht="15.75" x14ac:dyDescent="0.25">
      <c r="A27" s="810" t="s">
        <v>566</v>
      </c>
      <c r="B27" s="810"/>
      <c r="C27" s="810"/>
      <c r="D27" s="810"/>
      <c r="E27" s="810"/>
      <c r="F27" s="810"/>
      <c r="G27" s="810"/>
      <c r="H27" s="810"/>
      <c r="I27" s="186"/>
      <c r="J27" s="186"/>
      <c r="K27" s="186"/>
      <c r="L27" s="186"/>
      <c r="M27" s="186"/>
      <c r="N27" s="186"/>
      <c r="O27" s="186"/>
      <c r="P27" s="186"/>
      <c r="Q27" s="186"/>
      <c r="R27" s="186"/>
      <c r="S27" s="186"/>
      <c r="T27" s="186"/>
      <c r="Z27" s="811"/>
      <c r="AA27" s="811"/>
      <c r="AB27" s="811"/>
      <c r="AC27" s="811"/>
      <c r="AD27" s="811"/>
      <c r="AE27" s="811"/>
      <c r="AF27" s="811"/>
      <c r="AG27" s="811"/>
      <c r="AH27" s="811"/>
      <c r="AI27" s="811"/>
      <c r="AJ27" s="811"/>
      <c r="AK27" s="186"/>
      <c r="AL27" s="186"/>
      <c r="AM27" s="186"/>
      <c r="AN27" s="186"/>
      <c r="AO27" s="186"/>
      <c r="AP27" s="186"/>
      <c r="AQ27" s="186"/>
      <c r="AR27" s="186"/>
      <c r="AS27" s="186"/>
    </row>
    <row r="28" spans="1:45" ht="15.75" x14ac:dyDescent="0.25">
      <c r="A28" s="811" t="s">
        <v>495</v>
      </c>
      <c r="B28" s="811"/>
      <c r="C28" s="811"/>
      <c r="D28" s="811"/>
      <c r="E28" s="811"/>
      <c r="F28" s="811"/>
      <c r="G28" s="811"/>
      <c r="H28" s="811"/>
      <c r="I28" s="811"/>
      <c r="J28" s="811"/>
      <c r="K28" s="811"/>
      <c r="L28" s="186"/>
      <c r="M28" s="186"/>
      <c r="N28" s="186"/>
      <c r="O28" s="186"/>
      <c r="P28" s="186"/>
      <c r="Q28" s="186"/>
      <c r="R28" s="186"/>
      <c r="S28" s="186"/>
      <c r="T28" s="186"/>
      <c r="Z28" s="812"/>
      <c r="AA28" s="812"/>
      <c r="AB28" s="812"/>
      <c r="AC28" s="812"/>
      <c r="AD28" s="812"/>
      <c r="AE28" s="812"/>
      <c r="AF28" s="812"/>
      <c r="AG28" s="812"/>
      <c r="AH28" s="812"/>
      <c r="AI28" s="812"/>
      <c r="AJ28" s="812"/>
      <c r="AK28" s="186"/>
      <c r="AL28" s="186"/>
      <c r="AM28" s="186"/>
      <c r="AN28" s="186"/>
      <c r="AO28" s="186"/>
      <c r="AP28" s="186"/>
      <c r="AQ28" s="186"/>
      <c r="AR28" s="186"/>
      <c r="AS28" s="186"/>
    </row>
    <row r="29" spans="1:45" ht="15.75" x14ac:dyDescent="0.25">
      <c r="A29" s="812" t="s">
        <v>544</v>
      </c>
      <c r="B29" s="812"/>
      <c r="C29" s="812"/>
      <c r="D29" s="812"/>
      <c r="E29" s="812"/>
      <c r="F29" s="812"/>
      <c r="G29" s="812"/>
      <c r="H29" s="812"/>
      <c r="I29" s="812"/>
      <c r="J29" s="812"/>
      <c r="K29" s="812"/>
      <c r="L29" s="186"/>
      <c r="M29" s="186"/>
      <c r="N29" s="186"/>
      <c r="O29" s="186"/>
      <c r="P29" s="186"/>
      <c r="Q29" s="186"/>
      <c r="R29" s="186"/>
      <c r="S29" s="186"/>
      <c r="T29" s="186"/>
      <c r="Z29" s="948"/>
      <c r="AA29" s="948"/>
      <c r="AB29" s="948"/>
      <c r="AC29" s="948"/>
      <c r="AD29" s="948"/>
      <c r="AE29" s="948"/>
      <c r="AF29" s="948"/>
      <c r="AG29" s="948"/>
      <c r="AH29" s="948"/>
      <c r="AI29" s="948"/>
      <c r="AJ29" s="948"/>
      <c r="AK29" s="948"/>
      <c r="AL29" s="948"/>
      <c r="AM29" s="187"/>
      <c r="AN29" s="187"/>
      <c r="AO29" s="187"/>
      <c r="AP29" s="187"/>
      <c r="AQ29" s="187"/>
      <c r="AR29" s="186"/>
      <c r="AS29" s="186"/>
    </row>
    <row r="30" spans="1:45" ht="15.75" x14ac:dyDescent="0.25">
      <c r="A30" s="948" t="s">
        <v>550</v>
      </c>
      <c r="B30" s="948"/>
      <c r="C30" s="948"/>
      <c r="D30" s="948"/>
      <c r="E30" s="948"/>
      <c r="F30" s="948"/>
      <c r="G30" s="948"/>
      <c r="H30" s="948"/>
      <c r="I30" s="948"/>
      <c r="J30" s="948"/>
      <c r="K30" s="948"/>
      <c r="L30" s="948"/>
      <c r="M30" s="948"/>
      <c r="N30" s="187"/>
      <c r="O30" s="187"/>
      <c r="P30" s="187"/>
      <c r="Q30" s="187"/>
      <c r="R30" s="187"/>
      <c r="S30" s="186"/>
      <c r="T30" s="186"/>
      <c r="Z30" s="948"/>
      <c r="AA30" s="948"/>
      <c r="AB30" s="948"/>
      <c r="AC30" s="948"/>
      <c r="AD30" s="948"/>
      <c r="AE30" s="948"/>
      <c r="AF30" s="948"/>
      <c r="AG30" s="948"/>
      <c r="AH30" s="222"/>
      <c r="AI30" s="223"/>
      <c r="AJ30" s="223"/>
      <c r="AK30" s="223"/>
      <c r="AL30" s="223"/>
      <c r="AM30" s="186"/>
      <c r="AN30" s="186"/>
      <c r="AO30" s="186"/>
      <c r="AP30" s="186"/>
      <c r="AQ30" s="186"/>
      <c r="AR30" s="186"/>
      <c r="AS30" s="186"/>
    </row>
    <row r="31" spans="1:45" ht="15.75" x14ac:dyDescent="0.25">
      <c r="A31" s="948" t="s">
        <v>503</v>
      </c>
      <c r="B31" s="948"/>
      <c r="C31" s="948"/>
      <c r="D31" s="948"/>
      <c r="E31" s="948"/>
      <c r="F31" s="948"/>
      <c r="G31" s="948"/>
      <c r="H31" s="948"/>
      <c r="I31" s="222"/>
      <c r="J31" s="223"/>
      <c r="K31" s="223"/>
      <c r="L31" s="223"/>
      <c r="M31" s="223"/>
      <c r="N31" s="186"/>
      <c r="O31" s="186"/>
      <c r="P31" s="186"/>
      <c r="Q31" s="186"/>
      <c r="R31" s="186"/>
      <c r="S31" s="186"/>
      <c r="T31" s="186"/>
      <c r="Z31" s="813"/>
      <c r="AA31" s="813"/>
      <c r="AB31" s="813"/>
      <c r="AC31" s="813"/>
      <c r="AD31" s="813"/>
      <c r="AE31" s="813"/>
      <c r="AF31" s="813"/>
      <c r="AG31" s="813"/>
      <c r="AH31" s="813"/>
      <c r="AI31" s="813"/>
      <c r="AJ31" s="813"/>
      <c r="AK31" s="187"/>
      <c r="AL31" s="186"/>
      <c r="AM31" s="186"/>
      <c r="AN31" s="186"/>
      <c r="AO31" s="186"/>
      <c r="AP31" s="186"/>
      <c r="AQ31" s="186"/>
      <c r="AR31" s="186"/>
      <c r="AS31" s="186"/>
    </row>
    <row r="32" spans="1:45" ht="15.75" x14ac:dyDescent="0.25">
      <c r="A32" s="813" t="s">
        <v>504</v>
      </c>
      <c r="B32" s="813"/>
      <c r="C32" s="813"/>
      <c r="D32" s="813"/>
      <c r="E32" s="813"/>
      <c r="F32" s="813"/>
      <c r="G32" s="813"/>
      <c r="H32" s="813"/>
      <c r="I32" s="813"/>
      <c r="J32" s="813"/>
      <c r="K32" s="813"/>
      <c r="L32" s="187"/>
      <c r="M32" s="186"/>
      <c r="N32" s="186"/>
      <c r="O32" s="186"/>
      <c r="P32" s="186"/>
      <c r="Q32" s="186"/>
      <c r="R32" s="186"/>
      <c r="S32" s="186"/>
      <c r="T32" s="186"/>
      <c r="Z32" s="813"/>
      <c r="AA32" s="813"/>
      <c r="AB32" s="813"/>
      <c r="AC32" s="813"/>
      <c r="AD32" s="813"/>
      <c r="AE32" s="813"/>
      <c r="AF32" s="813"/>
      <c r="AG32" s="813"/>
      <c r="AH32" s="187"/>
      <c r="AI32" s="188"/>
      <c r="AJ32" s="188"/>
      <c r="AK32" s="188"/>
      <c r="AL32" s="186"/>
      <c r="AM32" s="186"/>
      <c r="AN32" s="186"/>
      <c r="AO32" s="186"/>
      <c r="AP32" s="186"/>
      <c r="AQ32" s="186"/>
      <c r="AR32" s="186"/>
      <c r="AS32" s="186"/>
    </row>
    <row r="33" spans="1:45" ht="15.75" x14ac:dyDescent="0.25">
      <c r="A33" s="813" t="s">
        <v>551</v>
      </c>
      <c r="B33" s="813"/>
      <c r="C33" s="813"/>
      <c r="D33" s="813"/>
      <c r="E33" s="813"/>
      <c r="F33" s="813"/>
      <c r="G33" s="813"/>
      <c r="H33" s="813"/>
      <c r="I33" s="187"/>
      <c r="J33" s="188"/>
      <c r="K33" s="188"/>
      <c r="L33" s="188"/>
      <c r="M33" s="186"/>
      <c r="N33" s="186"/>
      <c r="O33" s="186"/>
      <c r="P33" s="186"/>
      <c r="Q33" s="186"/>
      <c r="R33" s="186"/>
      <c r="S33" s="186"/>
      <c r="T33" s="186"/>
      <c r="Z33" s="814"/>
      <c r="AA33" s="814"/>
      <c r="AB33" s="814"/>
      <c r="AC33" s="814"/>
      <c r="AD33" s="814"/>
      <c r="AE33" s="814"/>
      <c r="AF33" s="814"/>
      <c r="AG33" s="186"/>
      <c r="AH33" s="186"/>
      <c r="AI33" s="186"/>
      <c r="AJ33" s="186"/>
      <c r="AK33" s="186"/>
      <c r="AL33" s="186"/>
      <c r="AM33" s="186"/>
      <c r="AN33" s="186"/>
      <c r="AO33" s="186"/>
      <c r="AP33" s="186"/>
      <c r="AQ33" s="186"/>
      <c r="AR33" s="186"/>
      <c r="AS33" s="186"/>
    </row>
    <row r="34" spans="1:45" ht="15.75" x14ac:dyDescent="0.25">
      <c r="A34" s="814" t="s">
        <v>496</v>
      </c>
      <c r="B34" s="814"/>
      <c r="C34" s="814"/>
      <c r="D34" s="814"/>
      <c r="E34" s="814"/>
      <c r="F34" s="814"/>
      <c r="G34" s="814"/>
      <c r="H34" s="186"/>
      <c r="I34" s="186"/>
      <c r="J34" s="186"/>
      <c r="K34" s="186"/>
      <c r="L34" s="186"/>
      <c r="M34" s="186"/>
      <c r="N34" s="186"/>
      <c r="O34" s="186"/>
      <c r="P34" s="186"/>
      <c r="Q34" s="186"/>
      <c r="R34" s="186"/>
      <c r="S34" s="186"/>
      <c r="T34" s="186"/>
      <c r="Z34" s="808"/>
      <c r="AA34" s="808"/>
      <c r="AB34" s="808"/>
      <c r="AC34" s="808"/>
      <c r="AD34" s="808"/>
      <c r="AE34" s="808"/>
      <c r="AF34" s="808"/>
      <c r="AG34" s="808"/>
      <c r="AH34" s="808"/>
      <c r="AI34" s="808"/>
      <c r="AJ34" s="808"/>
      <c r="AK34" s="808"/>
      <c r="AL34" s="808"/>
      <c r="AM34" s="808"/>
      <c r="AN34" s="186"/>
      <c r="AO34" s="186"/>
      <c r="AP34" s="186"/>
      <c r="AQ34" s="186"/>
      <c r="AR34" s="186"/>
      <c r="AS34" s="186"/>
    </row>
    <row r="35" spans="1:45" ht="15.75" x14ac:dyDescent="0.25">
      <c r="A35" s="808" t="s">
        <v>497</v>
      </c>
      <c r="B35" s="808"/>
      <c r="C35" s="808"/>
      <c r="D35" s="808"/>
      <c r="E35" s="808"/>
      <c r="F35" s="808"/>
      <c r="G35" s="808"/>
      <c r="H35" s="808"/>
      <c r="I35" s="808"/>
      <c r="J35" s="808"/>
      <c r="K35" s="808"/>
      <c r="L35" s="808"/>
      <c r="M35" s="808"/>
      <c r="N35" s="808"/>
      <c r="O35" s="186"/>
      <c r="P35" s="186"/>
      <c r="Q35" s="186"/>
      <c r="R35" s="186"/>
      <c r="S35" s="186"/>
      <c r="T35" s="186"/>
      <c r="Z35" s="819"/>
      <c r="AA35" s="819"/>
      <c r="AB35" s="819"/>
      <c r="AC35" s="819"/>
      <c r="AD35" s="186"/>
      <c r="AE35" s="186"/>
      <c r="AF35" s="186"/>
      <c r="AG35" s="186"/>
      <c r="AH35" s="186"/>
      <c r="AI35" s="186"/>
      <c r="AJ35" s="186"/>
      <c r="AK35" s="186"/>
      <c r="AL35" s="186"/>
      <c r="AM35" s="186"/>
      <c r="AN35" s="186"/>
      <c r="AO35" s="186"/>
      <c r="AP35" s="186"/>
      <c r="AQ35" s="186"/>
      <c r="AR35" s="186"/>
      <c r="AS35" s="186"/>
    </row>
    <row r="36" spans="1:45" ht="15.75" x14ac:dyDescent="0.25">
      <c r="A36" s="819" t="s">
        <v>498</v>
      </c>
      <c r="B36" s="819"/>
      <c r="C36" s="819"/>
      <c r="D36" s="819"/>
      <c r="E36" s="186"/>
      <c r="F36" s="186"/>
      <c r="G36" s="186"/>
      <c r="H36" s="186"/>
      <c r="I36" s="186"/>
      <c r="J36" s="186"/>
      <c r="K36" s="186"/>
      <c r="L36" s="186"/>
      <c r="M36" s="186"/>
      <c r="N36" s="186"/>
      <c r="O36" s="186"/>
      <c r="P36" s="186"/>
      <c r="Q36" s="186"/>
      <c r="R36" s="186"/>
      <c r="S36" s="186"/>
      <c r="T36" s="186"/>
      <c r="Z36" s="807"/>
      <c r="AA36" s="807"/>
      <c r="AB36" s="807"/>
      <c r="AC36" s="807"/>
      <c r="AD36" s="807"/>
      <c r="AE36" s="807"/>
      <c r="AF36" s="807"/>
      <c r="AG36" s="807"/>
      <c r="AH36" s="807"/>
      <c r="AI36" s="807"/>
      <c r="AJ36" s="807"/>
      <c r="AK36" s="807"/>
      <c r="AL36" s="807"/>
      <c r="AM36" s="807"/>
      <c r="AN36" s="807"/>
      <c r="AO36" s="807"/>
      <c r="AP36" s="807"/>
      <c r="AQ36" s="807"/>
      <c r="AR36" s="807"/>
      <c r="AS36" s="807"/>
    </row>
    <row r="37" spans="1:45" ht="15.75" x14ac:dyDescent="0.25">
      <c r="A37" s="807" t="s">
        <v>499</v>
      </c>
      <c r="B37" s="807"/>
      <c r="C37" s="807"/>
      <c r="D37" s="807"/>
      <c r="E37" s="807"/>
      <c r="F37" s="807"/>
      <c r="G37" s="807"/>
      <c r="H37" s="807"/>
      <c r="I37" s="807"/>
      <c r="J37" s="807"/>
      <c r="K37" s="807"/>
      <c r="L37" s="807"/>
      <c r="M37" s="807"/>
      <c r="N37" s="807"/>
      <c r="O37" s="807"/>
      <c r="P37" s="807"/>
      <c r="Q37" s="807"/>
      <c r="R37" s="807"/>
      <c r="S37" s="807"/>
      <c r="T37" s="807"/>
      <c r="Z37" s="807"/>
      <c r="AA37" s="807"/>
      <c r="AB37" s="807"/>
      <c r="AC37" s="807"/>
      <c r="AD37" s="807"/>
      <c r="AE37" s="807"/>
      <c r="AF37" s="807"/>
      <c r="AG37" s="807"/>
      <c r="AH37" s="807"/>
      <c r="AI37" s="807"/>
      <c r="AJ37" s="807"/>
      <c r="AK37" s="807"/>
      <c r="AL37" s="807"/>
      <c r="AM37" s="807"/>
      <c r="AN37" s="807"/>
      <c r="AO37" s="807"/>
      <c r="AP37" s="807"/>
      <c r="AQ37" s="807"/>
      <c r="AR37" s="807"/>
      <c r="AS37" s="186"/>
    </row>
    <row r="38" spans="1:45" ht="15.75" x14ac:dyDescent="0.25">
      <c r="A38" s="807" t="s">
        <v>500</v>
      </c>
      <c r="B38" s="807"/>
      <c r="C38" s="807"/>
      <c r="D38" s="807"/>
      <c r="E38" s="807"/>
      <c r="F38" s="807"/>
      <c r="G38" s="807"/>
      <c r="H38" s="807"/>
      <c r="I38" s="807"/>
      <c r="J38" s="807"/>
      <c r="K38" s="807"/>
      <c r="L38" s="807"/>
      <c r="M38" s="807"/>
      <c r="N38" s="807"/>
      <c r="O38" s="807"/>
      <c r="P38" s="807"/>
      <c r="Q38" s="807"/>
      <c r="R38" s="807"/>
      <c r="S38" s="807"/>
      <c r="T38" s="186"/>
      <c r="Z38" s="807"/>
      <c r="AA38" s="807"/>
      <c r="AB38" s="807"/>
      <c r="AC38" s="807"/>
      <c r="AD38" s="807"/>
      <c r="AE38" s="807"/>
      <c r="AF38" s="807"/>
      <c r="AG38" s="807"/>
      <c r="AH38" s="807"/>
      <c r="AI38" s="807"/>
      <c r="AJ38" s="807"/>
      <c r="AK38" s="807"/>
      <c r="AL38" s="807"/>
      <c r="AM38" s="807"/>
      <c r="AN38" s="807"/>
      <c r="AO38" s="807"/>
      <c r="AP38" s="807"/>
      <c r="AQ38" s="807"/>
      <c r="AR38" s="807"/>
      <c r="AS38" s="186"/>
    </row>
    <row r="39" spans="1:45" ht="15.75" x14ac:dyDescent="0.25">
      <c r="A39" s="807" t="s">
        <v>501</v>
      </c>
      <c r="B39" s="807"/>
      <c r="C39" s="807"/>
      <c r="D39" s="807"/>
      <c r="E39" s="807"/>
      <c r="F39" s="807"/>
      <c r="G39" s="807"/>
      <c r="H39" s="807"/>
      <c r="I39" s="807"/>
      <c r="J39" s="807"/>
      <c r="K39" s="807"/>
      <c r="L39" s="807"/>
      <c r="M39" s="807"/>
      <c r="N39" s="807"/>
      <c r="O39" s="807"/>
      <c r="P39" s="807"/>
      <c r="Q39" s="807"/>
      <c r="R39" s="807"/>
      <c r="S39" s="807"/>
      <c r="T39" s="186"/>
      <c r="Z39" s="807"/>
      <c r="AA39" s="807"/>
      <c r="AB39" s="807"/>
      <c r="AC39" s="807"/>
      <c r="AD39" s="807"/>
      <c r="AE39" s="807"/>
      <c r="AF39" s="807"/>
      <c r="AG39" s="807"/>
      <c r="AH39" s="807"/>
      <c r="AI39" s="807"/>
      <c r="AJ39" s="807"/>
      <c r="AK39" s="807"/>
      <c r="AL39" s="807"/>
      <c r="AM39" s="807"/>
      <c r="AN39" s="807"/>
      <c r="AO39" s="807"/>
      <c r="AP39" s="807"/>
      <c r="AQ39" s="807"/>
      <c r="AR39" s="807"/>
      <c r="AS39" s="807"/>
    </row>
    <row r="40" spans="1:45" ht="15.75" x14ac:dyDescent="0.25">
      <c r="A40" s="807" t="s">
        <v>502</v>
      </c>
      <c r="B40" s="807"/>
      <c r="C40" s="807"/>
      <c r="D40" s="807"/>
      <c r="E40" s="807"/>
      <c r="F40" s="807"/>
      <c r="G40" s="807"/>
      <c r="H40" s="807"/>
      <c r="I40" s="807"/>
      <c r="J40" s="807"/>
      <c r="K40" s="807"/>
      <c r="L40" s="807"/>
      <c r="M40" s="807"/>
      <c r="N40" s="807"/>
      <c r="O40" s="807"/>
      <c r="P40" s="807"/>
      <c r="Q40" s="807"/>
      <c r="R40" s="807"/>
      <c r="S40" s="807"/>
      <c r="T40" s="807"/>
      <c r="Z40" s="807"/>
      <c r="AA40" s="807"/>
      <c r="AB40" s="807"/>
      <c r="AC40" s="807"/>
      <c r="AD40" s="807"/>
      <c r="AE40" s="807"/>
      <c r="AF40" s="186"/>
      <c r="AG40" s="186"/>
      <c r="AH40" s="186"/>
      <c r="AI40" s="186"/>
      <c r="AJ40" s="186"/>
      <c r="AK40" s="186"/>
      <c r="AL40" s="186"/>
      <c r="AM40" s="186"/>
      <c r="AN40" s="186"/>
      <c r="AO40" s="186"/>
      <c r="AP40" s="186"/>
      <c r="AQ40" s="186"/>
      <c r="AR40" s="186"/>
      <c r="AS40" s="186"/>
    </row>
    <row r="41" spans="1:45" ht="15.75" x14ac:dyDescent="0.25">
      <c r="A41" s="807" t="s">
        <v>505</v>
      </c>
      <c r="B41" s="807"/>
      <c r="C41" s="807"/>
      <c r="D41" s="807"/>
      <c r="E41" s="807"/>
      <c r="F41" s="807"/>
      <c r="G41" s="186"/>
      <c r="H41" s="186"/>
      <c r="I41" s="186"/>
      <c r="J41" s="186"/>
      <c r="K41" s="186"/>
      <c r="L41" s="186"/>
      <c r="M41" s="186"/>
      <c r="N41" s="186"/>
      <c r="O41" s="186"/>
      <c r="P41" s="186"/>
      <c r="Q41" s="186"/>
      <c r="R41" s="186"/>
      <c r="S41" s="186"/>
      <c r="T41" s="186"/>
      <c r="Z41" s="808"/>
      <c r="AA41" s="808"/>
      <c r="AB41" s="808"/>
      <c r="AC41" s="808"/>
      <c r="AD41" s="808"/>
      <c r="AE41" s="808"/>
      <c r="AF41" s="808"/>
      <c r="AG41" s="808"/>
      <c r="AH41" s="808"/>
      <c r="AI41" s="808"/>
      <c r="AJ41" s="808"/>
      <c r="AK41" s="808"/>
      <c r="AL41" s="808"/>
      <c r="AM41" s="186"/>
      <c r="AN41" s="186"/>
      <c r="AO41" s="186"/>
      <c r="AP41" s="186"/>
      <c r="AQ41" s="186"/>
      <c r="AR41" s="186"/>
      <c r="AS41" s="186"/>
    </row>
    <row r="42" spans="1:45" ht="15.75" x14ac:dyDescent="0.25">
      <c r="A42" s="808" t="s">
        <v>508</v>
      </c>
      <c r="B42" s="808"/>
      <c r="C42" s="808"/>
      <c r="D42" s="808"/>
      <c r="E42" s="808"/>
      <c r="F42" s="808"/>
      <c r="G42" s="808"/>
      <c r="H42" s="808"/>
      <c r="I42" s="808"/>
      <c r="J42" s="808"/>
      <c r="K42" s="808"/>
      <c r="L42" s="808"/>
      <c r="M42" s="808"/>
      <c r="N42" s="186"/>
      <c r="O42" s="186"/>
      <c r="P42" s="186"/>
      <c r="Q42" s="186"/>
      <c r="R42" s="186"/>
      <c r="S42" s="186"/>
      <c r="T42" s="186"/>
      <c r="AB42" s="1"/>
    </row>
    <row r="43" spans="1:45" x14ac:dyDescent="0.25">
      <c r="C43" s="1"/>
    </row>
  </sheetData>
  <protectedRanges>
    <protectedRange sqref="AC13:AH15" name="Diapazons2_5_1_1_1"/>
    <protectedRange sqref="T13:Y15" name="Diapazons1_5_1_1_1"/>
    <protectedRange sqref="AG17:AO17 H18:P18" name="Diapazons4_5_1_1"/>
    <protectedRange sqref="AA18:AM19 B19:N20" name="Diapazons4_5_1"/>
    <protectedRange sqref="AA20:AM22 B21:N23" name="Diapazons4_5_1_1_1"/>
    <protectedRange sqref="V16" name="Diapazons3_5_1_1_1_1"/>
  </protectedRanges>
  <mergeCells count="109">
    <mergeCell ref="T7:T9"/>
    <mergeCell ref="U7:U9"/>
    <mergeCell ref="V7:V9"/>
    <mergeCell ref="W7:W9"/>
    <mergeCell ref="X7:X9"/>
    <mergeCell ref="AK5:AK6"/>
    <mergeCell ref="A13:A15"/>
    <mergeCell ref="AA18:AI18"/>
    <mergeCell ref="Z37:AR37"/>
    <mergeCell ref="Z38:AR38"/>
    <mergeCell ref="Z39:AS39"/>
    <mergeCell ref="Z40:AE40"/>
    <mergeCell ref="Z27:AJ27"/>
    <mergeCell ref="Z28:AJ28"/>
    <mergeCell ref="Z29:AL29"/>
    <mergeCell ref="Z30:AG30"/>
    <mergeCell ref="Z31:AJ31"/>
    <mergeCell ref="AA20:AM20"/>
    <mergeCell ref="AA21:AI21"/>
    <mergeCell ref="AA22:AI22"/>
    <mergeCell ref="Z25:AO25"/>
    <mergeCell ref="Z26:AG26"/>
    <mergeCell ref="AF7:AF9"/>
    <mergeCell ref="AG7:AG9"/>
    <mergeCell ref="AH7:AH9"/>
    <mergeCell ref="T10:T12"/>
    <mergeCell ref="AB10:AB12"/>
    <mergeCell ref="Y7:Y9"/>
    <mergeCell ref="Z7:Z9"/>
    <mergeCell ref="A1:O1"/>
    <mergeCell ref="A2:O2"/>
    <mergeCell ref="A5:A6"/>
    <mergeCell ref="B5:C5"/>
    <mergeCell ref="D5:D6"/>
    <mergeCell ref="E5:E6"/>
    <mergeCell ref="F5:F6"/>
    <mergeCell ref="G5:R5"/>
    <mergeCell ref="AJ5:AJ6"/>
    <mergeCell ref="S5:S6"/>
    <mergeCell ref="T5:Z5"/>
    <mergeCell ref="AA5:AA6"/>
    <mergeCell ref="AB5:AB6"/>
    <mergeCell ref="AC5:AC6"/>
    <mergeCell ref="AD5:AD6"/>
    <mergeCell ref="AF5:AF6"/>
    <mergeCell ref="AG5:AG6"/>
    <mergeCell ref="AH5:AH6"/>
    <mergeCell ref="AI5:AI6"/>
    <mergeCell ref="Y13:Y15"/>
    <mergeCell ref="Z13:Z15"/>
    <mergeCell ref="AA13:AA15"/>
    <mergeCell ref="AB13:AB15"/>
    <mergeCell ref="AC13:AC15"/>
    <mergeCell ref="AE5:AE6"/>
    <mergeCell ref="AD13:AD15"/>
    <mergeCell ref="AA7:AA9"/>
    <mergeCell ref="AC7:AC9"/>
    <mergeCell ref="AE7:AE9"/>
    <mergeCell ref="AK13:AK15"/>
    <mergeCell ref="AE13:AE15"/>
    <mergeCell ref="AF13:AF15"/>
    <mergeCell ref="AG13:AG15"/>
    <mergeCell ref="AH13:AH15"/>
    <mergeCell ref="AI13:AI15"/>
    <mergeCell ref="AJ13:AJ15"/>
    <mergeCell ref="A10:A12"/>
    <mergeCell ref="B10:B12"/>
    <mergeCell ref="C10:C12"/>
    <mergeCell ref="D10:D12"/>
    <mergeCell ref="B13:B15"/>
    <mergeCell ref="C13:C15"/>
    <mergeCell ref="D13:D15"/>
    <mergeCell ref="T13:T15"/>
    <mergeCell ref="U13:U15"/>
    <mergeCell ref="V13:V15"/>
    <mergeCell ref="W13:W15"/>
    <mergeCell ref="X13:X15"/>
    <mergeCell ref="A7:A9"/>
    <mergeCell ref="B7:B9"/>
    <mergeCell ref="C7:C9"/>
    <mergeCell ref="D7:D9"/>
    <mergeCell ref="A31:H31"/>
    <mergeCell ref="B19:J19"/>
    <mergeCell ref="B21:N21"/>
    <mergeCell ref="B22:J22"/>
    <mergeCell ref="B23:J23"/>
    <mergeCell ref="A26:P26"/>
    <mergeCell ref="A42:M42"/>
    <mergeCell ref="B16:AD16"/>
    <mergeCell ref="A37:T37"/>
    <mergeCell ref="A38:S38"/>
    <mergeCell ref="A39:S39"/>
    <mergeCell ref="A40:T40"/>
    <mergeCell ref="A41:F41"/>
    <mergeCell ref="A32:K32"/>
    <mergeCell ref="A33:H33"/>
    <mergeCell ref="A34:G34"/>
    <mergeCell ref="A35:N35"/>
    <mergeCell ref="A36:D36"/>
    <mergeCell ref="A27:H27"/>
    <mergeCell ref="A28:K28"/>
    <mergeCell ref="A29:K29"/>
    <mergeCell ref="A30:M30"/>
    <mergeCell ref="Z41:AL41"/>
    <mergeCell ref="Z32:AG32"/>
    <mergeCell ref="Z33:AF33"/>
    <mergeCell ref="Z34:AM34"/>
    <mergeCell ref="Z35:AC35"/>
    <mergeCell ref="Z36:AS36"/>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FB0933-2D57-4FE8-AAF0-29AB7F58A355}">
  <dimension ref="A1:AL36"/>
  <sheetViews>
    <sheetView topLeftCell="M1" zoomScale="77" zoomScaleNormal="77" workbookViewId="0">
      <selection activeCell="AF8" sqref="AF8"/>
    </sheetView>
  </sheetViews>
  <sheetFormatPr defaultRowHeight="15" x14ac:dyDescent="0.25"/>
  <cols>
    <col min="2" max="2" width="20.7109375" customWidth="1"/>
    <col min="3" max="3" width="35.7109375" customWidth="1"/>
    <col min="4" max="4" width="18.7109375" customWidth="1"/>
    <col min="6" max="6" width="25.7109375" customWidth="1"/>
    <col min="7" max="7" width="15.7109375" customWidth="1"/>
    <col min="8" max="20" width="10.7109375" customWidth="1"/>
    <col min="21" max="38" width="18.7109375" customWidth="1"/>
  </cols>
  <sheetData>
    <row r="1" spans="1:38" ht="18.75" x14ac:dyDescent="0.25">
      <c r="D1" s="61"/>
      <c r="E1" s="721" t="s">
        <v>34</v>
      </c>
      <c r="F1" s="721"/>
      <c r="G1" s="721"/>
      <c r="H1" s="721"/>
      <c r="I1" s="721"/>
      <c r="J1" s="721"/>
      <c r="K1" s="721"/>
      <c r="L1" s="721"/>
      <c r="M1" s="721"/>
      <c r="N1" s="721"/>
      <c r="O1" s="721"/>
      <c r="P1" s="721"/>
      <c r="Q1" s="721"/>
      <c r="R1" s="721"/>
      <c r="S1" s="721"/>
    </row>
    <row r="2" spans="1:38" ht="18.75" x14ac:dyDescent="0.25">
      <c r="D2" s="61"/>
      <c r="E2" s="722" t="s">
        <v>35</v>
      </c>
      <c r="F2" s="722"/>
      <c r="G2" s="722"/>
      <c r="H2" s="722"/>
      <c r="I2" s="722"/>
      <c r="J2" s="722"/>
      <c r="K2" s="722"/>
      <c r="L2" s="722"/>
      <c r="M2" s="722"/>
      <c r="N2" s="722"/>
      <c r="O2" s="722"/>
      <c r="P2" s="722"/>
      <c r="Q2" s="722"/>
      <c r="R2" s="722"/>
      <c r="S2" s="722"/>
      <c r="T2" s="43"/>
    </row>
    <row r="3" spans="1:38" x14ac:dyDescent="0.25">
      <c r="D3" s="61"/>
    </row>
    <row r="4" spans="1:38" ht="15.75" thickBot="1" x14ac:dyDescent="0.3">
      <c r="D4" s="61"/>
    </row>
    <row r="5" spans="1:38" ht="39.950000000000003" customHeight="1" x14ac:dyDescent="0.25">
      <c r="A5" s="860" t="s">
        <v>99</v>
      </c>
      <c r="B5" s="782" t="s">
        <v>36</v>
      </c>
      <c r="C5" s="791" t="s">
        <v>37</v>
      </c>
      <c r="D5" s="791"/>
      <c r="E5" s="782" t="s">
        <v>38</v>
      </c>
      <c r="F5" s="858" t="s">
        <v>39</v>
      </c>
      <c r="G5" s="889" t="s">
        <v>40</v>
      </c>
      <c r="H5" s="886"/>
      <c r="I5" s="887"/>
      <c r="J5" s="887"/>
      <c r="K5" s="887"/>
      <c r="L5" s="887"/>
      <c r="M5" s="887"/>
      <c r="N5" s="887"/>
      <c r="O5" s="887"/>
      <c r="P5" s="887"/>
      <c r="Q5" s="887"/>
      <c r="R5" s="887"/>
      <c r="S5" s="887"/>
      <c r="T5" s="461" t="s">
        <v>95</v>
      </c>
      <c r="U5" s="795" t="s">
        <v>43</v>
      </c>
      <c r="V5" s="796"/>
      <c r="W5" s="796"/>
      <c r="X5" s="796"/>
      <c r="Y5" s="796"/>
      <c r="Z5" s="796"/>
      <c r="AA5" s="796"/>
      <c r="AB5" s="950" t="s">
        <v>44</v>
      </c>
      <c r="AC5" s="959" t="s">
        <v>45</v>
      </c>
      <c r="AD5" s="956" t="s">
        <v>46</v>
      </c>
      <c r="AE5" s="954" t="s">
        <v>47</v>
      </c>
      <c r="AF5" s="952" t="s">
        <v>557</v>
      </c>
      <c r="AG5" s="950" t="s">
        <v>49</v>
      </c>
      <c r="AH5" s="950" t="s">
        <v>50</v>
      </c>
      <c r="AI5" s="961" t="s">
        <v>51</v>
      </c>
      <c r="AJ5" s="767" t="s">
        <v>525</v>
      </c>
      <c r="AK5" s="767" t="s">
        <v>526</v>
      </c>
      <c r="AL5" s="767" t="s">
        <v>527</v>
      </c>
    </row>
    <row r="6" spans="1:38" ht="39.950000000000003" customHeight="1" thickBot="1" x14ac:dyDescent="0.3">
      <c r="A6" s="861"/>
      <c r="B6" s="783"/>
      <c r="C6" s="4" t="s">
        <v>52</v>
      </c>
      <c r="D6" s="5" t="s">
        <v>53</v>
      </c>
      <c r="E6" s="783"/>
      <c r="F6" s="1091"/>
      <c r="G6" s="1176"/>
      <c r="H6" s="100" t="s">
        <v>54</v>
      </c>
      <c r="I6" s="108" t="s">
        <v>55</v>
      </c>
      <c r="J6" s="108" t="s">
        <v>56</v>
      </c>
      <c r="K6" s="108" t="s">
        <v>57</v>
      </c>
      <c r="L6" s="108" t="s">
        <v>58</v>
      </c>
      <c r="M6" s="108" t="s">
        <v>59</v>
      </c>
      <c r="N6" s="108" t="s">
        <v>60</v>
      </c>
      <c r="O6" s="108" t="s">
        <v>61</v>
      </c>
      <c r="P6" s="108" t="s">
        <v>62</v>
      </c>
      <c r="Q6" s="108" t="s">
        <v>63</v>
      </c>
      <c r="R6" s="108" t="s">
        <v>64</v>
      </c>
      <c r="S6" s="491" t="s">
        <v>65</v>
      </c>
      <c r="T6" s="516"/>
      <c r="U6" s="225" t="s">
        <v>66</v>
      </c>
      <c r="V6" s="5" t="s">
        <v>67</v>
      </c>
      <c r="W6" s="5" t="s">
        <v>68</v>
      </c>
      <c r="X6" s="5" t="s">
        <v>69</v>
      </c>
      <c r="Y6" s="5" t="s">
        <v>70</v>
      </c>
      <c r="Z6" s="5" t="s">
        <v>71</v>
      </c>
      <c r="AA6" s="5" t="s">
        <v>72</v>
      </c>
      <c r="AB6" s="951"/>
      <c r="AC6" s="960"/>
      <c r="AD6" s="957"/>
      <c r="AE6" s="955"/>
      <c r="AF6" s="953"/>
      <c r="AG6" s="951"/>
      <c r="AH6" s="951"/>
      <c r="AI6" s="962"/>
      <c r="AJ6" s="949"/>
      <c r="AK6" s="949"/>
      <c r="AL6" s="949"/>
    </row>
    <row r="7" spans="1:38" ht="39.950000000000003" customHeight="1" x14ac:dyDescent="0.25">
      <c r="A7" s="1169" t="s">
        <v>684</v>
      </c>
      <c r="B7" s="1177" t="s">
        <v>686</v>
      </c>
      <c r="C7" s="924" t="s">
        <v>680</v>
      </c>
      <c r="D7" s="1150" t="s">
        <v>162</v>
      </c>
      <c r="E7" s="1153" t="s">
        <v>75</v>
      </c>
      <c r="F7" s="7" t="s">
        <v>6</v>
      </c>
      <c r="G7" s="494" t="s">
        <v>77</v>
      </c>
      <c r="H7" s="495">
        <v>1500</v>
      </c>
      <c r="I7" s="496">
        <v>1500</v>
      </c>
      <c r="J7" s="497">
        <v>1500</v>
      </c>
      <c r="K7" s="496">
        <v>1500</v>
      </c>
      <c r="L7" s="497">
        <v>1500</v>
      </c>
      <c r="M7" s="496">
        <v>300</v>
      </c>
      <c r="N7" s="496">
        <v>300</v>
      </c>
      <c r="O7" s="496">
        <v>300</v>
      </c>
      <c r="P7" s="496">
        <v>1500</v>
      </c>
      <c r="Q7" s="496">
        <v>1500</v>
      </c>
      <c r="R7" s="496">
        <v>1500</v>
      </c>
      <c r="S7" s="498">
        <v>1500</v>
      </c>
      <c r="T7" s="517">
        <f>SUM(H7:S7)</f>
        <v>14400</v>
      </c>
      <c r="U7" s="462"/>
      <c r="V7" s="462"/>
      <c r="W7" s="462"/>
      <c r="X7" s="462"/>
      <c r="Y7" s="462"/>
      <c r="Z7" s="462"/>
      <c r="AA7" s="462"/>
      <c r="AB7" s="950" t="s">
        <v>75</v>
      </c>
      <c r="AC7" s="703"/>
      <c r="AD7" s="446"/>
      <c r="AE7" s="444"/>
      <c r="AF7" s="443"/>
      <c r="AG7" s="442"/>
      <c r="AH7" s="442"/>
      <c r="AI7" s="447"/>
      <c r="AJ7" s="460"/>
      <c r="AK7" s="460"/>
      <c r="AL7" s="460"/>
    </row>
    <row r="8" spans="1:38" ht="39.950000000000003" customHeight="1" x14ac:dyDescent="0.25">
      <c r="A8" s="876"/>
      <c r="B8" s="1178"/>
      <c r="C8" s="885"/>
      <c r="D8" s="1058"/>
      <c r="E8" s="1154"/>
      <c r="F8" s="9" t="s">
        <v>8</v>
      </c>
      <c r="G8" s="499" t="s">
        <v>77</v>
      </c>
      <c r="H8" s="500"/>
      <c r="I8" s="477"/>
      <c r="J8" s="501"/>
      <c r="K8" s="477"/>
      <c r="L8" s="501"/>
      <c r="M8" s="477"/>
      <c r="N8" s="477"/>
      <c r="O8" s="477"/>
      <c r="P8" s="477">
        <v>560</v>
      </c>
      <c r="Q8" s="477">
        <v>560</v>
      </c>
      <c r="R8" s="477"/>
      <c r="S8" s="502"/>
      <c r="T8" s="517">
        <f>SUM(H8:S8)</f>
        <v>1120</v>
      </c>
      <c r="U8" s="453"/>
      <c r="V8" s="453"/>
      <c r="W8" s="453"/>
      <c r="X8" s="453"/>
      <c r="Y8" s="453"/>
      <c r="Z8" s="453"/>
      <c r="AA8" s="453"/>
      <c r="AB8" s="1039"/>
      <c r="AC8" s="701">
        <v>15520</v>
      </c>
      <c r="AD8" s="454"/>
      <c r="AE8" s="457"/>
      <c r="AF8" s="458"/>
      <c r="AG8" s="455"/>
      <c r="AH8" s="455"/>
      <c r="AI8" s="459"/>
      <c r="AJ8" s="460"/>
      <c r="AK8" s="460"/>
      <c r="AL8" s="460"/>
    </row>
    <row r="9" spans="1:38" ht="39.950000000000003" customHeight="1" thickBot="1" x14ac:dyDescent="0.3">
      <c r="A9" s="861"/>
      <c r="B9" s="1179"/>
      <c r="C9" s="1180"/>
      <c r="D9" s="1167"/>
      <c r="E9" s="1155"/>
      <c r="F9" s="11" t="s">
        <v>78</v>
      </c>
      <c r="G9" s="503" t="s">
        <v>80</v>
      </c>
      <c r="H9" s="504"/>
      <c r="I9" s="505"/>
      <c r="J9" s="504"/>
      <c r="K9" s="505"/>
      <c r="L9" s="504"/>
      <c r="M9" s="505"/>
      <c r="N9" s="505"/>
      <c r="O9" s="505"/>
      <c r="P9" s="505"/>
      <c r="Q9" s="505"/>
      <c r="R9" s="505"/>
      <c r="S9" s="506"/>
      <c r="T9" s="518"/>
      <c r="U9" s="515"/>
      <c r="V9" s="515"/>
      <c r="W9" s="515"/>
      <c r="X9" s="515"/>
      <c r="Y9" s="515"/>
      <c r="Z9" s="515"/>
      <c r="AA9" s="515"/>
      <c r="AB9" s="896"/>
      <c r="AC9" s="704"/>
      <c r="AD9" s="440"/>
      <c r="AE9" s="438"/>
      <c r="AF9" s="439"/>
      <c r="AG9" s="437"/>
      <c r="AH9" s="437"/>
      <c r="AI9" s="436"/>
      <c r="AJ9" s="460"/>
      <c r="AK9" s="460"/>
      <c r="AL9" s="460"/>
    </row>
    <row r="10" spans="1:38" ht="31.5" customHeight="1" x14ac:dyDescent="0.25">
      <c r="A10" s="1169" t="s">
        <v>685</v>
      </c>
      <c r="B10" s="831" t="s">
        <v>683</v>
      </c>
      <c r="C10" s="1171" t="s">
        <v>680</v>
      </c>
      <c r="D10" s="823" t="s">
        <v>162</v>
      </c>
      <c r="E10" s="823" t="s">
        <v>75</v>
      </c>
      <c r="F10" s="7" t="s">
        <v>6</v>
      </c>
      <c r="G10" s="494" t="s">
        <v>77</v>
      </c>
      <c r="H10" s="492"/>
      <c r="I10" s="493"/>
      <c r="J10" s="492"/>
      <c r="K10" s="493"/>
      <c r="L10" s="492"/>
      <c r="M10" s="507"/>
      <c r="N10" s="507"/>
      <c r="O10" s="493"/>
      <c r="P10" s="507"/>
      <c r="Q10" s="507"/>
      <c r="R10" s="507"/>
      <c r="S10" s="508"/>
      <c r="T10" s="519">
        <f t="shared" ref="T10:T12" si="0">SUM(H10:S10)</f>
        <v>0</v>
      </c>
      <c r="U10" s="488"/>
      <c r="V10" s="484"/>
      <c r="W10" s="484"/>
      <c r="X10" s="484"/>
      <c r="Y10" s="484"/>
      <c r="Z10" s="484"/>
      <c r="AA10" s="484"/>
      <c r="AB10" s="841" t="str">
        <f>E10</f>
        <v>kg</v>
      </c>
      <c r="AC10" s="1172">
        <f>SUM(T10:T12)</f>
        <v>8550</v>
      </c>
      <c r="AD10" s="728"/>
      <c r="AE10" s="1029">
        <f t="shared" ref="AE10" si="1">AC10*AD10</f>
        <v>0</v>
      </c>
      <c r="AF10" s="484"/>
      <c r="AG10" s="484"/>
      <c r="AH10" s="484"/>
      <c r="AI10" s="486"/>
      <c r="AJ10" s="190"/>
      <c r="AK10" s="190"/>
      <c r="AL10" s="190"/>
    </row>
    <row r="11" spans="1:38" ht="39.950000000000003" customHeight="1" x14ac:dyDescent="0.25">
      <c r="A11" s="876"/>
      <c r="B11" s="832"/>
      <c r="C11" s="741"/>
      <c r="D11" s="738"/>
      <c r="E11" s="738"/>
      <c r="F11" s="9" t="s">
        <v>8</v>
      </c>
      <c r="G11" s="509" t="s">
        <v>77</v>
      </c>
      <c r="H11" s="394">
        <v>550</v>
      </c>
      <c r="I11" s="395">
        <v>550</v>
      </c>
      <c r="J11" s="394">
        <v>550</v>
      </c>
      <c r="K11" s="395">
        <v>550</v>
      </c>
      <c r="L11" s="394">
        <v>550</v>
      </c>
      <c r="M11" s="510">
        <v>500</v>
      </c>
      <c r="N11" s="510">
        <v>500</v>
      </c>
      <c r="O11" s="395">
        <v>500</v>
      </c>
      <c r="P11" s="510"/>
      <c r="Q11" s="510"/>
      <c r="R11" s="510">
        <v>550</v>
      </c>
      <c r="S11" s="511">
        <v>550</v>
      </c>
      <c r="T11" s="519">
        <f t="shared" si="0"/>
        <v>5350</v>
      </c>
      <c r="U11" s="489"/>
      <c r="V11" s="485"/>
      <c r="W11" s="485"/>
      <c r="X11" s="485"/>
      <c r="Y11" s="485"/>
      <c r="Z11" s="485"/>
      <c r="AA11" s="485"/>
      <c r="AB11" s="738"/>
      <c r="AC11" s="1173"/>
      <c r="AD11" s="729"/>
      <c r="AE11" s="758"/>
      <c r="AF11" s="485"/>
      <c r="AG11" s="485"/>
      <c r="AH11" s="485"/>
      <c r="AI11" s="487"/>
      <c r="AJ11" s="191"/>
      <c r="AK11" s="191"/>
      <c r="AL11" s="191"/>
    </row>
    <row r="12" spans="1:38" ht="39.950000000000003" customHeight="1" thickBot="1" x14ac:dyDescent="0.3">
      <c r="A12" s="861"/>
      <c r="B12" s="1170"/>
      <c r="C12" s="806"/>
      <c r="D12" s="753"/>
      <c r="E12" s="753"/>
      <c r="F12" s="217" t="s">
        <v>78</v>
      </c>
      <c r="G12" s="512" t="s">
        <v>80</v>
      </c>
      <c r="H12" s="396">
        <v>300</v>
      </c>
      <c r="I12" s="397">
        <v>300</v>
      </c>
      <c r="J12" s="396">
        <v>300</v>
      </c>
      <c r="K12" s="397">
        <v>300</v>
      </c>
      <c r="L12" s="396">
        <v>300</v>
      </c>
      <c r="M12" s="513">
        <v>250</v>
      </c>
      <c r="N12" s="513"/>
      <c r="O12" s="397">
        <v>250</v>
      </c>
      <c r="P12" s="513">
        <v>300</v>
      </c>
      <c r="Q12" s="513">
        <v>300</v>
      </c>
      <c r="R12" s="513">
        <v>300</v>
      </c>
      <c r="S12" s="514">
        <v>300</v>
      </c>
      <c r="T12" s="520">
        <f t="shared" si="0"/>
        <v>3200</v>
      </c>
      <c r="U12" s="489"/>
      <c r="V12" s="485"/>
      <c r="W12" s="485"/>
      <c r="X12" s="485"/>
      <c r="Y12" s="485"/>
      <c r="Z12" s="485"/>
      <c r="AA12" s="485"/>
      <c r="AB12" s="753"/>
      <c r="AC12" s="1174"/>
      <c r="AD12" s="747"/>
      <c r="AE12" s="1175"/>
      <c r="AF12" s="485"/>
      <c r="AG12" s="485"/>
      <c r="AH12" s="485"/>
      <c r="AI12" s="487"/>
      <c r="AJ12" s="490"/>
      <c r="AK12" s="490"/>
      <c r="AL12" s="490"/>
    </row>
    <row r="13" spans="1:38" ht="21" thickBot="1" x14ac:dyDescent="0.35">
      <c r="A13" s="220"/>
      <c r="B13" s="839" t="s">
        <v>95</v>
      </c>
      <c r="C13" s="840"/>
      <c r="D13" s="840"/>
      <c r="E13" s="840"/>
      <c r="F13" s="840"/>
      <c r="G13" s="840"/>
      <c r="H13" s="840"/>
      <c r="I13" s="840"/>
      <c r="J13" s="840"/>
      <c r="K13" s="840"/>
      <c r="L13" s="840"/>
      <c r="M13" s="840"/>
      <c r="N13" s="840"/>
      <c r="O13" s="840"/>
      <c r="P13" s="840"/>
      <c r="Q13" s="840"/>
      <c r="R13" s="840"/>
      <c r="S13" s="840"/>
      <c r="T13" s="840"/>
      <c r="U13" s="840"/>
      <c r="V13" s="840"/>
      <c r="W13" s="840"/>
      <c r="X13" s="840"/>
      <c r="Y13" s="840"/>
      <c r="Z13" s="840"/>
      <c r="AA13" s="840"/>
      <c r="AB13" s="840"/>
      <c r="AC13" s="840"/>
      <c r="AD13" s="958"/>
      <c r="AE13" s="221" t="e">
        <f>SUM(#REF!)</f>
        <v>#REF!</v>
      </c>
    </row>
    <row r="14" spans="1:38" ht="18.75" x14ac:dyDescent="0.3">
      <c r="B14" s="815"/>
      <c r="C14" s="815"/>
      <c r="D14" s="815"/>
      <c r="E14" s="815"/>
      <c r="F14" s="815"/>
      <c r="G14" s="815"/>
      <c r="H14" s="815"/>
      <c r="I14" s="815"/>
      <c r="J14" s="815"/>
      <c r="K14" s="2"/>
      <c r="L14" s="2"/>
      <c r="M14" s="2"/>
      <c r="N14" s="2"/>
      <c r="Q14" s="61"/>
    </row>
    <row r="15" spans="1:38" ht="18.75" x14ac:dyDescent="0.3">
      <c r="B15" s="18" t="s">
        <v>96</v>
      </c>
      <c r="C15" s="19"/>
      <c r="D15" s="20"/>
      <c r="E15" s="19" t="s">
        <v>97</v>
      </c>
      <c r="F15" s="16"/>
      <c r="G15" s="16"/>
      <c r="H15" s="16"/>
      <c r="I15" s="16"/>
      <c r="J15" s="16"/>
      <c r="K15" s="16"/>
      <c r="L15" s="16"/>
      <c r="M15" s="24"/>
      <c r="N15" s="25"/>
      <c r="O15" s="815"/>
      <c r="P15" s="815"/>
      <c r="Q15" s="815"/>
      <c r="R15" s="815"/>
      <c r="S15" s="815"/>
      <c r="T15" s="815"/>
      <c r="U15" s="815"/>
      <c r="V15" s="815"/>
      <c r="W15" s="815"/>
      <c r="X15" s="2"/>
      <c r="Y15" s="2"/>
      <c r="Z15" s="815"/>
      <c r="AA15" s="815"/>
      <c r="AB15" s="815"/>
      <c r="AC15" s="815"/>
      <c r="AD15" s="815"/>
      <c r="AE15" s="815"/>
      <c r="AF15" s="815"/>
      <c r="AG15" s="815"/>
      <c r="AH15" s="815"/>
    </row>
    <row r="16" spans="1:38" ht="18.75" x14ac:dyDescent="0.25">
      <c r="B16" s="815" t="s">
        <v>32</v>
      </c>
      <c r="C16" s="815"/>
      <c r="D16" s="815"/>
      <c r="E16" s="815"/>
      <c r="F16" s="815"/>
      <c r="G16" s="815"/>
      <c r="H16" s="815"/>
      <c r="I16" s="815"/>
      <c r="J16" s="815"/>
      <c r="L16" s="21"/>
      <c r="M16" s="22"/>
      <c r="N16" s="22"/>
      <c r="O16" s="22"/>
      <c r="P16" s="22"/>
      <c r="Q16" s="22"/>
      <c r="R16" s="22"/>
      <c r="S16" s="26"/>
      <c r="T16" s="27"/>
      <c r="U16" s="28"/>
      <c r="V16" s="28"/>
      <c r="W16" s="29"/>
      <c r="X16" s="814"/>
      <c r="Y16" s="814"/>
      <c r="Z16" s="814"/>
      <c r="AA16" s="814"/>
      <c r="AB16" s="814"/>
      <c r="AC16" s="814"/>
      <c r="AD16" s="814"/>
      <c r="AE16" s="186"/>
      <c r="AF16" s="186"/>
      <c r="AG16" s="186"/>
      <c r="AH16" s="186"/>
    </row>
    <row r="17" spans="2:24" ht="18.75" x14ac:dyDescent="0.25">
      <c r="B17" s="815" t="s">
        <v>98</v>
      </c>
      <c r="C17" s="815"/>
      <c r="D17" s="815"/>
      <c r="E17" s="815"/>
      <c r="F17" s="815"/>
      <c r="G17" s="815"/>
      <c r="H17" s="815"/>
      <c r="I17" s="815"/>
      <c r="J17" s="815"/>
      <c r="K17" s="815"/>
      <c r="L17" s="815"/>
      <c r="M17" s="815"/>
      <c r="N17" s="815"/>
      <c r="Q17" s="61"/>
    </row>
    <row r="18" spans="2:24" ht="15.75" x14ac:dyDescent="0.25">
      <c r="B18" s="809" t="s">
        <v>506</v>
      </c>
      <c r="C18" s="809"/>
      <c r="D18" s="809"/>
      <c r="E18" s="809"/>
      <c r="F18" s="809"/>
      <c r="G18" s="809"/>
      <c r="H18" s="809"/>
      <c r="I18" s="809"/>
      <c r="J18" s="809"/>
      <c r="K18" s="809"/>
      <c r="L18" s="809"/>
      <c r="M18" s="809"/>
      <c r="N18" s="809"/>
      <c r="O18" s="809"/>
      <c r="P18" s="809"/>
      <c r="Q18" s="809"/>
      <c r="R18" s="186"/>
      <c r="S18" s="186"/>
      <c r="T18" s="186"/>
      <c r="U18" s="186"/>
      <c r="X18" s="61"/>
    </row>
    <row r="19" spans="2:24" ht="15.75" x14ac:dyDescent="0.25">
      <c r="B19" s="810" t="s">
        <v>560</v>
      </c>
      <c r="C19" s="810"/>
      <c r="D19" s="810"/>
      <c r="E19" s="810"/>
      <c r="F19" s="810"/>
      <c r="G19" s="810"/>
      <c r="H19" s="810"/>
      <c r="I19" s="810"/>
      <c r="J19" s="186"/>
      <c r="K19" s="186"/>
      <c r="L19" s="186"/>
      <c r="M19" s="186"/>
      <c r="N19" s="186"/>
      <c r="O19" s="186"/>
      <c r="P19" s="186"/>
      <c r="Q19" s="186"/>
      <c r="R19" s="186"/>
      <c r="S19" s="186"/>
      <c r="T19" s="186"/>
      <c r="U19" s="186"/>
      <c r="X19" s="61"/>
    </row>
    <row r="20" spans="2:24" ht="15.75" x14ac:dyDescent="0.25">
      <c r="B20" s="811" t="s">
        <v>495</v>
      </c>
      <c r="C20" s="811"/>
      <c r="D20" s="811"/>
      <c r="E20" s="811"/>
      <c r="F20" s="811"/>
      <c r="G20" s="811"/>
      <c r="H20" s="811"/>
      <c r="I20" s="811"/>
      <c r="J20" s="811"/>
      <c r="K20" s="811"/>
      <c r="L20" s="811"/>
      <c r="M20" s="186"/>
      <c r="N20" s="186"/>
      <c r="O20" s="186"/>
      <c r="P20" s="186"/>
      <c r="Q20" s="186"/>
      <c r="R20" s="186"/>
      <c r="S20" s="186"/>
      <c r="T20" s="186"/>
      <c r="U20" s="186"/>
      <c r="X20" s="61"/>
    </row>
    <row r="21" spans="2:24" ht="15.75" x14ac:dyDescent="0.25">
      <c r="B21" s="812" t="s">
        <v>524</v>
      </c>
      <c r="C21" s="812"/>
      <c r="D21" s="812"/>
      <c r="E21" s="812"/>
      <c r="F21" s="812"/>
      <c r="G21" s="812"/>
      <c r="H21" s="812"/>
      <c r="I21" s="812"/>
      <c r="J21" s="812"/>
      <c r="K21" s="812"/>
      <c r="L21" s="812"/>
      <c r="M21" s="186"/>
      <c r="N21" s="186"/>
      <c r="O21" s="186"/>
      <c r="P21" s="186"/>
      <c r="Q21" s="186"/>
      <c r="R21" s="186"/>
      <c r="S21" s="186"/>
      <c r="T21" s="186"/>
      <c r="U21" s="186"/>
      <c r="X21" s="61"/>
    </row>
    <row r="22" spans="2:24" ht="15.75" x14ac:dyDescent="0.25">
      <c r="B22" s="948" t="s">
        <v>558</v>
      </c>
      <c r="C22" s="948"/>
      <c r="D22" s="948"/>
      <c r="E22" s="948"/>
      <c r="F22" s="948"/>
      <c r="G22" s="948"/>
      <c r="H22" s="948"/>
      <c r="I22" s="948"/>
      <c r="J22" s="948"/>
      <c r="K22" s="948"/>
      <c r="L22" s="948"/>
      <c r="M22" s="948"/>
      <c r="N22" s="948"/>
      <c r="O22" s="187"/>
      <c r="P22" s="187"/>
      <c r="Q22" s="187"/>
      <c r="R22" s="187"/>
      <c r="S22" s="187"/>
      <c r="T22" s="186"/>
      <c r="U22" s="186"/>
      <c r="X22" s="61"/>
    </row>
    <row r="23" spans="2:24" ht="15.75" x14ac:dyDescent="0.25">
      <c r="B23" s="948" t="s">
        <v>503</v>
      </c>
      <c r="C23" s="948"/>
      <c r="D23" s="948"/>
      <c r="E23" s="948"/>
      <c r="F23" s="948"/>
      <c r="G23" s="948"/>
      <c r="H23" s="948"/>
      <c r="I23" s="948"/>
      <c r="J23" s="222"/>
      <c r="K23" s="223"/>
      <c r="L23" s="223"/>
      <c r="M23" s="223"/>
      <c r="N23" s="223"/>
      <c r="O23" s="186"/>
      <c r="P23" s="186"/>
      <c r="Q23" s="186"/>
      <c r="R23" s="186"/>
      <c r="S23" s="186"/>
      <c r="T23" s="186"/>
      <c r="U23" s="186"/>
      <c r="X23" s="61"/>
    </row>
    <row r="24" spans="2:24" ht="15.75" x14ac:dyDescent="0.25">
      <c r="B24" s="813" t="s">
        <v>504</v>
      </c>
      <c r="C24" s="813"/>
      <c r="D24" s="813"/>
      <c r="E24" s="813"/>
      <c r="F24" s="813"/>
      <c r="G24" s="813"/>
      <c r="H24" s="813"/>
      <c r="I24" s="813"/>
      <c r="J24" s="813"/>
      <c r="K24" s="813"/>
      <c r="L24" s="813"/>
      <c r="M24" s="187"/>
      <c r="N24" s="186"/>
      <c r="O24" s="186"/>
      <c r="P24" s="186"/>
      <c r="Q24" s="186"/>
      <c r="R24" s="186"/>
      <c r="S24" s="186"/>
      <c r="T24" s="186"/>
      <c r="U24" s="186"/>
      <c r="X24" s="61"/>
    </row>
    <row r="25" spans="2:24" ht="15.75" x14ac:dyDescent="0.25">
      <c r="B25" s="813" t="s">
        <v>559</v>
      </c>
      <c r="C25" s="813"/>
      <c r="D25" s="813"/>
      <c r="E25" s="813"/>
      <c r="F25" s="813"/>
      <c r="G25" s="813"/>
      <c r="H25" s="813"/>
      <c r="I25" s="813"/>
      <c r="J25" s="187"/>
      <c r="K25" s="188"/>
      <c r="L25" s="188"/>
      <c r="M25" s="188"/>
      <c r="N25" s="186"/>
      <c r="O25" s="186"/>
      <c r="P25" s="186"/>
      <c r="Q25" s="186"/>
      <c r="R25" s="186"/>
      <c r="S25" s="186"/>
      <c r="T25" s="186"/>
      <c r="U25" s="186"/>
      <c r="X25" s="61"/>
    </row>
    <row r="26" spans="2:24" ht="15.75" x14ac:dyDescent="0.25">
      <c r="B26" s="814" t="s">
        <v>496</v>
      </c>
      <c r="C26" s="814"/>
      <c r="D26" s="814"/>
      <c r="E26" s="814"/>
      <c r="F26" s="814"/>
      <c r="G26" s="814"/>
      <c r="H26" s="814"/>
      <c r="I26" s="186"/>
      <c r="J26" s="186"/>
      <c r="K26" s="186"/>
      <c r="L26" s="186"/>
      <c r="M26" s="186"/>
      <c r="N26" s="186"/>
      <c r="O26" s="186"/>
      <c r="P26" s="186"/>
      <c r="Q26" s="186"/>
      <c r="R26" s="186"/>
      <c r="S26" s="186"/>
      <c r="T26" s="186"/>
      <c r="U26" s="186"/>
      <c r="X26" s="61"/>
    </row>
    <row r="27" spans="2:24" ht="15.75" x14ac:dyDescent="0.25">
      <c r="B27" s="808" t="s">
        <v>497</v>
      </c>
      <c r="C27" s="808"/>
      <c r="D27" s="808"/>
      <c r="E27" s="808"/>
      <c r="F27" s="808"/>
      <c r="G27" s="808"/>
      <c r="H27" s="808"/>
      <c r="I27" s="808"/>
      <c r="J27" s="808"/>
      <c r="K27" s="808"/>
      <c r="L27" s="808"/>
      <c r="M27" s="808"/>
      <c r="N27" s="808"/>
      <c r="O27" s="808"/>
      <c r="P27" s="186"/>
      <c r="Q27" s="186"/>
      <c r="R27" s="186"/>
      <c r="S27" s="186"/>
      <c r="T27" s="186"/>
      <c r="U27" s="186"/>
      <c r="X27" s="61"/>
    </row>
    <row r="28" spans="2:24" ht="15.75" x14ac:dyDescent="0.25">
      <c r="B28" s="819" t="s">
        <v>498</v>
      </c>
      <c r="C28" s="819"/>
      <c r="D28" s="819"/>
      <c r="E28" s="819"/>
      <c r="F28" s="186"/>
      <c r="G28" s="186"/>
      <c r="H28" s="186"/>
      <c r="I28" s="186"/>
      <c r="J28" s="186"/>
      <c r="K28" s="186"/>
      <c r="L28" s="186"/>
      <c r="M28" s="186"/>
      <c r="N28" s="186"/>
      <c r="O28" s="186"/>
      <c r="P28" s="186"/>
      <c r="Q28" s="186"/>
      <c r="R28" s="186"/>
      <c r="S28" s="186"/>
      <c r="T28" s="186"/>
      <c r="U28" s="186"/>
      <c r="X28" s="61"/>
    </row>
    <row r="29" spans="2:24" ht="15.75" x14ac:dyDescent="0.25">
      <c r="B29" s="807" t="s">
        <v>499</v>
      </c>
      <c r="C29" s="807"/>
      <c r="D29" s="807"/>
      <c r="E29" s="807"/>
      <c r="F29" s="807"/>
      <c r="G29" s="807"/>
      <c r="H29" s="807"/>
      <c r="I29" s="807"/>
      <c r="J29" s="807"/>
      <c r="K29" s="807"/>
      <c r="L29" s="807"/>
      <c r="M29" s="807"/>
      <c r="N29" s="807"/>
      <c r="O29" s="807"/>
      <c r="P29" s="807"/>
      <c r="Q29" s="807"/>
      <c r="R29" s="807"/>
      <c r="S29" s="807"/>
      <c r="T29" s="807"/>
      <c r="U29" s="807"/>
      <c r="X29" s="61"/>
    </row>
    <row r="30" spans="2:24" ht="15.75" x14ac:dyDescent="0.25">
      <c r="B30" s="807" t="s">
        <v>500</v>
      </c>
      <c r="C30" s="807"/>
      <c r="D30" s="807"/>
      <c r="E30" s="807"/>
      <c r="F30" s="807"/>
      <c r="G30" s="807"/>
      <c r="H30" s="807"/>
      <c r="I30" s="807"/>
      <c r="J30" s="807"/>
      <c r="K30" s="807"/>
      <c r="L30" s="807"/>
      <c r="M30" s="807"/>
      <c r="N30" s="807"/>
      <c r="O30" s="807"/>
      <c r="P30" s="807"/>
      <c r="Q30" s="807"/>
      <c r="R30" s="807"/>
      <c r="S30" s="807"/>
      <c r="T30" s="807"/>
      <c r="U30" s="186"/>
      <c r="X30" s="61"/>
    </row>
    <row r="31" spans="2:24" ht="15.75" x14ac:dyDescent="0.25">
      <c r="B31" s="807" t="s">
        <v>501</v>
      </c>
      <c r="C31" s="807"/>
      <c r="D31" s="807"/>
      <c r="E31" s="807"/>
      <c r="F31" s="807"/>
      <c r="G31" s="807"/>
      <c r="H31" s="807"/>
      <c r="I31" s="807"/>
      <c r="J31" s="807"/>
      <c r="K31" s="807"/>
      <c r="L31" s="807"/>
      <c r="M31" s="807"/>
      <c r="N31" s="807"/>
      <c r="O31" s="807"/>
      <c r="P31" s="807"/>
      <c r="Q31" s="807"/>
      <c r="R31" s="807"/>
      <c r="S31" s="807"/>
      <c r="T31" s="807"/>
      <c r="U31" s="186"/>
      <c r="X31" s="61"/>
    </row>
    <row r="32" spans="2:24" ht="15.75" x14ac:dyDescent="0.25">
      <c r="B32" s="807" t="s">
        <v>502</v>
      </c>
      <c r="C32" s="807"/>
      <c r="D32" s="807"/>
      <c r="E32" s="807"/>
      <c r="F32" s="807"/>
      <c r="G32" s="807"/>
      <c r="H32" s="807"/>
      <c r="I32" s="807"/>
      <c r="J32" s="807"/>
      <c r="K32" s="807"/>
      <c r="L32" s="807"/>
      <c r="M32" s="807"/>
      <c r="N32" s="807"/>
      <c r="O32" s="807"/>
      <c r="P32" s="807"/>
      <c r="Q32" s="807"/>
      <c r="R32" s="807"/>
      <c r="S32" s="807"/>
      <c r="T32" s="807"/>
      <c r="U32" s="807"/>
      <c r="X32" s="61"/>
    </row>
    <row r="33" spans="2:24" ht="15.75" x14ac:dyDescent="0.25">
      <c r="B33" s="807" t="s">
        <v>555</v>
      </c>
      <c r="C33" s="807"/>
      <c r="D33" s="807"/>
      <c r="E33" s="807"/>
      <c r="F33" s="807"/>
      <c r="G33" s="807"/>
      <c r="H33" s="186"/>
      <c r="I33" s="186"/>
      <c r="J33" s="186"/>
      <c r="K33" s="186"/>
      <c r="L33" s="186"/>
      <c r="M33" s="186"/>
      <c r="N33" s="186"/>
      <c r="O33" s="186"/>
      <c r="P33" s="186"/>
      <c r="Q33" s="186"/>
      <c r="R33" s="186"/>
      <c r="S33" s="186"/>
      <c r="T33" s="186"/>
      <c r="U33" s="186"/>
      <c r="X33" s="61"/>
    </row>
    <row r="34" spans="2:24" ht="15.75" x14ac:dyDescent="0.25">
      <c r="B34" s="808" t="s">
        <v>508</v>
      </c>
      <c r="C34" s="808"/>
      <c r="D34" s="808"/>
      <c r="E34" s="808"/>
      <c r="F34" s="808"/>
      <c r="G34" s="808"/>
      <c r="H34" s="808"/>
      <c r="I34" s="808"/>
      <c r="J34" s="808"/>
      <c r="K34" s="808"/>
      <c r="L34" s="808"/>
      <c r="M34" s="808"/>
      <c r="N34" s="808"/>
      <c r="O34" s="186"/>
      <c r="P34" s="186"/>
      <c r="Q34" s="186"/>
      <c r="R34" s="186"/>
      <c r="S34" s="186"/>
      <c r="T34" s="186"/>
      <c r="U34" s="186"/>
      <c r="X34" s="61"/>
    </row>
    <row r="35" spans="2:24" ht="15.75" x14ac:dyDescent="0.25">
      <c r="B35" s="16" t="s">
        <v>556</v>
      </c>
      <c r="D35" s="61"/>
    </row>
    <row r="36" spans="2:24" x14ac:dyDescent="0.25">
      <c r="D36" s="61"/>
    </row>
  </sheetData>
  <protectedRanges>
    <protectedRange sqref="AD10:AI12" name="Diapazons2_5_1_1_1_4"/>
    <protectedRange sqref="U10:Z12" name="Diapazons1_5_1_1_1_4"/>
    <protectedRange sqref="B15:N15 K16:W16" name="Diapazons4_5_1_2_1"/>
    <protectedRange sqref="B16:J16 B14:N14 B17:N17 O15:AH15" name="Diapazons4_5_1_1_2_1"/>
    <protectedRange sqref="V13" name="Diapazons3_5_1_1_1_1"/>
  </protectedRanges>
  <mergeCells count="60">
    <mergeCell ref="AB7:AB9"/>
    <mergeCell ref="AD10:AD12"/>
    <mergeCell ref="E1:S1"/>
    <mergeCell ref="E2:S2"/>
    <mergeCell ref="A5:A6"/>
    <mergeCell ref="B5:B6"/>
    <mergeCell ref="C5:D5"/>
    <mergeCell ref="E5:E6"/>
    <mergeCell ref="F5:F6"/>
    <mergeCell ref="G5:G6"/>
    <mergeCell ref="H5:S5"/>
    <mergeCell ref="A7:A9"/>
    <mergeCell ref="B7:B9"/>
    <mergeCell ref="C7:C9"/>
    <mergeCell ref="D7:D9"/>
    <mergeCell ref="E7:E9"/>
    <mergeCell ref="AL5:AL6"/>
    <mergeCell ref="U5:AA5"/>
    <mergeCell ref="AB5:AB6"/>
    <mergeCell ref="AC5:AC6"/>
    <mergeCell ref="AD5:AD6"/>
    <mergeCell ref="AE5:AE6"/>
    <mergeCell ref="AF5:AF6"/>
    <mergeCell ref="AG5:AG6"/>
    <mergeCell ref="AH5:AH6"/>
    <mergeCell ref="AI5:AI6"/>
    <mergeCell ref="AJ5:AJ6"/>
    <mergeCell ref="AK5:AK6"/>
    <mergeCell ref="B17:N17"/>
    <mergeCell ref="B13:AD13"/>
    <mergeCell ref="A10:A12"/>
    <mergeCell ref="B10:B12"/>
    <mergeCell ref="C10:C12"/>
    <mergeCell ref="D10:D12"/>
    <mergeCell ref="E10:E12"/>
    <mergeCell ref="B14:J14"/>
    <mergeCell ref="O15:W15"/>
    <mergeCell ref="Z15:AH15"/>
    <mergeCell ref="B16:J16"/>
    <mergeCell ref="X16:AD16"/>
    <mergeCell ref="AC10:AC12"/>
    <mergeCell ref="AE10:AE12"/>
    <mergeCell ref="AB10:AB12"/>
    <mergeCell ref="B29:U29"/>
    <mergeCell ref="B18:Q18"/>
    <mergeCell ref="B19:I19"/>
    <mergeCell ref="B20:L20"/>
    <mergeCell ref="B21:L21"/>
    <mergeCell ref="B22:N22"/>
    <mergeCell ref="B23:I23"/>
    <mergeCell ref="B24:L24"/>
    <mergeCell ref="B25:I25"/>
    <mergeCell ref="B26:H26"/>
    <mergeCell ref="B27:O27"/>
    <mergeCell ref="B28:E28"/>
    <mergeCell ref="B30:T30"/>
    <mergeCell ref="B31:T31"/>
    <mergeCell ref="B32:U32"/>
    <mergeCell ref="B33:G33"/>
    <mergeCell ref="B34:N3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23</vt:i4>
      </vt:variant>
      <vt:variant>
        <vt:lpstr>Diapazoni ar nosaukumiem</vt:lpstr>
      </vt:variant>
      <vt:variant>
        <vt:i4>1</vt:i4>
      </vt:variant>
    </vt:vector>
  </HeadingPairs>
  <TitlesOfParts>
    <vt:vector size="24" baseType="lpstr">
      <vt:lpstr>Tehniskā specfikācija_grafiks</vt:lpstr>
      <vt:lpstr>1.daļa Svaiga gaļa</vt:lpstr>
      <vt:lpstr>2. daļa Putnu gaļa</vt:lpstr>
      <vt:lpstr>3. daļa Gaļas produkti</vt:lpstr>
      <vt:lpstr>4. daļa Zivis</vt:lpstr>
      <vt:lpstr>5. daļa Āboli un bumbieri</vt:lpstr>
      <vt:lpstr>6. daļa Svaigi augļi</vt:lpstr>
      <vt:lpstr>7. daļa Dārzeņi</vt:lpstr>
      <vt:lpstr>8. daļa Dārzeņi-garšaugi</vt:lpstr>
      <vt:lpstr>9. daļa Konservētie dārzeņi</vt:lpstr>
      <vt:lpstr>10. daļa Piens un produkti</vt:lpstr>
      <vt:lpstr>11. daļa Sieriņi un siers</vt:lpstr>
      <vt:lpstr>12. daļa Graudaugi</vt:lpstr>
      <vt:lpstr>13. daļa Maize</vt:lpstr>
      <vt:lpstr>14. daļa Konditoreja</vt:lpstr>
      <vt:lpstr>15. daļa Dabīgās sulas,dzērieni</vt:lpstr>
      <vt:lpstr>16. daļa Nektāri</vt:lpstr>
      <vt:lpstr>17. daļa Dažādi</vt:lpstr>
      <vt:lpstr>18. daļa Saldēti produkti</vt:lpstr>
      <vt:lpstr>19.d Saldētas ogas un dārzēņi</vt:lpstr>
      <vt:lpstr>20. daļa Bezlaktoze</vt:lpstr>
      <vt:lpstr>21. daļa Kāposti</vt:lpstr>
      <vt:lpstr>22. daļa Kartupeļi </vt:lpstr>
      <vt:lpstr>'12. daļa Graudaugi'!Drukas_apgabals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2020-02-19T09:51:00Z</cp:lastPrinted>
  <dcterms:created xsi:type="dcterms:W3CDTF">2020-02-14T10:32:00Z</dcterms:created>
  <dcterms:modified xsi:type="dcterms:W3CDTF">2024-04-04T11:37:53Z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ABAA5557B24747738FB0429EAB81CA84</vt:lpwstr>
  </property>
  <property fmtid="{D5CDD505-2E9C-101B-9397-08002B2CF9AE}" pid="3" name="KSOProductBuildVer">
    <vt:lpwstr>2057-11.2.0.10463</vt:lpwstr>
  </property>
</Properties>
</file>