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lolita.romanenko\Desktop\DARBAM_jauna_mape\SIA\IEPIRKUMI_2024\9-MI_Ēku elektroinstalācijas remontdarbi\Nolikums_ar_pielikumiem\"/>
    </mc:Choice>
  </mc:AlternateContent>
  <xr:revisionPtr revIDLastSave="0" documentId="13_ncr:1_{EAE189AD-9CDC-4006-968B-0463CE167911}" xr6:coauthVersionLast="47" xr6:coauthVersionMax="47" xr10:uidLastSave="{00000000-0000-0000-0000-000000000000}"/>
  <bookViews>
    <workbookView xWindow="-120" yWindow="-120" windowWidth="29040" windowHeight="15840" tabRatio="877" xr2:uid="{00000000-000D-0000-FFFF-FFFF00000000}"/>
  </bookViews>
  <sheets>
    <sheet name="9.pielikums FINANŠU PIEDĀVĀJUMS" sheetId="50" r:id="rId1"/>
    <sheet name="1.A10" sheetId="89" r:id="rId2"/>
    <sheet name="2.A15" sheetId="90" r:id="rId3"/>
    <sheet name="3.A5A" sheetId="93" r:id="rId4"/>
    <sheet name="4.A7A" sheetId="91" r:id="rId5"/>
    <sheet name="5.B6" sheetId="92" r:id="rId6"/>
    <sheet name="6.G13" sheetId="94" r:id="rId7"/>
    <sheet name="7.G15" sheetId="107" r:id="rId8"/>
    <sheet name="8.G27" sheetId="95" r:id="rId9"/>
    <sheet name="9.G7" sheetId="96" r:id="rId10"/>
    <sheet name="10.L6" sheetId="118" r:id="rId11"/>
    <sheet name="11.M15" sheetId="119" r:id="rId12"/>
    <sheet name="12.M19" sheetId="120" r:id="rId13"/>
    <sheet name="13.M19" sheetId="121" r:id="rId14"/>
    <sheet name="14.M22" sheetId="128" r:id="rId15"/>
    <sheet name="15.M22" sheetId="127" r:id="rId16"/>
    <sheet name="16.M24 " sheetId="125" r:id="rId17"/>
    <sheet name="17.M6" sheetId="124" r:id="rId18"/>
    <sheet name="18.M9" sheetId="97" r:id="rId19"/>
    <sheet name="19.ME10 " sheetId="123" r:id="rId20"/>
    <sheet name="20.ME4" sheetId="98" r:id="rId21"/>
    <sheet name="21.P1A" sheetId="99" r:id="rId22"/>
    <sheet name="22.S10" sheetId="100" r:id="rId23"/>
    <sheet name="23.S1A" sheetId="101" r:id="rId24"/>
    <sheet name="24.T12" sheetId="102" r:id="rId25"/>
    <sheet name="25.T20" sheetId="103" r:id="rId26"/>
    <sheet name="26.T5" sheetId="122" r:id="rId27"/>
    <sheet name="27.T7" sheetId="104" r:id="rId28"/>
    <sheet name="28.V16A" sheetId="105" r:id="rId29"/>
    <sheet name="29.Z3" sheetId="106" r:id="rId30"/>
  </sheets>
  <definedNames>
    <definedName name="_xlnm.Print_Area" localSheetId="1">'1.A10'!$A$12:$M$35</definedName>
    <definedName name="_xlnm.Print_Area" localSheetId="10">'10.L6'!$A$16:$M$31</definedName>
    <definedName name="_xlnm.Print_Area" localSheetId="11">'11.M15'!$A$16:$M$35</definedName>
    <definedName name="_xlnm.Print_Area" localSheetId="12">'12.M19'!$A$16:$M$34</definedName>
    <definedName name="_xlnm.Print_Area" localSheetId="13">'13.M19'!$A$16:$M$34</definedName>
    <definedName name="_xlnm.Print_Area" localSheetId="14">'14.M22'!$A$16:$M$28</definedName>
    <definedName name="_xlnm.Print_Area" localSheetId="15">'15.M22'!$A$16:$M$34</definedName>
    <definedName name="_xlnm.Print_Area" localSheetId="16">'16.M24 '!$A$16:$M$34</definedName>
    <definedName name="_xlnm.Print_Area" localSheetId="17">'17.M6'!$A$16:$M$34</definedName>
    <definedName name="_xlnm.Print_Area" localSheetId="18">'18.M9'!$A$16:$M$35</definedName>
    <definedName name="_xlnm.Print_Area" localSheetId="19">'19.ME10 '!$A$16:$M$35</definedName>
    <definedName name="_xlnm.Print_Area" localSheetId="2">'2.A15'!$A$15:$M$35</definedName>
    <definedName name="_xlnm.Print_Area" localSheetId="20">'20.ME4'!$A$17:$M$38</definedName>
    <definedName name="_xlnm.Print_Area" localSheetId="21">'21.P1A'!$A$16:$M$36</definedName>
    <definedName name="_xlnm.Print_Area" localSheetId="22">'22.S10'!$A$16:$M$28</definedName>
    <definedName name="_xlnm.Print_Area" localSheetId="23">'23.S1A'!$A$16:$M$29</definedName>
    <definedName name="_xlnm.Print_Area" localSheetId="24">'24.T12'!$A$13:$M$31</definedName>
    <definedName name="_xlnm.Print_Area" localSheetId="25">'25.T20'!$A$16:$M$36</definedName>
    <definedName name="_xlnm.Print_Area" localSheetId="26">'26.T5'!$A$16:$M$35</definedName>
    <definedName name="_xlnm.Print_Area" localSheetId="27">'27.T7'!$A$16:$M$35</definedName>
    <definedName name="_xlnm.Print_Area" localSheetId="28">'28.V16A'!$A$16:$M$34</definedName>
    <definedName name="_xlnm.Print_Area" localSheetId="29">'29.Z3'!$A$16:$M$34</definedName>
    <definedName name="_xlnm.Print_Area" localSheetId="3">'3.A5A'!$A$16:$M$37</definedName>
    <definedName name="_xlnm.Print_Area" localSheetId="4">'4.A7A'!$A$16:$M$36</definedName>
    <definedName name="_xlnm.Print_Area" localSheetId="5">'5.B6'!$A$16:$M$36</definedName>
    <definedName name="_xlnm.Print_Area" localSheetId="6">'6.G13'!$A$16:$M$35</definedName>
    <definedName name="_xlnm.Print_Area" localSheetId="7">'7.G15'!$A$16:$M$35</definedName>
    <definedName name="_xlnm.Print_Area" localSheetId="8">'8.G27'!$A$16:$M$36</definedName>
    <definedName name="_xlnm.Print_Area" localSheetId="9">'9.G7'!$A$16:$M$35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26" i="106" l="1"/>
  <c r="E25" i="106"/>
  <c r="E23" i="106"/>
  <c r="E27" i="105"/>
  <c r="E26" i="105"/>
  <c r="E25" i="105"/>
  <c r="E23" i="105"/>
  <c r="E22" i="105"/>
  <c r="E28" i="104"/>
  <c r="E26" i="104"/>
  <c r="E27" i="104"/>
  <c r="E25" i="104"/>
  <c r="E24" i="104"/>
  <c r="E22" i="104"/>
  <c r="E28" i="122"/>
  <c r="E27" i="122"/>
  <c r="E26" i="122"/>
  <c r="E25" i="122"/>
  <c r="E24" i="122"/>
  <c r="E23" i="122"/>
  <c r="E22" i="122"/>
  <c r="E26" i="103"/>
  <c r="E25" i="103"/>
  <c r="E23" i="103"/>
  <c r="E22" i="103"/>
  <c r="E23" i="102"/>
  <c r="E22" i="102"/>
  <c r="E20" i="102"/>
  <c r="E19" i="102"/>
  <c r="E23" i="101"/>
  <c r="E22" i="101"/>
  <c r="E23" i="100"/>
  <c r="E22" i="100"/>
  <c r="E27" i="99"/>
  <c r="E26" i="99"/>
  <c r="E26" i="123"/>
  <c r="E25" i="123"/>
  <c r="E23" i="123"/>
  <c r="E25" i="97"/>
  <c r="E26" i="97"/>
  <c r="E24" i="97"/>
  <c r="E23" i="97"/>
  <c r="E22" i="97"/>
  <c r="E28" i="124"/>
  <c r="E27" i="124"/>
  <c r="E26" i="124"/>
  <c r="E25" i="124"/>
  <c r="E24" i="124"/>
  <c r="E23" i="124"/>
  <c r="E22" i="124"/>
  <c r="E28" i="125"/>
  <c r="E26" i="125"/>
  <c r="E25" i="125"/>
  <c r="E24" i="125"/>
  <c r="E23" i="125"/>
  <c r="E22" i="125"/>
  <c r="E28" i="127"/>
  <c r="E26" i="127"/>
  <c r="E25" i="127"/>
  <c r="E26" i="121"/>
  <c r="E25" i="121"/>
  <c r="E26" i="120"/>
  <c r="E25" i="120"/>
  <c r="E28" i="119"/>
  <c r="E26" i="119"/>
  <c r="E25" i="119"/>
  <c r="E23" i="96"/>
  <c r="E26" i="107"/>
  <c r="E23" i="119"/>
  <c r="E22" i="119"/>
  <c r="E23" i="118"/>
  <c r="E22" i="118"/>
  <c r="E28" i="96"/>
  <c r="E26" i="96"/>
  <c r="E25" i="96"/>
  <c r="E28" i="95"/>
  <c r="E26" i="95"/>
  <c r="E25" i="95"/>
  <c r="E25" i="107"/>
  <c r="E23" i="107"/>
  <c r="E22" i="107"/>
  <c r="E26" i="94"/>
  <c r="E25" i="94"/>
  <c r="E23" i="94"/>
  <c r="E22" i="94"/>
  <c r="E29" i="92"/>
  <c r="E27" i="92"/>
  <c r="E26" i="92"/>
  <c r="E25" i="92"/>
  <c r="E24" i="92"/>
  <c r="E23" i="92"/>
  <c r="E22" i="92"/>
  <c r="E26" i="91"/>
  <c r="E25" i="91"/>
  <c r="E23" i="91"/>
  <c r="E22" i="91"/>
  <c r="E28" i="93"/>
  <c r="E27" i="93"/>
  <c r="E25" i="93"/>
  <c r="E23" i="93"/>
  <c r="E22" i="93"/>
  <c r="E26" i="90"/>
  <c r="E24" i="90"/>
  <c r="E21" i="90"/>
  <c r="E25" i="89"/>
  <c r="E23" i="89"/>
</calcChain>
</file>

<file path=xl/sharedStrings.xml><?xml version="1.0" encoding="utf-8"?>
<sst xmlns="http://schemas.openxmlformats.org/spreadsheetml/2006/main" count="1581" uniqueCount="144">
  <si>
    <t>Nr. p. k.</t>
  </si>
  <si>
    <t>Dzīvojamās mājas adrese Ogrē</t>
  </si>
  <si>
    <t>(Darba veids vai konstruktīvā elementa nosaukums)</t>
  </si>
  <si>
    <t>Izpildītājs:</t>
  </si>
  <si>
    <t>Mērvienība</t>
  </si>
  <si>
    <t>Daudzums</t>
  </si>
  <si>
    <t>Vienības izmaksas</t>
  </si>
  <si>
    <t>Kopā uz visu apjomu</t>
  </si>
  <si>
    <t>gab</t>
  </si>
  <si>
    <t>Pretendenta piedāvātā darbu summa, Eur bez PVN:</t>
  </si>
  <si>
    <t>Pagraba elektroinstalācijas remonts</t>
  </si>
  <si>
    <t>Darba nosaukums</t>
  </si>
  <si>
    <t>Pielikums Nr. 2</t>
  </si>
  <si>
    <t>Bēniņu elektroinstalācijas remonts</t>
  </si>
  <si>
    <t>Pagraba un bēniņu elektroinstalācijas remonts</t>
  </si>
  <si>
    <t>m</t>
  </si>
  <si>
    <t>Rozetes V/A</t>
  </si>
  <si>
    <t>AUSEKĻA PROSPEKTS 10</t>
  </si>
  <si>
    <t>AUSEKĻA PROSPEKTS 15</t>
  </si>
  <si>
    <t>AUSEKĻA PROSPEKTS 5A</t>
  </si>
  <si>
    <t>AUSEKĻA PROSPEKTS 7A</t>
  </si>
  <si>
    <t>BĒRZU ALEJA 6</t>
  </si>
  <si>
    <t>GRĪVAS PROSPEKTS 13</t>
  </si>
  <si>
    <t>GRĪVAS PROSPEKTS 15</t>
  </si>
  <si>
    <t>GRĪVAS PROSPEKTS 27</t>
  </si>
  <si>
    <t>GRĪVAS PROSPEKTS 7</t>
  </si>
  <si>
    <t>LOKA IELA 6</t>
  </si>
  <si>
    <t>MĀLKALNES PROSPEKTS 15</t>
  </si>
  <si>
    <t>MĀLKALNES PROSPEKTS 19</t>
  </si>
  <si>
    <t>MĀLKALNES PROSPEKTS 22</t>
  </si>
  <si>
    <t>MĀLKALNES PROSPEKTS 24</t>
  </si>
  <si>
    <t>MĀLKALNES PROSPEKTS 6</t>
  </si>
  <si>
    <t>MĀLKALNES PROSPEKTS 9</t>
  </si>
  <si>
    <t>MEDNIEKU IELA 10</t>
  </si>
  <si>
    <t>MEŽA PROSPEKTS 4</t>
  </si>
  <si>
    <t>PARKA IELA 1A</t>
  </si>
  <si>
    <t>SKOLAS IELA 10</t>
  </si>
  <si>
    <t>SKOLAS IELA 1A</t>
  </si>
  <si>
    <t>TĪNŪŽU IELA 12</t>
  </si>
  <si>
    <t>TĪNŪŽU IELA 20</t>
  </si>
  <si>
    <t>TĪNŪŽU IELA 5</t>
  </si>
  <si>
    <t>TĪNŪŽU IELA 7</t>
  </si>
  <si>
    <t>VIDUS PROSPEKTS 16A</t>
  </si>
  <si>
    <t>ZVAIGŽŅU IELA 3</t>
  </si>
  <si>
    <t>Bēniņu, pagraba apgaismojuma renovācija</t>
  </si>
  <si>
    <t>Kāpņu telpu apgaismojuma renovācija</t>
  </si>
  <si>
    <t>Bēniņu elektroinstalācijas renovācija</t>
  </si>
  <si>
    <t xml:space="preserve">Elektrības stāvvadu remonts </t>
  </si>
  <si>
    <t>Pagraba apgaismojuma remonts</t>
  </si>
  <si>
    <t>Nr. p.k.</t>
  </si>
  <si>
    <t>Tips</t>
  </si>
  <si>
    <t>Darba alga (EUR)</t>
  </si>
  <si>
    <t>Materiāli (EUR)</t>
  </si>
  <si>
    <t>Mehānismi (EUR)</t>
  </si>
  <si>
    <t>Kopā (EUR)</t>
  </si>
  <si>
    <t>Summa (EUR)</t>
  </si>
  <si>
    <t>Elektromontāžas darbi</t>
  </si>
  <si>
    <t>Demontāžas darbi (gaismekļi, kabeļi, slēdži)</t>
  </si>
  <si>
    <t>koml</t>
  </si>
  <si>
    <t>Gaismekļis LED</t>
  </si>
  <si>
    <t xml:space="preserve">Slēdzis </t>
  </si>
  <si>
    <t>Kabelis Cu 3x1,5 mm2</t>
  </si>
  <si>
    <t>Gofrēta caurule d=20</t>
  </si>
  <si>
    <t>Nozarkārbas 75x75x36</t>
  </si>
  <si>
    <t>Automātslēdzis B16</t>
  </si>
  <si>
    <t>Palīgmateriāli</t>
  </si>
  <si>
    <t>kmpl</t>
  </si>
  <si>
    <t>Izolācija pretestības mērījumi</t>
  </si>
  <si>
    <t>Cilpas "fāze-nulle" pilnās pretestības mērījums</t>
  </si>
  <si>
    <t>Dokumentācija</t>
  </si>
  <si>
    <t>kopā EUR</t>
  </si>
  <si>
    <t>Pagraba apgaismojuma renovācija</t>
  </si>
  <si>
    <t>Gofrēta caurule d=16</t>
  </si>
  <si>
    <t>Sadales kārbas</t>
  </si>
  <si>
    <t>Gaismeklis ar kustības sensoru</t>
  </si>
  <si>
    <t>Kontaktligzdas</t>
  </si>
  <si>
    <t>Vada H07V-K1 6mm2 montāža</t>
  </si>
  <si>
    <t>Spailes ENSTO 16-50</t>
  </si>
  <si>
    <t>Būves nosaukums:</t>
  </si>
  <si>
    <t>Daudzdzīvokļu nams</t>
  </si>
  <si>
    <t>Objekta adrese:</t>
  </si>
  <si>
    <t>Pasūtītājs:</t>
  </si>
  <si>
    <t>Sabiedrība ar ierobežotu atbildību ''Ogres Namsaimnieks''</t>
  </si>
  <si>
    <t>Ausekļa prospekts 10, Ogre</t>
  </si>
  <si>
    <t>Ausekļa prospekts 15, Ogre</t>
  </si>
  <si>
    <t>Ausekļa prospekts 5A, Ogre</t>
  </si>
  <si>
    <t>Ausekļa prospekts 7A, Ogre</t>
  </si>
  <si>
    <t>Bērzu aleja 6, Ogre</t>
  </si>
  <si>
    <t>Grīvas prospekts 13, Ogre</t>
  </si>
  <si>
    <t>Grīvas prospekts 15, Ogre</t>
  </si>
  <si>
    <t>Grīvas prospekts 27, Ogre</t>
  </si>
  <si>
    <t>Grīvas prospekts 7, Ogre</t>
  </si>
  <si>
    <t>Loka iela 6, Ogre</t>
  </si>
  <si>
    <t>Mālkalnes prospekts 15, Ogre</t>
  </si>
  <si>
    <t>Mālkalnes prospekts 19, Ogre</t>
  </si>
  <si>
    <t>Elektrības stāvvadu remonts</t>
  </si>
  <si>
    <t>Mālkalnes prospekts 22, Ogre</t>
  </si>
  <si>
    <t>Mālkalnes prospekts 24, Ogre</t>
  </si>
  <si>
    <t>Mālkalnes prospekts 6, Ogre</t>
  </si>
  <si>
    <t>Mālkalnes prospekts 9, Ogre</t>
  </si>
  <si>
    <t>Mednieku iela 10, Ogre</t>
  </si>
  <si>
    <t>Pagraba un bēniņu apgaismojuma renovācija</t>
  </si>
  <si>
    <t>Bēniņu un pagraba apgaismojuma renovācija</t>
  </si>
  <si>
    <t>Meža prospekts 4, Ogre</t>
  </si>
  <si>
    <t>Bēniņu , pagraba apgaismojuma renovācija</t>
  </si>
  <si>
    <t>Parka iela 1a, Ogre</t>
  </si>
  <si>
    <t>Skolas iela 10, Ogre</t>
  </si>
  <si>
    <t>Skolas iela 1A, Ogre</t>
  </si>
  <si>
    <t>Tīnūžu iela 12, Ogre</t>
  </si>
  <si>
    <t>Tīnūžu iela 20, Ogre</t>
  </si>
  <si>
    <t>Tīnūžu iela 5, Ogre</t>
  </si>
  <si>
    <t>Tīnūžu iela 7, Ogre</t>
  </si>
  <si>
    <t>Vidus prospekts 16a, Ogre</t>
  </si>
  <si>
    <t>Zvaigžņu iela 3, Ogre</t>
  </si>
  <si>
    <r>
      <t>Gaismekļis LED</t>
    </r>
    <r>
      <rPr>
        <sz val="10"/>
        <color rgb="FFFF0000"/>
        <rFont val="Times New Roman"/>
        <family val="1"/>
        <charset val="186"/>
      </rPr>
      <t xml:space="preserve"> </t>
    </r>
  </si>
  <si>
    <t>Rozetes</t>
  </si>
  <si>
    <t xml:space="preserve">Rozetes </t>
  </si>
  <si>
    <t xml:space="preserve">Gaismekļis LED </t>
  </si>
  <si>
    <t>Darbu nosaukums</t>
  </si>
  <si>
    <t>FINANŠU PIEDĀVĀJUMS</t>
  </si>
  <si>
    <t>Pretendenta piedāvātā darbu summa, EUR bez PVN</t>
  </si>
  <si>
    <t>Līguma summa kopā, EUR bez PVN</t>
  </si>
  <si>
    <t>PVN__%</t>
  </si>
  <si>
    <t>Summa kopā, EUR ar PVN</t>
  </si>
  <si>
    <t>9.pielikums 
iepirkuma “Ēku elektroinstalācijas remonta darbi”,
iepirkuma identifikācijas Nr.SIAON 2024/9-MI, Nolikumam</t>
  </si>
  <si>
    <t>____________________ (pretendenta nosaukums, vienotais reģistrācijas numurs) piedāvājam veikt iepirkumā “Ēku elektroinstalācijas remonta darbi”, iepirkuma identifikācijas Nr.SIAON 2024/9-MI,  minētos darbus, saskaņā ar iepirkuma Nolikumu un tā pielikumiem, tajā noteiktajā laikā un veidā par šādu līgumcenu:</t>
  </si>
  <si>
    <t>TEHNISKĀ SPECIFIKĀCIJA, DARBU APJOMI (LOKĀLĀ TĀME)</t>
  </si>
  <si>
    <r>
      <t xml:space="preserve">Piedāvājumā visas izmaksas ir jāuzrāda ar ne vairāk kā 2 (divām) decimālzīmēm aiz komata un </t>
    </r>
    <r>
      <rPr>
        <b/>
        <u/>
        <sz val="12"/>
        <color rgb="FFFF0000"/>
        <rFont val="Arial"/>
        <family val="2"/>
      </rPr>
      <t>aprēķinos, katrā tabulas šūnā, pielietojot skaitļu noapaļošanas funkciju “Round”</t>
    </r>
    <r>
      <rPr>
        <sz val="12"/>
        <color rgb="FFFF0000"/>
        <rFont val="Arial"/>
        <family val="2"/>
      </rPr>
      <t>.</t>
    </r>
  </si>
  <si>
    <t>8.pielikums 
iepirkuma “Ēku elektroinstalācijas remonta darbi”,
iepirkuma identifikācijas Nr.SIAON 2024/9-MI, Nolikumam</t>
  </si>
  <si>
    <t>PVC caurule d=20</t>
  </si>
  <si>
    <t>Gaismekļis LED   Gaismeklis ar kustības sensoru</t>
  </si>
  <si>
    <t xml:space="preserve">Pvc caurule </t>
  </si>
  <si>
    <t>PVC caurules</t>
  </si>
  <si>
    <t>PVC caurule</t>
  </si>
  <si>
    <t>Gaismekļis LED   ar kustības sensoru</t>
  </si>
  <si>
    <t>PVC caurele</t>
  </si>
  <si>
    <t>Gaismeklis LED ar kustības sensoru</t>
  </si>
  <si>
    <t>Rozete</t>
  </si>
  <si>
    <r>
      <t>Gaismekļis LED</t>
    </r>
    <r>
      <rPr>
        <sz val="10"/>
        <color rgb="FFFF0000"/>
        <rFont val="Times New Roman"/>
        <family val="1"/>
        <charset val="186"/>
      </rPr>
      <t xml:space="preserve">  </t>
    </r>
  </si>
  <si>
    <t>Gaismekļis LED  Gaismeklis ar kustības sensoru</t>
  </si>
  <si>
    <t>Gaismekļis LED Gaismeklis ar kustības sensoru</t>
  </si>
  <si>
    <t>gb</t>
  </si>
  <si>
    <t>PENOSIL
Fire Rated Gunfoam B1 187 Profesionālas ugunsdrošas putas (vai ekvivalents)</t>
  </si>
  <si>
    <t>Šajā objektā ir jādemontē zem putām esošā elektroinstalācija. Pirms demontāžas ar tehniskām ierīcēm ir jānosaka elektroinstalācijas atrašanās vieta, jāsagatavo plāns ar elektroinstalācijas izvietojumu un pirms darbu uzsākšanas jāiesniedz Pasūtītājam. Pēc saskaņošanas ar Pasūtītaju, jāveic demontāža izgriežot esošajās putās tranšejas, lai varētu piekļūt elektroinstalācijai, nebojājot pārējo putu segumu. Tranšejas ir jāaizpilda ar ugunsdrošības noteikumiem atbilstošām putām, jāveic izlīdzināšana ar pārējo segumu, veidojot viena līmeņa plakni. Jāiesniedz Pasūtītājam izmantoto putu dokumentācija, kas apliecina atbilstību ugunsdrošības noteikumiem.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</si>
</sst>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0.000"/>
    <numFmt numFmtId="166" formatCode="#,##0.00;\-#,##0.00;&quot;-&quot;"/>
    <numFmt numFmtId="168" formatCode="[$-809]General"/>
  </numFmts>
  <fonts count="40"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0.5"/>
      <color theme="1"/>
      <name val="Arial"/>
      <family val="2"/>
      <charset val="186"/>
    </font>
    <font>
      <sz val="10"/>
      <color theme="1"/>
      <name val="Arial"/>
      <family val="2"/>
      <charset val="186"/>
    </font>
    <font>
      <sz val="10.5"/>
      <color theme="1"/>
      <name val="Arial"/>
      <family val="2"/>
      <charset val="186"/>
    </font>
    <font>
      <sz val="11"/>
      <color theme="1"/>
      <name val="Calibri"/>
      <family val="2"/>
      <charset val="186"/>
      <scheme val="minor"/>
    </font>
    <font>
      <sz val="12"/>
      <color theme="1"/>
      <name val="Times New Roman"/>
      <family val="1"/>
      <charset val="186"/>
    </font>
    <font>
      <sz val="11"/>
      <color theme="1"/>
      <name val="Calibri"/>
      <family val="2"/>
      <scheme val="minor"/>
    </font>
    <font>
      <sz val="11"/>
      <color theme="1"/>
      <name val="Times New Roman"/>
      <family val="1"/>
      <charset val="186"/>
    </font>
    <font>
      <b/>
      <sz val="11"/>
      <color theme="1"/>
      <name val="Times New Roman"/>
      <family val="1"/>
      <charset val="186"/>
    </font>
    <font>
      <sz val="10"/>
      <name val="Times New Roman"/>
      <family val="1"/>
      <charset val="186"/>
    </font>
    <font>
      <b/>
      <sz val="10"/>
      <name val="Times New Roman"/>
      <family val="1"/>
      <charset val="186"/>
    </font>
    <font>
      <sz val="11"/>
      <name val="Times New Roman"/>
      <family val="1"/>
      <charset val="186"/>
    </font>
    <font>
      <sz val="9"/>
      <name val="Times New Roman"/>
      <family val="1"/>
      <charset val="186"/>
    </font>
    <font>
      <b/>
      <sz val="11"/>
      <name val="Times New Roman"/>
      <family val="1"/>
      <charset val="186"/>
    </font>
    <font>
      <i/>
      <sz val="8"/>
      <name val="Times New Roman"/>
      <family val="1"/>
      <charset val="186"/>
    </font>
    <font>
      <i/>
      <sz val="9"/>
      <name val="Times New Roman"/>
      <family val="1"/>
      <charset val="186"/>
    </font>
    <font>
      <sz val="10"/>
      <color theme="1"/>
      <name val="Times New Roman"/>
      <family val="1"/>
      <charset val="186"/>
    </font>
    <font>
      <b/>
      <sz val="10"/>
      <name val="Times New Roman"/>
      <family val="1"/>
    </font>
    <font>
      <sz val="10"/>
      <name val="Times New Roman"/>
      <family val="1"/>
    </font>
    <font>
      <sz val="10"/>
      <color rgb="FF000000"/>
      <name val="Arial"/>
      <family val="2"/>
    </font>
    <font>
      <sz val="11"/>
      <color rgb="FF000000"/>
      <name val="Arial"/>
      <family val="2"/>
    </font>
    <font>
      <b/>
      <u/>
      <sz val="16"/>
      <name val="Times New Roman"/>
      <family val="1"/>
      <charset val="186"/>
    </font>
    <font>
      <sz val="12"/>
      <name val="Times New Roman"/>
      <family val="1"/>
      <charset val="186"/>
    </font>
    <font>
      <sz val="8"/>
      <name val="Times New Roman"/>
      <family val="1"/>
      <charset val="186"/>
    </font>
    <font>
      <sz val="10.5"/>
      <name val="Times New Roman"/>
      <family val="1"/>
      <charset val="186"/>
    </font>
    <font>
      <i/>
      <sz val="10"/>
      <name val="Times New Roman"/>
      <family val="1"/>
      <charset val="186"/>
    </font>
    <font>
      <sz val="10"/>
      <color rgb="FFFF0000"/>
      <name val="Times New Roman"/>
      <family val="1"/>
      <charset val="186"/>
    </font>
    <font>
      <sz val="11"/>
      <color theme="1"/>
      <name val="Times New Roman"/>
      <family val="1"/>
    </font>
    <font>
      <b/>
      <sz val="11"/>
      <color theme="1"/>
      <name val="Times New Roman"/>
      <family val="1"/>
    </font>
    <font>
      <b/>
      <sz val="11"/>
      <color rgb="FF000000"/>
      <name val="Times New Roman"/>
      <family val="1"/>
    </font>
    <font>
      <sz val="12"/>
      <color theme="1"/>
      <name val="Times New Roman"/>
      <family val="1"/>
    </font>
    <font>
      <b/>
      <sz val="12"/>
      <color theme="1"/>
      <name val="Times New Roman"/>
      <family val="1"/>
    </font>
    <font>
      <sz val="10"/>
      <name val="Arial"/>
      <family val="2"/>
    </font>
    <font>
      <sz val="12"/>
      <color rgb="FFFF0000"/>
      <name val="Arial"/>
      <family val="2"/>
    </font>
    <font>
      <b/>
      <u/>
      <sz val="12"/>
      <color rgb="FFFF0000"/>
      <name val="Arial"/>
      <family val="2"/>
    </font>
    <font>
      <sz val="10"/>
      <color theme="1"/>
      <name val="Times New Roman"/>
      <family val="1"/>
    </font>
    <font>
      <sz val="11"/>
      <color rgb="FFFF0000"/>
      <name val="Times New Roman"/>
      <family val="1"/>
      <charset val="186"/>
    </font>
  </fonts>
  <fills count="4">
    <fill>
      <patternFill patternType="none"/>
    </fill>
    <fill>
      <patternFill patternType="gray125"/>
    </fill>
    <fill>
      <patternFill patternType="solid">
        <fgColor theme="0" tint="-0.24994659260841701"/>
        <bgColor indexed="64"/>
      </patternFill>
    </fill>
    <fill>
      <patternFill patternType="solid">
        <fgColor theme="0" tint="-0.14999847407452621"/>
        <bgColor indexed="64"/>
      </patternFill>
    </fill>
  </fills>
  <borders count="3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top style="hair">
        <color indexed="64"/>
      </top>
      <bottom/>
      <diagonal/>
    </border>
    <border>
      <left style="thin">
        <color indexed="8"/>
      </left>
      <right style="thin">
        <color indexed="8"/>
      </right>
      <top style="thin">
        <color indexed="8"/>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1">
    <xf numFmtId="0" fontId="0" fillId="0" borderId="0"/>
    <xf numFmtId="165" fontId="4" fillId="0" borderId="0">
      <alignment horizontal="center" vertical="center" readingOrder="2"/>
    </xf>
    <xf numFmtId="43" fontId="5" fillId="0" borderId="5">
      <alignment horizontal="center" vertical="center" readingOrder="2"/>
    </xf>
    <xf numFmtId="43" fontId="5" fillId="0" borderId="6">
      <alignment horizontal="center" vertical="center" readingOrder="2"/>
    </xf>
    <xf numFmtId="43" fontId="5" fillId="0" borderId="4">
      <alignment horizontal="center" vertical="center" readingOrder="2"/>
    </xf>
    <xf numFmtId="43" fontId="5" fillId="0" borderId="1">
      <alignment horizontal="center" vertical="center" readingOrder="2"/>
    </xf>
    <xf numFmtId="43" fontId="5" fillId="0" borderId="2">
      <alignment horizontal="center" vertical="center" readingOrder="2"/>
    </xf>
    <xf numFmtId="43" fontId="5" fillId="0" borderId="3">
      <alignment horizontal="center" vertical="center" readingOrder="2"/>
    </xf>
    <xf numFmtId="43" fontId="6" fillId="0" borderId="0">
      <alignment horizontal="center" vertical="center" readingOrder="2"/>
    </xf>
    <xf numFmtId="43" fontId="4" fillId="2" borderId="0">
      <alignment horizontal="center" vertical="center" readingOrder="2"/>
    </xf>
    <xf numFmtId="0" fontId="7" fillId="0" borderId="0"/>
    <xf numFmtId="9" fontId="9" fillId="0" borderId="0" applyFont="0" applyFill="0" applyBorder="0" applyAlignment="0" applyProtection="0"/>
    <xf numFmtId="0" fontId="3" fillId="0" borderId="0"/>
    <xf numFmtId="164" fontId="9" fillId="0" borderId="0" applyFont="0" applyFill="0" applyBorder="0" applyAlignment="0" applyProtection="0"/>
    <xf numFmtId="0" fontId="3" fillId="0" borderId="0"/>
    <xf numFmtId="0" fontId="2" fillId="0" borderId="0"/>
    <xf numFmtId="0" fontId="2" fillId="0" borderId="0"/>
    <xf numFmtId="43" fontId="5" fillId="0" borderId="5">
      <alignment horizontal="center" vertical="center" readingOrder="2"/>
    </xf>
    <xf numFmtId="43" fontId="5" fillId="0" borderId="6">
      <alignment horizontal="center" vertical="center" readingOrder="2"/>
    </xf>
    <xf numFmtId="43" fontId="5" fillId="0" borderId="4">
      <alignment horizontal="center" vertical="center" readingOrder="2"/>
    </xf>
    <xf numFmtId="43" fontId="5" fillId="0" borderId="1">
      <alignment horizontal="center" vertical="center" readingOrder="2"/>
    </xf>
    <xf numFmtId="43" fontId="5" fillId="0" borderId="2">
      <alignment horizontal="center" vertical="center" readingOrder="2"/>
    </xf>
    <xf numFmtId="43" fontId="5" fillId="0" borderId="3">
      <alignment horizontal="center" vertical="center" readingOrder="2"/>
    </xf>
    <xf numFmtId="43" fontId="6" fillId="0" borderId="0">
      <alignment horizontal="center" vertical="center" readingOrder="2"/>
    </xf>
    <xf numFmtId="43" fontId="4" fillId="2" borderId="0">
      <alignment horizontal="center" vertical="center" readingOrder="2"/>
    </xf>
    <xf numFmtId="0" fontId="1" fillId="0" borderId="0"/>
    <xf numFmtId="0" fontId="1" fillId="0" borderId="0"/>
    <xf numFmtId="168" fontId="22" fillId="0" borderId="0" applyBorder="0" applyProtection="0"/>
    <xf numFmtId="0" fontId="23" fillId="0" borderId="0"/>
    <xf numFmtId="168" fontId="22" fillId="0" borderId="0" applyBorder="0" applyProtection="0"/>
    <xf numFmtId="168" fontId="22" fillId="0" borderId="0" applyBorder="0" applyProtection="0"/>
  </cellStyleXfs>
  <cellXfs count="120">
    <xf numFmtId="0" fontId="0" fillId="0" borderId="0" xfId="0"/>
    <xf numFmtId="0" fontId="10" fillId="0" borderId="0" xfId="0" applyFont="1"/>
    <xf numFmtId="2" fontId="12" fillId="0" borderId="0" xfId="0" applyNumberFormat="1" applyFont="1" applyAlignment="1">
      <alignment horizontal="center" vertical="center" wrapText="1"/>
    </xf>
    <xf numFmtId="0" fontId="14" fillId="0" borderId="0" xfId="0" applyFont="1" applyAlignment="1">
      <alignment vertical="center" wrapText="1"/>
    </xf>
    <xf numFmtId="0" fontId="14" fillId="0" borderId="0" xfId="0" applyFont="1" applyAlignment="1">
      <alignment horizontal="left" vertical="center" wrapText="1"/>
    </xf>
    <xf numFmtId="2" fontId="13" fillId="0" borderId="0" xfId="0" applyNumberFormat="1" applyFont="1" applyAlignment="1">
      <alignment horizontal="right" vertical="center"/>
    </xf>
    <xf numFmtId="164" fontId="13" fillId="0" borderId="0" xfId="13" applyFont="1" applyFill="1" applyBorder="1" applyAlignment="1">
      <alignment horizontal="right" vertical="center" wrapText="1"/>
    </xf>
    <xf numFmtId="0" fontId="12" fillId="0" borderId="0" xfId="0" applyFont="1"/>
    <xf numFmtId="0" fontId="11" fillId="0" borderId="0" xfId="0" applyFont="1"/>
    <xf numFmtId="0" fontId="17" fillId="0" borderId="25" xfId="0" applyFont="1" applyBorder="1" applyAlignment="1">
      <alignment horizontal="center"/>
    </xf>
    <xf numFmtId="0" fontId="17" fillId="0" borderId="26" xfId="0" applyFont="1" applyBorder="1" applyAlignment="1">
      <alignment horizontal="center" wrapText="1"/>
    </xf>
    <xf numFmtId="0" fontId="18" fillId="0" borderId="26" xfId="0" applyFont="1" applyBorder="1" applyAlignment="1">
      <alignment horizontal="center"/>
    </xf>
    <xf numFmtId="0" fontId="17" fillId="0" borderId="26" xfId="0" applyFont="1" applyBorder="1" applyAlignment="1">
      <alignment horizontal="center"/>
    </xf>
    <xf numFmtId="0" fontId="17" fillId="0" borderId="27" xfId="0" applyFont="1" applyBorder="1" applyAlignment="1">
      <alignment horizontal="center"/>
    </xf>
    <xf numFmtId="0" fontId="19" fillId="0" borderId="5" xfId="0" applyFont="1" applyBorder="1" applyAlignment="1">
      <alignment horizontal="center" vertical="center"/>
    </xf>
    <xf numFmtId="0" fontId="20" fillId="0" borderId="28" xfId="0" applyFont="1" applyBorder="1" applyAlignment="1">
      <alignment horizontal="center" vertical="center"/>
    </xf>
    <xf numFmtId="164" fontId="19" fillId="0" borderId="5" xfId="13" applyFont="1" applyBorder="1" applyAlignment="1">
      <alignment horizontal="center" vertical="center" wrapText="1"/>
    </xf>
    <xf numFmtId="0" fontId="19" fillId="0" borderId="5" xfId="0" applyFont="1" applyBorder="1" applyAlignment="1">
      <alignment horizontal="center" vertical="center" wrapText="1"/>
    </xf>
    <xf numFmtId="166" fontId="19" fillId="0" borderId="5" xfId="0" applyNumberFormat="1" applyFont="1" applyBorder="1" applyAlignment="1">
      <alignment horizontal="right" vertical="center" wrapText="1"/>
    </xf>
    <xf numFmtId="2" fontId="12" fillId="0" borderId="12" xfId="0" applyNumberFormat="1" applyFont="1" applyBorder="1" applyAlignment="1">
      <alignment horizontal="center" vertical="center" wrapText="1"/>
    </xf>
    <xf numFmtId="4" fontId="13" fillId="0" borderId="12" xfId="0" applyNumberFormat="1" applyFont="1" applyBorder="1" applyAlignment="1">
      <alignment horizontal="center" vertical="center"/>
    </xf>
    <xf numFmtId="164" fontId="12" fillId="0" borderId="12" xfId="13" applyFont="1" applyFill="1" applyBorder="1" applyAlignment="1">
      <alignment horizontal="center" vertical="center"/>
    </xf>
    <xf numFmtId="164" fontId="13" fillId="0" borderId="13" xfId="13" applyFont="1" applyFill="1" applyBorder="1" applyAlignment="1">
      <alignment horizontal="center" vertical="center"/>
    </xf>
    <xf numFmtId="0" fontId="19" fillId="0" borderId="0" xfId="0" applyFont="1"/>
    <xf numFmtId="0" fontId="21" fillId="0" borderId="0" xfId="0" applyFont="1" applyAlignment="1">
      <alignment horizontal="left" vertical="center"/>
    </xf>
    <xf numFmtId="0" fontId="19" fillId="0" borderId="5" xfId="0" applyFont="1" applyBorder="1" applyAlignment="1">
      <alignment horizontal="left" vertical="top" wrapText="1"/>
    </xf>
    <xf numFmtId="2" fontId="19" fillId="0" borderId="0" xfId="0" applyNumberFormat="1" applyFont="1"/>
    <xf numFmtId="4" fontId="13" fillId="0" borderId="2" xfId="0" applyNumberFormat="1" applyFont="1" applyBorder="1"/>
    <xf numFmtId="4" fontId="13" fillId="0" borderId="3" xfId="0" applyNumberFormat="1" applyFont="1" applyBorder="1"/>
    <xf numFmtId="0" fontId="12" fillId="0" borderId="0" xfId="0" applyFont="1" applyAlignment="1">
      <alignment wrapText="1"/>
    </xf>
    <xf numFmtId="0" fontId="15" fillId="0" borderId="0" xfId="0" applyFont="1"/>
    <xf numFmtId="4" fontId="16" fillId="0" borderId="0" xfId="0" applyNumberFormat="1" applyFont="1"/>
    <xf numFmtId="9" fontId="16" fillId="0" borderId="0" xfId="11" applyFont="1" applyBorder="1"/>
    <xf numFmtId="0" fontId="10" fillId="0" borderId="0" xfId="0" applyFont="1" applyAlignment="1">
      <alignment horizontal="center" vertical="center" wrapText="1"/>
    </xf>
    <xf numFmtId="0" fontId="10" fillId="0" borderId="0" xfId="0" applyFont="1" applyAlignment="1">
      <alignmen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8" fillId="0" borderId="5" xfId="0" applyFont="1" applyBorder="1"/>
    <xf numFmtId="0" fontId="8" fillId="0" borderId="5" xfId="0" applyFont="1" applyBorder="1" applyAlignment="1">
      <alignment wrapText="1"/>
    </xf>
    <xf numFmtId="2" fontId="10" fillId="0" borderId="5" xfId="0" applyNumberFormat="1" applyFont="1" applyBorder="1" applyAlignment="1">
      <alignment horizontal="center" vertical="center" wrapText="1"/>
    </xf>
    <xf numFmtId="2" fontId="10" fillId="0" borderId="12" xfId="0" applyNumberFormat="1" applyFont="1" applyBorder="1" applyAlignment="1">
      <alignment horizontal="center" vertical="center" wrapText="1"/>
    </xf>
    <xf numFmtId="0" fontId="8" fillId="0" borderId="12" xfId="0" applyFont="1" applyBorder="1"/>
    <xf numFmtId="0" fontId="8" fillId="0" borderId="12" xfId="0" applyFont="1" applyBorder="1" applyAlignment="1">
      <alignment wrapText="1"/>
    </xf>
    <xf numFmtId="2" fontId="10" fillId="0" borderId="0" xfId="0" applyNumberFormat="1" applyFont="1" applyAlignment="1">
      <alignment horizontal="center" vertical="center" wrapText="1"/>
    </xf>
    <xf numFmtId="0" fontId="11" fillId="0" borderId="0" xfId="0" applyFont="1" applyAlignment="1">
      <alignment horizontal="right" vertical="center" wrapText="1"/>
    </xf>
    <xf numFmtId="2" fontId="11" fillId="0" borderId="0" xfId="0" applyNumberFormat="1" applyFont="1" applyAlignment="1">
      <alignment horizontal="center" vertical="center" wrapText="1"/>
    </xf>
    <xf numFmtId="0" fontId="10" fillId="0" borderId="0" xfId="0" applyFont="1" applyAlignment="1">
      <alignment horizontal="right" vertical="center" wrapText="1"/>
    </xf>
    <xf numFmtId="0" fontId="24" fillId="0" borderId="0" xfId="26" applyFont="1" applyAlignment="1">
      <alignment horizontal="center" vertical="center"/>
    </xf>
    <xf numFmtId="0" fontId="27" fillId="0" borderId="0" xfId="26" applyFont="1"/>
    <xf numFmtId="0" fontId="27" fillId="0" borderId="0" xfId="26" applyFont="1" applyAlignment="1">
      <alignment horizontal="center" vertical="center"/>
    </xf>
    <xf numFmtId="0" fontId="27" fillId="0" borderId="0" xfId="26" applyFont="1" applyAlignment="1">
      <alignment horizontal="right" vertical="center"/>
    </xf>
    <xf numFmtId="0" fontId="27" fillId="0" borderId="0" xfId="26" applyFont="1" applyAlignment="1">
      <alignment vertical="center"/>
    </xf>
    <xf numFmtId="0" fontId="13" fillId="0" borderId="28" xfId="0" applyFont="1" applyBorder="1" applyAlignment="1">
      <alignment horizontal="center" vertical="center"/>
    </xf>
    <xf numFmtId="0" fontId="12" fillId="0" borderId="0" xfId="0" applyFont="1" applyAlignment="1">
      <alignment horizontal="left" vertical="center"/>
    </xf>
    <xf numFmtId="0" fontId="12" fillId="0" borderId="0" xfId="14" applyFont="1" applyAlignment="1">
      <alignment horizontal="center" vertical="center"/>
    </xf>
    <xf numFmtId="0" fontId="12" fillId="0" borderId="0" xfId="14" applyFont="1"/>
    <xf numFmtId="0" fontId="12" fillId="0" borderId="0" xfId="10" applyFont="1" applyAlignment="1">
      <alignment horizontal="center" vertical="center"/>
    </xf>
    <xf numFmtId="0" fontId="12" fillId="0" borderId="0" xfId="10" applyFont="1"/>
    <xf numFmtId="0" fontId="28" fillId="0" borderId="0" xfId="0" applyFont="1" applyAlignment="1">
      <alignment horizontal="center" vertical="center"/>
    </xf>
    <xf numFmtId="164" fontId="19" fillId="0" borderId="5" xfId="13" applyFont="1" applyFill="1" applyBorder="1" applyAlignment="1">
      <alignment horizontal="center" vertical="center" wrapText="1"/>
    </xf>
    <xf numFmtId="0" fontId="20" fillId="0" borderId="30" xfId="0" applyFont="1" applyBorder="1" applyAlignment="1">
      <alignment horizontal="center" vertical="center"/>
    </xf>
    <xf numFmtId="164" fontId="19" fillId="0" borderId="12" xfId="13" applyFont="1" applyBorder="1" applyAlignment="1">
      <alignment horizontal="center" vertical="center" wrapText="1"/>
    </xf>
    <xf numFmtId="0" fontId="19" fillId="0" borderId="12" xfId="0" applyFont="1" applyBorder="1" applyAlignment="1">
      <alignment horizontal="center" vertical="center" wrapText="1"/>
    </xf>
    <xf numFmtId="166" fontId="19" fillId="0" borderId="12" xfId="0" applyNumberFormat="1" applyFont="1" applyBorder="1" applyAlignment="1">
      <alignment horizontal="right" vertical="center" wrapText="1"/>
    </xf>
    <xf numFmtId="0" fontId="21" fillId="0" borderId="5" xfId="0" applyFont="1" applyBorder="1" applyAlignment="1">
      <alignment horizontal="left" vertical="center"/>
    </xf>
    <xf numFmtId="0" fontId="12" fillId="0" borderId="5" xfId="15" applyFont="1" applyBorder="1" applyAlignment="1">
      <alignment wrapText="1"/>
    </xf>
    <xf numFmtId="0" fontId="12" fillId="0" borderId="5" xfId="0" applyFont="1" applyBorder="1" applyAlignment="1">
      <alignment horizontal="left" vertical="top" wrapText="1"/>
    </xf>
    <xf numFmtId="164" fontId="12" fillId="0" borderId="5" xfId="13" applyFont="1" applyFill="1" applyBorder="1" applyAlignment="1">
      <alignment horizontal="center" vertical="center" wrapText="1"/>
    </xf>
    <xf numFmtId="0" fontId="12" fillId="0" borderId="5" xfId="0" applyFont="1" applyBorder="1" applyAlignment="1">
      <alignment horizontal="center" vertical="center" wrapText="1"/>
    </xf>
    <xf numFmtId="166" fontId="12" fillId="0" borderId="5" xfId="0" applyNumberFormat="1" applyFont="1" applyBorder="1" applyAlignment="1">
      <alignment horizontal="right" vertical="center" wrapText="1"/>
    </xf>
    <xf numFmtId="0" fontId="30" fillId="0" borderId="0" xfId="0" applyFont="1" applyAlignment="1">
      <alignment vertical="center" wrapText="1"/>
    </xf>
    <xf numFmtId="0" fontId="31" fillId="0" borderId="0" xfId="0" applyFont="1" applyAlignment="1">
      <alignment vertical="center"/>
    </xf>
    <xf numFmtId="0" fontId="31" fillId="0" borderId="0" xfId="0" applyFont="1" applyAlignment="1">
      <alignment horizontal="center" vertical="center"/>
    </xf>
    <xf numFmtId="0" fontId="31" fillId="0" borderId="5" xfId="0" applyFont="1" applyBorder="1" applyAlignment="1">
      <alignment horizontal="center" vertical="center" wrapText="1"/>
    </xf>
    <xf numFmtId="2" fontId="30" fillId="0" borderId="5" xfId="0" applyNumberFormat="1" applyFont="1" applyBorder="1" applyAlignment="1">
      <alignment horizontal="center" vertical="center" wrapText="1"/>
    </xf>
    <xf numFmtId="0" fontId="33" fillId="0" borderId="0" xfId="0" applyFont="1" applyAlignment="1">
      <alignment vertical="center" wrapText="1"/>
    </xf>
    <xf numFmtId="0" fontId="33" fillId="0" borderId="0" xfId="0" applyFont="1" applyAlignment="1">
      <alignment horizontal="center" vertical="center" wrapText="1"/>
    </xf>
    <xf numFmtId="0" fontId="35" fillId="0" borderId="0" xfId="0" applyFont="1"/>
    <xf numFmtId="49" fontId="35" fillId="0" borderId="0" xfId="0" applyNumberFormat="1" applyFont="1"/>
    <xf numFmtId="49" fontId="36" fillId="0" borderId="0" xfId="0" applyNumberFormat="1" applyFont="1" applyAlignment="1">
      <alignment horizontal="center" wrapText="1"/>
    </xf>
    <xf numFmtId="0" fontId="31" fillId="3" borderId="32" xfId="0" applyFont="1" applyFill="1" applyBorder="1" applyAlignment="1">
      <alignment horizontal="right" vertical="center" wrapText="1"/>
    </xf>
    <xf numFmtId="0" fontId="31" fillId="3" borderId="33" xfId="0" applyFont="1" applyFill="1" applyBorder="1" applyAlignment="1">
      <alignment horizontal="right" vertical="center" wrapText="1"/>
    </xf>
    <xf numFmtId="0" fontId="30" fillId="0" borderId="0" xfId="0" applyFont="1" applyAlignment="1">
      <alignment horizontal="right" vertical="center" wrapText="1"/>
    </xf>
    <xf numFmtId="0" fontId="31" fillId="0" borderId="0" xfId="0" applyFont="1" applyAlignment="1">
      <alignment horizontal="center" vertical="center"/>
    </xf>
    <xf numFmtId="0" fontId="30" fillId="0" borderId="31" xfId="0" applyFont="1" applyBorder="1" applyAlignment="1">
      <alignment horizontal="left" vertical="center" wrapText="1"/>
    </xf>
    <xf numFmtId="0" fontId="32" fillId="3" borderId="32" xfId="0" applyFont="1" applyFill="1" applyBorder="1" applyAlignment="1">
      <alignment horizontal="right" vertical="center" wrapText="1"/>
    </xf>
    <xf numFmtId="0" fontId="32" fillId="3" borderId="33" xfId="0" applyFont="1" applyFill="1" applyBorder="1" applyAlignment="1">
      <alignment horizontal="right" vertical="center" wrapText="1"/>
    </xf>
    <xf numFmtId="0" fontId="27" fillId="0" borderId="0" xfId="26" applyFont="1" applyAlignment="1">
      <alignment horizontal="left" vertical="center"/>
    </xf>
    <xf numFmtId="0" fontId="33" fillId="0" borderId="0" xfId="0" applyFont="1" applyAlignment="1">
      <alignment horizontal="right" vertical="center" wrapText="1"/>
    </xf>
    <xf numFmtId="0" fontId="34" fillId="0" borderId="0" xfId="0" applyFont="1" applyAlignment="1">
      <alignment horizontal="center" vertical="center" wrapText="1"/>
    </xf>
    <xf numFmtId="0" fontId="36" fillId="0" borderId="0" xfId="0" applyFont="1" applyAlignment="1">
      <alignment horizontal="center" wrapText="1"/>
    </xf>
    <xf numFmtId="0" fontId="13" fillId="0" borderId="1" xfId="0" applyFont="1" applyBorder="1" applyAlignment="1">
      <alignment horizontal="right" wrapText="1"/>
    </xf>
    <xf numFmtId="0" fontId="13" fillId="0" borderId="2" xfId="0" applyFont="1" applyBorder="1" applyAlignment="1">
      <alignment horizontal="right" wrapText="1"/>
    </xf>
    <xf numFmtId="0" fontId="11" fillId="0" borderId="15" xfId="0" applyFont="1" applyBorder="1" applyAlignment="1">
      <alignment horizontal="center"/>
    </xf>
    <xf numFmtId="0" fontId="11" fillId="0" borderId="16" xfId="0" applyFont="1" applyBorder="1" applyAlignment="1">
      <alignment horizontal="center"/>
    </xf>
    <xf numFmtId="0" fontId="11" fillId="0" borderId="18" xfId="0" applyFont="1" applyBorder="1" applyAlignment="1">
      <alignment horizontal="center"/>
    </xf>
    <xf numFmtId="4" fontId="16" fillId="0" borderId="20" xfId="0" applyNumberFormat="1" applyFont="1" applyBorder="1" applyAlignment="1">
      <alignment horizontal="center" vertical="center" wrapText="1"/>
    </xf>
    <xf numFmtId="4" fontId="16" fillId="0" borderId="10" xfId="0" applyNumberFormat="1" applyFont="1" applyBorder="1" applyAlignment="1">
      <alignment horizontal="center" vertical="center" wrapText="1"/>
    </xf>
    <xf numFmtId="4" fontId="16" fillId="0" borderId="22" xfId="0" applyNumberFormat="1" applyFont="1" applyBorder="1" applyAlignment="1">
      <alignment horizontal="center" vertical="center" wrapText="1"/>
    </xf>
    <xf numFmtId="4" fontId="16" fillId="0" borderId="24" xfId="0" applyNumberFormat="1" applyFont="1" applyBorder="1" applyAlignment="1">
      <alignment horizontal="center" vertical="center" wrapText="1"/>
    </xf>
    <xf numFmtId="0" fontId="16" fillId="0" borderId="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xf>
    <xf numFmtId="0" fontId="16" fillId="0" borderId="20" xfId="0" applyFont="1" applyBorder="1" applyAlignment="1">
      <alignment horizontal="center" vertical="center"/>
    </xf>
    <xf numFmtId="0" fontId="16" fillId="0" borderId="10" xfId="0" applyFont="1" applyBorder="1" applyAlignment="1">
      <alignment horizontal="center" vertical="center"/>
    </xf>
    <xf numFmtId="0" fontId="16" fillId="0" borderId="9" xfId="0" applyFont="1" applyBorder="1" applyAlignment="1">
      <alignment horizontal="center" vertical="center" textRotation="90"/>
    </xf>
    <xf numFmtId="0" fontId="16" fillId="0" borderId="20" xfId="0" applyFont="1" applyBorder="1" applyAlignment="1">
      <alignment horizontal="center" vertical="center" textRotation="90"/>
    </xf>
    <xf numFmtId="0" fontId="16" fillId="0" borderId="10" xfId="0" applyFont="1" applyBorder="1" applyAlignment="1">
      <alignment horizontal="center" vertical="center" textRotation="90"/>
    </xf>
    <xf numFmtId="0" fontId="16" fillId="0" borderId="14" xfId="0" applyFont="1" applyBorder="1" applyAlignment="1">
      <alignment horizontal="center" vertical="center" textRotation="90"/>
    </xf>
    <xf numFmtId="0" fontId="16" fillId="0" borderId="21" xfId="0" applyFont="1" applyBorder="1" applyAlignment="1">
      <alignment horizontal="center" vertical="center" textRotation="90"/>
    </xf>
    <xf numFmtId="0" fontId="16" fillId="0" borderId="23" xfId="0" applyFont="1" applyBorder="1" applyAlignment="1">
      <alignment horizontal="center" vertical="center" textRotation="90"/>
    </xf>
    <xf numFmtId="0" fontId="11" fillId="0" borderId="17" xfId="0" applyFont="1" applyBorder="1" applyAlignment="1">
      <alignment horizontal="center"/>
    </xf>
    <xf numFmtId="0" fontId="25" fillId="0" borderId="7" xfId="26" applyFont="1" applyBorder="1" applyAlignment="1">
      <alignment horizontal="center" vertical="center" wrapText="1"/>
    </xf>
    <xf numFmtId="0" fontId="26" fillId="0" borderId="29" xfId="26" applyFont="1" applyBorder="1" applyAlignment="1">
      <alignment horizontal="center" vertical="center"/>
    </xf>
    <xf numFmtId="0" fontId="38" fillId="0" borderId="5" xfId="0" applyFont="1" applyBorder="1" applyAlignment="1">
      <alignment horizontal="left" vertical="top" wrapText="1"/>
    </xf>
    <xf numFmtId="0" fontId="39" fillId="0" borderId="0" xfId="0" applyFont="1" applyAlignment="1">
      <alignment horizontal="left" wrapText="1"/>
    </xf>
  </cellXfs>
  <cellStyles count="31">
    <cellStyle name="Comma [0] 2" xfId="2" xr:uid="{02447D1E-BB35-4F44-AB83-7EF193E15A51}"/>
    <cellStyle name="Comma [0] 2 2" xfId="17" xr:uid="{45A047A5-8043-4ACA-B392-D356A7D21653}"/>
    <cellStyle name="Comma [0] 3" xfId="3" xr:uid="{2FAAAE13-6CC5-400B-A7B7-9F1738E0BE2D}"/>
    <cellStyle name="Comma [0] 3 2" xfId="4" xr:uid="{FDD78965-8BCF-41F5-BE8C-52FF5227D428}"/>
    <cellStyle name="Comma [0] 3 2 2" xfId="8" xr:uid="{BB483751-DEC9-48BB-ABC1-2717D1EB789F}"/>
    <cellStyle name="Comma [0] 3 2 2 2" xfId="9" xr:uid="{EFCCB723-CF03-4140-94BA-B8C803F7CD63}"/>
    <cellStyle name="Comma [0] 3 2 2 2 2" xfId="24" xr:uid="{E3FCD502-841C-47F7-A949-818FBA14C98D}"/>
    <cellStyle name="Comma [0] 3 2 2 3" xfId="23" xr:uid="{540C6A99-CC31-4579-B66F-E3ED4F0722EE}"/>
    <cellStyle name="Comma [0] 3 2 3" xfId="5" xr:uid="{A1D18839-C73A-498C-8B5E-05C230917D96}"/>
    <cellStyle name="Comma [0] 3 2 3 2" xfId="6" xr:uid="{437E5919-394B-4D31-92FE-26F4BF36A493}"/>
    <cellStyle name="Comma [0] 3 2 3 2 2" xfId="7" xr:uid="{61E14391-2B58-48BC-AF98-36F29C91AC71}"/>
    <cellStyle name="Comma [0] 3 2 3 2 2 2" xfId="22" xr:uid="{094D498B-A98F-4789-A1E5-689D04A84EE5}"/>
    <cellStyle name="Comma [0] 3 2 3 2 3" xfId="21" xr:uid="{D23D55D9-D703-4F2A-8F47-3490B9606E97}"/>
    <cellStyle name="Comma [0] 3 2 3 3" xfId="20" xr:uid="{0D5EF370-6E9D-4002-9B9D-70C94E1DA296}"/>
    <cellStyle name="Comma [0] 3 2 4" xfId="19" xr:uid="{1C03D0FC-17F7-476E-ACB1-DB2FD5CCA218}"/>
    <cellStyle name="Comma [0] 3 3" xfId="18" xr:uid="{CA5FB63A-B563-4B7B-BA7B-53F7CECF6BD6}"/>
    <cellStyle name="Currency 2 21" xfId="1" xr:uid="{6F287B89-0A47-4D13-B73D-A927F9849108}"/>
    <cellStyle name="Komats 2" xfId="13" xr:uid="{72D2408D-F57D-4EE8-8D76-6A7948BEA783}"/>
    <cellStyle name="Normal 12" xfId="12" xr:uid="{636DA2FB-A0CB-428C-9260-4C9DC02225AD}"/>
    <cellStyle name="Normal 12 2" xfId="16" xr:uid="{55C2CAA4-DDAF-45C5-B8EE-2ABEBE4C6F41}"/>
    <cellStyle name="Normal 2" xfId="10" xr:uid="{F2D8F764-9979-42B3-85CE-97E8C366554B}"/>
    <cellStyle name="Normal 2 2" xfId="25" xr:uid="{8B6EDCA1-4C4C-4CED-A0F4-889F996B6783}"/>
    <cellStyle name="Normal 3" xfId="29" xr:uid="{52227258-F77D-4398-BFC7-4DF726146552}"/>
    <cellStyle name="Normal 4" xfId="30" xr:uid="{337EAD6F-286B-4F3C-BB50-AE38602F0F97}"/>
    <cellStyle name="Normal_09-08-25 Auciems 2" xfId="27" xr:uid="{3B18BE8D-E11F-495F-BFB3-070221EDCAC6}"/>
    <cellStyle name="Parasts" xfId="0" builtinId="0"/>
    <cellStyle name="Parasts 2" xfId="14" xr:uid="{D364930E-916A-4260-8525-049D738BC791}"/>
    <cellStyle name="Parasts 2 2" xfId="26" xr:uid="{B06C8C21-F0B7-434A-ABEC-BE013244BBE8}"/>
    <cellStyle name="Parasts 3" xfId="15" xr:uid="{C99D8FD4-87CE-433F-A371-4D07575B2390}"/>
    <cellStyle name="Parasts 3 2" xfId="28" xr:uid="{C942D8DD-BD3A-40F8-87DC-B532558C50A1}"/>
    <cellStyle name="Procenti"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9.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vmlDrawing" Target="../drawings/vmlDrawing29.v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33DAA-61AF-475D-871E-E884E6F00411}">
  <sheetPr>
    <tabColor rgb="FF92D050"/>
    <pageSetUpPr fitToPage="1"/>
  </sheetPr>
  <dimension ref="B2:E45"/>
  <sheetViews>
    <sheetView tabSelected="1" topLeftCell="B1" workbookViewId="0">
      <selection activeCell="G37" sqref="G37"/>
    </sheetView>
  </sheetViews>
  <sheetFormatPr defaultRowHeight="15" x14ac:dyDescent="0.25"/>
  <cols>
    <col min="1" max="1" width="2.85546875" style="34" customWidth="1"/>
    <col min="2" max="2" width="9.140625" style="33"/>
    <col min="3" max="3" width="31.42578125" style="34" bestFit="1" customWidth="1"/>
    <col min="4" max="4" width="51.5703125" style="34" customWidth="1"/>
    <col min="5" max="5" width="15.28515625" style="34" customWidth="1"/>
    <col min="6" max="16384" width="9.140625" style="34"/>
  </cols>
  <sheetData>
    <row r="2" spans="2:5" s="70" customFormat="1" ht="43.5" customHeight="1" x14ac:dyDescent="0.25">
      <c r="B2" s="82" t="s">
        <v>124</v>
      </c>
      <c r="C2" s="82"/>
      <c r="D2" s="82"/>
      <c r="E2" s="82"/>
    </row>
    <row r="3" spans="2:5" s="70" customFormat="1" x14ac:dyDescent="0.25">
      <c r="B3" s="71"/>
    </row>
    <row r="4" spans="2:5" s="70" customFormat="1" x14ac:dyDescent="0.25">
      <c r="B4" s="83" t="s">
        <v>119</v>
      </c>
      <c r="C4" s="83"/>
      <c r="D4" s="83"/>
      <c r="E4" s="83"/>
    </row>
    <row r="5" spans="2:5" s="70" customFormat="1" x14ac:dyDescent="0.25">
      <c r="B5" s="72"/>
      <c r="C5" s="72"/>
      <c r="D5" s="72"/>
      <c r="E5" s="72"/>
    </row>
    <row r="6" spans="2:5" s="70" customFormat="1" ht="45" customHeight="1" x14ac:dyDescent="0.25">
      <c r="B6" s="84" t="s">
        <v>125</v>
      </c>
      <c r="C6" s="84"/>
      <c r="D6" s="84"/>
      <c r="E6" s="84"/>
    </row>
    <row r="7" spans="2:5" ht="57" x14ac:dyDescent="0.25">
      <c r="B7" s="35" t="s">
        <v>0</v>
      </c>
      <c r="C7" s="35" t="s">
        <v>1</v>
      </c>
      <c r="D7" s="35" t="s">
        <v>118</v>
      </c>
      <c r="E7" s="73" t="s">
        <v>120</v>
      </c>
    </row>
    <row r="8" spans="2:5" ht="15.75" x14ac:dyDescent="0.25">
      <c r="B8" s="36">
        <v>1</v>
      </c>
      <c r="C8" s="37" t="s">
        <v>17</v>
      </c>
      <c r="D8" s="38" t="s">
        <v>13</v>
      </c>
      <c r="E8" s="39"/>
    </row>
    <row r="9" spans="2:5" ht="15.75" x14ac:dyDescent="0.25">
      <c r="B9" s="36">
        <v>2</v>
      </c>
      <c r="C9" s="37" t="s">
        <v>18</v>
      </c>
      <c r="D9" s="38" t="s">
        <v>13</v>
      </c>
      <c r="E9" s="39"/>
    </row>
    <row r="10" spans="2:5" ht="15.75" x14ac:dyDescent="0.25">
      <c r="B10" s="36">
        <v>3</v>
      </c>
      <c r="C10" s="37" t="s">
        <v>19</v>
      </c>
      <c r="D10" s="38" t="s">
        <v>44</v>
      </c>
      <c r="E10" s="39"/>
    </row>
    <row r="11" spans="2:5" ht="15.75" x14ac:dyDescent="0.25">
      <c r="B11" s="36">
        <v>4</v>
      </c>
      <c r="C11" s="37" t="s">
        <v>20</v>
      </c>
      <c r="D11" s="38" t="s">
        <v>13</v>
      </c>
      <c r="E11" s="39"/>
    </row>
    <row r="12" spans="2:5" ht="15.75" x14ac:dyDescent="0.25">
      <c r="B12" s="36">
        <v>5</v>
      </c>
      <c r="C12" s="37" t="s">
        <v>21</v>
      </c>
      <c r="D12" s="38" t="s">
        <v>71</v>
      </c>
      <c r="E12" s="39"/>
    </row>
    <row r="13" spans="2:5" ht="15.75" x14ac:dyDescent="0.25">
      <c r="B13" s="36">
        <v>6</v>
      </c>
      <c r="C13" s="37" t="s">
        <v>22</v>
      </c>
      <c r="D13" s="38" t="s">
        <v>14</v>
      </c>
      <c r="E13" s="39"/>
    </row>
    <row r="14" spans="2:5" ht="15.75" x14ac:dyDescent="0.25">
      <c r="B14" s="36">
        <v>7</v>
      </c>
      <c r="C14" s="37" t="s">
        <v>23</v>
      </c>
      <c r="D14" s="38" t="s">
        <v>14</v>
      </c>
      <c r="E14" s="39"/>
    </row>
    <row r="15" spans="2:5" ht="15.75" x14ac:dyDescent="0.25">
      <c r="B15" s="36">
        <v>8</v>
      </c>
      <c r="C15" s="37" t="s">
        <v>24</v>
      </c>
      <c r="D15" s="38" t="s">
        <v>10</v>
      </c>
      <c r="E15" s="39"/>
    </row>
    <row r="16" spans="2:5" ht="15.75" x14ac:dyDescent="0.25">
      <c r="B16" s="36">
        <v>9</v>
      </c>
      <c r="C16" s="37" t="s">
        <v>25</v>
      </c>
      <c r="D16" s="38" t="s">
        <v>10</v>
      </c>
      <c r="E16" s="39"/>
    </row>
    <row r="17" spans="2:5" ht="15.75" x14ac:dyDescent="0.25">
      <c r="B17" s="36">
        <v>10</v>
      </c>
      <c r="C17" s="37" t="s">
        <v>26</v>
      </c>
      <c r="D17" s="38" t="s">
        <v>45</v>
      </c>
      <c r="E17" s="39"/>
    </row>
    <row r="18" spans="2:5" ht="15.75" x14ac:dyDescent="0.25">
      <c r="B18" s="36">
        <v>11</v>
      </c>
      <c r="C18" s="37" t="s">
        <v>27</v>
      </c>
      <c r="D18" s="38" t="s">
        <v>10</v>
      </c>
      <c r="E18" s="39"/>
    </row>
    <row r="19" spans="2:5" ht="15.75" x14ac:dyDescent="0.25">
      <c r="B19" s="36">
        <v>12</v>
      </c>
      <c r="C19" s="37" t="s">
        <v>28</v>
      </c>
      <c r="D19" s="38" t="s">
        <v>13</v>
      </c>
      <c r="E19" s="40"/>
    </row>
    <row r="20" spans="2:5" ht="15.75" x14ac:dyDescent="0.25">
      <c r="B20" s="36">
        <v>13</v>
      </c>
      <c r="C20" s="37" t="s">
        <v>28</v>
      </c>
      <c r="D20" s="38" t="s">
        <v>10</v>
      </c>
      <c r="E20" s="39"/>
    </row>
    <row r="21" spans="2:5" ht="15.75" x14ac:dyDescent="0.25">
      <c r="B21" s="36">
        <v>14</v>
      </c>
      <c r="C21" s="37" t="s">
        <v>29</v>
      </c>
      <c r="D21" s="38" t="s">
        <v>47</v>
      </c>
      <c r="E21" s="39"/>
    </row>
    <row r="22" spans="2:5" ht="15.75" x14ac:dyDescent="0.25">
      <c r="B22" s="36">
        <v>15</v>
      </c>
      <c r="C22" s="37" t="s">
        <v>29</v>
      </c>
      <c r="D22" s="38" t="s">
        <v>10</v>
      </c>
      <c r="E22" s="39"/>
    </row>
    <row r="23" spans="2:5" ht="15.75" x14ac:dyDescent="0.25">
      <c r="B23" s="36">
        <v>16</v>
      </c>
      <c r="C23" s="37" t="s">
        <v>30</v>
      </c>
      <c r="D23" s="38" t="s">
        <v>10</v>
      </c>
      <c r="E23" s="39"/>
    </row>
    <row r="24" spans="2:5" ht="15.75" x14ac:dyDescent="0.25">
      <c r="B24" s="36">
        <v>17</v>
      </c>
      <c r="C24" s="37" t="s">
        <v>31</v>
      </c>
      <c r="D24" s="38" t="s">
        <v>10</v>
      </c>
      <c r="E24" s="39"/>
    </row>
    <row r="25" spans="2:5" ht="15.75" x14ac:dyDescent="0.25">
      <c r="B25" s="36">
        <v>18</v>
      </c>
      <c r="C25" s="37" t="s">
        <v>32</v>
      </c>
      <c r="D25" s="38" t="s">
        <v>71</v>
      </c>
      <c r="E25" s="39"/>
    </row>
    <row r="26" spans="2:5" ht="15.75" x14ac:dyDescent="0.25">
      <c r="B26" s="36">
        <v>19</v>
      </c>
      <c r="C26" s="37" t="s">
        <v>33</v>
      </c>
      <c r="D26" s="38" t="s">
        <v>10</v>
      </c>
      <c r="E26" s="39"/>
    </row>
    <row r="27" spans="2:5" ht="15.75" x14ac:dyDescent="0.25">
      <c r="B27" s="36">
        <v>20</v>
      </c>
      <c r="C27" s="37" t="s">
        <v>34</v>
      </c>
      <c r="D27" s="38" t="s">
        <v>102</v>
      </c>
      <c r="E27" s="39"/>
    </row>
    <row r="28" spans="2:5" ht="15.75" x14ac:dyDescent="0.25">
      <c r="B28" s="36">
        <v>21</v>
      </c>
      <c r="C28" s="37" t="s">
        <v>35</v>
      </c>
      <c r="D28" s="38" t="s">
        <v>44</v>
      </c>
      <c r="E28" s="39"/>
    </row>
    <row r="29" spans="2:5" ht="15.75" x14ac:dyDescent="0.25">
      <c r="B29" s="36">
        <v>22</v>
      </c>
      <c r="C29" s="37" t="s">
        <v>36</v>
      </c>
      <c r="D29" s="38" t="s">
        <v>45</v>
      </c>
      <c r="E29" s="39"/>
    </row>
    <row r="30" spans="2:5" ht="15.75" x14ac:dyDescent="0.25">
      <c r="B30" s="36">
        <v>23</v>
      </c>
      <c r="C30" s="37" t="s">
        <v>37</v>
      </c>
      <c r="D30" s="38" t="s">
        <v>45</v>
      </c>
      <c r="E30" s="39"/>
    </row>
    <row r="31" spans="2:5" ht="15.75" x14ac:dyDescent="0.25">
      <c r="B31" s="36">
        <v>24</v>
      </c>
      <c r="C31" s="37" t="s">
        <v>38</v>
      </c>
      <c r="D31" s="38" t="s">
        <v>13</v>
      </c>
      <c r="E31" s="39"/>
    </row>
    <row r="32" spans="2:5" ht="15.75" x14ac:dyDescent="0.25">
      <c r="B32" s="36">
        <v>25</v>
      </c>
      <c r="C32" s="37" t="s">
        <v>39</v>
      </c>
      <c r="D32" s="38" t="s">
        <v>13</v>
      </c>
      <c r="E32" s="39"/>
    </row>
    <row r="33" spans="2:5" ht="15.75" x14ac:dyDescent="0.25">
      <c r="B33" s="36">
        <v>26</v>
      </c>
      <c r="C33" s="37" t="s">
        <v>40</v>
      </c>
      <c r="D33" s="38" t="s">
        <v>14</v>
      </c>
      <c r="E33" s="39"/>
    </row>
    <row r="34" spans="2:5" ht="15.75" x14ac:dyDescent="0.25">
      <c r="B34" s="36">
        <v>27</v>
      </c>
      <c r="C34" s="37" t="s">
        <v>41</v>
      </c>
      <c r="D34" s="38" t="s">
        <v>10</v>
      </c>
      <c r="E34" s="39"/>
    </row>
    <row r="35" spans="2:5" ht="15.75" x14ac:dyDescent="0.25">
      <c r="B35" s="36">
        <v>28</v>
      </c>
      <c r="C35" s="37" t="s">
        <v>42</v>
      </c>
      <c r="D35" s="38" t="s">
        <v>46</v>
      </c>
      <c r="E35" s="39"/>
    </row>
    <row r="36" spans="2:5" ht="15.75" x14ac:dyDescent="0.25">
      <c r="B36" s="36">
        <v>29</v>
      </c>
      <c r="C36" s="41" t="s">
        <v>43</v>
      </c>
      <c r="D36" s="42" t="s">
        <v>48</v>
      </c>
      <c r="E36" s="40"/>
    </row>
    <row r="37" spans="2:5" s="70" customFormat="1" x14ac:dyDescent="0.25">
      <c r="B37" s="80" t="s">
        <v>121</v>
      </c>
      <c r="C37" s="81"/>
      <c r="D37" s="81"/>
      <c r="E37" s="74"/>
    </row>
    <row r="38" spans="2:5" s="70" customFormat="1" x14ac:dyDescent="0.25">
      <c r="B38" s="85" t="s">
        <v>122</v>
      </c>
      <c r="C38" s="86"/>
      <c r="D38" s="86"/>
      <c r="E38" s="74"/>
    </row>
    <row r="39" spans="2:5" s="70" customFormat="1" x14ac:dyDescent="0.25">
      <c r="B39" s="80" t="s">
        <v>123</v>
      </c>
      <c r="C39" s="81"/>
      <c r="D39" s="81"/>
      <c r="E39" s="74"/>
    </row>
    <row r="40" spans="2:5" x14ac:dyDescent="0.25">
      <c r="E40" s="43"/>
    </row>
    <row r="41" spans="2:5" x14ac:dyDescent="0.25">
      <c r="E41" s="43"/>
    </row>
    <row r="42" spans="2:5" x14ac:dyDescent="0.25">
      <c r="D42" s="44"/>
      <c r="E42" s="45"/>
    </row>
    <row r="44" spans="2:5" x14ac:dyDescent="0.25">
      <c r="C44" s="46"/>
    </row>
    <row r="45" spans="2:5" x14ac:dyDescent="0.25">
      <c r="C45" s="46"/>
    </row>
  </sheetData>
  <mergeCells count="6">
    <mergeCell ref="B39:D39"/>
    <mergeCell ref="B2:E2"/>
    <mergeCell ref="B4:E4"/>
    <mergeCell ref="B6:E6"/>
    <mergeCell ref="B37:D37"/>
    <mergeCell ref="B38:D38"/>
  </mergeCell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2B84C-7F74-4BA3-80EF-873CDAB29318}">
  <dimension ref="A1:R35"/>
  <sheetViews>
    <sheetView topLeftCell="A3" zoomScaleNormal="100" zoomScaleSheetLayoutView="100" zoomScalePageLayoutView="70" workbookViewId="0">
      <selection activeCell="C33" sqref="C3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x14ac:dyDescent="0.25">
      <c r="A1" s="56"/>
      <c r="B1" s="56"/>
      <c r="C1" s="57"/>
      <c r="D1" s="56"/>
      <c r="E1" s="56"/>
      <c r="F1" s="56"/>
      <c r="G1" s="56"/>
      <c r="H1" s="56"/>
      <c r="I1" s="56"/>
      <c r="J1" s="56"/>
      <c r="K1" s="56"/>
      <c r="L1" s="56"/>
      <c r="M1" s="58" t="s">
        <v>12</v>
      </c>
    </row>
    <row r="2" spans="1:18" x14ac:dyDescent="0.25">
      <c r="A2" s="56"/>
      <c r="B2" s="56"/>
      <c r="C2" s="57"/>
      <c r="D2" s="56"/>
      <c r="E2" s="56"/>
      <c r="F2" s="56"/>
      <c r="G2" s="56"/>
      <c r="H2" s="56"/>
      <c r="I2" s="56"/>
      <c r="J2" s="56"/>
      <c r="K2" s="56"/>
      <c r="L2" s="56"/>
      <c r="M2" s="58"/>
    </row>
    <row r="3" spans="1:18" s="75" customFormat="1" ht="48" customHeight="1" x14ac:dyDescent="0.25">
      <c r="B3" s="88" t="s">
        <v>128</v>
      </c>
      <c r="C3" s="88"/>
      <c r="D3" s="88"/>
      <c r="E3" s="88"/>
      <c r="F3" s="88"/>
      <c r="G3" s="88"/>
      <c r="H3" s="88"/>
      <c r="I3" s="88"/>
      <c r="J3" s="88"/>
      <c r="K3" s="88"/>
      <c r="L3" s="88"/>
      <c r="M3" s="88"/>
      <c r="N3" s="88"/>
      <c r="O3" s="88"/>
      <c r="P3" s="88"/>
      <c r="Q3" s="88"/>
    </row>
    <row r="4" spans="1:18" s="75" customFormat="1" ht="15.75" x14ac:dyDescent="0.25">
      <c r="B4" s="76"/>
      <c r="E4" s="76"/>
    </row>
    <row r="5" spans="1:18" s="75" customFormat="1" ht="15.75" customHeight="1" x14ac:dyDescent="0.25">
      <c r="B5" s="89" t="s">
        <v>126</v>
      </c>
      <c r="C5" s="89"/>
      <c r="D5" s="89"/>
      <c r="E5" s="89"/>
      <c r="F5" s="89"/>
      <c r="G5" s="89"/>
      <c r="H5" s="89"/>
      <c r="I5" s="89"/>
      <c r="J5" s="89"/>
      <c r="K5" s="89"/>
      <c r="L5" s="89"/>
      <c r="M5" s="89"/>
      <c r="N5" s="89"/>
      <c r="O5" s="89"/>
      <c r="P5" s="89"/>
      <c r="Q5" s="89"/>
    </row>
    <row r="6" spans="1:18" s="77" customFormat="1" ht="33" customHeight="1" x14ac:dyDescent="0.25">
      <c r="B6" s="90" t="s">
        <v>127</v>
      </c>
      <c r="C6" s="90"/>
      <c r="D6" s="90"/>
      <c r="E6" s="90"/>
      <c r="F6" s="90"/>
      <c r="G6" s="90"/>
      <c r="H6" s="90"/>
      <c r="I6" s="90"/>
      <c r="J6" s="90"/>
      <c r="K6" s="90"/>
      <c r="L6" s="90"/>
      <c r="M6" s="90"/>
      <c r="N6" s="90"/>
      <c r="O6" s="90"/>
      <c r="P6" s="90"/>
      <c r="Q6" s="90"/>
      <c r="R6" s="90"/>
    </row>
    <row r="7" spans="1:18" x14ac:dyDescent="0.25">
      <c r="B7" s="48" t="s">
        <v>78</v>
      </c>
      <c r="C7" s="87" t="s">
        <v>79</v>
      </c>
      <c r="D7" s="87"/>
      <c r="E7" s="87"/>
      <c r="F7" s="87"/>
      <c r="G7" s="87"/>
      <c r="H7" s="87"/>
      <c r="I7" s="87"/>
      <c r="J7" s="87"/>
      <c r="K7" s="87"/>
      <c r="L7" s="87"/>
      <c r="M7" s="87"/>
      <c r="N7" s="49"/>
      <c r="O7" s="49"/>
    </row>
    <row r="8" spans="1:18" x14ac:dyDescent="0.25">
      <c r="B8" s="48" t="s">
        <v>80</v>
      </c>
      <c r="C8" s="87" t="s">
        <v>83</v>
      </c>
      <c r="D8" s="87"/>
      <c r="E8" s="87"/>
      <c r="F8" s="87"/>
      <c r="G8" s="87"/>
      <c r="H8" s="87"/>
      <c r="I8" s="87"/>
      <c r="J8" s="87"/>
      <c r="K8" s="87"/>
      <c r="L8" s="87"/>
      <c r="M8" s="87"/>
      <c r="N8" s="49"/>
      <c r="O8" s="49"/>
    </row>
    <row r="9" spans="1:18" x14ac:dyDescent="0.25">
      <c r="B9" s="48" t="s">
        <v>81</v>
      </c>
      <c r="C9" s="87" t="s">
        <v>82</v>
      </c>
      <c r="D9" s="87"/>
      <c r="E9" s="87"/>
      <c r="F9" s="87"/>
      <c r="G9" s="87"/>
      <c r="H9" s="87"/>
      <c r="I9" s="87"/>
      <c r="J9" s="87"/>
      <c r="K9" s="87"/>
      <c r="L9" s="87"/>
      <c r="M9" s="87"/>
      <c r="N9" s="49"/>
      <c r="O9" s="49"/>
    </row>
    <row r="10" spans="1:18" x14ac:dyDescent="0.25">
      <c r="B10" s="48" t="s">
        <v>3</v>
      </c>
      <c r="C10" s="87"/>
      <c r="D10" s="87"/>
      <c r="E10" s="87"/>
      <c r="F10" s="87"/>
      <c r="G10" s="87"/>
      <c r="H10" s="87"/>
      <c r="I10" s="87"/>
      <c r="J10" s="87"/>
      <c r="K10" s="87"/>
      <c r="L10" s="87"/>
      <c r="M10" s="87"/>
      <c r="N10" s="49"/>
      <c r="O10" s="49"/>
    </row>
    <row r="11" spans="1:18" x14ac:dyDescent="0.25">
      <c r="B11" s="48"/>
      <c r="C11" s="49"/>
      <c r="D11" s="49"/>
      <c r="E11" s="49"/>
      <c r="F11" s="49"/>
      <c r="G11" s="49"/>
      <c r="H11" s="49"/>
      <c r="I11" s="49"/>
      <c r="J11" s="49"/>
      <c r="K11" s="49"/>
      <c r="L11" s="49"/>
      <c r="M11" s="49"/>
      <c r="N11" s="48"/>
      <c r="O11" s="49"/>
    </row>
    <row r="12" spans="1:18" x14ac:dyDescent="0.25">
      <c r="A12" s="51"/>
      <c r="B12" s="51"/>
      <c r="C12" s="51"/>
      <c r="D12" s="51"/>
      <c r="E12" s="51"/>
      <c r="F12" s="51"/>
      <c r="G12" s="51"/>
      <c r="H12" s="51"/>
      <c r="I12" s="51"/>
      <c r="J12" s="51"/>
      <c r="K12" s="51"/>
      <c r="L12" s="50" t="s">
        <v>9</v>
      </c>
      <c r="M12" s="51"/>
    </row>
    <row r="13" spans="1:18" ht="15.75" thickBot="1" x14ac:dyDescent="0.3">
      <c r="A13" s="2"/>
      <c r="B13" s="3"/>
      <c r="C13" s="3"/>
      <c r="D13" s="3"/>
      <c r="E13" s="3"/>
      <c r="F13" s="4"/>
      <c r="G13" s="4"/>
      <c r="H13" s="4"/>
      <c r="I13" s="2"/>
      <c r="K13" s="5"/>
      <c r="L13" s="6"/>
      <c r="M13" s="7"/>
    </row>
    <row r="14" spans="1:18" s="8" customFormat="1" ht="13.9" customHeight="1" x14ac:dyDescent="0.2">
      <c r="A14" s="100" t="s">
        <v>49</v>
      </c>
      <c r="B14" s="103" t="s">
        <v>11</v>
      </c>
      <c r="C14" s="106" t="s">
        <v>50</v>
      </c>
      <c r="D14" s="109" t="s">
        <v>4</v>
      </c>
      <c r="E14" s="112" t="s">
        <v>5</v>
      </c>
      <c r="F14" s="93" t="s">
        <v>6</v>
      </c>
      <c r="G14" s="94"/>
      <c r="H14" s="94"/>
      <c r="I14" s="115"/>
      <c r="J14" s="93" t="s">
        <v>7</v>
      </c>
      <c r="K14" s="94"/>
      <c r="L14" s="94"/>
      <c r="M14" s="95"/>
    </row>
    <row r="15" spans="1:18" s="8" customFormat="1" ht="36" customHeight="1" x14ac:dyDescent="0.2">
      <c r="A15" s="101"/>
      <c r="B15" s="104"/>
      <c r="C15" s="107"/>
      <c r="D15" s="110"/>
      <c r="E15" s="113"/>
      <c r="F15" s="96" t="s">
        <v>51</v>
      </c>
      <c r="G15" s="96" t="s">
        <v>52</v>
      </c>
      <c r="H15" s="96" t="s">
        <v>53</v>
      </c>
      <c r="I15" s="96" t="s">
        <v>54</v>
      </c>
      <c r="J15" s="96" t="s">
        <v>51</v>
      </c>
      <c r="K15" s="96" t="s">
        <v>52</v>
      </c>
      <c r="L15" s="96" t="s">
        <v>53</v>
      </c>
      <c r="M15" s="98" t="s">
        <v>55</v>
      </c>
    </row>
    <row r="16" spans="1:18" s="8" customFormat="1" ht="14.25" x14ac:dyDescent="0.2">
      <c r="A16" s="102"/>
      <c r="B16" s="105"/>
      <c r="C16" s="108"/>
      <c r="D16" s="111"/>
      <c r="E16" s="114"/>
      <c r="F16" s="97"/>
      <c r="G16" s="97"/>
      <c r="H16" s="97"/>
      <c r="I16" s="97"/>
      <c r="J16" s="97"/>
      <c r="K16" s="97"/>
      <c r="L16" s="97"/>
      <c r="M16" s="99"/>
    </row>
    <row r="17" spans="1:16" ht="15.75" thickBot="1" x14ac:dyDescent="0.3">
      <c r="A17" s="9">
        <v>1</v>
      </c>
      <c r="B17" s="10">
        <v>2</v>
      </c>
      <c r="C17" s="10">
        <v>3</v>
      </c>
      <c r="D17" s="11">
        <v>4</v>
      </c>
      <c r="E17" s="12">
        <v>5</v>
      </c>
      <c r="F17" s="11">
        <v>6</v>
      </c>
      <c r="G17" s="12">
        <v>7</v>
      </c>
      <c r="H17" s="11">
        <v>8</v>
      </c>
      <c r="I17" s="12">
        <v>9</v>
      </c>
      <c r="J17" s="11">
        <v>10</v>
      </c>
      <c r="K17" s="12">
        <v>11</v>
      </c>
      <c r="L17" s="11">
        <v>12</v>
      </c>
      <c r="M17" s="13">
        <v>13</v>
      </c>
    </row>
    <row r="18" spans="1:16" s="23" customFormat="1" ht="12.75" x14ac:dyDescent="0.2">
      <c r="A18" s="14"/>
      <c r="B18" s="52" t="s">
        <v>56</v>
      </c>
      <c r="C18" s="16"/>
      <c r="D18" s="17"/>
      <c r="E18" s="18"/>
      <c r="F18" s="19"/>
      <c r="G18" s="19"/>
      <c r="H18" s="19"/>
      <c r="I18" s="20"/>
      <c r="J18" s="21"/>
      <c r="K18" s="21"/>
      <c r="L18" s="21"/>
      <c r="M18" s="22"/>
    </row>
    <row r="19" spans="1:16" s="23" customFormat="1" ht="12.75" x14ac:dyDescent="0.2">
      <c r="A19" s="14">
        <v>1</v>
      </c>
      <c r="B19" s="53" t="s">
        <v>57</v>
      </c>
      <c r="C19" s="16"/>
      <c r="D19" s="17" t="s">
        <v>58</v>
      </c>
      <c r="E19" s="18">
        <v>1</v>
      </c>
      <c r="F19" s="19"/>
      <c r="G19" s="19"/>
      <c r="H19" s="19"/>
      <c r="I19" s="20"/>
      <c r="J19" s="21"/>
      <c r="K19" s="21"/>
      <c r="L19" s="21"/>
      <c r="M19" s="22"/>
    </row>
    <row r="20" spans="1:16" s="23" customFormat="1" ht="12.75" x14ac:dyDescent="0.2">
      <c r="A20" s="14">
        <v>2</v>
      </c>
      <c r="B20" s="25" t="s">
        <v>59</v>
      </c>
      <c r="C20" s="16"/>
      <c r="D20" s="17" t="s">
        <v>8</v>
      </c>
      <c r="E20" s="18">
        <v>10</v>
      </c>
      <c r="F20" s="19"/>
      <c r="G20" s="19"/>
      <c r="H20" s="19"/>
      <c r="I20" s="20"/>
      <c r="J20" s="21"/>
      <c r="K20" s="21"/>
      <c r="L20" s="21"/>
      <c r="M20" s="22"/>
      <c r="P20" s="26"/>
    </row>
    <row r="21" spans="1:16" s="23" customFormat="1" ht="12.75" x14ac:dyDescent="0.2">
      <c r="A21" s="14">
        <v>3</v>
      </c>
      <c r="B21" s="25" t="s">
        <v>60</v>
      </c>
      <c r="C21" s="16"/>
      <c r="D21" s="17" t="s">
        <v>8</v>
      </c>
      <c r="E21" s="18">
        <v>4</v>
      </c>
      <c r="F21" s="19"/>
      <c r="G21" s="19"/>
      <c r="H21" s="19"/>
      <c r="I21" s="20"/>
      <c r="J21" s="21"/>
      <c r="K21" s="21"/>
      <c r="L21" s="21"/>
      <c r="M21" s="22"/>
      <c r="P21" s="26"/>
    </row>
    <row r="22" spans="1:16" s="23" customFormat="1" ht="12.75" x14ac:dyDescent="0.2">
      <c r="A22" s="14">
        <v>4</v>
      </c>
      <c r="B22" s="25" t="s">
        <v>61</v>
      </c>
      <c r="C22" s="16"/>
      <c r="D22" s="17" t="s">
        <v>15</v>
      </c>
      <c r="E22" s="18">
        <v>60</v>
      </c>
      <c r="F22" s="19"/>
      <c r="G22" s="19"/>
      <c r="H22" s="19"/>
      <c r="I22" s="20"/>
      <c r="J22" s="21"/>
      <c r="K22" s="21"/>
      <c r="L22" s="21"/>
      <c r="M22" s="22"/>
      <c r="P22" s="26"/>
    </row>
    <row r="23" spans="1:16" s="23" customFormat="1" ht="12.75" x14ac:dyDescent="0.2">
      <c r="A23" s="14">
        <v>5</v>
      </c>
      <c r="B23" s="25" t="s">
        <v>129</v>
      </c>
      <c r="C23" s="16"/>
      <c r="D23" s="17" t="s">
        <v>15</v>
      </c>
      <c r="E23" s="18">
        <f>ROUND(50,0)</f>
        <v>50</v>
      </c>
      <c r="F23" s="19"/>
      <c r="G23" s="19"/>
      <c r="H23" s="19"/>
      <c r="I23" s="20"/>
      <c r="J23" s="21"/>
      <c r="K23" s="21"/>
      <c r="L23" s="21"/>
      <c r="M23" s="22"/>
      <c r="P23" s="26"/>
    </row>
    <row r="24" spans="1:16" s="23" customFormat="1" ht="12.75" x14ac:dyDescent="0.2">
      <c r="A24" s="14">
        <v>6</v>
      </c>
      <c r="B24" s="25" t="s">
        <v>62</v>
      </c>
      <c r="C24" s="16"/>
      <c r="D24" s="17" t="s">
        <v>15</v>
      </c>
      <c r="E24" s="18">
        <v>60</v>
      </c>
      <c r="F24" s="19"/>
      <c r="G24" s="19"/>
      <c r="H24" s="19"/>
      <c r="I24" s="20"/>
      <c r="J24" s="21"/>
      <c r="K24" s="21"/>
      <c r="L24" s="21"/>
      <c r="M24" s="22"/>
      <c r="P24" s="26"/>
    </row>
    <row r="25" spans="1:16" s="23" customFormat="1" ht="12.75" x14ac:dyDescent="0.2">
      <c r="A25" s="14">
        <v>7</v>
      </c>
      <c r="B25" s="25" t="s">
        <v>63</v>
      </c>
      <c r="C25" s="16"/>
      <c r="D25" s="17" t="s">
        <v>8</v>
      </c>
      <c r="E25" s="18">
        <f>ROUND(5,0)</f>
        <v>5</v>
      </c>
      <c r="F25" s="19"/>
      <c r="G25" s="19"/>
      <c r="H25" s="19"/>
      <c r="I25" s="20"/>
      <c r="J25" s="21"/>
      <c r="K25" s="21"/>
      <c r="L25" s="21"/>
      <c r="M25" s="22"/>
      <c r="P25" s="26"/>
    </row>
    <row r="26" spans="1:16" s="23" customFormat="1" ht="12.75" x14ac:dyDescent="0.2">
      <c r="A26" s="14">
        <v>8</v>
      </c>
      <c r="B26" s="25" t="s">
        <v>115</v>
      </c>
      <c r="C26" s="16"/>
      <c r="D26" s="17" t="s">
        <v>8</v>
      </c>
      <c r="E26" s="18">
        <v>2</v>
      </c>
      <c r="F26" s="19"/>
      <c r="G26" s="19"/>
      <c r="H26" s="19"/>
      <c r="I26" s="20"/>
      <c r="J26" s="21"/>
      <c r="K26" s="21"/>
      <c r="L26" s="21"/>
      <c r="M26" s="22"/>
    </row>
    <row r="27" spans="1:16" s="23" customFormat="1" ht="12.75" x14ac:dyDescent="0.2">
      <c r="A27" s="14">
        <v>9</v>
      </c>
      <c r="B27" s="25" t="s">
        <v>65</v>
      </c>
      <c r="C27" s="16"/>
      <c r="D27" s="17" t="s">
        <v>66</v>
      </c>
      <c r="E27" s="18">
        <v>1</v>
      </c>
      <c r="F27" s="19"/>
      <c r="G27" s="19"/>
      <c r="H27" s="19"/>
      <c r="I27" s="20"/>
      <c r="J27" s="21"/>
      <c r="K27" s="21"/>
      <c r="L27" s="21"/>
      <c r="M27" s="22"/>
    </row>
    <row r="28" spans="1:16" s="23" customFormat="1" ht="12.75" x14ac:dyDescent="0.2">
      <c r="A28" s="14">
        <v>10</v>
      </c>
      <c r="B28" s="25" t="s">
        <v>67</v>
      </c>
      <c r="C28" s="16"/>
      <c r="D28" s="17" t="s">
        <v>66</v>
      </c>
      <c r="E28" s="18">
        <v>1</v>
      </c>
      <c r="F28" s="19"/>
      <c r="G28" s="19"/>
      <c r="H28" s="19"/>
      <c r="I28" s="20"/>
      <c r="J28" s="21"/>
      <c r="K28" s="21"/>
      <c r="L28" s="21"/>
      <c r="M28" s="22"/>
    </row>
    <row r="29" spans="1:16" s="23" customFormat="1" ht="12.75" x14ac:dyDescent="0.2">
      <c r="A29" s="14">
        <v>11</v>
      </c>
      <c r="B29" s="25" t="s">
        <v>68</v>
      </c>
      <c r="C29" s="16"/>
      <c r="D29" s="17" t="s">
        <v>66</v>
      </c>
      <c r="E29" s="18">
        <v>1</v>
      </c>
      <c r="F29" s="19"/>
      <c r="G29" s="19"/>
      <c r="H29" s="19"/>
      <c r="I29" s="20"/>
      <c r="J29" s="21"/>
      <c r="K29" s="21"/>
      <c r="L29" s="21"/>
      <c r="M29" s="22"/>
    </row>
    <row r="30" spans="1:16" s="23" customFormat="1" ht="13.5" thickBot="1" x14ac:dyDescent="0.25">
      <c r="A30" s="14">
        <v>12</v>
      </c>
      <c r="B30" s="25" t="s">
        <v>69</v>
      </c>
      <c r="C30" s="16"/>
      <c r="D30" s="17" t="s">
        <v>66</v>
      </c>
      <c r="E30" s="18">
        <v>1</v>
      </c>
      <c r="F30" s="19"/>
      <c r="G30" s="19"/>
      <c r="H30" s="19"/>
      <c r="I30" s="20"/>
      <c r="J30" s="21"/>
      <c r="K30" s="21"/>
      <c r="L30" s="21"/>
      <c r="M30" s="22"/>
    </row>
    <row r="31" spans="1:16" ht="15.75" thickBot="1" x14ac:dyDescent="0.3">
      <c r="A31" s="91" t="s">
        <v>70</v>
      </c>
      <c r="B31" s="92"/>
      <c r="C31" s="92"/>
      <c r="D31" s="92"/>
      <c r="E31" s="92"/>
      <c r="F31" s="92"/>
      <c r="G31" s="92"/>
      <c r="H31" s="92"/>
      <c r="I31" s="92"/>
      <c r="J31" s="27"/>
      <c r="K31" s="27"/>
      <c r="L31" s="27"/>
      <c r="M31" s="28"/>
    </row>
    <row r="32" spans="1:16" x14ac:dyDescent="0.25">
      <c r="B32" s="29"/>
      <c r="C32" s="29"/>
      <c r="D32" s="30"/>
      <c r="E32" s="7"/>
      <c r="F32" s="31"/>
      <c r="G32" s="31"/>
      <c r="H32" s="31"/>
      <c r="I32" s="31"/>
      <c r="J32" s="31"/>
      <c r="K32" s="31"/>
      <c r="L32" s="31"/>
      <c r="M32" s="31"/>
    </row>
    <row r="33" spans="2:13" x14ac:dyDescent="0.25">
      <c r="B33" s="29"/>
      <c r="C33" s="29"/>
      <c r="D33" s="29"/>
      <c r="E33" s="29"/>
      <c r="F33" s="31"/>
      <c r="G33" s="31"/>
      <c r="H33" s="31"/>
      <c r="I33" s="31"/>
      <c r="J33" s="31"/>
      <c r="K33" s="31"/>
      <c r="L33" s="31"/>
      <c r="M33" s="32"/>
    </row>
    <row r="35" spans="2:13" x14ac:dyDescent="0.25">
      <c r="B35" s="31"/>
      <c r="C35" s="31"/>
      <c r="D35" s="31"/>
      <c r="E35" s="31"/>
      <c r="F35" s="31"/>
      <c r="G35" s="31"/>
      <c r="H35" s="31"/>
      <c r="I35" s="31"/>
    </row>
  </sheetData>
  <mergeCells count="23">
    <mergeCell ref="A31:I31"/>
    <mergeCell ref="J14:M14"/>
    <mergeCell ref="F15:F16"/>
    <mergeCell ref="G15:G16"/>
    <mergeCell ref="H15:H16"/>
    <mergeCell ref="I15:I16"/>
    <mergeCell ref="J15:J16"/>
    <mergeCell ref="K15:K16"/>
    <mergeCell ref="L15:L16"/>
    <mergeCell ref="M15:M16"/>
    <mergeCell ref="A14:A16"/>
    <mergeCell ref="B14:B16"/>
    <mergeCell ref="C14:C16"/>
    <mergeCell ref="D14:D16"/>
    <mergeCell ref="E14:E16"/>
    <mergeCell ref="F14:I14"/>
    <mergeCell ref="C9:M9"/>
    <mergeCell ref="C10:M10"/>
    <mergeCell ref="C8:M8"/>
    <mergeCell ref="C7:M7"/>
    <mergeCell ref="B3:Q3"/>
    <mergeCell ref="B5:Q5"/>
    <mergeCell ref="B6:R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F7B6A-9612-4514-BA25-50DDF1B096ED}">
  <dimension ref="A1:R35"/>
  <sheetViews>
    <sheetView zoomScaleNormal="100" zoomScaleSheetLayoutView="100" zoomScalePageLayoutView="70" workbookViewId="0">
      <selection activeCell="P18" sqref="P18"/>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13</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84</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ht="15.75" thickBot="1" x14ac:dyDescent="0.3">
      <c r="A14" s="51"/>
      <c r="B14" s="51"/>
      <c r="C14" s="51"/>
      <c r="D14" s="51"/>
      <c r="E14" s="51"/>
      <c r="F14" s="51"/>
      <c r="G14" s="51"/>
      <c r="H14" s="51"/>
      <c r="I14" s="51"/>
      <c r="J14" s="51"/>
      <c r="K14" s="51"/>
      <c r="L14" s="50" t="s">
        <v>9</v>
      </c>
      <c r="M14" s="51"/>
    </row>
    <row r="15" spans="1:18" s="8" customFormat="1" ht="13.9" customHeight="1" x14ac:dyDescent="0.2">
      <c r="A15" s="100" t="s">
        <v>49</v>
      </c>
      <c r="B15" s="103" t="s">
        <v>11</v>
      </c>
      <c r="C15" s="106" t="s">
        <v>50</v>
      </c>
      <c r="D15" s="109" t="s">
        <v>4</v>
      </c>
      <c r="E15" s="112" t="s">
        <v>5</v>
      </c>
      <c r="F15" s="93" t="s">
        <v>6</v>
      </c>
      <c r="G15" s="94"/>
      <c r="H15" s="94"/>
      <c r="I15" s="115"/>
      <c r="J15" s="93" t="s">
        <v>7</v>
      </c>
      <c r="K15" s="94"/>
      <c r="L15" s="94"/>
      <c r="M15" s="95"/>
    </row>
    <row r="16" spans="1:18" s="8" customFormat="1" ht="36" customHeight="1" x14ac:dyDescent="0.2">
      <c r="A16" s="101"/>
      <c r="B16" s="104"/>
      <c r="C16" s="107"/>
      <c r="D16" s="110"/>
      <c r="E16" s="113"/>
      <c r="F16" s="96" t="s">
        <v>51</v>
      </c>
      <c r="G16" s="96" t="s">
        <v>52</v>
      </c>
      <c r="H16" s="96" t="s">
        <v>53</v>
      </c>
      <c r="I16" s="96" t="s">
        <v>54</v>
      </c>
      <c r="J16" s="96" t="s">
        <v>51</v>
      </c>
      <c r="K16" s="96" t="s">
        <v>52</v>
      </c>
      <c r="L16" s="96" t="s">
        <v>53</v>
      </c>
      <c r="M16" s="98" t="s">
        <v>55</v>
      </c>
    </row>
    <row r="17" spans="1:16" s="8" customFormat="1" ht="14.25" x14ac:dyDescent="0.2">
      <c r="A17" s="102"/>
      <c r="B17" s="105"/>
      <c r="C17" s="108"/>
      <c r="D17" s="111"/>
      <c r="E17" s="114"/>
      <c r="F17" s="97"/>
      <c r="G17" s="97"/>
      <c r="H17" s="97"/>
      <c r="I17" s="97"/>
      <c r="J17" s="97"/>
      <c r="K17" s="97"/>
      <c r="L17" s="97"/>
      <c r="M17" s="99"/>
    </row>
    <row r="18" spans="1:16" ht="15.75" thickBot="1" x14ac:dyDescent="0.3">
      <c r="A18" s="9">
        <v>1</v>
      </c>
      <c r="B18" s="10">
        <v>2</v>
      </c>
      <c r="C18" s="10">
        <v>3</v>
      </c>
      <c r="D18" s="11">
        <v>4</v>
      </c>
      <c r="E18" s="12">
        <v>5</v>
      </c>
      <c r="F18" s="11">
        <v>6</v>
      </c>
      <c r="G18" s="12">
        <v>7</v>
      </c>
      <c r="H18" s="11">
        <v>8</v>
      </c>
      <c r="I18" s="12">
        <v>9</v>
      </c>
      <c r="J18" s="11">
        <v>10</v>
      </c>
      <c r="K18" s="12">
        <v>11</v>
      </c>
      <c r="L18" s="11">
        <v>12</v>
      </c>
      <c r="M18" s="13">
        <v>13</v>
      </c>
    </row>
    <row r="19" spans="1:16" s="23" customFormat="1" ht="12.75" x14ac:dyDescent="0.2">
      <c r="A19" s="14"/>
      <c r="B19" s="52" t="s">
        <v>56</v>
      </c>
      <c r="C19" s="16"/>
      <c r="D19" s="17"/>
      <c r="E19" s="18"/>
      <c r="F19" s="19"/>
      <c r="G19" s="19"/>
      <c r="H19" s="19"/>
      <c r="I19" s="20"/>
      <c r="J19" s="21"/>
      <c r="K19" s="21"/>
      <c r="L19" s="21"/>
      <c r="M19" s="22"/>
    </row>
    <row r="20" spans="1:16" s="23" customFormat="1" ht="12.75" x14ac:dyDescent="0.2">
      <c r="A20" s="14">
        <v>1</v>
      </c>
      <c r="B20" s="53" t="s">
        <v>57</v>
      </c>
      <c r="C20" s="16"/>
      <c r="D20" s="17" t="s">
        <v>58</v>
      </c>
      <c r="E20" s="18">
        <v>1</v>
      </c>
      <c r="F20" s="19"/>
      <c r="G20" s="19"/>
      <c r="H20" s="19"/>
      <c r="I20" s="20"/>
      <c r="J20" s="21"/>
      <c r="K20" s="21"/>
      <c r="L20" s="21"/>
      <c r="M20" s="22"/>
    </row>
    <row r="21" spans="1:16" s="23" customFormat="1" ht="12.75" x14ac:dyDescent="0.2">
      <c r="A21" s="14">
        <v>2</v>
      </c>
      <c r="B21" s="25" t="s">
        <v>59</v>
      </c>
      <c r="C21" s="16"/>
      <c r="D21" s="17" t="s">
        <v>8</v>
      </c>
      <c r="E21" s="18">
        <f>ROUND(10,0)</f>
        <v>10</v>
      </c>
      <c r="F21" s="19"/>
      <c r="G21" s="19"/>
      <c r="H21" s="19"/>
      <c r="I21" s="20"/>
      <c r="J21" s="21"/>
      <c r="K21" s="21"/>
      <c r="L21" s="21"/>
      <c r="M21" s="22"/>
      <c r="P21" s="26"/>
    </row>
    <row r="22" spans="1:16" s="23" customFormat="1" ht="12.75" x14ac:dyDescent="0.2">
      <c r="A22" s="14">
        <v>3</v>
      </c>
      <c r="B22" s="25" t="s">
        <v>60</v>
      </c>
      <c r="C22" s="16"/>
      <c r="D22" s="17" t="s">
        <v>8</v>
      </c>
      <c r="E22" s="18">
        <v>4</v>
      </c>
      <c r="F22" s="19"/>
      <c r="G22" s="19"/>
      <c r="H22" s="19"/>
      <c r="I22" s="20"/>
      <c r="J22" s="21"/>
      <c r="K22" s="21"/>
      <c r="L22" s="21"/>
      <c r="M22" s="22"/>
      <c r="P22" s="26"/>
    </row>
    <row r="23" spans="1:16" s="23" customFormat="1" ht="12.75" x14ac:dyDescent="0.2">
      <c r="A23" s="14">
        <v>4</v>
      </c>
      <c r="B23" s="25" t="s">
        <v>61</v>
      </c>
      <c r="C23" s="16"/>
      <c r="D23" s="17" t="s">
        <v>15</v>
      </c>
      <c r="E23" s="18">
        <v>60</v>
      </c>
      <c r="F23" s="19"/>
      <c r="G23" s="19"/>
      <c r="H23" s="19"/>
      <c r="I23" s="20"/>
      <c r="J23" s="21"/>
      <c r="K23" s="21"/>
      <c r="L23" s="21"/>
      <c r="M23" s="22"/>
      <c r="P23" s="26"/>
    </row>
    <row r="24" spans="1:16" s="23" customFormat="1" ht="12.75" x14ac:dyDescent="0.2">
      <c r="A24" s="14">
        <v>5</v>
      </c>
      <c r="B24" s="25" t="s">
        <v>129</v>
      </c>
      <c r="C24" s="16"/>
      <c r="D24" s="17" t="s">
        <v>15</v>
      </c>
      <c r="E24" s="18">
        <f>ROUND(50,0)</f>
        <v>50</v>
      </c>
      <c r="F24" s="19"/>
      <c r="G24" s="19"/>
      <c r="H24" s="19"/>
      <c r="I24" s="20"/>
      <c r="J24" s="21"/>
      <c r="K24" s="21"/>
      <c r="L24" s="21"/>
      <c r="M24" s="22"/>
      <c r="P24" s="26"/>
    </row>
    <row r="25" spans="1:16" s="23" customFormat="1" ht="12.75" x14ac:dyDescent="0.2">
      <c r="A25" s="14">
        <v>6</v>
      </c>
      <c r="B25" s="25" t="s">
        <v>62</v>
      </c>
      <c r="C25" s="16"/>
      <c r="D25" s="17" t="s">
        <v>15</v>
      </c>
      <c r="E25" s="18">
        <v>10</v>
      </c>
      <c r="F25" s="19"/>
      <c r="G25" s="19"/>
      <c r="H25" s="19"/>
      <c r="I25" s="20"/>
      <c r="J25" s="21"/>
      <c r="K25" s="21"/>
      <c r="L25" s="21"/>
      <c r="M25" s="22"/>
      <c r="P25" s="26"/>
    </row>
    <row r="26" spans="1:16" s="23" customFormat="1" ht="12.75" x14ac:dyDescent="0.2">
      <c r="A26" s="14">
        <v>7</v>
      </c>
      <c r="B26" s="25" t="s">
        <v>63</v>
      </c>
      <c r="C26" s="16"/>
      <c r="D26" s="17" t="s">
        <v>8</v>
      </c>
      <c r="E26" s="18">
        <f>ROUND(5,0)</f>
        <v>5</v>
      </c>
      <c r="F26" s="19"/>
      <c r="G26" s="19"/>
      <c r="H26" s="19"/>
      <c r="I26" s="20"/>
      <c r="J26" s="21"/>
      <c r="K26" s="21"/>
      <c r="L26" s="21"/>
      <c r="M26" s="22"/>
      <c r="P26" s="26"/>
    </row>
    <row r="27" spans="1:16" s="23" customFormat="1" ht="12.75" x14ac:dyDescent="0.2">
      <c r="A27" s="14">
        <v>8</v>
      </c>
      <c r="B27" s="25" t="s">
        <v>115</v>
      </c>
      <c r="C27" s="16"/>
      <c r="D27" s="17" t="s">
        <v>8</v>
      </c>
      <c r="E27" s="18">
        <v>2</v>
      </c>
      <c r="F27" s="19"/>
      <c r="G27" s="19"/>
      <c r="H27" s="19"/>
      <c r="I27" s="20"/>
      <c r="J27" s="21"/>
      <c r="K27" s="21"/>
      <c r="L27" s="21"/>
      <c r="M27" s="22"/>
    </row>
    <row r="28" spans="1:16" s="23" customFormat="1" ht="12.75" x14ac:dyDescent="0.2">
      <c r="A28" s="14">
        <v>9</v>
      </c>
      <c r="B28" s="25" t="s">
        <v>65</v>
      </c>
      <c r="C28" s="16"/>
      <c r="D28" s="17" t="s">
        <v>66</v>
      </c>
      <c r="E28" s="18">
        <v>1</v>
      </c>
      <c r="F28" s="19"/>
      <c r="G28" s="19"/>
      <c r="H28" s="19"/>
      <c r="I28" s="20"/>
      <c r="J28" s="21"/>
      <c r="K28" s="21"/>
      <c r="L28" s="21"/>
      <c r="M28" s="22"/>
    </row>
    <row r="29" spans="1:16" s="23" customFormat="1" ht="12.75" x14ac:dyDescent="0.2">
      <c r="A29" s="14">
        <v>10</v>
      </c>
      <c r="B29" s="25" t="s">
        <v>67</v>
      </c>
      <c r="C29" s="16"/>
      <c r="D29" s="17" t="s">
        <v>66</v>
      </c>
      <c r="E29" s="18">
        <v>1</v>
      </c>
      <c r="F29" s="19"/>
      <c r="G29" s="19"/>
      <c r="H29" s="19"/>
      <c r="I29" s="20"/>
      <c r="J29" s="21"/>
      <c r="K29" s="21"/>
      <c r="L29" s="21"/>
      <c r="M29" s="22"/>
    </row>
    <row r="30" spans="1:16" s="23" customFormat="1" ht="12.75" x14ac:dyDescent="0.2">
      <c r="A30" s="14">
        <v>11</v>
      </c>
      <c r="B30" s="25" t="s">
        <v>68</v>
      </c>
      <c r="C30" s="16"/>
      <c r="D30" s="17" t="s">
        <v>66</v>
      </c>
      <c r="E30" s="18">
        <v>1</v>
      </c>
      <c r="F30" s="19"/>
      <c r="G30" s="19"/>
      <c r="H30" s="19"/>
      <c r="I30" s="20"/>
      <c r="J30" s="21"/>
      <c r="K30" s="21"/>
      <c r="L30" s="21"/>
      <c r="M30" s="22"/>
    </row>
    <row r="31" spans="1:16" s="23" customFormat="1" ht="13.5" thickBot="1" x14ac:dyDescent="0.25">
      <c r="A31" s="14">
        <v>12</v>
      </c>
      <c r="B31" s="25" t="s">
        <v>69</v>
      </c>
      <c r="C31" s="16"/>
      <c r="D31" s="17" t="s">
        <v>66</v>
      </c>
      <c r="E31" s="18">
        <v>1</v>
      </c>
      <c r="F31" s="19"/>
      <c r="G31" s="19"/>
      <c r="H31" s="19"/>
      <c r="I31" s="20"/>
      <c r="J31" s="21"/>
      <c r="K31" s="21"/>
      <c r="L31" s="21"/>
      <c r="M31" s="22"/>
    </row>
    <row r="32" spans="1:16" ht="15.75" thickBot="1" x14ac:dyDescent="0.3">
      <c r="A32" s="91" t="s">
        <v>70</v>
      </c>
      <c r="B32" s="92"/>
      <c r="C32" s="92"/>
      <c r="D32" s="92"/>
      <c r="E32" s="92"/>
      <c r="F32" s="92"/>
      <c r="G32" s="92"/>
      <c r="H32" s="92"/>
      <c r="I32" s="92"/>
      <c r="J32" s="27"/>
      <c r="K32" s="27"/>
      <c r="L32" s="27"/>
      <c r="M32" s="28"/>
    </row>
    <row r="33" spans="2:13" x14ac:dyDescent="0.25">
      <c r="B33" s="29"/>
      <c r="C33" s="29"/>
      <c r="D33" s="30"/>
      <c r="E33" s="7"/>
      <c r="F33" s="31"/>
      <c r="G33" s="31"/>
      <c r="H33" s="31"/>
      <c r="I33" s="31"/>
      <c r="J33" s="31"/>
      <c r="K33" s="31"/>
      <c r="L33" s="31"/>
      <c r="M33" s="31"/>
    </row>
    <row r="34" spans="2:13" x14ac:dyDescent="0.25">
      <c r="B34" s="29"/>
      <c r="C34" s="29"/>
      <c r="D34" s="29"/>
      <c r="E34" s="29"/>
      <c r="F34" s="31"/>
      <c r="G34" s="31"/>
      <c r="H34" s="31"/>
      <c r="I34" s="31"/>
      <c r="J34" s="31"/>
      <c r="K34" s="31"/>
      <c r="L34" s="31"/>
      <c r="M34" s="32"/>
    </row>
    <row r="35" spans="2:13" x14ac:dyDescent="0.25">
      <c r="B35" s="31"/>
      <c r="C35" s="31"/>
      <c r="D35" s="31"/>
      <c r="E35" s="31"/>
      <c r="F35" s="31"/>
      <c r="G35" s="31"/>
      <c r="H35" s="31"/>
      <c r="I35" s="31"/>
    </row>
  </sheetData>
  <mergeCells count="25">
    <mergeCell ref="B1:Q1"/>
    <mergeCell ref="B3:Q3"/>
    <mergeCell ref="B4:R4"/>
    <mergeCell ref="C11:M11"/>
    <mergeCell ref="C12:M12"/>
    <mergeCell ref="A6:M6"/>
    <mergeCell ref="A7:M7"/>
    <mergeCell ref="C9:M9"/>
    <mergeCell ref="C10:M10"/>
    <mergeCell ref="A32:I32"/>
    <mergeCell ref="J15:M15"/>
    <mergeCell ref="F16:F17"/>
    <mergeCell ref="G16:G17"/>
    <mergeCell ref="H16:H17"/>
    <mergeCell ref="I16:I17"/>
    <mergeCell ref="J16:J17"/>
    <mergeCell ref="K16:K17"/>
    <mergeCell ref="L16:L17"/>
    <mergeCell ref="M16:M17"/>
    <mergeCell ref="A15:A17"/>
    <mergeCell ref="B15:B17"/>
    <mergeCell ref="C15:C17"/>
    <mergeCell ref="D15:D17"/>
    <mergeCell ref="E15:E17"/>
    <mergeCell ref="F15:I15"/>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D56E0-49F2-4FF8-9FFB-B6676AA14BA1}">
  <dimension ref="A1:R37"/>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44</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85</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130</v>
      </c>
      <c r="C22" s="16"/>
      <c r="D22" s="17" t="s">
        <v>8</v>
      </c>
      <c r="E22" s="18">
        <f>ROUND(22,0)</f>
        <v>22</v>
      </c>
      <c r="F22" s="19"/>
      <c r="G22" s="19"/>
      <c r="H22" s="19"/>
      <c r="I22" s="20"/>
      <c r="J22" s="21"/>
      <c r="K22" s="21"/>
      <c r="L22" s="21"/>
      <c r="M22" s="22"/>
      <c r="P22" s="26"/>
    </row>
    <row r="23" spans="1:16" s="23" customFormat="1" ht="12.75" x14ac:dyDescent="0.2">
      <c r="A23" s="14">
        <v>3</v>
      </c>
      <c r="B23" s="25" t="s">
        <v>60</v>
      </c>
      <c r="C23" s="16"/>
      <c r="D23" s="17" t="s">
        <v>8</v>
      </c>
      <c r="E23" s="18">
        <f>ROUND(8,0)</f>
        <v>8</v>
      </c>
      <c r="F23" s="19"/>
      <c r="G23" s="19"/>
      <c r="H23" s="19"/>
      <c r="I23" s="20"/>
      <c r="J23" s="21"/>
      <c r="K23" s="21"/>
      <c r="L23" s="21"/>
      <c r="M23" s="22"/>
      <c r="P23" s="26"/>
    </row>
    <row r="24" spans="1:16" s="23" customFormat="1" ht="12.75" x14ac:dyDescent="0.2">
      <c r="A24" s="14">
        <v>4</v>
      </c>
      <c r="B24" s="25" t="s">
        <v>75</v>
      </c>
      <c r="C24" s="16"/>
      <c r="D24" s="17" t="s">
        <v>8</v>
      </c>
      <c r="E24" s="18">
        <v>2</v>
      </c>
      <c r="F24" s="19"/>
      <c r="G24" s="19"/>
      <c r="H24" s="19"/>
      <c r="I24" s="20"/>
      <c r="J24" s="21"/>
      <c r="K24" s="21"/>
      <c r="L24" s="21"/>
      <c r="M24" s="22"/>
      <c r="P24" s="26"/>
    </row>
    <row r="25" spans="1:16" s="23" customFormat="1" ht="12.75" x14ac:dyDescent="0.2">
      <c r="A25" s="14">
        <v>5</v>
      </c>
      <c r="B25" s="25" t="s">
        <v>131</v>
      </c>
      <c r="C25" s="16"/>
      <c r="D25" s="17" t="s">
        <v>15</v>
      </c>
      <c r="E25" s="18">
        <f>ROUND(140,0)</f>
        <v>140</v>
      </c>
      <c r="F25" s="19"/>
      <c r="G25" s="19"/>
      <c r="H25" s="19"/>
      <c r="I25" s="20"/>
      <c r="J25" s="21"/>
      <c r="K25" s="21"/>
      <c r="L25" s="21"/>
      <c r="M25" s="22"/>
      <c r="P25" s="26"/>
    </row>
    <row r="26" spans="1:16" s="23" customFormat="1" ht="12.75" x14ac:dyDescent="0.2">
      <c r="A26" s="14">
        <v>6</v>
      </c>
      <c r="B26" s="25" t="s">
        <v>61</v>
      </c>
      <c r="C26" s="16"/>
      <c r="D26" s="17" t="s">
        <v>15</v>
      </c>
      <c r="E26" s="18">
        <v>150</v>
      </c>
      <c r="F26" s="19"/>
      <c r="G26" s="19"/>
      <c r="H26" s="19"/>
      <c r="I26" s="20"/>
      <c r="J26" s="21"/>
      <c r="K26" s="21"/>
      <c r="L26" s="21"/>
      <c r="M26" s="22"/>
      <c r="P26" s="26"/>
    </row>
    <row r="27" spans="1:16" s="23" customFormat="1" ht="12.75" x14ac:dyDescent="0.2">
      <c r="A27" s="14">
        <v>7</v>
      </c>
      <c r="B27" s="25" t="s">
        <v>62</v>
      </c>
      <c r="C27" s="16"/>
      <c r="D27" s="17" t="s">
        <v>15</v>
      </c>
      <c r="E27" s="18">
        <f>ROUND(10,0)</f>
        <v>10</v>
      </c>
      <c r="F27" s="19"/>
      <c r="G27" s="19"/>
      <c r="H27" s="19"/>
      <c r="I27" s="20"/>
      <c r="J27" s="21"/>
      <c r="K27" s="21"/>
      <c r="L27" s="21"/>
      <c r="M27" s="22"/>
      <c r="P27" s="26"/>
    </row>
    <row r="28" spans="1:16" s="23" customFormat="1" ht="12.75" x14ac:dyDescent="0.2">
      <c r="A28" s="14">
        <v>8</v>
      </c>
      <c r="B28" s="25" t="s">
        <v>63</v>
      </c>
      <c r="C28" s="16"/>
      <c r="D28" s="17" t="s">
        <v>8</v>
      </c>
      <c r="E28" s="18">
        <f>ROUND(10,0)</f>
        <v>10</v>
      </c>
      <c r="F28" s="19"/>
      <c r="G28" s="19"/>
      <c r="H28" s="19"/>
      <c r="I28" s="20"/>
      <c r="J28" s="21"/>
      <c r="K28" s="21"/>
      <c r="L28" s="21"/>
      <c r="M28" s="22"/>
      <c r="P28" s="26"/>
    </row>
    <row r="29" spans="1:16" s="23" customFormat="1" ht="12.75" x14ac:dyDescent="0.2">
      <c r="A29" s="14">
        <v>9</v>
      </c>
      <c r="B29" s="25" t="s">
        <v>115</v>
      </c>
      <c r="C29" s="16"/>
      <c r="D29" s="17" t="s">
        <v>8</v>
      </c>
      <c r="E29" s="18">
        <v>3</v>
      </c>
      <c r="F29" s="19"/>
      <c r="G29" s="19"/>
      <c r="H29" s="19"/>
      <c r="I29" s="20"/>
      <c r="J29" s="21"/>
      <c r="K29" s="21"/>
      <c r="L29" s="21"/>
      <c r="M29" s="22"/>
    </row>
    <row r="30" spans="1:16" s="23" customFormat="1" ht="12.75" x14ac:dyDescent="0.2">
      <c r="A30" s="14">
        <v>10</v>
      </c>
      <c r="B30" s="25" t="s">
        <v>65</v>
      </c>
      <c r="C30" s="16"/>
      <c r="D30" s="17" t="s">
        <v>66</v>
      </c>
      <c r="E30" s="18">
        <v>1</v>
      </c>
      <c r="F30" s="19"/>
      <c r="G30" s="19"/>
      <c r="H30" s="19"/>
      <c r="I30" s="20"/>
      <c r="J30" s="21"/>
      <c r="K30" s="21"/>
      <c r="L30" s="21"/>
      <c r="M30" s="22"/>
    </row>
    <row r="31" spans="1:16" s="23" customFormat="1" ht="12.75" x14ac:dyDescent="0.2">
      <c r="A31" s="14">
        <v>11</v>
      </c>
      <c r="B31" s="25" t="s">
        <v>67</v>
      </c>
      <c r="C31" s="16"/>
      <c r="D31" s="17" t="s">
        <v>66</v>
      </c>
      <c r="E31" s="18">
        <v>1</v>
      </c>
      <c r="F31" s="19"/>
      <c r="G31" s="19"/>
      <c r="H31" s="19"/>
      <c r="I31" s="20"/>
      <c r="J31" s="21"/>
      <c r="K31" s="21"/>
      <c r="L31" s="21"/>
      <c r="M31" s="22"/>
    </row>
    <row r="32" spans="1:16" s="23" customFormat="1" ht="12.75" x14ac:dyDescent="0.2">
      <c r="A32" s="14">
        <v>12</v>
      </c>
      <c r="B32" s="25" t="s">
        <v>68</v>
      </c>
      <c r="C32" s="16"/>
      <c r="D32" s="17" t="s">
        <v>66</v>
      </c>
      <c r="E32" s="18">
        <v>1</v>
      </c>
      <c r="F32" s="19"/>
      <c r="G32" s="19"/>
      <c r="H32" s="19"/>
      <c r="I32" s="20"/>
      <c r="J32" s="21"/>
      <c r="K32" s="21"/>
      <c r="L32" s="21"/>
      <c r="M32" s="22"/>
    </row>
    <row r="33" spans="1:13" s="23" customFormat="1" ht="12.75" x14ac:dyDescent="0.2">
      <c r="A33" s="14">
        <v>13</v>
      </c>
      <c r="B33" s="25" t="s">
        <v>69</v>
      </c>
      <c r="C33" s="16"/>
      <c r="D33" s="17" t="s">
        <v>66</v>
      </c>
      <c r="E33" s="18">
        <v>1</v>
      </c>
      <c r="F33" s="19"/>
      <c r="G33" s="19"/>
      <c r="H33" s="19"/>
      <c r="I33" s="20"/>
      <c r="J33" s="21"/>
      <c r="K33" s="21"/>
      <c r="L33" s="21"/>
      <c r="M33" s="22"/>
    </row>
    <row r="34" spans="1:13" ht="15.75" thickBot="1" x14ac:dyDescent="0.3">
      <c r="A34" s="91" t="s">
        <v>70</v>
      </c>
      <c r="B34" s="92"/>
      <c r="C34" s="92"/>
      <c r="D34" s="92"/>
      <c r="E34" s="92"/>
      <c r="F34" s="92"/>
      <c r="G34" s="92"/>
      <c r="H34" s="92"/>
      <c r="I34" s="92"/>
      <c r="J34" s="27"/>
      <c r="K34" s="27"/>
      <c r="L34" s="27"/>
      <c r="M34" s="28"/>
    </row>
    <row r="35" spans="1:13" x14ac:dyDescent="0.25">
      <c r="B35" s="29"/>
      <c r="C35" s="29"/>
      <c r="D35" s="30"/>
      <c r="E35" s="7"/>
      <c r="F35" s="31"/>
      <c r="G35" s="31"/>
      <c r="H35" s="31"/>
      <c r="I35" s="31"/>
      <c r="J35" s="31"/>
      <c r="K35" s="31"/>
      <c r="L35" s="31"/>
      <c r="M35" s="31"/>
    </row>
    <row r="36" spans="1:13" x14ac:dyDescent="0.25">
      <c r="B36" s="29"/>
      <c r="C36" s="29"/>
      <c r="D36" s="29"/>
      <c r="E36" s="29"/>
      <c r="F36" s="31"/>
      <c r="G36" s="31"/>
      <c r="H36" s="31"/>
      <c r="I36" s="31"/>
      <c r="J36" s="31"/>
      <c r="K36" s="31"/>
      <c r="L36" s="31"/>
      <c r="M36" s="32"/>
    </row>
    <row r="37" spans="1:13" x14ac:dyDescent="0.25">
      <c r="B37" s="31"/>
      <c r="C37" s="31"/>
      <c r="D37" s="31"/>
      <c r="E37" s="31"/>
      <c r="F37" s="31"/>
      <c r="G37" s="31"/>
      <c r="H37" s="31"/>
      <c r="I37" s="31"/>
    </row>
  </sheetData>
  <mergeCells count="25">
    <mergeCell ref="B1:Q1"/>
    <mergeCell ref="B3:Q3"/>
    <mergeCell ref="B4:R4"/>
    <mergeCell ref="C11:M11"/>
    <mergeCell ref="C12:M12"/>
    <mergeCell ref="A6:M6"/>
    <mergeCell ref="A7:M7"/>
    <mergeCell ref="C9:M9"/>
    <mergeCell ref="C10:M10"/>
    <mergeCell ref="A34:I34"/>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3B6D2-CDAC-4B83-A902-6B020C8A3E33}">
  <dimension ref="A1:R36"/>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13</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86</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ht="15.75" thickBot="1" x14ac:dyDescent="0.3">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ROUND(4,0)</f>
        <v>4</v>
      </c>
      <c r="F22" s="19"/>
      <c r="G22" s="19"/>
      <c r="H22" s="19"/>
      <c r="I22" s="20"/>
      <c r="J22" s="21"/>
      <c r="K22" s="21"/>
      <c r="L22" s="21"/>
      <c r="M22" s="22"/>
      <c r="P22" s="26"/>
    </row>
    <row r="23" spans="1:16" s="23" customFormat="1" ht="12.75" x14ac:dyDescent="0.2">
      <c r="A23" s="14">
        <v>3</v>
      </c>
      <c r="B23" s="25" t="s">
        <v>60</v>
      </c>
      <c r="C23" s="16"/>
      <c r="D23" s="17" t="s">
        <v>8</v>
      </c>
      <c r="E23" s="18">
        <f>ROUND(2,0)</f>
        <v>2</v>
      </c>
      <c r="F23" s="19"/>
      <c r="G23" s="19"/>
      <c r="H23" s="19"/>
      <c r="I23" s="20"/>
      <c r="J23" s="21"/>
      <c r="K23" s="21"/>
      <c r="L23" s="21"/>
      <c r="M23" s="22"/>
      <c r="P23" s="26"/>
    </row>
    <row r="24" spans="1:16" s="23" customFormat="1" ht="12.75" x14ac:dyDescent="0.2">
      <c r="A24" s="14">
        <v>4</v>
      </c>
      <c r="B24" s="25" t="s">
        <v>61</v>
      </c>
      <c r="C24" s="16"/>
      <c r="D24" s="17" t="s">
        <v>15</v>
      </c>
      <c r="E24" s="18">
        <v>60</v>
      </c>
      <c r="F24" s="19"/>
      <c r="G24" s="19"/>
      <c r="H24" s="19"/>
      <c r="I24" s="20"/>
      <c r="J24" s="21"/>
      <c r="K24" s="21"/>
      <c r="L24" s="21"/>
      <c r="M24" s="22"/>
      <c r="P24" s="26"/>
    </row>
    <row r="25" spans="1:16" s="23" customFormat="1" ht="12.75" x14ac:dyDescent="0.2">
      <c r="A25" s="14">
        <v>5</v>
      </c>
      <c r="B25" s="25" t="s">
        <v>132</v>
      </c>
      <c r="C25" s="16"/>
      <c r="D25" s="17" t="s">
        <v>15</v>
      </c>
      <c r="E25" s="18">
        <f>ROUND(50,0)</f>
        <v>50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10</v>
      </c>
      <c r="F27" s="19"/>
      <c r="G27" s="19"/>
      <c r="H27" s="19"/>
      <c r="I27" s="20"/>
      <c r="J27" s="21"/>
      <c r="K27" s="21"/>
      <c r="L27" s="21"/>
      <c r="M27" s="22"/>
      <c r="P27" s="26"/>
    </row>
    <row r="28" spans="1:16" s="23" customFormat="1" ht="12.75" x14ac:dyDescent="0.2">
      <c r="A28" s="14">
        <v>8</v>
      </c>
      <c r="B28" s="25" t="s">
        <v>115</v>
      </c>
      <c r="C28" s="16"/>
      <c r="D28" s="17" t="s">
        <v>8</v>
      </c>
      <c r="E28" s="18">
        <v>1</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row r="36" spans="1:13" x14ac:dyDescent="0.25">
      <c r="B36" s="31"/>
      <c r="C36" s="31"/>
      <c r="D36" s="31"/>
      <c r="E36" s="31"/>
      <c r="F36" s="31"/>
      <c r="G36" s="31"/>
      <c r="H36" s="31"/>
      <c r="I36" s="31"/>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27DD3-72EE-4906-BE33-AEC0F519BE94}">
  <sheetPr>
    <pageSetUpPr fitToPage="1"/>
  </sheetPr>
  <dimension ref="A1:R36"/>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71</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87</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ROUND(35,0)</f>
        <v>35</v>
      </c>
      <c r="F22" s="19"/>
      <c r="G22" s="19"/>
      <c r="H22" s="19"/>
      <c r="I22" s="20"/>
      <c r="J22" s="21"/>
      <c r="K22" s="21"/>
      <c r="L22" s="21"/>
      <c r="M22" s="22"/>
      <c r="P22" s="26"/>
    </row>
    <row r="23" spans="1:16" s="23" customFormat="1" ht="12.75" x14ac:dyDescent="0.2">
      <c r="A23" s="14">
        <v>3</v>
      </c>
      <c r="B23" s="25" t="s">
        <v>60</v>
      </c>
      <c r="C23" s="16"/>
      <c r="D23" s="17" t="s">
        <v>8</v>
      </c>
      <c r="E23" s="18">
        <f>ROUND(14,0)</f>
        <v>14</v>
      </c>
      <c r="F23" s="19"/>
      <c r="G23" s="19"/>
      <c r="H23" s="19"/>
      <c r="I23" s="20"/>
      <c r="J23" s="21"/>
      <c r="K23" s="21"/>
      <c r="L23" s="21"/>
      <c r="M23" s="22"/>
      <c r="P23" s="26"/>
    </row>
    <row r="24" spans="1:16" s="23" customFormat="1" ht="12.75" x14ac:dyDescent="0.2">
      <c r="A24" s="14">
        <v>4</v>
      </c>
      <c r="B24" s="25" t="s">
        <v>61</v>
      </c>
      <c r="C24" s="16"/>
      <c r="D24" s="17" t="s">
        <v>15</v>
      </c>
      <c r="E24" s="18">
        <f>ROUND(300,0)</f>
        <v>300</v>
      </c>
      <c r="F24" s="19"/>
      <c r="G24" s="19"/>
      <c r="H24" s="19"/>
      <c r="I24" s="20"/>
      <c r="J24" s="21"/>
      <c r="K24" s="21"/>
      <c r="L24" s="21"/>
      <c r="M24" s="22"/>
      <c r="P24" s="26"/>
    </row>
    <row r="25" spans="1:16" s="23" customFormat="1" ht="12.75" x14ac:dyDescent="0.2">
      <c r="A25" s="14">
        <v>5</v>
      </c>
      <c r="B25" s="25" t="s">
        <v>133</v>
      </c>
      <c r="C25" s="16"/>
      <c r="D25" s="17" t="s">
        <v>15</v>
      </c>
      <c r="E25" s="18">
        <f>ROUND(290,0)</f>
        <v>290</v>
      </c>
      <c r="F25" s="19"/>
      <c r="G25" s="19"/>
      <c r="H25" s="19"/>
      <c r="I25" s="20"/>
      <c r="J25" s="21"/>
      <c r="K25" s="21"/>
      <c r="L25" s="21"/>
      <c r="M25" s="22"/>
      <c r="P25" s="26"/>
    </row>
    <row r="26" spans="1:16" s="23" customFormat="1" ht="12.75" x14ac:dyDescent="0.2">
      <c r="A26" s="14">
        <v>6</v>
      </c>
      <c r="B26" s="25" t="s">
        <v>72</v>
      </c>
      <c r="C26" s="16"/>
      <c r="D26" s="17" t="s">
        <v>15</v>
      </c>
      <c r="E26" s="18">
        <f>ROUND(10,0)</f>
        <v>10</v>
      </c>
      <c r="F26" s="19"/>
      <c r="G26" s="19"/>
      <c r="H26" s="19"/>
      <c r="I26" s="20"/>
      <c r="J26" s="21"/>
      <c r="K26" s="21"/>
      <c r="L26" s="21"/>
      <c r="M26" s="22"/>
      <c r="P26" s="26"/>
    </row>
    <row r="27" spans="1:16" s="23" customFormat="1" ht="12.75" x14ac:dyDescent="0.2">
      <c r="A27" s="14">
        <v>7</v>
      </c>
      <c r="B27" s="25" t="s">
        <v>73</v>
      </c>
      <c r="C27" s="16"/>
      <c r="D27" s="17" t="s">
        <v>8</v>
      </c>
      <c r="E27" s="18">
        <f>ROUND(20,0)</f>
        <v>20</v>
      </c>
      <c r="F27" s="19"/>
      <c r="G27" s="19"/>
      <c r="H27" s="19"/>
      <c r="I27" s="20"/>
      <c r="J27" s="21"/>
      <c r="K27" s="21"/>
      <c r="L27" s="21"/>
      <c r="M27" s="22"/>
      <c r="P27" s="26"/>
    </row>
    <row r="28" spans="1:16" s="23" customFormat="1" ht="12.75" x14ac:dyDescent="0.2">
      <c r="A28" s="14">
        <v>8</v>
      </c>
      <c r="B28" s="25" t="s">
        <v>64</v>
      </c>
      <c r="C28" s="16"/>
      <c r="D28" s="17" t="s">
        <v>8</v>
      </c>
      <c r="E28" s="18">
        <v>4</v>
      </c>
      <c r="F28" s="19"/>
      <c r="G28" s="19"/>
      <c r="H28" s="19"/>
      <c r="I28" s="20"/>
      <c r="J28" s="21"/>
      <c r="K28" s="21"/>
      <c r="L28" s="21"/>
      <c r="M28" s="22"/>
    </row>
    <row r="29" spans="1:16" s="23" customFormat="1" ht="12.75" x14ac:dyDescent="0.2">
      <c r="A29" s="14">
        <v>9</v>
      </c>
      <c r="B29" s="25" t="s">
        <v>115</v>
      </c>
      <c r="C29" s="16"/>
      <c r="D29" s="17" t="s">
        <v>8</v>
      </c>
      <c r="E29" s="18">
        <f>ROUND(8,0)</f>
        <v>8</v>
      </c>
      <c r="F29" s="19"/>
      <c r="G29" s="19"/>
      <c r="H29" s="19"/>
      <c r="I29" s="20"/>
      <c r="J29" s="21"/>
      <c r="K29" s="21"/>
      <c r="L29" s="21"/>
      <c r="M29" s="22"/>
    </row>
    <row r="30" spans="1:16" s="23" customFormat="1" ht="12.75" x14ac:dyDescent="0.2">
      <c r="A30" s="14">
        <v>10</v>
      </c>
      <c r="B30" s="25" t="s">
        <v>65</v>
      </c>
      <c r="C30" s="16"/>
      <c r="D30" s="17" t="s">
        <v>66</v>
      </c>
      <c r="E30" s="18">
        <v>1</v>
      </c>
      <c r="F30" s="19"/>
      <c r="G30" s="19"/>
      <c r="H30" s="19"/>
      <c r="I30" s="20"/>
      <c r="J30" s="21"/>
      <c r="K30" s="21"/>
      <c r="L30" s="21"/>
      <c r="M30" s="22"/>
    </row>
    <row r="31" spans="1:16" s="23" customFormat="1" ht="12.75" x14ac:dyDescent="0.2">
      <c r="A31" s="14">
        <v>11</v>
      </c>
      <c r="B31" s="25" t="s">
        <v>67</v>
      </c>
      <c r="C31" s="16"/>
      <c r="D31" s="17" t="s">
        <v>66</v>
      </c>
      <c r="E31" s="18">
        <v>1</v>
      </c>
      <c r="F31" s="19"/>
      <c r="G31" s="19"/>
      <c r="H31" s="19"/>
      <c r="I31" s="20"/>
      <c r="J31" s="21"/>
      <c r="K31" s="21"/>
      <c r="L31" s="21"/>
      <c r="M31" s="22"/>
    </row>
    <row r="32" spans="1:16" x14ac:dyDescent="0.25">
      <c r="A32" s="14">
        <v>12</v>
      </c>
      <c r="B32" s="25" t="s">
        <v>68</v>
      </c>
      <c r="C32" s="16"/>
      <c r="D32" s="17" t="s">
        <v>66</v>
      </c>
      <c r="E32" s="18">
        <v>1</v>
      </c>
      <c r="F32" s="19"/>
      <c r="G32" s="19"/>
      <c r="H32" s="19"/>
      <c r="I32" s="20"/>
      <c r="J32" s="21"/>
      <c r="K32" s="21"/>
      <c r="L32" s="21"/>
      <c r="M32" s="22"/>
    </row>
    <row r="33" spans="1:13" ht="15.75" thickBot="1" x14ac:dyDescent="0.3">
      <c r="A33" s="14">
        <v>13</v>
      </c>
      <c r="B33" s="25" t="s">
        <v>69</v>
      </c>
      <c r="C33" s="16"/>
      <c r="D33" s="17" t="s">
        <v>66</v>
      </c>
      <c r="E33" s="18">
        <v>1</v>
      </c>
      <c r="F33" s="19"/>
      <c r="G33" s="19"/>
      <c r="H33" s="19"/>
      <c r="I33" s="20"/>
      <c r="J33" s="21"/>
      <c r="K33" s="21"/>
      <c r="L33" s="21"/>
      <c r="M33" s="22"/>
    </row>
    <row r="34" spans="1:13" ht="15.75" thickBot="1" x14ac:dyDescent="0.3">
      <c r="A34" s="91" t="s">
        <v>70</v>
      </c>
      <c r="B34" s="92"/>
      <c r="C34" s="92"/>
      <c r="D34" s="92"/>
      <c r="E34" s="92"/>
      <c r="F34" s="92"/>
      <c r="G34" s="92"/>
      <c r="H34" s="92"/>
      <c r="I34" s="92"/>
      <c r="J34" s="27"/>
      <c r="K34" s="27"/>
      <c r="L34" s="27"/>
      <c r="M34" s="28"/>
    </row>
    <row r="35" spans="1:13" x14ac:dyDescent="0.25">
      <c r="B35" s="29"/>
      <c r="C35" s="29"/>
      <c r="D35" s="30"/>
      <c r="E35" s="7"/>
      <c r="F35" s="31"/>
      <c r="G35" s="31"/>
      <c r="H35" s="31"/>
      <c r="I35" s="31"/>
      <c r="J35" s="31"/>
      <c r="K35" s="31"/>
      <c r="L35" s="31"/>
      <c r="M35" s="31"/>
    </row>
    <row r="36" spans="1:13" x14ac:dyDescent="0.25">
      <c r="B36" s="29"/>
      <c r="C36" s="29"/>
      <c r="D36" s="29"/>
      <c r="E36" s="29"/>
      <c r="F36" s="31"/>
      <c r="G36" s="31"/>
      <c r="H36" s="31"/>
      <c r="I36" s="31"/>
      <c r="J36" s="31"/>
      <c r="K36" s="31"/>
      <c r="L36" s="31"/>
      <c r="M36" s="32"/>
    </row>
  </sheetData>
  <mergeCells count="25">
    <mergeCell ref="B1:Q1"/>
    <mergeCell ref="B3:Q3"/>
    <mergeCell ref="B4:R4"/>
    <mergeCell ref="C11:M11"/>
    <mergeCell ref="C12:M12"/>
    <mergeCell ref="A6:M6"/>
    <mergeCell ref="A7:M7"/>
    <mergeCell ref="C9:M9"/>
    <mergeCell ref="C10:M10"/>
    <mergeCell ref="A34:I34"/>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2" fitToHeight="0" orientation="landscape" r:id="rId1"/>
  <headerFooter>
    <oddHeader>&amp;R&amp;G</oddHeader>
    <oddFooter>&amp;L&amp;"Times New Roman,Regular"PIELIKUMS NR.1 PIE CENU PIEPRASĪJUMA FORMAS NR. Nams-06-V
Versija: 1.0/ 22.07.2016
J.Dzelme&amp;RLapa 1 no 1</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D1E1-8381-4CCD-96F2-7BEFB57E7DE9}">
  <dimension ref="A1:R35"/>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14</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88</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ROUND(18,0)</f>
        <v>18</v>
      </c>
      <c r="F22" s="19"/>
      <c r="G22" s="19"/>
      <c r="H22" s="19"/>
      <c r="I22" s="20"/>
      <c r="J22" s="21"/>
      <c r="K22" s="21"/>
      <c r="L22" s="21"/>
      <c r="M22" s="22"/>
      <c r="P22" s="26"/>
    </row>
    <row r="23" spans="1:16" s="23" customFormat="1" ht="12.75" x14ac:dyDescent="0.2">
      <c r="A23" s="14">
        <v>3</v>
      </c>
      <c r="B23" s="25" t="s">
        <v>60</v>
      </c>
      <c r="C23" s="16"/>
      <c r="D23" s="17" t="s">
        <v>8</v>
      </c>
      <c r="E23" s="18">
        <f>ROUND(10,0)</f>
        <v>10</v>
      </c>
      <c r="F23" s="19"/>
      <c r="G23" s="19"/>
      <c r="H23" s="19"/>
      <c r="I23" s="20"/>
      <c r="J23" s="21"/>
      <c r="K23" s="21"/>
      <c r="L23" s="21"/>
      <c r="M23" s="22"/>
      <c r="P23" s="26"/>
    </row>
    <row r="24" spans="1:16" s="23" customFormat="1" ht="12.75" x14ac:dyDescent="0.2">
      <c r="A24" s="14">
        <v>4</v>
      </c>
      <c r="B24" s="25" t="s">
        <v>61</v>
      </c>
      <c r="C24" s="16"/>
      <c r="D24" s="17" t="s">
        <v>15</v>
      </c>
      <c r="E24" s="18">
        <v>50</v>
      </c>
      <c r="F24" s="19"/>
      <c r="G24" s="19"/>
      <c r="H24" s="19"/>
      <c r="I24" s="20"/>
      <c r="J24" s="21"/>
      <c r="K24" s="21"/>
      <c r="L24" s="21"/>
      <c r="M24" s="22"/>
      <c r="P24" s="26"/>
    </row>
    <row r="25" spans="1:16" s="23" customFormat="1" ht="12.75" x14ac:dyDescent="0.2">
      <c r="A25" s="14">
        <v>5</v>
      </c>
      <c r="B25" s="25" t="s">
        <v>133</v>
      </c>
      <c r="C25" s="16"/>
      <c r="D25" s="17" t="s">
        <v>15</v>
      </c>
      <c r="E25" s="18">
        <f>ROUND(40,0)</f>
        <v>40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8</v>
      </c>
      <c r="F27" s="19"/>
      <c r="G27" s="19"/>
      <c r="H27" s="19"/>
      <c r="I27" s="20"/>
      <c r="J27" s="21"/>
      <c r="K27" s="21"/>
      <c r="L27" s="21"/>
      <c r="M27" s="22"/>
      <c r="P27" s="26"/>
    </row>
    <row r="28" spans="1:16" s="23" customFormat="1" ht="12.75" x14ac:dyDescent="0.2">
      <c r="A28" s="14">
        <v>8</v>
      </c>
      <c r="B28" s="25" t="s">
        <v>115</v>
      </c>
      <c r="C28" s="16"/>
      <c r="D28" s="17" t="s">
        <v>8</v>
      </c>
      <c r="E28" s="18">
        <v>4</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F369A-11AA-4543-9025-DF69E1249250}">
  <dimension ref="A1:R35"/>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14</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89</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ROUND(18,0)</f>
        <v>18</v>
      </c>
      <c r="F22" s="19"/>
      <c r="G22" s="19"/>
      <c r="H22" s="19"/>
      <c r="I22" s="20"/>
      <c r="J22" s="21"/>
      <c r="K22" s="21"/>
      <c r="L22" s="21"/>
      <c r="M22" s="22"/>
      <c r="P22" s="26"/>
    </row>
    <row r="23" spans="1:16" s="23" customFormat="1" ht="12.75" x14ac:dyDescent="0.2">
      <c r="A23" s="14">
        <v>3</v>
      </c>
      <c r="B23" s="25" t="s">
        <v>60</v>
      </c>
      <c r="C23" s="16"/>
      <c r="D23" s="17" t="s">
        <v>8</v>
      </c>
      <c r="E23" s="18">
        <f>ROUND(10,0)</f>
        <v>10</v>
      </c>
      <c r="F23" s="19"/>
      <c r="G23" s="19"/>
      <c r="H23" s="19"/>
      <c r="I23" s="20"/>
      <c r="J23" s="21"/>
      <c r="K23" s="21"/>
      <c r="L23" s="21"/>
      <c r="M23" s="22"/>
      <c r="P23" s="26"/>
    </row>
    <row r="24" spans="1:16" s="23" customFormat="1" ht="12.75" x14ac:dyDescent="0.2">
      <c r="A24" s="14">
        <v>4</v>
      </c>
      <c r="B24" s="25" t="s">
        <v>61</v>
      </c>
      <c r="C24" s="16"/>
      <c r="D24" s="17" t="s">
        <v>15</v>
      </c>
      <c r="E24" s="18">
        <v>50</v>
      </c>
      <c r="F24" s="19"/>
      <c r="G24" s="19"/>
      <c r="H24" s="19"/>
      <c r="I24" s="20"/>
      <c r="J24" s="21"/>
      <c r="K24" s="21"/>
      <c r="L24" s="21"/>
      <c r="M24" s="22"/>
      <c r="P24" s="26"/>
    </row>
    <row r="25" spans="1:16" s="23" customFormat="1" ht="12.75" x14ac:dyDescent="0.2">
      <c r="A25" s="14">
        <v>5</v>
      </c>
      <c r="B25" s="25" t="s">
        <v>133</v>
      </c>
      <c r="C25" s="16"/>
      <c r="D25" s="17" t="s">
        <v>15</v>
      </c>
      <c r="E25" s="18">
        <f>ROUND(40,0)</f>
        <v>40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8</v>
      </c>
      <c r="F27" s="19"/>
      <c r="G27" s="19"/>
      <c r="H27" s="19"/>
      <c r="I27" s="20"/>
      <c r="J27" s="21"/>
      <c r="K27" s="21"/>
      <c r="L27" s="21"/>
      <c r="M27" s="22"/>
      <c r="P27" s="26"/>
    </row>
    <row r="28" spans="1:16" s="23" customFormat="1" ht="12.75" x14ac:dyDescent="0.2">
      <c r="A28" s="14">
        <v>8</v>
      </c>
      <c r="B28" s="25" t="s">
        <v>115</v>
      </c>
      <c r="C28" s="16"/>
      <c r="D28" s="17" t="s">
        <v>8</v>
      </c>
      <c r="E28" s="18">
        <v>4</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BEB42-7894-4EA3-AF3B-89DCBA938AEB}">
  <sheetPr>
    <pageSetUpPr fitToPage="1"/>
  </sheetPr>
  <dimension ref="A1:R36"/>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90</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v>40</v>
      </c>
      <c r="F22" s="19"/>
      <c r="G22" s="19"/>
      <c r="H22" s="19"/>
      <c r="I22" s="20"/>
      <c r="J22" s="21"/>
      <c r="K22" s="21"/>
      <c r="L22" s="21"/>
      <c r="M22" s="22"/>
      <c r="P22" s="26"/>
    </row>
    <row r="23" spans="1:16" s="23" customFormat="1" ht="12.75" x14ac:dyDescent="0.2">
      <c r="A23" s="14">
        <v>3</v>
      </c>
      <c r="B23" s="25" t="s">
        <v>60</v>
      </c>
      <c r="C23" s="16"/>
      <c r="D23" s="17" t="s">
        <v>8</v>
      </c>
      <c r="E23" s="18">
        <v>15</v>
      </c>
      <c r="F23" s="19"/>
      <c r="G23" s="19"/>
      <c r="H23" s="19"/>
      <c r="I23" s="20"/>
      <c r="J23" s="21"/>
      <c r="K23" s="21"/>
      <c r="L23" s="21"/>
      <c r="M23" s="22"/>
      <c r="P23" s="26"/>
    </row>
    <row r="24" spans="1:16" s="23" customFormat="1" ht="12.75" x14ac:dyDescent="0.2">
      <c r="A24" s="14">
        <v>4</v>
      </c>
      <c r="B24" s="25" t="s">
        <v>61</v>
      </c>
      <c r="C24" s="16"/>
      <c r="D24" s="17" t="s">
        <v>15</v>
      </c>
      <c r="E24" s="18">
        <v>140</v>
      </c>
      <c r="F24" s="19"/>
      <c r="G24" s="19"/>
      <c r="H24" s="19"/>
      <c r="I24" s="20"/>
      <c r="J24" s="21"/>
      <c r="K24" s="21"/>
      <c r="L24" s="21"/>
      <c r="M24" s="22"/>
      <c r="P24" s="26"/>
    </row>
    <row r="25" spans="1:16" s="23" customFormat="1" ht="12.75" x14ac:dyDescent="0.2">
      <c r="A25" s="14">
        <v>5</v>
      </c>
      <c r="B25" s="25" t="s">
        <v>133</v>
      </c>
      <c r="C25" s="16"/>
      <c r="D25" s="17" t="s">
        <v>15</v>
      </c>
      <c r="E25" s="18">
        <f>ROUND(110,0)</f>
        <v>110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40</v>
      </c>
      <c r="F27" s="19"/>
      <c r="G27" s="19"/>
      <c r="H27" s="19"/>
      <c r="I27" s="20"/>
      <c r="J27" s="21"/>
      <c r="K27" s="21"/>
      <c r="L27" s="21"/>
      <c r="M27" s="22"/>
      <c r="P27" s="26"/>
    </row>
    <row r="28" spans="1:16" s="23" customFormat="1" ht="12.75" x14ac:dyDescent="0.2">
      <c r="A28" s="14">
        <v>8</v>
      </c>
      <c r="B28" s="25" t="s">
        <v>115</v>
      </c>
      <c r="C28" s="16"/>
      <c r="D28" s="17" t="s">
        <v>8</v>
      </c>
      <c r="E28" s="18">
        <f>ROUND(6,0)</f>
        <v>6</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row r="36" spans="1:13" x14ac:dyDescent="0.25">
      <c r="B36" s="31"/>
      <c r="C36" s="31"/>
      <c r="D36" s="31"/>
      <c r="E36" s="31"/>
      <c r="F36" s="31"/>
      <c r="G36" s="31"/>
      <c r="H36" s="31"/>
      <c r="I36" s="31"/>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2" fitToHeight="0" orientation="landscape" r:id="rId1"/>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067FF-CFDF-47E0-982F-7F32EB0B27F4}">
  <dimension ref="A1:R35"/>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91</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16"/>
      <c r="D21" s="17" t="s">
        <v>58</v>
      </c>
      <c r="E21" s="18">
        <v>1</v>
      </c>
      <c r="F21" s="19"/>
      <c r="G21" s="19"/>
      <c r="H21" s="19"/>
      <c r="I21" s="20"/>
      <c r="J21" s="21"/>
      <c r="K21" s="21"/>
      <c r="L21" s="21"/>
      <c r="M21" s="22"/>
    </row>
    <row r="22" spans="1:16" s="23" customFormat="1" ht="12.75" x14ac:dyDescent="0.2">
      <c r="A22" s="14">
        <v>2</v>
      </c>
      <c r="B22" s="25" t="s">
        <v>134</v>
      </c>
      <c r="C22" s="16"/>
      <c r="D22" s="17" t="s">
        <v>8</v>
      </c>
      <c r="E22" s="18">
        <v>20</v>
      </c>
      <c r="F22" s="19"/>
      <c r="G22" s="19"/>
      <c r="H22" s="19"/>
      <c r="I22" s="20"/>
      <c r="J22" s="21"/>
      <c r="K22" s="21"/>
      <c r="L22" s="21"/>
      <c r="M22" s="22"/>
      <c r="P22" s="26"/>
    </row>
    <row r="23" spans="1:16" s="23" customFormat="1" ht="12.75" x14ac:dyDescent="0.2">
      <c r="A23" s="14">
        <v>3</v>
      </c>
      <c r="B23" s="25" t="s">
        <v>60</v>
      </c>
      <c r="C23" s="16"/>
      <c r="D23" s="17" t="s">
        <v>8</v>
      </c>
      <c r="E23" s="18">
        <f>ROUND(8,0)</f>
        <v>8</v>
      </c>
      <c r="F23" s="19"/>
      <c r="G23" s="19"/>
      <c r="H23" s="19"/>
      <c r="I23" s="20"/>
      <c r="J23" s="21"/>
      <c r="K23" s="21"/>
      <c r="L23" s="21"/>
      <c r="M23" s="22"/>
      <c r="P23" s="26"/>
    </row>
    <row r="24" spans="1:16" s="23" customFormat="1" ht="12.75" x14ac:dyDescent="0.2">
      <c r="A24" s="14">
        <v>4</v>
      </c>
      <c r="B24" s="25" t="s">
        <v>61</v>
      </c>
      <c r="C24" s="16"/>
      <c r="D24" s="17" t="s">
        <v>15</v>
      </c>
      <c r="E24" s="18">
        <v>100</v>
      </c>
      <c r="F24" s="19"/>
      <c r="G24" s="19"/>
      <c r="H24" s="19"/>
      <c r="I24" s="20"/>
      <c r="J24" s="21"/>
      <c r="K24" s="21"/>
      <c r="L24" s="21"/>
      <c r="M24" s="22"/>
      <c r="P24" s="26"/>
    </row>
    <row r="25" spans="1:16" s="23" customFormat="1" ht="12.75" x14ac:dyDescent="0.2">
      <c r="A25" s="14">
        <v>5</v>
      </c>
      <c r="B25" s="25" t="s">
        <v>135</v>
      </c>
      <c r="C25" s="16"/>
      <c r="D25" s="17" t="s">
        <v>15</v>
      </c>
      <c r="E25" s="18">
        <f>ROUND(90,0)</f>
        <v>90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22</v>
      </c>
      <c r="F27" s="19"/>
      <c r="G27" s="19"/>
      <c r="H27" s="19"/>
      <c r="I27" s="20"/>
      <c r="J27" s="21"/>
      <c r="K27" s="21"/>
      <c r="L27" s="21"/>
      <c r="M27" s="22"/>
      <c r="P27" s="26"/>
    </row>
    <row r="28" spans="1:16" s="23" customFormat="1" ht="12.75" x14ac:dyDescent="0.2">
      <c r="A28" s="14">
        <v>8</v>
      </c>
      <c r="B28" s="25" t="s">
        <v>115</v>
      </c>
      <c r="C28" s="16"/>
      <c r="D28" s="17" t="s">
        <v>8</v>
      </c>
      <c r="E28" s="18">
        <f>ROUND(4,0)</f>
        <v>4</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s="1" customFormat="1" ht="15.75" thickBot="1" x14ac:dyDescent="0.3">
      <c r="A33" s="91" t="s">
        <v>70</v>
      </c>
      <c r="B33" s="92"/>
      <c r="C33" s="92"/>
      <c r="D33" s="92"/>
      <c r="E33" s="92"/>
      <c r="F33" s="92"/>
      <c r="G33" s="92"/>
      <c r="H33" s="92"/>
      <c r="I33" s="92"/>
      <c r="J33" s="27"/>
      <c r="K33" s="27"/>
      <c r="L33" s="27"/>
      <c r="M33" s="28"/>
    </row>
    <row r="34" spans="1:13" s="1" customFormat="1" x14ac:dyDescent="0.25">
      <c r="B34" s="29"/>
      <c r="C34" s="29"/>
      <c r="D34" s="30"/>
      <c r="E34" s="7"/>
      <c r="F34" s="31"/>
      <c r="G34" s="31"/>
      <c r="H34" s="31"/>
      <c r="I34" s="31"/>
      <c r="J34" s="31"/>
      <c r="K34" s="31"/>
      <c r="L34" s="31"/>
      <c r="M34" s="31"/>
    </row>
    <row r="35" spans="1:13" s="1" customFormat="1" x14ac:dyDescent="0.25">
      <c r="B35" s="29"/>
      <c r="C35" s="29"/>
      <c r="D35" s="29"/>
      <c r="E35" s="29"/>
      <c r="F35" s="31"/>
      <c r="G35" s="31"/>
      <c r="H35" s="31"/>
      <c r="I35" s="31"/>
      <c r="J35" s="31"/>
      <c r="K35" s="31"/>
      <c r="L35" s="31"/>
      <c r="M35" s="32"/>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E3CE0-7FB7-4914-8D49-EDBC7DB0BD85}">
  <dimension ref="A1:R31"/>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45</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92</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136</v>
      </c>
      <c r="C22" s="16"/>
      <c r="D22" s="17" t="s">
        <v>8</v>
      </c>
      <c r="E22" s="18">
        <f>ROUND(16,0)</f>
        <v>16</v>
      </c>
      <c r="F22" s="19"/>
      <c r="G22" s="19"/>
      <c r="H22" s="19"/>
      <c r="I22" s="20"/>
      <c r="J22" s="21"/>
      <c r="K22" s="21"/>
      <c r="L22" s="21"/>
      <c r="M22" s="22"/>
      <c r="P22" s="26"/>
    </row>
    <row r="23" spans="1:16" s="23" customFormat="1" ht="12.75" x14ac:dyDescent="0.2">
      <c r="A23" s="14">
        <v>3</v>
      </c>
      <c r="B23" s="25" t="s">
        <v>137</v>
      </c>
      <c r="C23" s="16"/>
      <c r="D23" s="17" t="s">
        <v>8</v>
      </c>
      <c r="E23" s="18">
        <f>ROUND(4,0)</f>
        <v>4</v>
      </c>
      <c r="F23" s="19"/>
      <c r="G23" s="19"/>
      <c r="H23" s="19"/>
      <c r="I23" s="20"/>
      <c r="J23" s="21"/>
      <c r="K23" s="21"/>
      <c r="L23" s="21"/>
      <c r="M23" s="22"/>
      <c r="P23" s="26"/>
    </row>
    <row r="24" spans="1:16" s="23" customFormat="1" ht="12.75" x14ac:dyDescent="0.2">
      <c r="A24" s="14">
        <v>4</v>
      </c>
      <c r="B24" s="25" t="s">
        <v>65</v>
      </c>
      <c r="C24" s="16"/>
      <c r="D24" s="17" t="s">
        <v>66</v>
      </c>
      <c r="E24" s="18">
        <v>1</v>
      </c>
      <c r="F24" s="19"/>
      <c r="G24" s="19"/>
      <c r="H24" s="19"/>
      <c r="I24" s="20"/>
      <c r="J24" s="21"/>
      <c r="K24" s="21"/>
      <c r="L24" s="21"/>
      <c r="M24" s="22"/>
    </row>
    <row r="25" spans="1:16" s="23" customFormat="1" ht="12.75" x14ac:dyDescent="0.2">
      <c r="A25" s="14">
        <v>5</v>
      </c>
      <c r="B25" s="25" t="s">
        <v>67</v>
      </c>
      <c r="C25" s="16"/>
      <c r="D25" s="17" t="s">
        <v>66</v>
      </c>
      <c r="E25" s="18">
        <v>1</v>
      </c>
      <c r="F25" s="19"/>
      <c r="G25" s="19"/>
      <c r="H25" s="19"/>
      <c r="I25" s="20"/>
      <c r="J25" s="21"/>
      <c r="K25" s="21"/>
      <c r="L25" s="21"/>
      <c r="M25" s="22"/>
    </row>
    <row r="26" spans="1:16" s="23" customFormat="1" ht="12.75" x14ac:dyDescent="0.2">
      <c r="A26" s="14">
        <v>6</v>
      </c>
      <c r="B26" s="25" t="s">
        <v>68</v>
      </c>
      <c r="C26" s="16"/>
      <c r="D26" s="17" t="s">
        <v>66</v>
      </c>
      <c r="E26" s="18">
        <v>1</v>
      </c>
      <c r="F26" s="19"/>
      <c r="G26" s="19"/>
      <c r="H26" s="19"/>
      <c r="I26" s="20"/>
      <c r="J26" s="21"/>
      <c r="K26" s="21"/>
      <c r="L26" s="21"/>
      <c r="M26" s="22"/>
    </row>
    <row r="27" spans="1:16" s="23" customFormat="1" ht="13.5" thickBot="1" x14ac:dyDescent="0.25">
      <c r="A27" s="14">
        <v>7</v>
      </c>
      <c r="B27" s="25" t="s">
        <v>69</v>
      </c>
      <c r="C27" s="16"/>
      <c r="D27" s="17" t="s">
        <v>66</v>
      </c>
      <c r="E27" s="18">
        <v>1</v>
      </c>
      <c r="F27" s="19"/>
      <c r="G27" s="19"/>
      <c r="H27" s="19"/>
      <c r="I27" s="20"/>
      <c r="J27" s="21"/>
      <c r="K27" s="21"/>
      <c r="L27" s="21"/>
      <c r="M27" s="22"/>
    </row>
    <row r="28" spans="1:16" ht="15.75" thickBot="1" x14ac:dyDescent="0.3">
      <c r="A28" s="91" t="s">
        <v>70</v>
      </c>
      <c r="B28" s="92"/>
      <c r="C28" s="92"/>
      <c r="D28" s="92"/>
      <c r="E28" s="92"/>
      <c r="F28" s="92"/>
      <c r="G28" s="92"/>
      <c r="H28" s="92"/>
      <c r="I28" s="92"/>
      <c r="J28" s="27"/>
      <c r="K28" s="27"/>
      <c r="L28" s="27"/>
      <c r="M28" s="28"/>
    </row>
    <row r="29" spans="1:16" x14ac:dyDescent="0.25">
      <c r="B29" s="29"/>
      <c r="C29" s="29"/>
      <c r="D29" s="30"/>
      <c r="E29" s="7"/>
      <c r="F29" s="31"/>
      <c r="G29" s="31"/>
      <c r="H29" s="31"/>
      <c r="I29" s="31"/>
      <c r="J29" s="31"/>
      <c r="K29" s="31"/>
      <c r="L29" s="31"/>
      <c r="M29" s="31"/>
    </row>
    <row r="30" spans="1:16" x14ac:dyDescent="0.25">
      <c r="B30" s="29"/>
      <c r="C30" s="29"/>
      <c r="D30" s="29"/>
      <c r="E30" s="29"/>
      <c r="F30" s="31"/>
      <c r="G30" s="31"/>
      <c r="H30" s="31"/>
      <c r="I30" s="31"/>
      <c r="J30" s="31"/>
      <c r="K30" s="31"/>
      <c r="L30" s="31"/>
      <c r="M30" s="32"/>
    </row>
    <row r="31" spans="1:16" x14ac:dyDescent="0.25">
      <c r="B31" s="31"/>
      <c r="C31" s="31"/>
      <c r="D31" s="31"/>
      <c r="E31" s="31"/>
      <c r="F31" s="31"/>
      <c r="G31" s="31"/>
      <c r="H31" s="31"/>
      <c r="I31" s="31"/>
    </row>
  </sheetData>
  <mergeCells count="25">
    <mergeCell ref="B1:Q1"/>
    <mergeCell ref="B3:Q3"/>
    <mergeCell ref="B4:R4"/>
    <mergeCell ref="C11:M11"/>
    <mergeCell ref="C12:M12"/>
    <mergeCell ref="A6:M6"/>
    <mergeCell ref="A7:M7"/>
    <mergeCell ref="C9:M9"/>
    <mergeCell ref="C10:M10"/>
    <mergeCell ref="A28:I28"/>
    <mergeCell ref="F16:I16"/>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CCC95-F833-4E71-A039-AE41F7C1D785}">
  <dimension ref="A1:R39"/>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93</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138</v>
      </c>
      <c r="C22" s="59"/>
      <c r="D22" s="17" t="s">
        <v>8</v>
      </c>
      <c r="E22" s="18">
        <f>ROUND(36,0)</f>
        <v>36</v>
      </c>
      <c r="F22" s="19"/>
      <c r="G22" s="19"/>
      <c r="H22" s="19"/>
      <c r="I22" s="20"/>
      <c r="J22" s="21"/>
      <c r="K22" s="21"/>
      <c r="L22" s="21"/>
      <c r="M22" s="22"/>
      <c r="P22" s="26"/>
    </row>
    <row r="23" spans="1:16" s="23" customFormat="1" ht="12.75" x14ac:dyDescent="0.2">
      <c r="A23" s="14">
        <v>3</v>
      </c>
      <c r="B23" s="25" t="s">
        <v>60</v>
      </c>
      <c r="C23" s="59"/>
      <c r="D23" s="17" t="s">
        <v>8</v>
      </c>
      <c r="E23" s="18">
        <f>ROUND(13,0)</f>
        <v>13</v>
      </c>
      <c r="F23" s="19"/>
      <c r="G23" s="19"/>
      <c r="H23" s="19"/>
      <c r="I23" s="20"/>
      <c r="J23" s="21"/>
      <c r="K23" s="21"/>
      <c r="L23" s="21"/>
      <c r="M23" s="22"/>
      <c r="P23" s="26"/>
    </row>
    <row r="24" spans="1:16" s="23" customFormat="1" ht="12.75" x14ac:dyDescent="0.2">
      <c r="A24" s="14">
        <v>4</v>
      </c>
      <c r="B24" s="25" t="s">
        <v>61</v>
      </c>
      <c r="C24" s="59"/>
      <c r="D24" s="17" t="s">
        <v>15</v>
      </c>
      <c r="E24" s="18">
        <v>200</v>
      </c>
      <c r="F24" s="19"/>
      <c r="G24" s="19"/>
      <c r="H24" s="19"/>
      <c r="I24" s="20"/>
      <c r="J24" s="21"/>
      <c r="K24" s="21"/>
      <c r="L24" s="21"/>
      <c r="M24" s="22"/>
      <c r="P24" s="26"/>
    </row>
    <row r="25" spans="1:16" s="23" customFormat="1" ht="12.75" x14ac:dyDescent="0.2">
      <c r="A25" s="14">
        <v>5</v>
      </c>
      <c r="B25" s="25" t="s">
        <v>133</v>
      </c>
      <c r="C25" s="59"/>
      <c r="D25" s="17" t="s">
        <v>15</v>
      </c>
      <c r="E25" s="18">
        <f>ROUND(190,0)</f>
        <v>190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v>24</v>
      </c>
      <c r="F27" s="19"/>
      <c r="G27" s="19"/>
      <c r="H27" s="19"/>
      <c r="I27" s="20"/>
      <c r="J27" s="21"/>
      <c r="K27" s="21"/>
      <c r="L27" s="21"/>
      <c r="M27" s="22"/>
      <c r="P27" s="26"/>
    </row>
    <row r="28" spans="1:16" s="23" customFormat="1" ht="12.75" x14ac:dyDescent="0.2">
      <c r="A28" s="14">
        <v>8</v>
      </c>
      <c r="B28" s="66" t="s">
        <v>116</v>
      </c>
      <c r="C28" s="67"/>
      <c r="D28" s="68" t="s">
        <v>8</v>
      </c>
      <c r="E28" s="69">
        <f>ROUND(13,0)</f>
        <v>13</v>
      </c>
      <c r="F28" s="19"/>
      <c r="G28" s="19"/>
      <c r="H28" s="19"/>
      <c r="I28" s="20"/>
      <c r="J28" s="21"/>
      <c r="K28" s="21"/>
      <c r="L28" s="21"/>
      <c r="M28" s="22"/>
    </row>
    <row r="29" spans="1:16" s="23" customFormat="1" ht="12.75" x14ac:dyDescent="0.2">
      <c r="A29" s="14">
        <v>9</v>
      </c>
      <c r="B29" s="25" t="s">
        <v>65</v>
      </c>
      <c r="C29" s="59"/>
      <c r="D29" s="17" t="s">
        <v>66</v>
      </c>
      <c r="E29" s="18">
        <v>1</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6" s="1" customFormat="1" ht="15.75" thickBot="1" x14ac:dyDescent="0.3">
      <c r="A33" s="91" t="s">
        <v>70</v>
      </c>
      <c r="B33" s="92"/>
      <c r="C33" s="92"/>
      <c r="D33" s="92"/>
      <c r="E33" s="92"/>
      <c r="F33" s="92"/>
      <c r="G33" s="92"/>
      <c r="H33" s="92"/>
      <c r="I33" s="92"/>
      <c r="J33" s="27"/>
      <c r="K33" s="27"/>
      <c r="L33" s="27"/>
      <c r="M33" s="28"/>
    </row>
    <row r="34" spans="1:16" s="1" customFormat="1" x14ac:dyDescent="0.25">
      <c r="B34" s="29"/>
      <c r="C34" s="29"/>
      <c r="D34" s="30"/>
      <c r="E34" s="7"/>
      <c r="F34" s="31"/>
      <c r="G34" s="31"/>
      <c r="H34" s="31"/>
      <c r="I34" s="31"/>
      <c r="J34" s="31"/>
      <c r="K34" s="31"/>
      <c r="L34" s="31"/>
      <c r="M34" s="31"/>
    </row>
    <row r="35" spans="1:16" s="1" customFormat="1" x14ac:dyDescent="0.25">
      <c r="B35" s="29"/>
      <c r="C35" s="29"/>
      <c r="D35" s="29"/>
      <c r="E35" s="29"/>
      <c r="F35" s="31"/>
      <c r="G35" s="31"/>
      <c r="H35" s="31"/>
      <c r="I35" s="31"/>
      <c r="J35" s="31"/>
      <c r="K35" s="31"/>
      <c r="L35" s="31"/>
      <c r="M35" s="32"/>
    </row>
    <row r="38" spans="1:16" x14ac:dyDescent="0.25">
      <c r="A38" s="54"/>
      <c r="B38" s="54"/>
      <c r="C38" s="55"/>
      <c r="D38" s="54"/>
      <c r="E38" s="54"/>
      <c r="F38" s="54"/>
      <c r="G38" s="54"/>
      <c r="H38" s="54"/>
      <c r="I38" s="54"/>
      <c r="J38" s="54"/>
      <c r="K38" s="54"/>
      <c r="L38" s="54"/>
      <c r="M38" s="54"/>
      <c r="N38" s="54"/>
      <c r="O38" s="54"/>
      <c r="P38" s="54"/>
    </row>
    <row r="39" spans="1:16" x14ac:dyDescent="0.25">
      <c r="A39" s="54"/>
      <c r="B39" s="54"/>
      <c r="C39" s="55"/>
      <c r="D39" s="54"/>
      <c r="E39" s="54"/>
      <c r="F39" s="54"/>
      <c r="G39" s="54"/>
      <c r="H39" s="54"/>
      <c r="I39" s="54"/>
      <c r="J39" s="54"/>
      <c r="K39" s="54"/>
      <c r="L39" s="54"/>
      <c r="M39" s="54"/>
      <c r="N39" s="54"/>
      <c r="O39" s="54"/>
      <c r="P39" s="54"/>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20BBF-4E43-414D-AE84-5580B11E8DC1}">
  <dimension ref="A1:R34"/>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13</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94</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59"/>
      <c r="D21" s="17" t="s">
        <v>58</v>
      </c>
      <c r="E21" s="18">
        <v>1</v>
      </c>
      <c r="F21" s="19"/>
      <c r="G21" s="19"/>
      <c r="H21" s="19"/>
      <c r="I21" s="20"/>
      <c r="J21" s="21"/>
      <c r="K21" s="21"/>
      <c r="L21" s="21"/>
      <c r="M21" s="22"/>
    </row>
    <row r="22" spans="1:16" s="23" customFormat="1" ht="12.75" x14ac:dyDescent="0.2">
      <c r="A22" s="14">
        <v>2</v>
      </c>
      <c r="B22" s="25" t="s">
        <v>117</v>
      </c>
      <c r="C22" s="59"/>
      <c r="D22" s="17" t="s">
        <v>8</v>
      </c>
      <c r="E22" s="18">
        <v>24</v>
      </c>
      <c r="F22" s="19"/>
      <c r="G22" s="19"/>
      <c r="H22" s="19"/>
      <c r="I22" s="20"/>
      <c r="J22" s="21"/>
      <c r="K22" s="21"/>
      <c r="L22" s="21"/>
      <c r="M22" s="22"/>
      <c r="P22" s="26"/>
    </row>
    <row r="23" spans="1:16" s="23" customFormat="1" ht="12.75" x14ac:dyDescent="0.2">
      <c r="A23" s="14">
        <v>3</v>
      </c>
      <c r="B23" s="25" t="s">
        <v>60</v>
      </c>
      <c r="C23" s="59"/>
      <c r="D23" s="17" t="s">
        <v>8</v>
      </c>
      <c r="E23" s="18">
        <v>6</v>
      </c>
      <c r="F23" s="19"/>
      <c r="G23" s="19"/>
      <c r="H23" s="19"/>
      <c r="I23" s="20"/>
      <c r="J23" s="21"/>
      <c r="K23" s="21"/>
      <c r="L23" s="21"/>
      <c r="M23" s="22"/>
      <c r="P23" s="26"/>
    </row>
    <row r="24" spans="1:16" s="23" customFormat="1" ht="12.75" x14ac:dyDescent="0.2">
      <c r="A24" s="14">
        <v>4</v>
      </c>
      <c r="B24" s="25" t="s">
        <v>61</v>
      </c>
      <c r="C24" s="59"/>
      <c r="D24" s="17" t="s">
        <v>15</v>
      </c>
      <c r="E24" s="18">
        <v>300</v>
      </c>
      <c r="F24" s="19"/>
      <c r="G24" s="19"/>
      <c r="H24" s="19"/>
      <c r="I24" s="20"/>
      <c r="J24" s="21"/>
      <c r="K24" s="21"/>
      <c r="L24" s="21"/>
      <c r="M24" s="22"/>
      <c r="P24" s="26"/>
    </row>
    <row r="25" spans="1:16" s="23" customFormat="1" ht="12.75" x14ac:dyDescent="0.2">
      <c r="A25" s="14">
        <v>5</v>
      </c>
      <c r="B25" s="25" t="s">
        <v>133</v>
      </c>
      <c r="C25" s="59"/>
      <c r="D25" s="17" t="s">
        <v>15</v>
      </c>
      <c r="E25" s="18">
        <f>ROUND(290,0)</f>
        <v>290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v>24</v>
      </c>
      <c r="F27" s="19"/>
      <c r="G27" s="19"/>
      <c r="H27" s="19"/>
      <c r="I27" s="20"/>
      <c r="J27" s="21"/>
      <c r="K27" s="21"/>
      <c r="L27" s="21"/>
      <c r="M27" s="22"/>
      <c r="P27" s="26"/>
    </row>
    <row r="28" spans="1:16" s="23" customFormat="1" ht="12.75" x14ac:dyDescent="0.2">
      <c r="A28" s="14">
        <v>8</v>
      </c>
      <c r="B28" s="25" t="s">
        <v>115</v>
      </c>
      <c r="C28" s="59"/>
      <c r="D28" s="17" t="s">
        <v>8</v>
      </c>
      <c r="E28" s="18">
        <v>6</v>
      </c>
      <c r="F28" s="19"/>
      <c r="G28" s="19"/>
      <c r="H28" s="19"/>
      <c r="I28" s="20"/>
      <c r="J28" s="21"/>
      <c r="K28" s="21"/>
      <c r="L28" s="21"/>
      <c r="M28" s="22"/>
    </row>
    <row r="29" spans="1:16" s="23" customFormat="1" ht="12.75" x14ac:dyDescent="0.2">
      <c r="A29" s="14">
        <v>9</v>
      </c>
      <c r="B29" s="25" t="s">
        <v>65</v>
      </c>
      <c r="C29" s="59"/>
      <c r="D29" s="17" t="s">
        <v>66</v>
      </c>
      <c r="E29" s="18">
        <v>3</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5EDC5-B434-492C-A69B-B082B687F88C}">
  <dimension ref="A1:R34"/>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94</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114</v>
      </c>
      <c r="C22" s="59"/>
      <c r="D22" s="17" t="s">
        <v>8</v>
      </c>
      <c r="E22" s="18">
        <v>36</v>
      </c>
      <c r="F22" s="19"/>
      <c r="G22" s="19"/>
      <c r="H22" s="19"/>
      <c r="I22" s="20"/>
      <c r="J22" s="21"/>
      <c r="K22" s="21"/>
      <c r="L22" s="21"/>
      <c r="M22" s="22"/>
      <c r="P22" s="26"/>
    </row>
    <row r="23" spans="1:16" s="23" customFormat="1" ht="12.75" x14ac:dyDescent="0.2">
      <c r="A23" s="14">
        <v>3</v>
      </c>
      <c r="B23" s="25" t="s">
        <v>60</v>
      </c>
      <c r="C23" s="59"/>
      <c r="D23" s="17" t="s">
        <v>8</v>
      </c>
      <c r="E23" s="18">
        <v>18</v>
      </c>
      <c r="F23" s="19"/>
      <c r="G23" s="19"/>
      <c r="H23" s="19"/>
      <c r="I23" s="20"/>
      <c r="J23" s="21"/>
      <c r="K23" s="21"/>
      <c r="L23" s="21"/>
      <c r="M23" s="22"/>
      <c r="P23" s="26"/>
    </row>
    <row r="24" spans="1:16" s="23" customFormat="1" ht="12.75" x14ac:dyDescent="0.2">
      <c r="A24" s="14">
        <v>4</v>
      </c>
      <c r="B24" s="25" t="s">
        <v>61</v>
      </c>
      <c r="C24" s="59"/>
      <c r="D24" s="17" t="s">
        <v>15</v>
      </c>
      <c r="E24" s="18">
        <v>400</v>
      </c>
      <c r="F24" s="19"/>
      <c r="G24" s="19"/>
      <c r="H24" s="19"/>
      <c r="I24" s="20"/>
      <c r="J24" s="21"/>
      <c r="K24" s="21"/>
      <c r="L24" s="21"/>
      <c r="M24" s="22"/>
      <c r="P24" s="26"/>
    </row>
    <row r="25" spans="1:16" s="23" customFormat="1" ht="12.75" x14ac:dyDescent="0.2">
      <c r="A25" s="14">
        <v>5</v>
      </c>
      <c r="B25" s="25" t="s">
        <v>133</v>
      </c>
      <c r="C25" s="59"/>
      <c r="D25" s="17" t="s">
        <v>15</v>
      </c>
      <c r="E25" s="18">
        <f>ROUND(390,0)</f>
        <v>390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v>36</v>
      </c>
      <c r="F27" s="19"/>
      <c r="G27" s="19"/>
      <c r="H27" s="19"/>
      <c r="I27" s="20"/>
      <c r="J27" s="21"/>
      <c r="K27" s="21"/>
      <c r="L27" s="21"/>
      <c r="M27" s="22"/>
      <c r="P27" s="26"/>
    </row>
    <row r="28" spans="1:16" s="23" customFormat="1" ht="12.75" x14ac:dyDescent="0.2">
      <c r="A28" s="14">
        <v>8</v>
      </c>
      <c r="B28" s="66" t="s">
        <v>116</v>
      </c>
      <c r="C28" s="67"/>
      <c r="D28" s="68" t="s">
        <v>8</v>
      </c>
      <c r="E28" s="69">
        <v>12</v>
      </c>
      <c r="F28" s="19"/>
      <c r="G28" s="19"/>
      <c r="H28" s="19"/>
      <c r="I28" s="20"/>
      <c r="J28" s="21"/>
      <c r="K28" s="21"/>
      <c r="L28" s="21"/>
      <c r="M28" s="22"/>
    </row>
    <row r="29" spans="1:16" s="23" customFormat="1" ht="12.75" x14ac:dyDescent="0.2">
      <c r="A29" s="14">
        <v>9</v>
      </c>
      <c r="B29" s="25" t="s">
        <v>65</v>
      </c>
      <c r="C29" s="59"/>
      <c r="D29" s="17" t="s">
        <v>66</v>
      </c>
      <c r="E29" s="18">
        <v>4</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3" s="1" customFormat="1" ht="15.75" thickBot="1" x14ac:dyDescent="0.3">
      <c r="A33" s="91" t="s">
        <v>70</v>
      </c>
      <c r="B33" s="92"/>
      <c r="C33" s="92"/>
      <c r="D33" s="92"/>
      <c r="E33" s="92"/>
      <c r="F33" s="92"/>
      <c r="G33" s="92"/>
      <c r="H33" s="92"/>
      <c r="I33" s="92"/>
      <c r="J33" s="27"/>
      <c r="K33" s="27"/>
      <c r="L33" s="27"/>
      <c r="M33" s="28"/>
    </row>
    <row r="34" spans="1:13" s="1" customFormat="1" x14ac:dyDescent="0.25">
      <c r="B34" s="29"/>
      <c r="C34" s="29"/>
      <c r="D34" s="30"/>
      <c r="E34" s="7"/>
      <c r="F34" s="31"/>
      <c r="G34" s="31"/>
      <c r="H34" s="31"/>
      <c r="I34" s="31"/>
      <c r="J34" s="31"/>
      <c r="K34" s="31"/>
      <c r="L34" s="31"/>
      <c r="M34" s="31"/>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7B5C4-594A-42AE-A572-C81FE87C976D}">
  <dimension ref="A1:R28"/>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95</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96</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60" t="s">
        <v>56</v>
      </c>
      <c r="C20" s="61"/>
      <c r="D20" s="62"/>
      <c r="E20" s="63"/>
      <c r="F20" s="19"/>
      <c r="G20" s="19"/>
      <c r="H20" s="19"/>
      <c r="I20" s="20"/>
      <c r="J20" s="21"/>
      <c r="K20" s="21"/>
      <c r="L20" s="21"/>
      <c r="M20" s="22"/>
    </row>
    <row r="21" spans="1:16" s="23" customFormat="1" ht="12.75" x14ac:dyDescent="0.2">
      <c r="A21" s="14">
        <v>1</v>
      </c>
      <c r="B21" s="64" t="s">
        <v>76</v>
      </c>
      <c r="C21" s="59"/>
      <c r="D21" s="17" t="s">
        <v>15</v>
      </c>
      <c r="E21" s="18">
        <v>350</v>
      </c>
      <c r="F21" s="19"/>
      <c r="G21" s="19"/>
      <c r="H21" s="19"/>
      <c r="I21" s="20"/>
      <c r="J21" s="21"/>
      <c r="K21" s="21"/>
      <c r="L21" s="21"/>
      <c r="M21" s="22"/>
    </row>
    <row r="22" spans="1:16" s="23" customFormat="1" ht="12.75" x14ac:dyDescent="0.2">
      <c r="A22" s="14">
        <v>2</v>
      </c>
      <c r="B22" s="65" t="s">
        <v>77</v>
      </c>
      <c r="C22" s="59"/>
      <c r="D22" s="17" t="s">
        <v>8</v>
      </c>
      <c r="E22" s="18">
        <v>40</v>
      </c>
      <c r="F22" s="19"/>
      <c r="G22" s="19"/>
      <c r="H22" s="19"/>
      <c r="I22" s="20"/>
      <c r="J22" s="21"/>
      <c r="K22" s="21"/>
      <c r="L22" s="21"/>
      <c r="M22" s="22"/>
      <c r="P22" s="26"/>
    </row>
    <row r="23" spans="1:16" s="23" customFormat="1" ht="12.75" x14ac:dyDescent="0.2">
      <c r="A23" s="14">
        <v>3</v>
      </c>
      <c r="B23" s="25" t="s">
        <v>65</v>
      </c>
      <c r="C23" s="59"/>
      <c r="D23" s="17" t="s">
        <v>66</v>
      </c>
      <c r="E23" s="18">
        <v>1</v>
      </c>
      <c r="F23" s="19"/>
      <c r="G23" s="19"/>
      <c r="H23" s="19"/>
      <c r="I23" s="20"/>
      <c r="J23" s="21"/>
      <c r="K23" s="21"/>
      <c r="L23" s="21"/>
      <c r="M23" s="22"/>
    </row>
    <row r="24" spans="1:16" s="23" customFormat="1" ht="12.75" x14ac:dyDescent="0.2">
      <c r="A24" s="14">
        <v>4</v>
      </c>
      <c r="B24" s="25" t="s">
        <v>67</v>
      </c>
      <c r="C24" s="59"/>
      <c r="D24" s="17" t="s">
        <v>66</v>
      </c>
      <c r="E24" s="18">
        <v>1</v>
      </c>
      <c r="F24" s="19"/>
      <c r="G24" s="19"/>
      <c r="H24" s="19"/>
      <c r="I24" s="20"/>
      <c r="J24" s="21"/>
      <c r="K24" s="21"/>
      <c r="L24" s="21"/>
      <c r="M24" s="22"/>
    </row>
    <row r="25" spans="1:16" s="23" customFormat="1" ht="12.75" x14ac:dyDescent="0.2">
      <c r="A25" s="14">
        <v>5</v>
      </c>
      <c r="B25" s="25" t="s">
        <v>68</v>
      </c>
      <c r="C25" s="59"/>
      <c r="D25" s="17" t="s">
        <v>66</v>
      </c>
      <c r="E25" s="18">
        <v>1</v>
      </c>
      <c r="F25" s="19"/>
      <c r="G25" s="19"/>
      <c r="H25" s="19"/>
      <c r="I25" s="20"/>
      <c r="J25" s="21"/>
      <c r="K25" s="21"/>
      <c r="L25" s="21"/>
      <c r="M25" s="22"/>
    </row>
    <row r="26" spans="1:16" s="23" customFormat="1" ht="13.5" thickBot="1" x14ac:dyDescent="0.25">
      <c r="A26" s="14">
        <v>6</v>
      </c>
      <c r="B26" s="25" t="s">
        <v>69</v>
      </c>
      <c r="C26" s="59"/>
      <c r="D26" s="17" t="s">
        <v>66</v>
      </c>
      <c r="E26" s="18">
        <v>1</v>
      </c>
      <c r="F26" s="19"/>
      <c r="G26" s="19"/>
      <c r="H26" s="19"/>
      <c r="I26" s="20"/>
      <c r="J26" s="21"/>
      <c r="K26" s="21"/>
      <c r="L26" s="21"/>
      <c r="M26" s="22"/>
    </row>
    <row r="27" spans="1:16" s="1" customFormat="1" ht="15.75" thickBot="1" x14ac:dyDescent="0.3">
      <c r="A27" s="91" t="s">
        <v>70</v>
      </c>
      <c r="B27" s="92"/>
      <c r="C27" s="92"/>
      <c r="D27" s="92"/>
      <c r="E27" s="92"/>
      <c r="F27" s="92"/>
      <c r="G27" s="92"/>
      <c r="H27" s="92"/>
      <c r="I27" s="92"/>
      <c r="J27" s="27"/>
      <c r="K27" s="27"/>
      <c r="L27" s="27"/>
      <c r="M27" s="28"/>
    </row>
    <row r="28" spans="1:16" s="1" customFormat="1" x14ac:dyDescent="0.25">
      <c r="B28" s="29"/>
      <c r="C28" s="29"/>
      <c r="D28" s="30"/>
      <c r="E28" s="7"/>
      <c r="F28" s="31"/>
      <c r="G28" s="31"/>
      <c r="H28" s="31"/>
      <c r="I28" s="31"/>
      <c r="J28" s="31"/>
      <c r="K28" s="31"/>
      <c r="L28" s="31"/>
      <c r="M28" s="31"/>
    </row>
  </sheetData>
  <mergeCells count="25">
    <mergeCell ref="A27:I27"/>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6212-310B-4D1F-A878-84242ED4D855}">
  <dimension ref="A1:R34"/>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96</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114</v>
      </c>
      <c r="C22" s="59"/>
      <c r="D22" s="17" t="s">
        <v>8</v>
      </c>
      <c r="E22" s="18">
        <v>24</v>
      </c>
      <c r="F22" s="19"/>
      <c r="G22" s="19"/>
      <c r="H22" s="19"/>
      <c r="I22" s="20"/>
      <c r="J22" s="21"/>
      <c r="K22" s="21"/>
      <c r="L22" s="21"/>
      <c r="M22" s="22"/>
      <c r="P22" s="26"/>
    </row>
    <row r="23" spans="1:16" s="23" customFormat="1" ht="12.75" x14ac:dyDescent="0.2">
      <c r="A23" s="14">
        <v>3</v>
      </c>
      <c r="B23" s="25" t="s">
        <v>60</v>
      </c>
      <c r="C23" s="59"/>
      <c r="D23" s="17" t="s">
        <v>8</v>
      </c>
      <c r="E23" s="18">
        <v>12</v>
      </c>
      <c r="F23" s="19"/>
      <c r="G23" s="19"/>
      <c r="H23" s="19"/>
      <c r="I23" s="20"/>
      <c r="J23" s="21"/>
      <c r="K23" s="21"/>
      <c r="L23" s="21"/>
      <c r="M23" s="22"/>
      <c r="P23" s="26"/>
    </row>
    <row r="24" spans="1:16" s="23" customFormat="1" ht="12.75" x14ac:dyDescent="0.2">
      <c r="A24" s="14">
        <v>4</v>
      </c>
      <c r="B24" s="25" t="s">
        <v>61</v>
      </c>
      <c r="C24" s="59"/>
      <c r="D24" s="17" t="s">
        <v>15</v>
      </c>
      <c r="E24" s="18">
        <v>200</v>
      </c>
      <c r="F24" s="19"/>
      <c r="G24" s="19"/>
      <c r="H24" s="19"/>
      <c r="I24" s="20"/>
      <c r="J24" s="21"/>
      <c r="K24" s="21"/>
      <c r="L24" s="21"/>
      <c r="M24" s="22"/>
      <c r="P24" s="26"/>
    </row>
    <row r="25" spans="1:16" s="23" customFormat="1" ht="12.75" x14ac:dyDescent="0.2">
      <c r="A25" s="14">
        <v>5</v>
      </c>
      <c r="B25" s="25" t="s">
        <v>133</v>
      </c>
      <c r="C25" s="59"/>
      <c r="D25" s="17" t="s">
        <v>15</v>
      </c>
      <c r="E25" s="18">
        <f>ROUND(190,0)</f>
        <v>190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66" t="s">
        <v>63</v>
      </c>
      <c r="C27" s="67"/>
      <c r="D27" s="68" t="s">
        <v>8</v>
      </c>
      <c r="E27" s="69">
        <v>24</v>
      </c>
      <c r="F27" s="19"/>
      <c r="G27" s="19"/>
      <c r="H27" s="19"/>
      <c r="I27" s="20"/>
      <c r="J27" s="21"/>
      <c r="K27" s="21"/>
      <c r="L27" s="21"/>
      <c r="M27" s="22"/>
      <c r="P27" s="26"/>
    </row>
    <row r="28" spans="1:16" s="23" customFormat="1" ht="12.75" x14ac:dyDescent="0.2">
      <c r="A28" s="14">
        <v>8</v>
      </c>
      <c r="B28" s="66" t="s">
        <v>116</v>
      </c>
      <c r="C28" s="67"/>
      <c r="D28" s="68" t="s">
        <v>8</v>
      </c>
      <c r="E28" s="69">
        <f>ROUND(4,0)</f>
        <v>4</v>
      </c>
      <c r="F28" s="19"/>
      <c r="G28" s="19"/>
      <c r="H28" s="19"/>
      <c r="I28" s="20"/>
      <c r="J28" s="21"/>
      <c r="K28" s="21"/>
      <c r="L28" s="21"/>
      <c r="M28" s="22"/>
    </row>
    <row r="29" spans="1:16" s="23" customFormat="1" ht="12.75" x14ac:dyDescent="0.2">
      <c r="A29" s="14">
        <v>9</v>
      </c>
      <c r="B29" s="25" t="s">
        <v>65</v>
      </c>
      <c r="C29" s="59"/>
      <c r="D29" s="17" t="s">
        <v>66</v>
      </c>
      <c r="E29" s="18">
        <v>1</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3" s="1" customFormat="1" ht="15.75" thickBot="1" x14ac:dyDescent="0.3">
      <c r="A33" s="91" t="s">
        <v>70</v>
      </c>
      <c r="B33" s="92"/>
      <c r="C33" s="92"/>
      <c r="D33" s="92"/>
      <c r="E33" s="92"/>
      <c r="F33" s="92"/>
      <c r="G33" s="92"/>
      <c r="H33" s="92"/>
      <c r="I33" s="92"/>
      <c r="J33" s="27"/>
      <c r="K33" s="27"/>
      <c r="L33" s="27"/>
      <c r="M33" s="28"/>
    </row>
    <row r="34" spans="1:13" s="1" customFormat="1" x14ac:dyDescent="0.25">
      <c r="B34" s="29"/>
      <c r="C34" s="29"/>
      <c r="D34" s="30"/>
      <c r="E34" s="7"/>
      <c r="F34" s="31"/>
      <c r="G34" s="31"/>
      <c r="H34" s="31"/>
      <c r="I34" s="31"/>
      <c r="J34" s="31"/>
      <c r="K34" s="31"/>
      <c r="L34" s="31"/>
      <c r="M34" s="31"/>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4FBAF-9E5A-4AB6-B170-E5BF3BB49416}">
  <dimension ref="A1:R36"/>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97</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114</v>
      </c>
      <c r="C22" s="59"/>
      <c r="D22" s="17" t="s">
        <v>8</v>
      </c>
      <c r="E22" s="18">
        <f>ROUND(62,0)</f>
        <v>62</v>
      </c>
      <c r="F22" s="19"/>
      <c r="G22" s="19"/>
      <c r="H22" s="19"/>
      <c r="I22" s="20"/>
      <c r="J22" s="21"/>
      <c r="K22" s="21"/>
      <c r="L22" s="21"/>
      <c r="M22" s="22"/>
      <c r="P22" s="26"/>
    </row>
    <row r="23" spans="1:16" s="23" customFormat="1" ht="12.75" x14ac:dyDescent="0.2">
      <c r="A23" s="14">
        <v>3</v>
      </c>
      <c r="B23" s="25" t="s">
        <v>60</v>
      </c>
      <c r="C23" s="59"/>
      <c r="D23" s="17" t="s">
        <v>8</v>
      </c>
      <c r="E23" s="18">
        <f>ROUND(15,0)</f>
        <v>15</v>
      </c>
      <c r="F23" s="19"/>
      <c r="G23" s="19"/>
      <c r="H23" s="19"/>
      <c r="I23" s="20"/>
      <c r="J23" s="21"/>
      <c r="K23" s="21"/>
      <c r="L23" s="21"/>
      <c r="M23" s="22"/>
      <c r="P23" s="26"/>
    </row>
    <row r="24" spans="1:16" s="23" customFormat="1" ht="12.75" x14ac:dyDescent="0.2">
      <c r="A24" s="14">
        <v>4</v>
      </c>
      <c r="B24" s="25" t="s">
        <v>61</v>
      </c>
      <c r="C24" s="59"/>
      <c r="D24" s="17" t="s">
        <v>15</v>
      </c>
      <c r="E24" s="18">
        <f>ROUND(400,0)</f>
        <v>400</v>
      </c>
      <c r="F24" s="19"/>
      <c r="G24" s="19"/>
      <c r="H24" s="19"/>
      <c r="I24" s="20"/>
      <c r="J24" s="21"/>
      <c r="K24" s="21"/>
      <c r="L24" s="21"/>
      <c r="M24" s="22"/>
      <c r="P24" s="26"/>
    </row>
    <row r="25" spans="1:16" s="23" customFormat="1" ht="12.75" x14ac:dyDescent="0.2">
      <c r="A25" s="14">
        <v>5</v>
      </c>
      <c r="B25" s="25" t="s">
        <v>133</v>
      </c>
      <c r="C25" s="59"/>
      <c r="D25" s="17" t="s">
        <v>15</v>
      </c>
      <c r="E25" s="18">
        <f>ROUND(390,0)</f>
        <v>390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v>36</v>
      </c>
      <c r="F27" s="19"/>
      <c r="G27" s="19"/>
      <c r="H27" s="19"/>
      <c r="I27" s="20"/>
      <c r="J27" s="21"/>
      <c r="K27" s="21"/>
      <c r="L27" s="21"/>
      <c r="M27" s="22"/>
      <c r="P27" s="26"/>
    </row>
    <row r="28" spans="1:16" s="23" customFormat="1" ht="12.75" x14ac:dyDescent="0.2">
      <c r="A28" s="14">
        <v>8</v>
      </c>
      <c r="B28" s="25" t="s">
        <v>115</v>
      </c>
      <c r="C28" s="59"/>
      <c r="D28" s="17" t="s">
        <v>8</v>
      </c>
      <c r="E28" s="18">
        <f>ROUND(9,0)</f>
        <v>9</v>
      </c>
      <c r="F28" s="19"/>
      <c r="G28" s="19"/>
      <c r="H28" s="19"/>
      <c r="I28" s="20"/>
      <c r="J28" s="21"/>
      <c r="K28" s="21"/>
      <c r="L28" s="21"/>
      <c r="M28" s="22"/>
    </row>
    <row r="29" spans="1:16" s="23" customFormat="1" ht="12.75" x14ac:dyDescent="0.2">
      <c r="A29" s="14">
        <v>9</v>
      </c>
      <c r="B29" s="25" t="s">
        <v>65</v>
      </c>
      <c r="C29" s="59"/>
      <c r="D29" s="17" t="s">
        <v>66</v>
      </c>
      <c r="E29" s="18">
        <v>4</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6" s="1" customFormat="1" ht="15.75" thickBot="1" x14ac:dyDescent="0.3">
      <c r="A33" s="91" t="s">
        <v>70</v>
      </c>
      <c r="B33" s="92"/>
      <c r="C33" s="92"/>
      <c r="D33" s="92"/>
      <c r="E33" s="92"/>
      <c r="F33" s="92"/>
      <c r="G33" s="92"/>
      <c r="H33" s="92"/>
      <c r="I33" s="92"/>
      <c r="J33" s="27"/>
      <c r="K33" s="27"/>
      <c r="L33" s="27"/>
      <c r="M33" s="28"/>
    </row>
    <row r="34" spans="1:16" s="1" customFormat="1" x14ac:dyDescent="0.25">
      <c r="B34" s="29"/>
      <c r="C34" s="29"/>
      <c r="D34" s="30"/>
      <c r="E34" s="7"/>
      <c r="F34" s="31"/>
      <c r="G34" s="31"/>
      <c r="H34" s="31"/>
      <c r="I34" s="31"/>
      <c r="J34" s="31"/>
      <c r="K34" s="31"/>
      <c r="L34" s="31"/>
      <c r="M34" s="31"/>
    </row>
    <row r="35" spans="1:16" s="55" customFormat="1" ht="12.75" x14ac:dyDescent="0.2">
      <c r="A35" s="54"/>
      <c r="B35" s="54"/>
      <c r="D35" s="54"/>
      <c r="E35" s="54"/>
      <c r="F35" s="54"/>
      <c r="G35" s="54"/>
      <c r="H35" s="54"/>
      <c r="I35" s="54"/>
      <c r="J35" s="54"/>
      <c r="K35" s="54"/>
      <c r="L35" s="54"/>
      <c r="M35" s="54"/>
      <c r="N35" s="54"/>
      <c r="O35" s="54"/>
      <c r="P35" s="54"/>
    </row>
    <row r="36" spans="1:16" s="55" customFormat="1" ht="12.75" x14ac:dyDescent="0.2">
      <c r="A36" s="54"/>
      <c r="B36" s="54"/>
      <c r="D36" s="54"/>
      <c r="E36" s="54"/>
      <c r="F36" s="54"/>
      <c r="G36" s="54"/>
      <c r="H36" s="54"/>
      <c r="I36" s="54"/>
      <c r="J36" s="54"/>
      <c r="K36" s="54"/>
      <c r="L36" s="54"/>
      <c r="M36" s="54"/>
      <c r="N36" s="54"/>
      <c r="O36" s="54"/>
      <c r="P36" s="54"/>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9094E-CEB2-422F-9036-2FB370C55AF1}">
  <dimension ref="A1:R36"/>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98</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114</v>
      </c>
      <c r="C22" s="59"/>
      <c r="D22" s="17" t="s">
        <v>8</v>
      </c>
      <c r="E22" s="18">
        <f>ROUND(77,0)</f>
        <v>77</v>
      </c>
      <c r="F22" s="19"/>
      <c r="G22" s="19"/>
      <c r="H22" s="19"/>
      <c r="I22" s="20"/>
      <c r="J22" s="21"/>
      <c r="K22" s="21"/>
      <c r="L22" s="21"/>
      <c r="M22" s="22"/>
      <c r="P22" s="26"/>
    </row>
    <row r="23" spans="1:16" s="23" customFormat="1" ht="12.75" x14ac:dyDescent="0.2">
      <c r="A23" s="14">
        <v>3</v>
      </c>
      <c r="B23" s="25" t="s">
        <v>60</v>
      </c>
      <c r="C23" s="59"/>
      <c r="D23" s="17" t="s">
        <v>8</v>
      </c>
      <c r="E23" s="18">
        <f>ROUND(19,0)</f>
        <v>19</v>
      </c>
      <c r="F23" s="19"/>
      <c r="G23" s="19"/>
      <c r="H23" s="19"/>
      <c r="I23" s="20"/>
      <c r="J23" s="21"/>
      <c r="K23" s="21"/>
      <c r="L23" s="21"/>
      <c r="M23" s="22"/>
      <c r="P23" s="26"/>
    </row>
    <row r="24" spans="1:16" s="23" customFormat="1" ht="12.75" x14ac:dyDescent="0.2">
      <c r="A24" s="14">
        <v>4</v>
      </c>
      <c r="B24" s="25" t="s">
        <v>61</v>
      </c>
      <c r="C24" s="59"/>
      <c r="D24" s="17" t="s">
        <v>15</v>
      </c>
      <c r="E24" s="18">
        <f>ROUND(700,0)</f>
        <v>700</v>
      </c>
      <c r="F24" s="19"/>
      <c r="G24" s="19"/>
      <c r="H24" s="19"/>
      <c r="I24" s="20"/>
      <c r="J24" s="21"/>
      <c r="K24" s="21"/>
      <c r="L24" s="21"/>
      <c r="M24" s="22"/>
      <c r="P24" s="26"/>
    </row>
    <row r="25" spans="1:16" s="23" customFormat="1" ht="12.75" x14ac:dyDescent="0.2">
      <c r="A25" s="14">
        <v>5</v>
      </c>
      <c r="B25" s="25" t="s">
        <v>133</v>
      </c>
      <c r="C25" s="59"/>
      <c r="D25" s="17" t="s">
        <v>15</v>
      </c>
      <c r="E25" s="18">
        <f>ROUND(690,0)</f>
        <v>690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f>ROUND(25,0)</f>
        <v>25</v>
      </c>
      <c r="F27" s="19"/>
      <c r="G27" s="19"/>
      <c r="H27" s="19"/>
      <c r="I27" s="20"/>
      <c r="J27" s="21"/>
      <c r="K27" s="21"/>
      <c r="L27" s="21"/>
      <c r="M27" s="22"/>
      <c r="P27" s="26"/>
    </row>
    <row r="28" spans="1:16" s="23" customFormat="1" ht="12.75" x14ac:dyDescent="0.2">
      <c r="A28" s="14">
        <v>8</v>
      </c>
      <c r="B28" s="66" t="s">
        <v>16</v>
      </c>
      <c r="C28" s="67"/>
      <c r="D28" s="68" t="s">
        <v>8</v>
      </c>
      <c r="E28" s="69">
        <f>ROUND(5,0)</f>
        <v>5</v>
      </c>
      <c r="F28" s="19"/>
      <c r="G28" s="19"/>
      <c r="H28" s="19"/>
      <c r="I28" s="20"/>
      <c r="J28" s="21"/>
      <c r="K28" s="21"/>
      <c r="L28" s="21"/>
      <c r="M28" s="22"/>
    </row>
    <row r="29" spans="1:16" s="23" customFormat="1" ht="12.75" x14ac:dyDescent="0.2">
      <c r="A29" s="14">
        <v>9</v>
      </c>
      <c r="B29" s="66" t="s">
        <v>65</v>
      </c>
      <c r="C29" s="67"/>
      <c r="D29" s="68" t="s">
        <v>66</v>
      </c>
      <c r="E29" s="69">
        <v>9</v>
      </c>
      <c r="F29" s="19"/>
      <c r="G29" s="19"/>
      <c r="H29" s="19"/>
      <c r="I29" s="20"/>
      <c r="J29" s="21"/>
      <c r="K29" s="21"/>
      <c r="L29" s="21"/>
      <c r="M29" s="22"/>
    </row>
    <row r="30" spans="1:16" s="23" customFormat="1" ht="12.75" x14ac:dyDescent="0.2">
      <c r="A30" s="14">
        <v>10</v>
      </c>
      <c r="B30" s="66" t="s">
        <v>67</v>
      </c>
      <c r="C30" s="67"/>
      <c r="D30" s="68" t="s">
        <v>66</v>
      </c>
      <c r="E30" s="69">
        <v>1</v>
      </c>
      <c r="F30" s="19"/>
      <c r="G30" s="19"/>
      <c r="H30" s="19"/>
      <c r="I30" s="20"/>
      <c r="J30" s="21"/>
      <c r="K30" s="21"/>
      <c r="L30" s="21"/>
      <c r="M30" s="22"/>
    </row>
    <row r="31" spans="1:16" s="23" customFormat="1" ht="12.75" x14ac:dyDescent="0.2">
      <c r="A31" s="14">
        <v>11</v>
      </c>
      <c r="B31" s="66" t="s">
        <v>68</v>
      </c>
      <c r="C31" s="67"/>
      <c r="D31" s="68" t="s">
        <v>66</v>
      </c>
      <c r="E31" s="69">
        <v>1</v>
      </c>
      <c r="F31" s="19"/>
      <c r="G31" s="19"/>
      <c r="H31" s="19"/>
      <c r="I31" s="20"/>
      <c r="J31" s="21"/>
      <c r="K31" s="21"/>
      <c r="L31" s="21"/>
      <c r="M31" s="22"/>
    </row>
    <row r="32" spans="1:16" s="23" customFormat="1" ht="13.5" thickBot="1" x14ac:dyDescent="0.25">
      <c r="A32" s="14">
        <v>12</v>
      </c>
      <c r="B32" s="66" t="s">
        <v>69</v>
      </c>
      <c r="C32" s="67"/>
      <c r="D32" s="68" t="s">
        <v>66</v>
      </c>
      <c r="E32" s="69">
        <v>1</v>
      </c>
      <c r="F32" s="19"/>
      <c r="G32" s="19"/>
      <c r="H32" s="19"/>
      <c r="I32" s="20"/>
      <c r="J32" s="21"/>
      <c r="K32" s="21"/>
      <c r="L32" s="21"/>
      <c r="M32" s="22"/>
    </row>
    <row r="33" spans="1:16" s="1" customFormat="1" ht="15.75" thickBot="1" x14ac:dyDescent="0.3">
      <c r="A33" s="91" t="s">
        <v>70</v>
      </c>
      <c r="B33" s="92"/>
      <c r="C33" s="92"/>
      <c r="D33" s="92"/>
      <c r="E33" s="92"/>
      <c r="F33" s="92"/>
      <c r="G33" s="92"/>
      <c r="H33" s="92"/>
      <c r="I33" s="92"/>
      <c r="J33" s="27"/>
      <c r="K33" s="27"/>
      <c r="L33" s="27"/>
      <c r="M33" s="28"/>
    </row>
    <row r="34" spans="1:16" s="1" customFormat="1" x14ac:dyDescent="0.25">
      <c r="B34" s="29"/>
      <c r="C34" s="29"/>
      <c r="D34" s="30"/>
      <c r="E34" s="7"/>
      <c r="F34" s="31"/>
      <c r="G34" s="31"/>
      <c r="H34" s="31"/>
      <c r="I34" s="31"/>
      <c r="J34" s="31"/>
      <c r="K34" s="31"/>
      <c r="L34" s="31"/>
      <c r="M34" s="31"/>
    </row>
    <row r="35" spans="1:16" s="55" customFormat="1" ht="12.75" x14ac:dyDescent="0.2">
      <c r="A35" s="54"/>
      <c r="B35" s="54"/>
      <c r="D35" s="54"/>
      <c r="E35" s="54"/>
      <c r="F35" s="54"/>
      <c r="G35" s="54"/>
      <c r="H35" s="54"/>
      <c r="I35" s="54"/>
      <c r="J35" s="54"/>
      <c r="K35" s="54"/>
      <c r="L35" s="54"/>
      <c r="M35" s="54"/>
      <c r="N35" s="54"/>
      <c r="O35" s="54"/>
      <c r="P35" s="54"/>
    </row>
    <row r="36" spans="1:16" s="55" customFormat="1" ht="12.75" x14ac:dyDescent="0.2">
      <c r="A36" s="54"/>
      <c r="B36" s="54"/>
      <c r="D36" s="54"/>
      <c r="E36" s="54"/>
      <c r="F36" s="54"/>
      <c r="G36" s="54"/>
      <c r="H36" s="54"/>
      <c r="I36" s="54"/>
      <c r="J36" s="54"/>
      <c r="K36" s="54"/>
      <c r="L36" s="54"/>
      <c r="M36" s="54"/>
      <c r="N36" s="54"/>
      <c r="O36" s="54"/>
      <c r="P36" s="54"/>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84F5E-E6C7-4D3F-AEF5-12D2FF64F411}">
  <sheetPr>
    <pageSetUpPr fitToPage="1"/>
  </sheetPr>
  <dimension ref="A1:R35"/>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71</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99</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ROUND(15,0)</f>
        <v>15</v>
      </c>
      <c r="F22" s="19"/>
      <c r="G22" s="19"/>
      <c r="H22" s="19"/>
      <c r="I22" s="20"/>
      <c r="J22" s="21"/>
      <c r="K22" s="21"/>
      <c r="L22" s="21"/>
      <c r="M22" s="22"/>
      <c r="P22" s="26"/>
    </row>
    <row r="23" spans="1:16" s="23" customFormat="1" ht="12.75" x14ac:dyDescent="0.2">
      <c r="A23" s="14">
        <v>3</v>
      </c>
      <c r="B23" s="25" t="s">
        <v>60</v>
      </c>
      <c r="C23" s="16"/>
      <c r="D23" s="17" t="s">
        <v>8</v>
      </c>
      <c r="E23" s="18">
        <f>ROUND(12,0)</f>
        <v>12</v>
      </c>
      <c r="F23" s="19"/>
      <c r="G23" s="19"/>
      <c r="H23" s="19"/>
      <c r="I23" s="20"/>
      <c r="J23" s="21"/>
      <c r="K23" s="21"/>
      <c r="L23" s="21"/>
      <c r="M23" s="22"/>
      <c r="P23" s="26"/>
    </row>
    <row r="24" spans="1:16" s="23" customFormat="1" ht="12.75" x14ac:dyDescent="0.2">
      <c r="A24" s="14">
        <v>4</v>
      </c>
      <c r="B24" s="25" t="s">
        <v>61</v>
      </c>
      <c r="C24" s="16"/>
      <c r="D24" s="17" t="s">
        <v>15</v>
      </c>
      <c r="E24" s="18">
        <f>ROUND(180,0)</f>
        <v>180</v>
      </c>
      <c r="F24" s="19"/>
      <c r="G24" s="19"/>
      <c r="H24" s="19"/>
      <c r="I24" s="20"/>
      <c r="J24" s="21"/>
      <c r="K24" s="21"/>
      <c r="L24" s="21"/>
      <c r="M24" s="22"/>
      <c r="P24" s="26"/>
    </row>
    <row r="25" spans="1:16" s="23" customFormat="1" ht="12.75" x14ac:dyDescent="0.2">
      <c r="A25" s="14">
        <v>5</v>
      </c>
      <c r="B25" s="25" t="s">
        <v>133</v>
      </c>
      <c r="C25" s="16"/>
      <c r="D25" s="17" t="s">
        <v>15</v>
      </c>
      <c r="E25" s="18">
        <f>ROUND(150,0)</f>
        <v>150</v>
      </c>
      <c r="F25" s="19"/>
      <c r="G25" s="19"/>
      <c r="H25" s="19"/>
      <c r="I25" s="20"/>
      <c r="J25" s="21"/>
      <c r="K25" s="21"/>
      <c r="L25" s="21"/>
      <c r="M25" s="22"/>
      <c r="P25" s="26"/>
    </row>
    <row r="26" spans="1:16" s="23" customFormat="1" ht="12.75" x14ac:dyDescent="0.2">
      <c r="A26" s="14">
        <v>6</v>
      </c>
      <c r="B26" s="25" t="s">
        <v>72</v>
      </c>
      <c r="C26" s="16"/>
      <c r="D26" s="17" t="s">
        <v>15</v>
      </c>
      <c r="E26" s="18">
        <f>ROUND(40,0)</f>
        <v>40</v>
      </c>
      <c r="F26" s="19"/>
      <c r="G26" s="19"/>
      <c r="H26" s="19"/>
      <c r="I26" s="20"/>
      <c r="J26" s="21"/>
      <c r="K26" s="21"/>
      <c r="L26" s="21"/>
      <c r="M26" s="22"/>
      <c r="P26" s="26"/>
    </row>
    <row r="27" spans="1:16" s="23" customFormat="1" ht="12.75" x14ac:dyDescent="0.2">
      <c r="A27" s="14">
        <v>7</v>
      </c>
      <c r="B27" s="25" t="s">
        <v>73</v>
      </c>
      <c r="C27" s="16"/>
      <c r="D27" s="17" t="s">
        <v>8</v>
      </c>
      <c r="E27" s="18">
        <v>10</v>
      </c>
      <c r="F27" s="19"/>
      <c r="G27" s="19"/>
      <c r="H27" s="19"/>
      <c r="I27" s="20"/>
      <c r="J27" s="21"/>
      <c r="K27" s="21"/>
      <c r="L27" s="21"/>
      <c r="M27" s="22"/>
      <c r="P27" s="26"/>
    </row>
    <row r="28" spans="1:16" s="23" customFormat="1" ht="12.75" x14ac:dyDescent="0.2">
      <c r="A28" s="14">
        <v>8</v>
      </c>
      <c r="B28" s="25" t="s">
        <v>64</v>
      </c>
      <c r="C28" s="16"/>
      <c r="D28" s="17" t="s">
        <v>8</v>
      </c>
      <c r="E28" s="18">
        <v>4</v>
      </c>
      <c r="F28" s="19"/>
      <c r="G28" s="19"/>
      <c r="H28" s="19"/>
      <c r="I28" s="20"/>
      <c r="J28" s="21"/>
      <c r="K28" s="21"/>
      <c r="L28" s="21"/>
      <c r="M28" s="22"/>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x14ac:dyDescent="0.25">
      <c r="A31" s="14">
        <v>11</v>
      </c>
      <c r="B31" s="25" t="s">
        <v>68</v>
      </c>
      <c r="C31" s="16"/>
      <c r="D31" s="17" t="s">
        <v>66</v>
      </c>
      <c r="E31" s="18">
        <v>1</v>
      </c>
      <c r="F31" s="19"/>
      <c r="G31" s="19"/>
      <c r="H31" s="19"/>
      <c r="I31" s="20"/>
      <c r="J31" s="21"/>
      <c r="K31" s="21"/>
      <c r="L31" s="21"/>
      <c r="M31" s="22"/>
    </row>
    <row r="32" spans="1:16" ht="15.75" thickBot="1" x14ac:dyDescent="0.3">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2" fitToHeight="0" orientation="landscape" r:id="rId1"/>
  <headerFooter>
    <oddHeader>&amp;R&amp;G</oddHeader>
    <oddFooter>&amp;L&amp;"Times New Roman,Regular"PIELIKUMS NR.1 PIE CENU PIEPRASĪJUMA FORMAS NR. Nams-06-V
Versija: 1.0/ 22.07.2016
J.Dzelme&amp;RLapa 1 no 1</oddFoot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0C09A-A5A3-47CB-8E42-92938E8181D2}">
  <dimension ref="A1:R35"/>
  <sheetViews>
    <sheetView zoomScaleNormal="100" zoomScaleSheetLayoutView="100" zoomScalePageLayoutView="70" workbookViewId="0">
      <selection activeCell="A13" sqref="A13:XFD13"/>
    </sheetView>
  </sheetViews>
  <sheetFormatPr defaultRowHeight="15" x14ac:dyDescent="0.25"/>
  <cols>
    <col min="1" max="1" width="8.85546875" customWidth="1"/>
    <col min="2" max="2" width="42.140625" bestFit="1" customWidth="1"/>
    <col min="3" max="3" width="15.5703125" customWidth="1"/>
    <col min="4" max="4" width="7.85546875" customWidth="1"/>
    <col min="5" max="5" width="8.5703125" customWidth="1"/>
    <col min="6" max="6" width="10.42578125" customWidth="1"/>
    <col min="7" max="7" width="12" customWidth="1"/>
    <col min="8" max="8" width="11.140625" customWidth="1"/>
    <col min="9" max="9" width="11.85546875" customWidth="1"/>
    <col min="10" max="10" width="12.7109375" customWidth="1"/>
    <col min="11" max="11" width="12" customWidth="1"/>
    <col min="12" max="12" width="12.42578125" customWidth="1"/>
    <col min="13" max="13" width="15.7109375" customWidth="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8" spans="1:18" x14ac:dyDescent="0.25">
      <c r="A8" s="1"/>
      <c r="B8" s="1"/>
      <c r="C8" s="1"/>
      <c r="D8" s="1"/>
      <c r="E8" s="1"/>
      <c r="F8" s="1"/>
      <c r="G8" s="1"/>
      <c r="H8" s="1"/>
      <c r="I8" s="1"/>
      <c r="J8" s="1"/>
      <c r="K8" s="1"/>
      <c r="L8" s="1"/>
      <c r="M8" s="1"/>
    </row>
    <row r="9" spans="1:18" x14ac:dyDescent="0.25">
      <c r="A9" s="1"/>
      <c r="B9" s="48" t="s">
        <v>78</v>
      </c>
      <c r="C9" s="87" t="s">
        <v>79</v>
      </c>
      <c r="D9" s="87"/>
      <c r="E9" s="87"/>
      <c r="F9" s="87"/>
      <c r="G9" s="87"/>
      <c r="H9" s="87"/>
      <c r="I9" s="87"/>
      <c r="J9" s="87"/>
      <c r="K9" s="87"/>
      <c r="L9" s="87"/>
      <c r="M9" s="87"/>
    </row>
    <row r="10" spans="1:18" x14ac:dyDescent="0.25">
      <c r="A10" s="1"/>
      <c r="B10" s="48" t="s">
        <v>80</v>
      </c>
      <c r="C10" s="87" t="s">
        <v>100</v>
      </c>
      <c r="D10" s="87"/>
      <c r="E10" s="87"/>
      <c r="F10" s="87"/>
      <c r="G10" s="87"/>
      <c r="H10" s="87"/>
      <c r="I10" s="87"/>
      <c r="J10" s="87"/>
      <c r="K10" s="87"/>
      <c r="L10" s="87"/>
      <c r="M10" s="87"/>
    </row>
    <row r="11" spans="1:18" x14ac:dyDescent="0.25">
      <c r="A11" s="1"/>
      <c r="B11" s="48" t="s">
        <v>81</v>
      </c>
      <c r="C11" s="87" t="s">
        <v>82</v>
      </c>
      <c r="D11" s="87"/>
      <c r="E11" s="87"/>
      <c r="F11" s="87"/>
      <c r="G11" s="87"/>
      <c r="H11" s="87"/>
      <c r="I11" s="87"/>
      <c r="J11" s="87"/>
      <c r="K11" s="87"/>
      <c r="L11" s="87"/>
      <c r="M11" s="87"/>
    </row>
    <row r="12" spans="1:18" x14ac:dyDescent="0.25">
      <c r="A12" s="1"/>
      <c r="B12" s="48" t="s">
        <v>3</v>
      </c>
      <c r="C12" s="87"/>
      <c r="D12" s="87"/>
      <c r="E12" s="87"/>
      <c r="F12" s="87"/>
      <c r="G12" s="87"/>
      <c r="H12" s="87"/>
      <c r="I12" s="87"/>
      <c r="J12" s="87"/>
      <c r="K12" s="87"/>
      <c r="L12" s="87"/>
      <c r="M12" s="87"/>
    </row>
    <row r="13" spans="1:18" x14ac:dyDescent="0.25">
      <c r="A13" s="1"/>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15" t="s">
        <v>56</v>
      </c>
      <c r="C20" s="16"/>
      <c r="D20" s="17"/>
      <c r="E20" s="18"/>
      <c r="F20" s="19"/>
      <c r="G20" s="19"/>
      <c r="H20" s="19"/>
      <c r="I20" s="20"/>
      <c r="J20" s="21"/>
      <c r="K20" s="21"/>
      <c r="L20" s="21"/>
      <c r="M20" s="22"/>
    </row>
    <row r="21" spans="1:16" s="23" customFormat="1" ht="12.75" x14ac:dyDescent="0.2">
      <c r="A21" s="14">
        <v>1</v>
      </c>
      <c r="B21" s="24" t="s">
        <v>57</v>
      </c>
      <c r="C21" s="59"/>
      <c r="D21" s="17" t="s">
        <v>58</v>
      </c>
      <c r="E21" s="18">
        <v>1</v>
      </c>
      <c r="F21" s="19"/>
      <c r="G21" s="19"/>
      <c r="H21" s="19"/>
      <c r="I21" s="20"/>
      <c r="J21" s="21"/>
      <c r="K21" s="21"/>
      <c r="L21" s="21"/>
      <c r="M21" s="22"/>
    </row>
    <row r="22" spans="1:16" s="23" customFormat="1" ht="12.75" x14ac:dyDescent="0.2">
      <c r="A22" s="14">
        <v>2</v>
      </c>
      <c r="B22" s="25" t="s">
        <v>117</v>
      </c>
      <c r="C22" s="59"/>
      <c r="D22" s="17" t="s">
        <v>8</v>
      </c>
      <c r="E22" s="18">
        <v>24</v>
      </c>
      <c r="F22" s="19"/>
      <c r="G22" s="19"/>
      <c r="H22" s="19"/>
      <c r="I22" s="20"/>
      <c r="J22" s="21"/>
      <c r="K22" s="21"/>
      <c r="L22" s="21"/>
      <c r="M22" s="22"/>
      <c r="P22" s="26"/>
    </row>
    <row r="23" spans="1:16" s="23" customFormat="1" ht="12.75" x14ac:dyDescent="0.2">
      <c r="A23" s="14">
        <v>3</v>
      </c>
      <c r="B23" s="25" t="s">
        <v>60</v>
      </c>
      <c r="C23" s="59"/>
      <c r="D23" s="17" t="s">
        <v>8</v>
      </c>
      <c r="E23" s="18">
        <f>ROUND(10,0)</f>
        <v>10</v>
      </c>
      <c r="F23" s="19"/>
      <c r="G23" s="19"/>
      <c r="H23" s="19"/>
      <c r="I23" s="20"/>
      <c r="J23" s="21"/>
      <c r="K23" s="21"/>
      <c r="L23" s="21"/>
      <c r="M23" s="22"/>
      <c r="P23" s="26"/>
    </row>
    <row r="24" spans="1:16" s="23" customFormat="1" ht="12.75" x14ac:dyDescent="0.2">
      <c r="A24" s="14">
        <v>4</v>
      </c>
      <c r="B24" s="25" t="s">
        <v>61</v>
      </c>
      <c r="C24" s="59"/>
      <c r="D24" s="17" t="s">
        <v>15</v>
      </c>
      <c r="E24" s="18">
        <v>150</v>
      </c>
      <c r="F24" s="19"/>
      <c r="G24" s="19"/>
      <c r="H24" s="19"/>
      <c r="I24" s="20"/>
      <c r="J24" s="21"/>
      <c r="K24" s="21"/>
      <c r="L24" s="21"/>
      <c r="M24" s="22"/>
      <c r="P24" s="26"/>
    </row>
    <row r="25" spans="1:16" s="23" customFormat="1" ht="12.75" x14ac:dyDescent="0.2">
      <c r="A25" s="14">
        <v>5</v>
      </c>
      <c r="B25" s="25" t="s">
        <v>133</v>
      </c>
      <c r="C25" s="59"/>
      <c r="D25" s="17" t="s">
        <v>15</v>
      </c>
      <c r="E25" s="18">
        <f>ROUND(140,0)</f>
        <v>140</v>
      </c>
      <c r="F25" s="19"/>
      <c r="G25" s="19"/>
      <c r="H25" s="19"/>
      <c r="I25" s="20"/>
      <c r="J25" s="21"/>
      <c r="K25" s="21"/>
      <c r="L25" s="21"/>
      <c r="M25" s="22"/>
      <c r="P25" s="26"/>
    </row>
    <row r="26" spans="1:16" s="23" customFormat="1" ht="12.75" x14ac:dyDescent="0.2">
      <c r="A26" s="14">
        <v>6</v>
      </c>
      <c r="B26" s="25" t="s">
        <v>62</v>
      </c>
      <c r="C26" s="59"/>
      <c r="D26" s="17" t="s">
        <v>15</v>
      </c>
      <c r="E26" s="18">
        <f>ROUND(10,0)</f>
        <v>10</v>
      </c>
      <c r="F26" s="19"/>
      <c r="G26" s="19"/>
      <c r="H26" s="19"/>
      <c r="I26" s="20"/>
      <c r="J26" s="21"/>
      <c r="K26" s="21"/>
      <c r="L26" s="21"/>
      <c r="M26" s="22"/>
      <c r="P26" s="26"/>
    </row>
    <row r="27" spans="1:16" s="23" customFormat="1" ht="12.75" x14ac:dyDescent="0.2">
      <c r="A27" s="14">
        <v>7</v>
      </c>
      <c r="B27" s="25" t="s">
        <v>63</v>
      </c>
      <c r="C27" s="59"/>
      <c r="D27" s="17" t="s">
        <v>8</v>
      </c>
      <c r="E27" s="18">
        <v>24</v>
      </c>
      <c r="F27" s="19"/>
      <c r="G27" s="19"/>
      <c r="H27" s="19"/>
      <c r="I27" s="20"/>
      <c r="J27" s="21"/>
      <c r="K27" s="21"/>
      <c r="L27" s="21"/>
      <c r="M27" s="22"/>
      <c r="P27" s="26"/>
    </row>
    <row r="28" spans="1:16" s="23" customFormat="1" ht="12.75" x14ac:dyDescent="0.2">
      <c r="A28" s="14">
        <v>8</v>
      </c>
      <c r="B28" s="66" t="s">
        <v>16</v>
      </c>
      <c r="C28" s="67"/>
      <c r="D28" s="68" t="s">
        <v>8</v>
      </c>
      <c r="E28" s="69">
        <v>7</v>
      </c>
      <c r="F28" s="19"/>
      <c r="G28" s="19"/>
      <c r="H28" s="19"/>
      <c r="I28" s="20"/>
      <c r="J28" s="21"/>
      <c r="K28" s="21"/>
      <c r="L28" s="21"/>
      <c r="M28" s="22"/>
    </row>
    <row r="29" spans="1:16" s="23" customFormat="1" ht="12.75" x14ac:dyDescent="0.2">
      <c r="A29" s="14">
        <v>9</v>
      </c>
      <c r="B29" s="66" t="s">
        <v>65</v>
      </c>
      <c r="C29" s="67"/>
      <c r="D29" s="68" t="s">
        <v>66</v>
      </c>
      <c r="E29" s="69">
        <v>1</v>
      </c>
      <c r="F29" s="19"/>
      <c r="G29" s="19"/>
      <c r="H29" s="19"/>
      <c r="I29" s="20"/>
      <c r="J29" s="21"/>
      <c r="K29" s="21"/>
      <c r="L29" s="21"/>
      <c r="M29" s="22"/>
    </row>
    <row r="30" spans="1:16" s="23" customFormat="1" ht="12.75" x14ac:dyDescent="0.2">
      <c r="A30" s="14">
        <v>10</v>
      </c>
      <c r="B30" s="66" t="s">
        <v>67</v>
      </c>
      <c r="C30" s="67"/>
      <c r="D30" s="68" t="s">
        <v>66</v>
      </c>
      <c r="E30" s="69">
        <v>1</v>
      </c>
      <c r="F30" s="19"/>
      <c r="G30" s="19"/>
      <c r="H30" s="19"/>
      <c r="I30" s="20"/>
      <c r="J30" s="21"/>
      <c r="K30" s="21"/>
      <c r="L30" s="21"/>
      <c r="M30" s="22"/>
    </row>
    <row r="31" spans="1:16" s="23" customFormat="1" ht="12.75" x14ac:dyDescent="0.2">
      <c r="A31" s="14">
        <v>11</v>
      </c>
      <c r="B31" s="66" t="s">
        <v>68</v>
      </c>
      <c r="C31" s="67"/>
      <c r="D31" s="68" t="s">
        <v>66</v>
      </c>
      <c r="E31" s="69">
        <v>1</v>
      </c>
      <c r="F31" s="19"/>
      <c r="G31" s="19"/>
      <c r="H31" s="19"/>
      <c r="I31" s="20"/>
      <c r="J31" s="21"/>
      <c r="K31" s="21"/>
      <c r="L31" s="21"/>
      <c r="M31" s="22"/>
    </row>
    <row r="32" spans="1:16" s="23" customFormat="1" ht="13.5" thickBot="1" x14ac:dyDescent="0.25">
      <c r="A32" s="14">
        <v>12</v>
      </c>
      <c r="B32" s="66" t="s">
        <v>69</v>
      </c>
      <c r="C32" s="67"/>
      <c r="D32" s="68" t="s">
        <v>66</v>
      </c>
      <c r="E32" s="69">
        <v>1</v>
      </c>
      <c r="F32" s="19"/>
      <c r="G32" s="19"/>
      <c r="H32" s="19"/>
      <c r="I32" s="20"/>
      <c r="J32" s="21"/>
      <c r="K32" s="21"/>
      <c r="L32" s="21"/>
      <c r="M32" s="22"/>
    </row>
    <row r="33" spans="1:13" s="1" customFormat="1" ht="15.75" thickBot="1" x14ac:dyDescent="0.3">
      <c r="A33" s="91" t="s">
        <v>70</v>
      </c>
      <c r="B33" s="92"/>
      <c r="C33" s="92"/>
      <c r="D33" s="92"/>
      <c r="E33" s="92"/>
      <c r="F33" s="92"/>
      <c r="G33" s="92"/>
      <c r="H33" s="92"/>
      <c r="I33" s="92"/>
      <c r="J33" s="27"/>
      <c r="K33" s="27"/>
      <c r="L33" s="27"/>
      <c r="M33" s="28"/>
    </row>
    <row r="34" spans="1:13" s="1" customFormat="1" x14ac:dyDescent="0.25">
      <c r="B34" s="29"/>
      <c r="C34" s="29"/>
      <c r="D34" s="30"/>
      <c r="E34" s="7"/>
      <c r="F34" s="31"/>
      <c r="G34" s="31"/>
      <c r="H34" s="31"/>
      <c r="I34" s="31"/>
      <c r="J34" s="31"/>
      <c r="K34" s="31"/>
      <c r="L34" s="31"/>
      <c r="M34" s="31"/>
    </row>
    <row r="35" spans="1:13" s="1" customFormat="1" x14ac:dyDescent="0.25">
      <c r="B35" s="29"/>
      <c r="C35" s="29"/>
      <c r="D35" s="29"/>
      <c r="E35" s="29"/>
      <c r="F35" s="31"/>
      <c r="G35" s="31"/>
      <c r="H35" s="31"/>
      <c r="I35" s="31"/>
      <c r="J35" s="31"/>
      <c r="K35" s="31"/>
      <c r="L35" s="31"/>
      <c r="M35" s="32"/>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D304F-1490-402C-8299-C5DF1EEE9303}">
  <sheetPr>
    <pageSetUpPr fitToPage="1"/>
  </sheetPr>
  <dimension ref="A1:R38"/>
  <sheetViews>
    <sheetView topLeftCell="A6" zoomScaleNormal="100" zoomScaleSheetLayoutView="100" zoomScalePageLayoutView="70" workbookViewId="0">
      <selection activeCell="O22" sqref="O22"/>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101</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103</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66" customHeight="1" x14ac:dyDescent="0.25">
      <c r="A15" s="119" t="s">
        <v>143</v>
      </c>
      <c r="B15" s="119"/>
      <c r="C15" s="119"/>
      <c r="D15" s="119"/>
      <c r="E15" s="119"/>
      <c r="F15" s="119"/>
      <c r="G15" s="119"/>
      <c r="H15" s="119"/>
      <c r="I15" s="119"/>
      <c r="J15" s="119"/>
      <c r="K15" s="119"/>
      <c r="L15" s="119"/>
      <c r="M15" s="119"/>
    </row>
    <row r="16" spans="1:18" ht="15.75" thickBot="1" x14ac:dyDescent="0.3"/>
    <row r="17" spans="1:16" s="8" customFormat="1" ht="13.9" customHeight="1" x14ac:dyDescent="0.2">
      <c r="A17" s="100" t="s">
        <v>49</v>
      </c>
      <c r="B17" s="103" t="s">
        <v>11</v>
      </c>
      <c r="C17" s="106" t="s">
        <v>50</v>
      </c>
      <c r="D17" s="109" t="s">
        <v>4</v>
      </c>
      <c r="E17" s="112" t="s">
        <v>5</v>
      </c>
      <c r="F17" s="93" t="s">
        <v>6</v>
      </c>
      <c r="G17" s="94"/>
      <c r="H17" s="94"/>
      <c r="I17" s="115"/>
      <c r="J17" s="93" t="s">
        <v>7</v>
      </c>
      <c r="K17" s="94"/>
      <c r="L17" s="94"/>
      <c r="M17" s="95"/>
    </row>
    <row r="18" spans="1:16" s="8" customFormat="1" ht="36" customHeight="1" x14ac:dyDescent="0.2">
      <c r="A18" s="101"/>
      <c r="B18" s="104"/>
      <c r="C18" s="107"/>
      <c r="D18" s="110"/>
      <c r="E18" s="113"/>
      <c r="F18" s="96" t="s">
        <v>51</v>
      </c>
      <c r="G18" s="96" t="s">
        <v>52</v>
      </c>
      <c r="H18" s="96" t="s">
        <v>53</v>
      </c>
      <c r="I18" s="96" t="s">
        <v>54</v>
      </c>
      <c r="J18" s="96" t="s">
        <v>51</v>
      </c>
      <c r="K18" s="96" t="s">
        <v>52</v>
      </c>
      <c r="L18" s="96" t="s">
        <v>53</v>
      </c>
      <c r="M18" s="98" t="s">
        <v>55</v>
      </c>
    </row>
    <row r="19" spans="1:16" s="8" customFormat="1" ht="14.25" x14ac:dyDescent="0.2">
      <c r="A19" s="102"/>
      <c r="B19" s="105"/>
      <c r="C19" s="108"/>
      <c r="D19" s="111"/>
      <c r="E19" s="114"/>
      <c r="F19" s="97"/>
      <c r="G19" s="97"/>
      <c r="H19" s="97"/>
      <c r="I19" s="97"/>
      <c r="J19" s="97"/>
      <c r="K19" s="97"/>
      <c r="L19" s="97"/>
      <c r="M19" s="99"/>
    </row>
    <row r="20" spans="1:16" ht="15.75" thickBot="1" x14ac:dyDescent="0.3">
      <c r="A20" s="9">
        <v>1</v>
      </c>
      <c r="B20" s="10">
        <v>2</v>
      </c>
      <c r="C20" s="10">
        <v>3</v>
      </c>
      <c r="D20" s="11">
        <v>4</v>
      </c>
      <c r="E20" s="12">
        <v>5</v>
      </c>
      <c r="F20" s="11">
        <v>6</v>
      </c>
      <c r="G20" s="12">
        <v>7</v>
      </c>
      <c r="H20" s="11">
        <v>8</v>
      </c>
      <c r="I20" s="12">
        <v>9</v>
      </c>
      <c r="J20" s="11">
        <v>10</v>
      </c>
      <c r="K20" s="12">
        <v>11</v>
      </c>
      <c r="L20" s="11">
        <v>12</v>
      </c>
      <c r="M20" s="13">
        <v>13</v>
      </c>
    </row>
    <row r="21" spans="1:16" s="23" customFormat="1" ht="12.75" x14ac:dyDescent="0.2">
      <c r="A21" s="14"/>
      <c r="B21" s="52" t="s">
        <v>56</v>
      </c>
      <c r="C21" s="16"/>
      <c r="D21" s="17"/>
      <c r="E21" s="18"/>
      <c r="F21" s="19"/>
      <c r="G21" s="19"/>
      <c r="H21" s="19"/>
      <c r="I21" s="20"/>
      <c r="J21" s="21"/>
      <c r="K21" s="21"/>
      <c r="L21" s="21"/>
      <c r="M21" s="22"/>
    </row>
    <row r="22" spans="1:16" s="23" customFormat="1" ht="12.75" x14ac:dyDescent="0.2">
      <c r="A22" s="14">
        <v>1</v>
      </c>
      <c r="B22" s="53" t="s">
        <v>57</v>
      </c>
      <c r="C22" s="16"/>
      <c r="D22" s="17" t="s">
        <v>58</v>
      </c>
      <c r="E22" s="18">
        <v>1</v>
      </c>
      <c r="F22" s="19"/>
      <c r="G22" s="19"/>
      <c r="H22" s="19"/>
      <c r="I22" s="20"/>
      <c r="J22" s="21"/>
      <c r="K22" s="21"/>
      <c r="L22" s="21"/>
      <c r="M22" s="22"/>
    </row>
    <row r="23" spans="1:16" s="23" customFormat="1" ht="12.75" x14ac:dyDescent="0.2">
      <c r="A23" s="14">
        <v>2</v>
      </c>
      <c r="B23" s="25" t="s">
        <v>59</v>
      </c>
      <c r="C23" s="16"/>
      <c r="D23" s="17" t="s">
        <v>8</v>
      </c>
      <c r="E23" s="18">
        <v>30</v>
      </c>
      <c r="F23" s="19"/>
      <c r="G23" s="19"/>
      <c r="H23" s="19"/>
      <c r="I23" s="20"/>
      <c r="J23" s="21"/>
      <c r="K23" s="21"/>
      <c r="L23" s="21"/>
      <c r="M23" s="22"/>
      <c r="P23" s="26"/>
    </row>
    <row r="24" spans="1:16" s="23" customFormat="1" ht="12.75" x14ac:dyDescent="0.2">
      <c r="A24" s="14">
        <v>3</v>
      </c>
      <c r="B24" s="25" t="s">
        <v>74</v>
      </c>
      <c r="C24" s="16"/>
      <c r="D24" s="17" t="s">
        <v>8</v>
      </c>
      <c r="E24" s="18">
        <v>0</v>
      </c>
      <c r="F24" s="19"/>
      <c r="G24" s="19"/>
      <c r="H24" s="19"/>
      <c r="I24" s="20"/>
      <c r="J24" s="21"/>
      <c r="K24" s="21"/>
      <c r="L24" s="21"/>
      <c r="M24" s="22"/>
      <c r="P24" s="26"/>
    </row>
    <row r="25" spans="1:16" s="23" customFormat="1" ht="12.75" x14ac:dyDescent="0.2">
      <c r="A25" s="14">
        <v>4</v>
      </c>
      <c r="B25" s="25" t="s">
        <v>60</v>
      </c>
      <c r="C25" s="16"/>
      <c r="D25" s="17" t="s">
        <v>8</v>
      </c>
      <c r="E25" s="18">
        <v>9</v>
      </c>
      <c r="F25" s="19"/>
      <c r="G25" s="19"/>
      <c r="H25" s="19"/>
      <c r="I25" s="20"/>
      <c r="J25" s="21"/>
      <c r="K25" s="21"/>
      <c r="L25" s="21"/>
      <c r="M25" s="22"/>
      <c r="P25" s="26"/>
    </row>
    <row r="26" spans="1:16" s="23" customFormat="1" ht="12.75" x14ac:dyDescent="0.2">
      <c r="A26" s="14">
        <v>5</v>
      </c>
      <c r="B26" s="25" t="s">
        <v>75</v>
      </c>
      <c r="C26" s="16"/>
      <c r="D26" s="17"/>
      <c r="E26" s="18"/>
      <c r="F26" s="19"/>
      <c r="G26" s="19"/>
      <c r="H26" s="19"/>
      <c r="I26" s="20"/>
      <c r="J26" s="21"/>
      <c r="K26" s="21"/>
      <c r="L26" s="21"/>
      <c r="M26" s="22"/>
      <c r="P26" s="26"/>
    </row>
    <row r="27" spans="1:16" s="23" customFormat="1" ht="12.75" x14ac:dyDescent="0.2">
      <c r="A27" s="14">
        <v>6</v>
      </c>
      <c r="B27" s="25" t="s">
        <v>61</v>
      </c>
      <c r="C27" s="16"/>
      <c r="D27" s="17" t="s">
        <v>15</v>
      </c>
      <c r="E27" s="18">
        <v>160</v>
      </c>
      <c r="F27" s="19"/>
      <c r="G27" s="19"/>
      <c r="H27" s="19"/>
      <c r="I27" s="20"/>
      <c r="J27" s="21"/>
      <c r="K27" s="21"/>
      <c r="L27" s="21"/>
      <c r="M27" s="22"/>
      <c r="P27" s="26"/>
    </row>
    <row r="28" spans="1:16" s="23" customFormat="1" ht="12.75" x14ac:dyDescent="0.2">
      <c r="A28" s="14">
        <v>7</v>
      </c>
      <c r="B28" s="25" t="s">
        <v>62</v>
      </c>
      <c r="C28" s="16"/>
      <c r="D28" s="17" t="s">
        <v>15</v>
      </c>
      <c r="E28" s="18">
        <v>160</v>
      </c>
      <c r="F28" s="19"/>
      <c r="G28" s="19"/>
      <c r="H28" s="19"/>
      <c r="I28" s="20"/>
      <c r="J28" s="21"/>
      <c r="K28" s="21"/>
      <c r="L28" s="21"/>
      <c r="M28" s="22"/>
      <c r="P28" s="26"/>
    </row>
    <row r="29" spans="1:16" s="23" customFormat="1" ht="12.75" x14ac:dyDescent="0.2">
      <c r="A29" s="14">
        <v>8</v>
      </c>
      <c r="B29" s="25" t="s">
        <v>63</v>
      </c>
      <c r="C29" s="16"/>
      <c r="D29" s="17" t="s">
        <v>8</v>
      </c>
      <c r="E29" s="18">
        <v>36</v>
      </c>
      <c r="F29" s="19"/>
      <c r="G29" s="19"/>
      <c r="H29" s="19"/>
      <c r="I29" s="20"/>
      <c r="J29" s="21"/>
      <c r="K29" s="21"/>
      <c r="L29" s="21"/>
      <c r="M29" s="22"/>
      <c r="P29" s="26"/>
    </row>
    <row r="30" spans="1:16" s="23" customFormat="1" ht="12.75" x14ac:dyDescent="0.2">
      <c r="A30" s="14">
        <v>9</v>
      </c>
      <c r="B30" s="25" t="s">
        <v>64</v>
      </c>
      <c r="C30" s="16"/>
      <c r="D30" s="17" t="s">
        <v>8</v>
      </c>
      <c r="E30" s="18">
        <v>0</v>
      </c>
      <c r="F30" s="19"/>
      <c r="G30" s="19"/>
      <c r="H30" s="19"/>
      <c r="I30" s="20"/>
      <c r="J30" s="21"/>
      <c r="K30" s="21"/>
      <c r="L30" s="21"/>
      <c r="M30" s="22"/>
    </row>
    <row r="31" spans="1:16" s="23" customFormat="1" ht="12.75" x14ac:dyDescent="0.2">
      <c r="A31" s="14">
        <v>10</v>
      </c>
      <c r="B31" s="25" t="s">
        <v>65</v>
      </c>
      <c r="C31" s="16"/>
      <c r="D31" s="17" t="s">
        <v>66</v>
      </c>
      <c r="E31" s="18">
        <v>1</v>
      </c>
      <c r="F31" s="19"/>
      <c r="G31" s="19"/>
      <c r="H31" s="19"/>
      <c r="I31" s="20"/>
      <c r="J31" s="21"/>
      <c r="K31" s="21"/>
      <c r="L31" s="21"/>
      <c r="M31" s="22"/>
    </row>
    <row r="32" spans="1:16" s="23" customFormat="1" ht="12.75" x14ac:dyDescent="0.2">
      <c r="A32" s="14">
        <v>11</v>
      </c>
      <c r="B32" s="25" t="s">
        <v>67</v>
      </c>
      <c r="C32" s="16"/>
      <c r="D32" s="17" t="s">
        <v>66</v>
      </c>
      <c r="E32" s="18">
        <v>1</v>
      </c>
      <c r="F32" s="19"/>
      <c r="G32" s="19"/>
      <c r="H32" s="19"/>
      <c r="I32" s="20"/>
      <c r="J32" s="21"/>
      <c r="K32" s="21"/>
      <c r="L32" s="21"/>
      <c r="M32" s="22"/>
    </row>
    <row r="33" spans="1:13" s="23" customFormat="1" ht="12.75" x14ac:dyDescent="0.2">
      <c r="A33" s="14">
        <v>12</v>
      </c>
      <c r="B33" s="25" t="s">
        <v>68</v>
      </c>
      <c r="C33" s="16"/>
      <c r="D33" s="17" t="s">
        <v>66</v>
      </c>
      <c r="E33" s="18">
        <v>1</v>
      </c>
      <c r="F33" s="19"/>
      <c r="G33" s="19"/>
      <c r="H33" s="19"/>
      <c r="I33" s="20"/>
      <c r="J33" s="21"/>
      <c r="K33" s="21"/>
      <c r="L33" s="21"/>
      <c r="M33" s="22"/>
    </row>
    <row r="34" spans="1:13" s="23" customFormat="1" ht="38.25" x14ac:dyDescent="0.2">
      <c r="A34" s="14">
        <v>13</v>
      </c>
      <c r="B34" s="118" t="s">
        <v>142</v>
      </c>
      <c r="C34" s="16"/>
      <c r="D34" s="17" t="s">
        <v>141</v>
      </c>
      <c r="E34" s="18">
        <v>10</v>
      </c>
      <c r="F34" s="19"/>
      <c r="G34" s="19"/>
      <c r="H34" s="19"/>
      <c r="I34" s="20"/>
      <c r="J34" s="21"/>
      <c r="K34" s="21"/>
      <c r="L34" s="21"/>
      <c r="M34" s="22"/>
    </row>
    <row r="35" spans="1:13" s="23" customFormat="1" ht="13.5" thickBot="1" x14ac:dyDescent="0.25">
      <c r="A35" s="14">
        <v>14</v>
      </c>
      <c r="B35" s="25" t="s">
        <v>69</v>
      </c>
      <c r="C35" s="16"/>
      <c r="D35" s="17" t="s">
        <v>66</v>
      </c>
      <c r="E35" s="18">
        <v>1</v>
      </c>
      <c r="F35" s="19"/>
      <c r="G35" s="19"/>
      <c r="H35" s="19"/>
      <c r="I35" s="20"/>
      <c r="J35" s="21"/>
      <c r="K35" s="21"/>
      <c r="L35" s="21"/>
      <c r="M35" s="22"/>
    </row>
    <row r="36" spans="1:13" ht="15.75" thickBot="1" x14ac:dyDescent="0.3">
      <c r="A36" s="91" t="s">
        <v>70</v>
      </c>
      <c r="B36" s="92"/>
      <c r="C36" s="92"/>
      <c r="D36" s="92"/>
      <c r="E36" s="92"/>
      <c r="F36" s="92"/>
      <c r="G36" s="92"/>
      <c r="H36" s="92"/>
      <c r="I36" s="92"/>
      <c r="J36" s="27"/>
      <c r="K36" s="27"/>
      <c r="L36" s="27"/>
      <c r="M36" s="28"/>
    </row>
    <row r="37" spans="1:13" x14ac:dyDescent="0.25">
      <c r="B37" s="29"/>
      <c r="C37" s="29"/>
      <c r="D37" s="30"/>
      <c r="E37" s="7"/>
      <c r="F37" s="31"/>
      <c r="G37" s="31"/>
      <c r="H37" s="31"/>
      <c r="I37" s="31"/>
      <c r="J37" s="31"/>
      <c r="K37" s="31"/>
      <c r="L37" s="31"/>
      <c r="M37" s="31"/>
    </row>
    <row r="38" spans="1:13" x14ac:dyDescent="0.25">
      <c r="B38" s="29"/>
      <c r="C38" s="29"/>
      <c r="D38" s="29"/>
      <c r="E38" s="29"/>
      <c r="F38" s="31"/>
      <c r="G38" s="31"/>
      <c r="H38" s="31"/>
      <c r="I38" s="31"/>
      <c r="J38" s="31"/>
      <c r="K38" s="31"/>
      <c r="L38" s="31"/>
      <c r="M38" s="32"/>
    </row>
  </sheetData>
  <mergeCells count="26">
    <mergeCell ref="A15:M15"/>
    <mergeCell ref="B1:Q1"/>
    <mergeCell ref="B3:Q3"/>
    <mergeCell ref="B4:R4"/>
    <mergeCell ref="C11:M11"/>
    <mergeCell ref="C12:M12"/>
    <mergeCell ref="A6:M6"/>
    <mergeCell ref="A7:M7"/>
    <mergeCell ref="C9:M9"/>
    <mergeCell ref="C10:M10"/>
    <mergeCell ref="A36:I36"/>
    <mergeCell ref="J17:M17"/>
    <mergeCell ref="F18:F19"/>
    <mergeCell ref="G18:G19"/>
    <mergeCell ref="H18:H19"/>
    <mergeCell ref="I18:I19"/>
    <mergeCell ref="J18:J19"/>
    <mergeCell ref="K18:K19"/>
    <mergeCell ref="L18:L19"/>
    <mergeCell ref="M18:M19"/>
    <mergeCell ref="A17:A19"/>
    <mergeCell ref="B17:B19"/>
    <mergeCell ref="C17:C19"/>
    <mergeCell ref="D17:D19"/>
    <mergeCell ref="E17:E19"/>
    <mergeCell ref="F17:I17"/>
  </mergeCells>
  <pageMargins left="0.70866141732283472" right="0.70866141732283472" top="0.74803149606299213" bottom="0.74803149606299213" header="0.31496062992125984" footer="0.31496062992125984"/>
  <pageSetup paperSize="9" scale="72" fitToHeight="0" orientation="landscape" r:id="rId1"/>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13801-81B8-45A1-8A54-CADCE40BCF1B}">
  <dimension ref="A1:R36"/>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104</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105</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v>24</v>
      </c>
      <c r="F22" s="19"/>
      <c r="G22" s="19"/>
      <c r="H22" s="19"/>
      <c r="I22" s="20"/>
      <c r="J22" s="21"/>
      <c r="K22" s="21"/>
      <c r="L22" s="21"/>
      <c r="M22" s="22"/>
      <c r="P22" s="26"/>
    </row>
    <row r="23" spans="1:16" s="23" customFormat="1" ht="12.75" x14ac:dyDescent="0.2">
      <c r="A23" s="14">
        <v>3</v>
      </c>
      <c r="B23" s="25" t="s">
        <v>60</v>
      </c>
      <c r="C23" s="16"/>
      <c r="D23" s="17" t="s">
        <v>8</v>
      </c>
      <c r="E23" s="18">
        <v>10</v>
      </c>
      <c r="F23" s="19"/>
      <c r="G23" s="19"/>
      <c r="H23" s="19"/>
      <c r="I23" s="20"/>
      <c r="J23" s="21"/>
      <c r="K23" s="21"/>
      <c r="L23" s="21"/>
      <c r="M23" s="22"/>
      <c r="P23" s="26"/>
    </row>
    <row r="24" spans="1:16" s="23" customFormat="1" ht="12.75" x14ac:dyDescent="0.2">
      <c r="A24" s="14">
        <v>4</v>
      </c>
      <c r="B24" s="25" t="s">
        <v>75</v>
      </c>
      <c r="C24" s="16"/>
      <c r="D24" s="17" t="s">
        <v>8</v>
      </c>
      <c r="E24" s="18">
        <v>2</v>
      </c>
      <c r="F24" s="19"/>
      <c r="G24" s="19"/>
      <c r="H24" s="19"/>
      <c r="I24" s="20"/>
      <c r="J24" s="21"/>
      <c r="K24" s="21"/>
      <c r="L24" s="21"/>
      <c r="M24" s="22"/>
      <c r="P24" s="26"/>
    </row>
    <row r="25" spans="1:16" s="23" customFormat="1" ht="12.75" x14ac:dyDescent="0.2">
      <c r="A25" s="14">
        <v>5</v>
      </c>
      <c r="B25" s="25" t="s">
        <v>61</v>
      </c>
      <c r="C25" s="16"/>
      <c r="D25" s="17" t="s">
        <v>15</v>
      </c>
      <c r="E25" s="18">
        <v>250</v>
      </c>
      <c r="F25" s="19"/>
      <c r="G25" s="19"/>
      <c r="H25" s="19"/>
      <c r="I25" s="20"/>
      <c r="J25" s="21"/>
      <c r="K25" s="21"/>
      <c r="L25" s="21"/>
      <c r="M25" s="22"/>
      <c r="P25" s="26"/>
    </row>
    <row r="26" spans="1:16" s="23" customFormat="1" ht="12.75" x14ac:dyDescent="0.2">
      <c r="A26" s="14">
        <v>6</v>
      </c>
      <c r="B26" s="25" t="s">
        <v>133</v>
      </c>
      <c r="C26" s="16"/>
      <c r="D26" s="17" t="s">
        <v>15</v>
      </c>
      <c r="E26" s="18">
        <f>ROUND(240,0)</f>
        <v>240</v>
      </c>
      <c r="F26" s="19"/>
      <c r="G26" s="19"/>
      <c r="H26" s="19"/>
      <c r="I26" s="20"/>
      <c r="J26" s="21"/>
      <c r="K26" s="21"/>
      <c r="L26" s="21"/>
      <c r="M26" s="22"/>
      <c r="P26" s="26"/>
    </row>
    <row r="27" spans="1:16" s="23" customFormat="1" ht="12.75" x14ac:dyDescent="0.2">
      <c r="A27" s="14">
        <v>7</v>
      </c>
      <c r="B27" s="25" t="s">
        <v>62</v>
      </c>
      <c r="C27" s="16"/>
      <c r="D27" s="17" t="s">
        <v>15</v>
      </c>
      <c r="E27" s="18">
        <f>ROUND(10,0)</f>
        <v>10</v>
      </c>
      <c r="F27" s="19"/>
      <c r="G27" s="19"/>
      <c r="H27" s="19"/>
      <c r="I27" s="20"/>
      <c r="J27" s="21"/>
      <c r="K27" s="21"/>
      <c r="L27" s="21"/>
      <c r="M27" s="22"/>
      <c r="P27" s="26"/>
    </row>
    <row r="28" spans="1:16" s="23" customFormat="1" ht="12.75" x14ac:dyDescent="0.2">
      <c r="A28" s="14">
        <v>8</v>
      </c>
      <c r="B28" s="25" t="s">
        <v>63</v>
      </c>
      <c r="C28" s="16"/>
      <c r="D28" s="17" t="s">
        <v>8</v>
      </c>
      <c r="E28" s="18">
        <v>26</v>
      </c>
      <c r="F28" s="19"/>
      <c r="G28" s="19"/>
      <c r="H28" s="19"/>
      <c r="I28" s="20"/>
      <c r="J28" s="21"/>
      <c r="K28" s="21"/>
      <c r="L28" s="21"/>
      <c r="M28" s="22"/>
      <c r="P28" s="26"/>
    </row>
    <row r="29" spans="1:16" s="23" customFormat="1" ht="12.75" x14ac:dyDescent="0.2">
      <c r="A29" s="14">
        <v>9</v>
      </c>
      <c r="B29" s="25" t="s">
        <v>65</v>
      </c>
      <c r="C29" s="16"/>
      <c r="D29" s="17" t="s">
        <v>66</v>
      </c>
      <c r="E29" s="18">
        <v>1</v>
      </c>
      <c r="F29" s="19"/>
      <c r="G29" s="19"/>
      <c r="H29" s="19"/>
      <c r="I29" s="20"/>
      <c r="J29" s="21"/>
      <c r="K29" s="21"/>
      <c r="L29" s="21"/>
      <c r="M29" s="22"/>
    </row>
    <row r="30" spans="1:16" s="23" customFormat="1" ht="12.75" x14ac:dyDescent="0.2">
      <c r="A30" s="14">
        <v>10</v>
      </c>
      <c r="B30" s="25" t="s">
        <v>67</v>
      </c>
      <c r="C30" s="16"/>
      <c r="D30" s="17" t="s">
        <v>66</v>
      </c>
      <c r="E30" s="18">
        <v>1</v>
      </c>
      <c r="F30" s="19"/>
      <c r="G30" s="19"/>
      <c r="H30" s="19"/>
      <c r="I30" s="20"/>
      <c r="J30" s="21"/>
      <c r="K30" s="21"/>
      <c r="L30" s="21"/>
      <c r="M30" s="22"/>
    </row>
    <row r="31" spans="1:16" s="23" customFormat="1" ht="12.75" x14ac:dyDescent="0.2">
      <c r="A31" s="14">
        <v>11</v>
      </c>
      <c r="B31" s="25" t="s">
        <v>68</v>
      </c>
      <c r="C31" s="16"/>
      <c r="D31" s="17" t="s">
        <v>66</v>
      </c>
      <c r="E31" s="18">
        <v>1</v>
      </c>
      <c r="F31" s="19"/>
      <c r="G31" s="19"/>
      <c r="H31" s="19"/>
      <c r="I31" s="20"/>
      <c r="J31" s="21"/>
      <c r="K31" s="21"/>
      <c r="L31" s="21"/>
      <c r="M31" s="22"/>
    </row>
    <row r="32" spans="1:16" s="23" customFormat="1" ht="13.5" thickBot="1" x14ac:dyDescent="0.25">
      <c r="A32" s="14">
        <v>12</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row r="36" spans="1:13" x14ac:dyDescent="0.25">
      <c r="B36" s="31"/>
      <c r="C36" s="31"/>
      <c r="D36" s="31"/>
      <c r="E36" s="31"/>
      <c r="F36" s="31"/>
      <c r="G36" s="31"/>
      <c r="H36" s="31"/>
      <c r="I36" s="31"/>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EC286-FE0A-4094-86F8-870CA6D80E92}">
  <dimension ref="A1:R28"/>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45</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106</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139</v>
      </c>
      <c r="C22" s="16"/>
      <c r="D22" s="17" t="s">
        <v>8</v>
      </c>
      <c r="E22" s="18">
        <f>ROUND(18,0)</f>
        <v>18</v>
      </c>
      <c r="F22" s="19"/>
      <c r="G22" s="19"/>
      <c r="H22" s="19"/>
      <c r="I22" s="20"/>
      <c r="J22" s="21"/>
      <c r="K22" s="21"/>
      <c r="L22" s="21"/>
      <c r="M22" s="22"/>
      <c r="P22" s="26"/>
    </row>
    <row r="23" spans="1:16" s="23" customFormat="1" ht="12.75" x14ac:dyDescent="0.2">
      <c r="A23" s="14">
        <v>3</v>
      </c>
      <c r="B23" s="25" t="s">
        <v>61</v>
      </c>
      <c r="C23" s="16"/>
      <c r="D23" s="17" t="s">
        <v>15</v>
      </c>
      <c r="E23" s="18">
        <f>ROUND(150,0)</f>
        <v>150</v>
      </c>
      <c r="F23" s="19"/>
      <c r="G23" s="19"/>
      <c r="H23" s="19"/>
      <c r="I23" s="20"/>
      <c r="J23" s="21"/>
      <c r="K23" s="21"/>
      <c r="L23" s="21"/>
      <c r="M23" s="22"/>
      <c r="P23" s="26"/>
    </row>
    <row r="24" spans="1:16" s="23" customFormat="1" ht="13.5" thickBot="1" x14ac:dyDescent="0.25">
      <c r="A24" s="14">
        <v>4</v>
      </c>
      <c r="B24" s="25" t="s">
        <v>65</v>
      </c>
      <c r="C24" s="16"/>
      <c r="D24" s="17" t="s">
        <v>66</v>
      </c>
      <c r="E24" s="18">
        <v>1</v>
      </c>
      <c r="F24" s="19"/>
      <c r="G24" s="19"/>
      <c r="H24" s="19"/>
      <c r="I24" s="20"/>
      <c r="J24" s="21"/>
      <c r="K24" s="21"/>
      <c r="L24" s="21"/>
      <c r="M24" s="22"/>
    </row>
    <row r="25" spans="1:16" ht="15.75" thickBot="1" x14ac:dyDescent="0.3">
      <c r="A25" s="91" t="s">
        <v>70</v>
      </c>
      <c r="B25" s="92"/>
      <c r="C25" s="92"/>
      <c r="D25" s="92"/>
      <c r="E25" s="92"/>
      <c r="F25" s="92"/>
      <c r="G25" s="92"/>
      <c r="H25" s="92"/>
      <c r="I25" s="92"/>
      <c r="J25" s="27"/>
      <c r="K25" s="27"/>
      <c r="L25" s="27"/>
      <c r="M25" s="28"/>
    </row>
    <row r="26" spans="1:16" x14ac:dyDescent="0.25">
      <c r="B26" s="29"/>
      <c r="C26" s="29"/>
      <c r="D26" s="30"/>
      <c r="E26" s="7"/>
      <c r="F26" s="31"/>
      <c r="G26" s="31"/>
      <c r="H26" s="31"/>
      <c r="I26" s="31"/>
      <c r="J26" s="31"/>
      <c r="K26" s="31"/>
      <c r="L26" s="31"/>
      <c r="M26" s="31"/>
    </row>
    <row r="27" spans="1:16" x14ac:dyDescent="0.25">
      <c r="B27" s="29"/>
      <c r="C27" s="29"/>
      <c r="D27" s="29"/>
      <c r="E27" s="29"/>
      <c r="F27" s="31"/>
      <c r="G27" s="31"/>
      <c r="H27" s="31"/>
      <c r="I27" s="31"/>
      <c r="J27" s="31"/>
      <c r="K27" s="31"/>
      <c r="L27" s="31"/>
      <c r="M27" s="32"/>
    </row>
    <row r="28" spans="1:16" x14ac:dyDescent="0.25">
      <c r="B28" s="31"/>
      <c r="C28" s="31"/>
      <c r="D28" s="31"/>
      <c r="E28" s="31"/>
      <c r="F28" s="31"/>
      <c r="G28" s="31"/>
      <c r="H28" s="31"/>
      <c r="I28" s="31"/>
    </row>
  </sheetData>
  <mergeCells count="25">
    <mergeCell ref="B1:Q1"/>
    <mergeCell ref="B3:Q3"/>
    <mergeCell ref="B4:R4"/>
    <mergeCell ref="C11:M11"/>
    <mergeCell ref="C12:M12"/>
    <mergeCell ref="A6:M6"/>
    <mergeCell ref="A7:M7"/>
    <mergeCell ref="C9:M9"/>
    <mergeCell ref="C10:M10"/>
    <mergeCell ref="A25:I25"/>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36AF9-4C62-449D-A6E2-E3CC4E5426F8}">
  <dimension ref="A1:R29"/>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45</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107</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140</v>
      </c>
      <c r="C22" s="16"/>
      <c r="D22" s="17" t="s">
        <v>8</v>
      </c>
      <c r="E22" s="18">
        <f>ROUND(18,0)</f>
        <v>18</v>
      </c>
      <c r="F22" s="19"/>
      <c r="G22" s="19"/>
      <c r="H22" s="19"/>
      <c r="I22" s="20"/>
      <c r="J22" s="21"/>
      <c r="K22" s="21"/>
      <c r="L22" s="21"/>
      <c r="M22" s="22"/>
      <c r="P22" s="26"/>
    </row>
    <row r="23" spans="1:16" s="23" customFormat="1" ht="12.75" x14ac:dyDescent="0.2">
      <c r="A23" s="14">
        <v>3</v>
      </c>
      <c r="B23" s="25" t="s">
        <v>61</v>
      </c>
      <c r="C23" s="16"/>
      <c r="D23" s="17" t="s">
        <v>15</v>
      </c>
      <c r="E23" s="18">
        <f>ROUND(150,0)</f>
        <v>150</v>
      </c>
      <c r="F23" s="19"/>
      <c r="G23" s="19"/>
      <c r="H23" s="19"/>
      <c r="I23" s="20"/>
      <c r="J23" s="21"/>
      <c r="K23" s="21"/>
      <c r="L23" s="21"/>
      <c r="M23" s="22"/>
      <c r="P23" s="26"/>
    </row>
    <row r="24" spans="1:16" s="23" customFormat="1" ht="12.75" x14ac:dyDescent="0.2">
      <c r="A24" s="14">
        <v>4</v>
      </c>
      <c r="B24" s="25" t="s">
        <v>65</v>
      </c>
      <c r="C24" s="16"/>
      <c r="D24" s="17" t="s">
        <v>66</v>
      </c>
      <c r="E24" s="18">
        <v>1</v>
      </c>
      <c r="F24" s="19"/>
      <c r="G24" s="19"/>
      <c r="H24" s="19"/>
      <c r="I24" s="20"/>
      <c r="J24" s="21"/>
      <c r="K24" s="21"/>
      <c r="L24" s="21"/>
      <c r="M24" s="22"/>
    </row>
    <row r="25" spans="1:16" s="23" customFormat="1" ht="12.75" x14ac:dyDescent="0.2">
      <c r="A25" s="14">
        <v>5</v>
      </c>
      <c r="B25" s="25" t="s">
        <v>67</v>
      </c>
      <c r="C25" s="16"/>
      <c r="D25" s="17" t="s">
        <v>66</v>
      </c>
      <c r="E25" s="18">
        <v>1</v>
      </c>
      <c r="F25" s="19"/>
      <c r="G25" s="19"/>
      <c r="H25" s="19"/>
      <c r="I25" s="20"/>
      <c r="J25" s="21"/>
      <c r="K25" s="21"/>
      <c r="L25" s="21"/>
      <c r="M25" s="22"/>
    </row>
    <row r="26" spans="1:16" s="23" customFormat="1" ht="13.5" thickBot="1" x14ac:dyDescent="0.25">
      <c r="A26" s="14">
        <v>6</v>
      </c>
      <c r="B26" s="25" t="s">
        <v>68</v>
      </c>
      <c r="C26" s="16"/>
      <c r="D26" s="17" t="s">
        <v>66</v>
      </c>
      <c r="E26" s="18">
        <v>1</v>
      </c>
      <c r="F26" s="19"/>
      <c r="G26" s="19"/>
      <c r="H26" s="19"/>
      <c r="I26" s="20"/>
      <c r="J26" s="21"/>
      <c r="K26" s="21"/>
      <c r="L26" s="21"/>
      <c r="M26" s="22"/>
    </row>
    <row r="27" spans="1:16" ht="15.75" thickBot="1" x14ac:dyDescent="0.3">
      <c r="A27" s="91" t="s">
        <v>70</v>
      </c>
      <c r="B27" s="92"/>
      <c r="C27" s="92"/>
      <c r="D27" s="92"/>
      <c r="E27" s="92"/>
      <c r="F27" s="92"/>
      <c r="G27" s="92"/>
      <c r="H27" s="92"/>
      <c r="I27" s="92"/>
      <c r="J27" s="27"/>
      <c r="K27" s="27"/>
      <c r="L27" s="27"/>
      <c r="M27" s="28"/>
    </row>
    <row r="28" spans="1:16" x14ac:dyDescent="0.25">
      <c r="B28" s="29"/>
      <c r="C28" s="29"/>
      <c r="D28" s="30"/>
      <c r="E28" s="7"/>
      <c r="F28" s="31"/>
      <c r="G28" s="31"/>
      <c r="H28" s="31"/>
      <c r="I28" s="31"/>
      <c r="J28" s="31"/>
      <c r="K28" s="31"/>
      <c r="L28" s="31"/>
      <c r="M28" s="31"/>
    </row>
    <row r="29" spans="1:16" x14ac:dyDescent="0.25">
      <c r="B29" s="29"/>
      <c r="C29" s="29"/>
      <c r="D29" s="29"/>
      <c r="E29" s="29"/>
      <c r="F29" s="31"/>
      <c r="G29" s="31"/>
      <c r="H29" s="31"/>
      <c r="I29" s="31"/>
      <c r="J29" s="31"/>
      <c r="K29" s="31"/>
      <c r="L29" s="31"/>
      <c r="M29" s="32"/>
    </row>
  </sheetData>
  <mergeCells count="25">
    <mergeCell ref="B1:Q1"/>
    <mergeCell ref="B3:Q3"/>
    <mergeCell ref="B4:R4"/>
    <mergeCell ref="C11:M11"/>
    <mergeCell ref="C12:M12"/>
    <mergeCell ref="A6:M6"/>
    <mergeCell ref="A7:M7"/>
    <mergeCell ref="C9:M9"/>
    <mergeCell ref="C10:M10"/>
    <mergeCell ref="A27:I27"/>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91335-A47A-4837-AACC-7CCC630A6F1E}">
  <dimension ref="A1:R31"/>
  <sheetViews>
    <sheetView zoomScaleNormal="100" zoomScaleSheetLayoutView="100" zoomScalePageLayoutView="70" workbookViewId="0">
      <pane ySplit="2550" topLeftCell="A5" activePane="bottomLeft"/>
      <selection pane="bottomLeft" activeCell="A10" sqref="A10:XFD10"/>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s="78" customFormat="1" ht="33" customHeight="1" x14ac:dyDescent="0.2">
      <c r="B5" s="79"/>
      <c r="C5" s="79"/>
      <c r="D5" s="79"/>
      <c r="E5" s="79"/>
      <c r="F5" s="79"/>
      <c r="G5" s="79"/>
      <c r="H5" s="79"/>
      <c r="I5" s="79"/>
      <c r="J5" s="79"/>
      <c r="K5" s="79"/>
      <c r="L5" s="79"/>
      <c r="M5" s="79"/>
      <c r="N5" s="79"/>
      <c r="O5" s="79"/>
      <c r="P5" s="79"/>
      <c r="Q5" s="79"/>
      <c r="R5" s="79"/>
    </row>
    <row r="6" spans="1:18" x14ac:dyDescent="0.25">
      <c r="B6" s="48" t="s">
        <v>78</v>
      </c>
      <c r="C6" s="87" t="s">
        <v>79</v>
      </c>
      <c r="D6" s="87"/>
      <c r="E6" s="87"/>
      <c r="F6" s="87"/>
      <c r="G6" s="87"/>
      <c r="H6" s="87"/>
      <c r="I6" s="87"/>
      <c r="J6" s="87"/>
      <c r="K6" s="87"/>
      <c r="L6" s="87"/>
      <c r="M6" s="87"/>
    </row>
    <row r="7" spans="1:18" x14ac:dyDescent="0.25">
      <c r="B7" s="48" t="s">
        <v>80</v>
      </c>
      <c r="C7" s="87" t="s">
        <v>108</v>
      </c>
      <c r="D7" s="87"/>
      <c r="E7" s="87"/>
      <c r="F7" s="87"/>
      <c r="G7" s="87"/>
      <c r="H7" s="87"/>
      <c r="I7" s="87"/>
      <c r="J7" s="87"/>
      <c r="K7" s="87"/>
      <c r="L7" s="87"/>
      <c r="M7" s="87"/>
    </row>
    <row r="8" spans="1:18" x14ac:dyDescent="0.25">
      <c r="B8" s="48" t="s">
        <v>81</v>
      </c>
      <c r="C8" s="87" t="s">
        <v>82</v>
      </c>
      <c r="D8" s="87"/>
      <c r="E8" s="87"/>
      <c r="F8" s="87"/>
      <c r="G8" s="87"/>
      <c r="H8" s="87"/>
      <c r="I8" s="87"/>
      <c r="J8" s="87"/>
      <c r="K8" s="87"/>
      <c r="L8" s="87"/>
      <c r="M8" s="87"/>
    </row>
    <row r="9" spans="1:18" x14ac:dyDescent="0.25">
      <c r="B9" s="48" t="s">
        <v>3</v>
      </c>
      <c r="C9" s="87"/>
      <c r="D9" s="87"/>
      <c r="E9" s="87"/>
      <c r="F9" s="87"/>
      <c r="G9" s="87"/>
      <c r="H9" s="87"/>
      <c r="I9" s="87"/>
      <c r="J9" s="87"/>
      <c r="K9" s="87"/>
      <c r="L9" s="87"/>
      <c r="M9" s="87"/>
    </row>
    <row r="10" spans="1:18" x14ac:dyDescent="0.25">
      <c r="B10" s="48"/>
      <c r="C10" s="49"/>
      <c r="D10" s="49"/>
      <c r="E10" s="49"/>
      <c r="F10" s="49"/>
      <c r="G10" s="49"/>
      <c r="H10" s="49"/>
      <c r="I10" s="49"/>
      <c r="J10" s="49"/>
      <c r="K10" s="49"/>
      <c r="L10" s="49"/>
      <c r="M10" s="49"/>
    </row>
    <row r="11" spans="1:18" x14ac:dyDescent="0.25">
      <c r="A11" s="51"/>
      <c r="B11" s="51"/>
      <c r="C11" s="51"/>
      <c r="D11" s="51"/>
      <c r="E11" s="51"/>
      <c r="F11" s="51"/>
      <c r="G11" s="51"/>
      <c r="H11" s="51"/>
      <c r="I11" s="51"/>
      <c r="J11" s="51"/>
      <c r="K11" s="51"/>
      <c r="L11" s="50" t="s">
        <v>9</v>
      </c>
      <c r="M11" s="51"/>
    </row>
    <row r="12" spans="1:18" ht="15.75" thickBot="1" x14ac:dyDescent="0.3"/>
    <row r="13" spans="1:18" s="8" customFormat="1" ht="13.9" customHeight="1" x14ac:dyDescent="0.2">
      <c r="A13" s="100" t="s">
        <v>49</v>
      </c>
      <c r="B13" s="103" t="s">
        <v>11</v>
      </c>
      <c r="C13" s="106" t="s">
        <v>50</v>
      </c>
      <c r="D13" s="109" t="s">
        <v>4</v>
      </c>
      <c r="E13" s="112" t="s">
        <v>5</v>
      </c>
      <c r="F13" s="93" t="s">
        <v>6</v>
      </c>
      <c r="G13" s="94"/>
      <c r="H13" s="94"/>
      <c r="I13" s="115"/>
      <c r="J13" s="93" t="s">
        <v>7</v>
      </c>
      <c r="K13" s="94"/>
      <c r="L13" s="94"/>
      <c r="M13" s="95"/>
    </row>
    <row r="14" spans="1:18" s="8" customFormat="1" ht="36" customHeight="1" x14ac:dyDescent="0.2">
      <c r="A14" s="101"/>
      <c r="B14" s="104"/>
      <c r="C14" s="107"/>
      <c r="D14" s="110"/>
      <c r="E14" s="113"/>
      <c r="F14" s="96" t="s">
        <v>51</v>
      </c>
      <c r="G14" s="96" t="s">
        <v>52</v>
      </c>
      <c r="H14" s="96" t="s">
        <v>53</v>
      </c>
      <c r="I14" s="96" t="s">
        <v>54</v>
      </c>
      <c r="J14" s="96" t="s">
        <v>51</v>
      </c>
      <c r="K14" s="96" t="s">
        <v>52</v>
      </c>
      <c r="L14" s="96" t="s">
        <v>53</v>
      </c>
      <c r="M14" s="98" t="s">
        <v>55</v>
      </c>
    </row>
    <row r="15" spans="1:18" s="8" customFormat="1" ht="14.25" x14ac:dyDescent="0.2">
      <c r="A15" s="102"/>
      <c r="B15" s="105"/>
      <c r="C15" s="108"/>
      <c r="D15" s="111"/>
      <c r="E15" s="114"/>
      <c r="F15" s="97"/>
      <c r="G15" s="97"/>
      <c r="H15" s="97"/>
      <c r="I15" s="97"/>
      <c r="J15" s="97"/>
      <c r="K15" s="97"/>
      <c r="L15" s="97"/>
      <c r="M15" s="99"/>
    </row>
    <row r="16" spans="1:18" ht="15.75" thickBot="1" x14ac:dyDescent="0.3">
      <c r="A16" s="9">
        <v>1</v>
      </c>
      <c r="B16" s="10">
        <v>2</v>
      </c>
      <c r="C16" s="10">
        <v>3</v>
      </c>
      <c r="D16" s="11">
        <v>4</v>
      </c>
      <c r="E16" s="12">
        <v>5</v>
      </c>
      <c r="F16" s="11">
        <v>6</v>
      </c>
      <c r="G16" s="12">
        <v>7</v>
      </c>
      <c r="H16" s="11">
        <v>8</v>
      </c>
      <c r="I16" s="12">
        <v>9</v>
      </c>
      <c r="J16" s="11">
        <v>10</v>
      </c>
      <c r="K16" s="12">
        <v>11</v>
      </c>
      <c r="L16" s="11">
        <v>12</v>
      </c>
      <c r="M16" s="13">
        <v>13</v>
      </c>
    </row>
    <row r="17" spans="1:16" s="23" customFormat="1" ht="12.75" x14ac:dyDescent="0.2">
      <c r="A17" s="14"/>
      <c r="B17" s="52" t="s">
        <v>56</v>
      </c>
      <c r="C17" s="16"/>
      <c r="D17" s="17"/>
      <c r="E17" s="18"/>
      <c r="F17" s="19"/>
      <c r="G17" s="19"/>
      <c r="H17" s="19"/>
      <c r="I17" s="20"/>
      <c r="J17" s="21"/>
      <c r="K17" s="21"/>
      <c r="L17" s="21"/>
      <c r="M17" s="22"/>
    </row>
    <row r="18" spans="1:16" s="23" customFormat="1" ht="12.75" x14ac:dyDescent="0.2">
      <c r="A18" s="14">
        <v>1</v>
      </c>
      <c r="B18" s="53" t="s">
        <v>57</v>
      </c>
      <c r="C18" s="16"/>
      <c r="D18" s="17" t="s">
        <v>58</v>
      </c>
      <c r="E18" s="18">
        <v>1</v>
      </c>
      <c r="F18" s="19"/>
      <c r="G18" s="19"/>
      <c r="H18" s="19"/>
      <c r="I18" s="20"/>
      <c r="J18" s="21"/>
      <c r="K18" s="21"/>
      <c r="L18" s="21"/>
      <c r="M18" s="22"/>
    </row>
    <row r="19" spans="1:16" s="23" customFormat="1" ht="12.75" x14ac:dyDescent="0.2">
      <c r="A19" s="14">
        <v>2</v>
      </c>
      <c r="B19" s="25" t="s">
        <v>59</v>
      </c>
      <c r="C19" s="16"/>
      <c r="D19" s="17" t="s">
        <v>8</v>
      </c>
      <c r="E19" s="18">
        <f>ROUND(4,0)</f>
        <v>4</v>
      </c>
      <c r="F19" s="19"/>
      <c r="G19" s="19"/>
      <c r="H19" s="19"/>
      <c r="I19" s="20"/>
      <c r="J19" s="21"/>
      <c r="K19" s="21"/>
      <c r="L19" s="21"/>
      <c r="M19" s="22"/>
      <c r="P19" s="26"/>
    </row>
    <row r="20" spans="1:16" s="23" customFormat="1" ht="12.75" x14ac:dyDescent="0.2">
      <c r="A20" s="14">
        <v>3</v>
      </c>
      <c r="B20" s="25" t="s">
        <v>60</v>
      </c>
      <c r="C20" s="16"/>
      <c r="D20" s="17" t="s">
        <v>8</v>
      </c>
      <c r="E20" s="18">
        <f>ROUND(2,0)</f>
        <v>2</v>
      </c>
      <c r="F20" s="19"/>
      <c r="G20" s="19"/>
      <c r="H20" s="19"/>
      <c r="I20" s="20"/>
      <c r="J20" s="21"/>
      <c r="K20" s="21"/>
      <c r="L20" s="21"/>
      <c r="M20" s="22"/>
      <c r="P20" s="26"/>
    </row>
    <row r="21" spans="1:16" s="23" customFormat="1" ht="12.75" x14ac:dyDescent="0.2">
      <c r="A21" s="14">
        <v>4</v>
      </c>
      <c r="B21" s="25" t="s">
        <v>61</v>
      </c>
      <c r="C21" s="16"/>
      <c r="D21" s="17" t="s">
        <v>15</v>
      </c>
      <c r="E21" s="18">
        <v>60</v>
      </c>
      <c r="F21" s="19"/>
      <c r="G21" s="19"/>
      <c r="H21" s="19"/>
      <c r="I21" s="20"/>
      <c r="J21" s="21"/>
      <c r="K21" s="21"/>
      <c r="L21" s="21"/>
      <c r="M21" s="22"/>
      <c r="P21" s="26"/>
    </row>
    <row r="22" spans="1:16" s="23" customFormat="1" ht="12.75" x14ac:dyDescent="0.2">
      <c r="A22" s="14">
        <v>5</v>
      </c>
      <c r="B22" s="25" t="s">
        <v>133</v>
      </c>
      <c r="C22" s="16"/>
      <c r="D22" s="17" t="s">
        <v>15</v>
      </c>
      <c r="E22" s="18">
        <f>ROUND(50,0)</f>
        <v>50</v>
      </c>
      <c r="F22" s="19"/>
      <c r="G22" s="19"/>
      <c r="H22" s="19"/>
      <c r="I22" s="20"/>
      <c r="J22" s="21"/>
      <c r="K22" s="21"/>
      <c r="L22" s="21"/>
      <c r="M22" s="22"/>
      <c r="P22" s="26"/>
    </row>
    <row r="23" spans="1:16" s="23" customFormat="1" ht="12.75" x14ac:dyDescent="0.2">
      <c r="A23" s="14">
        <v>6</v>
      </c>
      <c r="B23" s="25" t="s">
        <v>62</v>
      </c>
      <c r="C23" s="16"/>
      <c r="D23" s="17" t="s">
        <v>15</v>
      </c>
      <c r="E23" s="18">
        <f>ROUND(10,0)</f>
        <v>10</v>
      </c>
      <c r="F23" s="19"/>
      <c r="G23" s="19"/>
      <c r="H23" s="19"/>
      <c r="I23" s="20"/>
      <c r="J23" s="21"/>
      <c r="K23" s="21"/>
      <c r="L23" s="21"/>
      <c r="M23" s="22"/>
      <c r="P23" s="26"/>
    </row>
    <row r="24" spans="1:16" s="23" customFormat="1" ht="12.75" x14ac:dyDescent="0.2">
      <c r="A24" s="14">
        <v>7</v>
      </c>
      <c r="B24" s="25" t="s">
        <v>63</v>
      </c>
      <c r="C24" s="16"/>
      <c r="D24" s="17" t="s">
        <v>8</v>
      </c>
      <c r="E24" s="18">
        <v>10</v>
      </c>
      <c r="F24" s="19"/>
      <c r="G24" s="19"/>
      <c r="H24" s="19"/>
      <c r="I24" s="20"/>
      <c r="J24" s="21"/>
      <c r="K24" s="21"/>
      <c r="L24" s="21"/>
      <c r="M24" s="22"/>
      <c r="P24" s="26"/>
    </row>
    <row r="25" spans="1:16" s="23" customFormat="1" ht="12.75" x14ac:dyDescent="0.2">
      <c r="A25" s="14">
        <v>8</v>
      </c>
      <c r="B25" s="25" t="s">
        <v>65</v>
      </c>
      <c r="C25" s="16"/>
      <c r="D25" s="17" t="s">
        <v>66</v>
      </c>
      <c r="E25" s="18">
        <v>1</v>
      </c>
      <c r="F25" s="19"/>
      <c r="G25" s="19"/>
      <c r="H25" s="19"/>
      <c r="I25" s="20"/>
      <c r="J25" s="21"/>
      <c r="K25" s="21"/>
      <c r="L25" s="21"/>
      <c r="M25" s="22"/>
    </row>
    <row r="26" spans="1:16" s="23" customFormat="1" ht="12.75" x14ac:dyDescent="0.2">
      <c r="A26" s="14">
        <v>9</v>
      </c>
      <c r="B26" s="25" t="s">
        <v>67</v>
      </c>
      <c r="C26" s="16"/>
      <c r="D26" s="17" t="s">
        <v>66</v>
      </c>
      <c r="E26" s="18">
        <v>1</v>
      </c>
      <c r="F26" s="19"/>
      <c r="G26" s="19"/>
      <c r="H26" s="19"/>
      <c r="I26" s="20"/>
      <c r="J26" s="21"/>
      <c r="K26" s="21"/>
      <c r="L26" s="21"/>
      <c r="M26" s="22"/>
    </row>
    <row r="27" spans="1:16" s="23" customFormat="1" ht="12.75" x14ac:dyDescent="0.2">
      <c r="A27" s="14">
        <v>10</v>
      </c>
      <c r="B27" s="25" t="s">
        <v>68</v>
      </c>
      <c r="C27" s="16"/>
      <c r="D27" s="17" t="s">
        <v>66</v>
      </c>
      <c r="E27" s="18">
        <v>1</v>
      </c>
      <c r="F27" s="19"/>
      <c r="G27" s="19"/>
      <c r="H27" s="19"/>
      <c r="I27" s="20"/>
      <c r="J27" s="21"/>
      <c r="K27" s="21"/>
      <c r="L27" s="21"/>
      <c r="M27" s="22"/>
    </row>
    <row r="28" spans="1:16" s="23" customFormat="1" ht="13.5" thickBot="1" x14ac:dyDescent="0.25">
      <c r="A28" s="14">
        <v>11</v>
      </c>
      <c r="B28" s="25" t="s">
        <v>69</v>
      </c>
      <c r="C28" s="16"/>
      <c r="D28" s="17" t="s">
        <v>66</v>
      </c>
      <c r="E28" s="18">
        <v>1</v>
      </c>
      <c r="F28" s="19"/>
      <c r="G28" s="19"/>
      <c r="H28" s="19"/>
      <c r="I28" s="20"/>
      <c r="J28" s="21"/>
      <c r="K28" s="21"/>
      <c r="L28" s="21"/>
      <c r="M28" s="22"/>
    </row>
    <row r="29" spans="1:16" ht="15.75" thickBot="1" x14ac:dyDescent="0.3">
      <c r="A29" s="91" t="s">
        <v>70</v>
      </c>
      <c r="B29" s="92"/>
      <c r="C29" s="92"/>
      <c r="D29" s="92"/>
      <c r="E29" s="92"/>
      <c r="F29" s="92"/>
      <c r="G29" s="92"/>
      <c r="H29" s="92"/>
      <c r="I29" s="92"/>
      <c r="J29" s="27"/>
      <c r="K29" s="27"/>
      <c r="L29" s="27"/>
      <c r="M29" s="28"/>
    </row>
    <row r="30" spans="1:16" x14ac:dyDescent="0.25">
      <c r="B30" s="29"/>
      <c r="C30" s="29"/>
      <c r="D30" s="30"/>
      <c r="E30" s="7"/>
      <c r="F30" s="31"/>
      <c r="G30" s="31"/>
      <c r="H30" s="31"/>
      <c r="I30" s="31"/>
      <c r="J30" s="31"/>
      <c r="K30" s="31"/>
      <c r="L30" s="31"/>
      <c r="M30" s="31"/>
    </row>
    <row r="31" spans="1:16" x14ac:dyDescent="0.25">
      <c r="B31" s="29"/>
      <c r="C31" s="29"/>
      <c r="D31" s="29"/>
      <c r="E31" s="29"/>
      <c r="F31" s="31"/>
      <c r="G31" s="31"/>
      <c r="H31" s="31"/>
      <c r="I31" s="31"/>
      <c r="J31" s="31"/>
      <c r="K31" s="31"/>
      <c r="L31" s="31"/>
      <c r="M31" s="32"/>
    </row>
  </sheetData>
  <mergeCells count="23">
    <mergeCell ref="B1:Q1"/>
    <mergeCell ref="B3:Q3"/>
    <mergeCell ref="B4:R4"/>
    <mergeCell ref="C8:M8"/>
    <mergeCell ref="C9:M9"/>
    <mergeCell ref="C6:M6"/>
    <mergeCell ref="C7:M7"/>
    <mergeCell ref="A29:I29"/>
    <mergeCell ref="J13:M13"/>
    <mergeCell ref="F14:F15"/>
    <mergeCell ref="G14:G15"/>
    <mergeCell ref="H14:H15"/>
    <mergeCell ref="I14:I15"/>
    <mergeCell ref="J14:J15"/>
    <mergeCell ref="K14:K15"/>
    <mergeCell ref="L14:L15"/>
    <mergeCell ref="M14:M15"/>
    <mergeCell ref="A13:A15"/>
    <mergeCell ref="B13:B15"/>
    <mergeCell ref="C13:C15"/>
    <mergeCell ref="D13:D15"/>
    <mergeCell ref="E13:E15"/>
    <mergeCell ref="F13:I13"/>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C62D9-750C-47CD-BFAA-CF917CC54CF9}">
  <dimension ref="A1:R36"/>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13</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109</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ROUND(4,0)</f>
        <v>4</v>
      </c>
      <c r="F22" s="19"/>
      <c r="G22" s="19"/>
      <c r="H22" s="19"/>
      <c r="I22" s="20"/>
      <c r="J22" s="21"/>
      <c r="K22" s="21"/>
      <c r="L22" s="21"/>
      <c r="M22" s="22"/>
      <c r="P22" s="26"/>
    </row>
    <row r="23" spans="1:16" s="23" customFormat="1" ht="12.75" x14ac:dyDescent="0.2">
      <c r="A23" s="14">
        <v>3</v>
      </c>
      <c r="B23" s="25" t="s">
        <v>60</v>
      </c>
      <c r="C23" s="16"/>
      <c r="D23" s="17" t="s">
        <v>8</v>
      </c>
      <c r="E23" s="18">
        <f>ROUND(2,0)</f>
        <v>2</v>
      </c>
      <c r="F23" s="19"/>
      <c r="G23" s="19"/>
      <c r="H23" s="19"/>
      <c r="I23" s="20"/>
      <c r="J23" s="21"/>
      <c r="K23" s="21"/>
      <c r="L23" s="21"/>
      <c r="M23" s="22"/>
      <c r="P23" s="26"/>
    </row>
    <row r="24" spans="1:16" s="23" customFormat="1" ht="12.75" x14ac:dyDescent="0.2">
      <c r="A24" s="14">
        <v>4</v>
      </c>
      <c r="B24" s="25" t="s">
        <v>61</v>
      </c>
      <c r="C24" s="16"/>
      <c r="D24" s="17" t="s">
        <v>15</v>
      </c>
      <c r="E24" s="18">
        <v>60</v>
      </c>
      <c r="F24" s="19"/>
      <c r="G24" s="19"/>
      <c r="H24" s="19"/>
      <c r="I24" s="20"/>
      <c r="J24" s="21"/>
      <c r="K24" s="21"/>
      <c r="L24" s="21"/>
      <c r="M24" s="22"/>
      <c r="P24" s="26"/>
    </row>
    <row r="25" spans="1:16" s="23" customFormat="1" ht="12.75" x14ac:dyDescent="0.2">
      <c r="A25" s="14">
        <v>5</v>
      </c>
      <c r="B25" s="25" t="s">
        <v>133</v>
      </c>
      <c r="C25" s="16"/>
      <c r="D25" s="17" t="s">
        <v>15</v>
      </c>
      <c r="E25" s="18">
        <f>ROUND(50,0)</f>
        <v>50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v>10</v>
      </c>
      <c r="F27" s="19"/>
      <c r="G27" s="19"/>
      <c r="H27" s="19"/>
      <c r="I27" s="20"/>
      <c r="J27" s="21"/>
      <c r="K27" s="21"/>
      <c r="L27" s="21"/>
      <c r="M27" s="22"/>
      <c r="P27" s="26"/>
    </row>
    <row r="28" spans="1:16" s="23" customFormat="1" ht="12.75" x14ac:dyDescent="0.2">
      <c r="A28" s="14">
        <v>8</v>
      </c>
      <c r="B28" s="25" t="s">
        <v>65</v>
      </c>
      <c r="C28" s="16"/>
      <c r="D28" s="17" t="s">
        <v>66</v>
      </c>
      <c r="E28" s="18">
        <v>1</v>
      </c>
      <c r="F28" s="19"/>
      <c r="G28" s="19"/>
      <c r="H28" s="19"/>
      <c r="I28" s="20"/>
      <c r="J28" s="21"/>
      <c r="K28" s="21"/>
      <c r="L28" s="21"/>
      <c r="M28" s="22"/>
    </row>
    <row r="29" spans="1:16" s="23" customFormat="1" ht="12.75" x14ac:dyDescent="0.2">
      <c r="A29" s="14">
        <v>9</v>
      </c>
      <c r="B29" s="25" t="s">
        <v>67</v>
      </c>
      <c r="C29" s="16"/>
      <c r="D29" s="17" t="s">
        <v>66</v>
      </c>
      <c r="E29" s="18">
        <v>1</v>
      </c>
      <c r="F29" s="19"/>
      <c r="G29" s="19"/>
      <c r="H29" s="19"/>
      <c r="I29" s="20"/>
      <c r="J29" s="21"/>
      <c r="K29" s="21"/>
      <c r="L29" s="21"/>
      <c r="M29" s="22"/>
    </row>
    <row r="30" spans="1:16" s="23" customFormat="1" ht="12.75" x14ac:dyDescent="0.2">
      <c r="A30" s="14">
        <v>10</v>
      </c>
      <c r="B30" s="25" t="s">
        <v>68</v>
      </c>
      <c r="C30" s="16"/>
      <c r="D30" s="17" t="s">
        <v>66</v>
      </c>
      <c r="E30" s="18">
        <v>1</v>
      </c>
      <c r="F30" s="19"/>
      <c r="G30" s="19"/>
      <c r="H30" s="19"/>
      <c r="I30" s="20"/>
      <c r="J30" s="21"/>
      <c r="K30" s="21"/>
      <c r="L30" s="21"/>
      <c r="M30" s="22"/>
    </row>
    <row r="31" spans="1:16" s="23" customFormat="1" ht="13.5" thickBot="1" x14ac:dyDescent="0.25">
      <c r="A31" s="14">
        <v>11</v>
      </c>
      <c r="B31" s="25" t="s">
        <v>69</v>
      </c>
      <c r="C31" s="16"/>
      <c r="D31" s="17" t="s">
        <v>66</v>
      </c>
      <c r="E31" s="18">
        <v>1</v>
      </c>
      <c r="F31" s="19"/>
      <c r="G31" s="19"/>
      <c r="H31" s="19"/>
      <c r="I31" s="20"/>
      <c r="J31" s="21"/>
      <c r="K31" s="21"/>
      <c r="L31" s="21"/>
      <c r="M31" s="22"/>
    </row>
    <row r="32" spans="1:16" ht="15.75" thickBot="1" x14ac:dyDescent="0.3">
      <c r="A32" s="91" t="s">
        <v>70</v>
      </c>
      <c r="B32" s="92"/>
      <c r="C32" s="92"/>
      <c r="D32" s="92"/>
      <c r="E32" s="92"/>
      <c r="F32" s="92"/>
      <c r="G32" s="92"/>
      <c r="H32" s="92"/>
      <c r="I32" s="92"/>
      <c r="J32" s="27"/>
      <c r="K32" s="27"/>
      <c r="L32" s="27"/>
      <c r="M32" s="28"/>
    </row>
    <row r="33" spans="2:13" x14ac:dyDescent="0.25">
      <c r="B33" s="29"/>
      <c r="C33" s="29"/>
      <c r="D33" s="30"/>
      <c r="E33" s="7"/>
      <c r="F33" s="31"/>
      <c r="G33" s="31"/>
      <c r="H33" s="31"/>
      <c r="I33" s="31"/>
      <c r="J33" s="31"/>
      <c r="K33" s="31"/>
      <c r="L33" s="31"/>
      <c r="M33" s="31"/>
    </row>
    <row r="34" spans="2:13" x14ac:dyDescent="0.25">
      <c r="B34" s="29"/>
      <c r="C34" s="29"/>
      <c r="D34" s="29"/>
      <c r="E34" s="29"/>
      <c r="F34" s="31"/>
      <c r="G34" s="31"/>
      <c r="H34" s="31"/>
      <c r="I34" s="31"/>
      <c r="J34" s="31"/>
      <c r="K34" s="31"/>
      <c r="L34" s="31"/>
      <c r="M34" s="32"/>
    </row>
    <row r="36" spans="2:13" x14ac:dyDescent="0.25">
      <c r="B36" s="31"/>
      <c r="C36" s="31"/>
      <c r="D36" s="31"/>
      <c r="E36" s="31"/>
      <c r="F36" s="31"/>
      <c r="G36" s="31"/>
      <c r="H36" s="31"/>
      <c r="I36" s="31"/>
    </row>
  </sheetData>
  <mergeCells count="25">
    <mergeCell ref="B1:Q1"/>
    <mergeCell ref="B3:Q3"/>
    <mergeCell ref="B4:R4"/>
    <mergeCell ref="C11:M11"/>
    <mergeCell ref="C12:M12"/>
    <mergeCell ref="A6:M6"/>
    <mergeCell ref="A7:M7"/>
    <mergeCell ref="C9:M9"/>
    <mergeCell ref="C10:M10"/>
    <mergeCell ref="A32:I32"/>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40E03-8BEA-4A5C-81C0-9A746C0D5804}">
  <dimension ref="A1:R35"/>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14</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110</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59"/>
      <c r="D21" s="17" t="s">
        <v>58</v>
      </c>
      <c r="E21" s="18">
        <v>1</v>
      </c>
      <c r="F21" s="19"/>
      <c r="G21" s="19"/>
      <c r="H21" s="19"/>
      <c r="I21" s="20"/>
      <c r="J21" s="21"/>
      <c r="K21" s="21"/>
      <c r="L21" s="21"/>
      <c r="M21" s="22"/>
    </row>
    <row r="22" spans="1:16" s="23" customFormat="1" ht="12.75" x14ac:dyDescent="0.2">
      <c r="A22" s="14">
        <v>2</v>
      </c>
      <c r="B22" s="25" t="s">
        <v>114</v>
      </c>
      <c r="C22" s="59"/>
      <c r="D22" s="17" t="s">
        <v>8</v>
      </c>
      <c r="E22" s="18">
        <f>ROUND(28,0)</f>
        <v>28</v>
      </c>
      <c r="F22" s="19"/>
      <c r="G22" s="19"/>
      <c r="H22" s="19"/>
      <c r="I22" s="20"/>
      <c r="J22" s="21"/>
      <c r="K22" s="21"/>
      <c r="L22" s="21"/>
      <c r="M22" s="22"/>
      <c r="P22" s="26"/>
    </row>
    <row r="23" spans="1:16" s="23" customFormat="1" ht="12.75" x14ac:dyDescent="0.2">
      <c r="A23" s="14">
        <v>3</v>
      </c>
      <c r="B23" s="25" t="s">
        <v>60</v>
      </c>
      <c r="C23" s="59"/>
      <c r="D23" s="17" t="s">
        <v>8</v>
      </c>
      <c r="E23" s="18">
        <f>ROUND(7,0)</f>
        <v>7</v>
      </c>
      <c r="F23" s="19"/>
      <c r="G23" s="19"/>
      <c r="H23" s="19"/>
      <c r="I23" s="20"/>
      <c r="J23" s="21"/>
      <c r="K23" s="21"/>
      <c r="L23" s="21"/>
      <c r="M23" s="22"/>
      <c r="P23" s="26"/>
    </row>
    <row r="24" spans="1:16" s="23" customFormat="1" ht="12.75" x14ac:dyDescent="0.2">
      <c r="A24" s="14">
        <v>4</v>
      </c>
      <c r="B24" s="25" t="s">
        <v>61</v>
      </c>
      <c r="C24" s="59"/>
      <c r="D24" s="17" t="s">
        <v>15</v>
      </c>
      <c r="E24" s="18">
        <f>ROUND(150,0)</f>
        <v>150</v>
      </c>
      <c r="F24" s="19"/>
      <c r="G24" s="19"/>
      <c r="H24" s="19"/>
      <c r="I24" s="20"/>
      <c r="J24" s="21"/>
      <c r="K24" s="21"/>
      <c r="L24" s="21"/>
      <c r="M24" s="22"/>
      <c r="P24" s="26"/>
    </row>
    <row r="25" spans="1:16" s="23" customFormat="1" ht="12.75" x14ac:dyDescent="0.2">
      <c r="A25" s="14"/>
      <c r="B25" s="25" t="s">
        <v>133</v>
      </c>
      <c r="C25" s="59"/>
      <c r="D25" s="17" t="s">
        <v>15</v>
      </c>
      <c r="E25" s="18">
        <f>ROUND(110,0)</f>
        <v>110</v>
      </c>
      <c r="F25" s="19"/>
      <c r="G25" s="19"/>
      <c r="H25" s="19"/>
      <c r="I25" s="20"/>
      <c r="J25" s="21"/>
      <c r="K25" s="21"/>
      <c r="L25" s="21"/>
      <c r="M25" s="22"/>
      <c r="P25" s="26"/>
    </row>
    <row r="26" spans="1:16" s="23" customFormat="1" ht="12.75" x14ac:dyDescent="0.2">
      <c r="A26" s="14">
        <v>5</v>
      </c>
      <c r="B26" s="25" t="s">
        <v>62</v>
      </c>
      <c r="C26" s="59"/>
      <c r="D26" s="17" t="s">
        <v>15</v>
      </c>
      <c r="E26" s="18">
        <f>ROUND(40,0)</f>
        <v>40</v>
      </c>
      <c r="F26" s="19"/>
      <c r="G26" s="19"/>
      <c r="H26" s="19"/>
      <c r="I26" s="20"/>
      <c r="J26" s="21"/>
      <c r="K26" s="21"/>
      <c r="L26" s="21"/>
      <c r="M26" s="22"/>
      <c r="P26" s="26"/>
    </row>
    <row r="27" spans="1:16" s="23" customFormat="1" ht="12.75" x14ac:dyDescent="0.2">
      <c r="A27" s="14">
        <v>6</v>
      </c>
      <c r="B27" s="25" t="s">
        <v>63</v>
      </c>
      <c r="C27" s="59"/>
      <c r="D27" s="17" t="s">
        <v>8</v>
      </c>
      <c r="E27" s="18">
        <f>ROUND(10,0)</f>
        <v>10</v>
      </c>
      <c r="F27" s="19"/>
      <c r="G27" s="19"/>
      <c r="H27" s="19"/>
      <c r="I27" s="20"/>
      <c r="J27" s="21"/>
      <c r="K27" s="21"/>
      <c r="L27" s="21"/>
      <c r="M27" s="22"/>
      <c r="P27" s="26"/>
    </row>
    <row r="28" spans="1:16" s="23" customFormat="1" ht="12.75" x14ac:dyDescent="0.2">
      <c r="A28" s="14">
        <v>8</v>
      </c>
      <c r="B28" s="66" t="s">
        <v>16</v>
      </c>
      <c r="C28" s="67"/>
      <c r="D28" s="68" t="s">
        <v>8</v>
      </c>
      <c r="E28" s="69">
        <f>ROUND(3,0)</f>
        <v>3</v>
      </c>
      <c r="F28" s="19"/>
      <c r="G28" s="19"/>
      <c r="H28" s="19"/>
      <c r="I28" s="20"/>
      <c r="J28" s="21"/>
      <c r="K28" s="21"/>
      <c r="L28" s="21"/>
      <c r="M28" s="22"/>
    </row>
    <row r="29" spans="1:16" s="23" customFormat="1" ht="12.75" x14ac:dyDescent="0.2">
      <c r="A29" s="14">
        <v>9</v>
      </c>
      <c r="B29" s="66" t="s">
        <v>65</v>
      </c>
      <c r="C29" s="67"/>
      <c r="D29" s="68" t="s">
        <v>66</v>
      </c>
      <c r="E29" s="69">
        <v>1</v>
      </c>
      <c r="F29" s="19"/>
      <c r="G29" s="19"/>
      <c r="H29" s="19"/>
      <c r="I29" s="20"/>
      <c r="J29" s="21"/>
      <c r="K29" s="21"/>
      <c r="L29" s="21"/>
      <c r="M29" s="22"/>
    </row>
    <row r="30" spans="1:16" s="23" customFormat="1" ht="12.75" x14ac:dyDescent="0.2">
      <c r="A30" s="14">
        <v>10</v>
      </c>
      <c r="B30" s="25" t="s">
        <v>67</v>
      </c>
      <c r="C30" s="59"/>
      <c r="D30" s="17" t="s">
        <v>66</v>
      </c>
      <c r="E30" s="18">
        <v>1</v>
      </c>
      <c r="F30" s="19"/>
      <c r="G30" s="19"/>
      <c r="H30" s="19"/>
      <c r="I30" s="20"/>
      <c r="J30" s="21"/>
      <c r="K30" s="21"/>
      <c r="L30" s="21"/>
      <c r="M30" s="22"/>
    </row>
    <row r="31" spans="1:16" s="23" customFormat="1" ht="12.75" x14ac:dyDescent="0.2">
      <c r="A31" s="14">
        <v>11</v>
      </c>
      <c r="B31" s="25" t="s">
        <v>68</v>
      </c>
      <c r="C31" s="59"/>
      <c r="D31" s="17" t="s">
        <v>66</v>
      </c>
      <c r="E31" s="18">
        <v>1</v>
      </c>
      <c r="F31" s="19"/>
      <c r="G31" s="19"/>
      <c r="H31" s="19"/>
      <c r="I31" s="20"/>
      <c r="J31" s="21"/>
      <c r="K31" s="21"/>
      <c r="L31" s="21"/>
      <c r="M31" s="22"/>
    </row>
    <row r="32" spans="1:16" s="23" customFormat="1" ht="13.5" thickBot="1" x14ac:dyDescent="0.25">
      <c r="A32" s="14">
        <v>12</v>
      </c>
      <c r="B32" s="25" t="s">
        <v>69</v>
      </c>
      <c r="C32" s="59"/>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sheetData>
  <mergeCells count="25">
    <mergeCell ref="A33:I33"/>
    <mergeCell ref="H17:H18"/>
    <mergeCell ref="I17:I18"/>
    <mergeCell ref="J17:J18"/>
    <mergeCell ref="K17:K18"/>
    <mergeCell ref="A16:A18"/>
    <mergeCell ref="B16:B18"/>
    <mergeCell ref="C16:C18"/>
    <mergeCell ref="D16:D18"/>
    <mergeCell ref="E16:E18"/>
    <mergeCell ref="F17:F18"/>
    <mergeCell ref="G17:G18"/>
    <mergeCell ref="C11:M11"/>
    <mergeCell ref="B1:Q1"/>
    <mergeCell ref="B3:Q3"/>
    <mergeCell ref="B4:R4"/>
    <mergeCell ref="L17:L18"/>
    <mergeCell ref="M17:M18"/>
    <mergeCell ref="C12:M12"/>
    <mergeCell ref="A6:M6"/>
    <mergeCell ref="A7:M7"/>
    <mergeCell ref="C9:M9"/>
    <mergeCell ref="C10:M10"/>
    <mergeCell ref="F16:I16"/>
    <mergeCell ref="J16:M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2808A-C5BF-4A15-A1E3-4670790D6D88}">
  <dimension ref="A1:R35"/>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10</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111</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ROUND(28,0)</f>
        <v>28</v>
      </c>
      <c r="F22" s="19"/>
      <c r="G22" s="19"/>
      <c r="H22" s="19"/>
      <c r="I22" s="20"/>
      <c r="J22" s="21"/>
      <c r="K22" s="21"/>
      <c r="L22" s="21"/>
      <c r="M22" s="22"/>
      <c r="P22" s="26"/>
    </row>
    <row r="23" spans="1:16" s="23" customFormat="1" ht="12.75" x14ac:dyDescent="0.2">
      <c r="A23" s="14">
        <v>4</v>
      </c>
      <c r="B23" s="25" t="s">
        <v>60</v>
      </c>
      <c r="C23" s="16"/>
      <c r="D23" s="17" t="s">
        <v>8</v>
      </c>
      <c r="E23" s="18">
        <v>10</v>
      </c>
      <c r="F23" s="19"/>
      <c r="G23" s="19"/>
      <c r="H23" s="19"/>
      <c r="I23" s="20"/>
      <c r="J23" s="21"/>
      <c r="K23" s="21"/>
      <c r="L23" s="21"/>
      <c r="M23" s="22"/>
      <c r="P23" s="26"/>
    </row>
    <row r="24" spans="1:16" s="23" customFormat="1" ht="12.75" x14ac:dyDescent="0.2">
      <c r="A24" s="14">
        <v>5</v>
      </c>
      <c r="B24" s="25" t="s">
        <v>75</v>
      </c>
      <c r="C24" s="16"/>
      <c r="D24" s="17" t="s">
        <v>8</v>
      </c>
      <c r="E24" s="18">
        <f>ROUND(3,0)</f>
        <v>3</v>
      </c>
      <c r="F24" s="19"/>
      <c r="G24" s="19"/>
      <c r="H24" s="19"/>
      <c r="I24" s="20"/>
      <c r="J24" s="21"/>
      <c r="K24" s="21"/>
      <c r="L24" s="21"/>
      <c r="M24" s="22"/>
      <c r="P24" s="26"/>
    </row>
    <row r="25" spans="1:16" s="23" customFormat="1" ht="12.75" x14ac:dyDescent="0.2">
      <c r="A25" s="14">
        <v>6</v>
      </c>
      <c r="B25" s="25" t="s">
        <v>61</v>
      </c>
      <c r="C25" s="16"/>
      <c r="D25" s="17" t="s">
        <v>15</v>
      </c>
      <c r="E25" s="18">
        <f>ROUND(150,0)</f>
        <v>150</v>
      </c>
      <c r="F25" s="19"/>
      <c r="G25" s="19"/>
      <c r="H25" s="19"/>
      <c r="I25" s="20"/>
      <c r="J25" s="21"/>
      <c r="K25" s="21"/>
      <c r="L25" s="21"/>
      <c r="M25" s="22"/>
      <c r="P25" s="26"/>
    </row>
    <row r="26" spans="1:16" s="23" customFormat="1" ht="12.75" x14ac:dyDescent="0.2">
      <c r="A26" s="14"/>
      <c r="B26" s="25" t="s">
        <v>133</v>
      </c>
      <c r="C26" s="16"/>
      <c r="D26" s="17" t="s">
        <v>15</v>
      </c>
      <c r="E26" s="18">
        <f>ROUND(110,0)</f>
        <v>110</v>
      </c>
      <c r="F26" s="19"/>
      <c r="G26" s="19"/>
      <c r="H26" s="19"/>
      <c r="I26" s="20"/>
      <c r="J26" s="21"/>
      <c r="K26" s="21"/>
      <c r="L26" s="21"/>
      <c r="M26" s="22"/>
      <c r="P26" s="26"/>
    </row>
    <row r="27" spans="1:16" s="23" customFormat="1" ht="12.75" x14ac:dyDescent="0.2">
      <c r="A27" s="14">
        <v>7</v>
      </c>
      <c r="B27" s="25" t="s">
        <v>62</v>
      </c>
      <c r="C27" s="16"/>
      <c r="D27" s="17" t="s">
        <v>15</v>
      </c>
      <c r="E27" s="18">
        <f>ROUND(40,0)</f>
        <v>40</v>
      </c>
      <c r="F27" s="19"/>
      <c r="G27" s="19"/>
      <c r="H27" s="19"/>
      <c r="I27" s="20"/>
      <c r="J27" s="21"/>
      <c r="K27" s="21"/>
      <c r="L27" s="21"/>
      <c r="M27" s="22"/>
      <c r="P27" s="26"/>
    </row>
    <row r="28" spans="1:16" s="23" customFormat="1" ht="12.75" x14ac:dyDescent="0.2">
      <c r="A28" s="14">
        <v>8</v>
      </c>
      <c r="B28" s="25" t="s">
        <v>63</v>
      </c>
      <c r="C28" s="16"/>
      <c r="D28" s="17" t="s">
        <v>8</v>
      </c>
      <c r="E28" s="18">
        <f>ROUND(10,0)</f>
        <v>10</v>
      </c>
      <c r="F28" s="19"/>
      <c r="G28" s="19"/>
      <c r="H28" s="19"/>
      <c r="I28" s="20"/>
      <c r="J28" s="21"/>
      <c r="K28" s="21"/>
      <c r="L28" s="21"/>
      <c r="M28" s="22"/>
      <c r="P28" s="26"/>
    </row>
    <row r="29" spans="1:16" s="23" customFormat="1" ht="12.75" x14ac:dyDescent="0.2">
      <c r="A29" s="14">
        <v>10</v>
      </c>
      <c r="B29" s="25" t="s">
        <v>65</v>
      </c>
      <c r="C29" s="16"/>
      <c r="D29" s="17" t="s">
        <v>66</v>
      </c>
      <c r="E29" s="18">
        <v>1</v>
      </c>
      <c r="F29" s="19"/>
      <c r="G29" s="19"/>
      <c r="H29" s="19"/>
      <c r="I29" s="20"/>
      <c r="J29" s="21"/>
      <c r="K29" s="21"/>
      <c r="L29" s="21"/>
      <c r="M29" s="22"/>
    </row>
    <row r="30" spans="1:16" s="23" customFormat="1" ht="12.75" x14ac:dyDescent="0.2">
      <c r="A30" s="14">
        <v>11</v>
      </c>
      <c r="B30" s="25" t="s">
        <v>67</v>
      </c>
      <c r="C30" s="16"/>
      <c r="D30" s="17" t="s">
        <v>66</v>
      </c>
      <c r="E30" s="18">
        <v>1</v>
      </c>
      <c r="F30" s="19"/>
      <c r="G30" s="19"/>
      <c r="H30" s="19"/>
      <c r="I30" s="20"/>
      <c r="J30" s="21"/>
      <c r="K30" s="21"/>
      <c r="L30" s="21"/>
      <c r="M30" s="22"/>
    </row>
    <row r="31" spans="1:16" s="23" customFormat="1" ht="12.75" x14ac:dyDescent="0.2">
      <c r="A31" s="14">
        <v>12</v>
      </c>
      <c r="B31" s="25" t="s">
        <v>68</v>
      </c>
      <c r="C31" s="16"/>
      <c r="D31" s="17" t="s">
        <v>66</v>
      </c>
      <c r="E31" s="18">
        <v>1</v>
      </c>
      <c r="F31" s="19"/>
      <c r="G31" s="19"/>
      <c r="H31" s="19"/>
      <c r="I31" s="20"/>
      <c r="J31" s="21"/>
      <c r="K31" s="21"/>
      <c r="L31" s="21"/>
      <c r="M31" s="22"/>
    </row>
    <row r="32" spans="1:16" s="23" customFormat="1" ht="13.5" thickBot="1" x14ac:dyDescent="0.25">
      <c r="A32" s="14">
        <v>13</v>
      </c>
      <c r="B32" s="25" t="s">
        <v>69</v>
      </c>
      <c r="C32" s="16"/>
      <c r="D32" s="17" t="s">
        <v>66</v>
      </c>
      <c r="E32" s="18">
        <v>1</v>
      </c>
      <c r="F32" s="19"/>
      <c r="G32" s="19"/>
      <c r="H32" s="19"/>
      <c r="I32" s="20"/>
      <c r="J32" s="21"/>
      <c r="K32" s="21"/>
      <c r="L32" s="21"/>
      <c r="M32" s="22"/>
    </row>
    <row r="33" spans="1:13" ht="15.75" thickBot="1" x14ac:dyDescent="0.3">
      <c r="A33" s="91" t="s">
        <v>70</v>
      </c>
      <c r="B33" s="92"/>
      <c r="C33" s="92"/>
      <c r="D33" s="92"/>
      <c r="E33" s="92"/>
      <c r="F33" s="92"/>
      <c r="G33" s="92"/>
      <c r="H33" s="92"/>
      <c r="I33" s="92"/>
      <c r="J33" s="27"/>
      <c r="K33" s="27"/>
      <c r="L33" s="27"/>
      <c r="M33" s="28"/>
    </row>
    <row r="34" spans="1:13" x14ac:dyDescent="0.25">
      <c r="B34" s="29"/>
      <c r="C34" s="29"/>
      <c r="D34" s="30"/>
      <c r="E34" s="7"/>
      <c r="F34" s="31"/>
      <c r="G34" s="31"/>
      <c r="H34" s="31"/>
      <c r="I34" s="31"/>
      <c r="J34" s="31"/>
      <c r="K34" s="31"/>
      <c r="L34" s="31"/>
      <c r="M34" s="31"/>
    </row>
    <row r="35" spans="1:13" x14ac:dyDescent="0.25">
      <c r="B35" s="29"/>
      <c r="C35" s="29"/>
      <c r="D35" s="29"/>
      <c r="E35" s="29"/>
      <c r="F35" s="31"/>
      <c r="G35" s="31"/>
      <c r="H35" s="31"/>
      <c r="I35" s="31"/>
      <c r="J35" s="31"/>
      <c r="K35" s="31"/>
      <c r="L35" s="31"/>
      <c r="M35" s="32"/>
    </row>
  </sheetData>
  <mergeCells count="25">
    <mergeCell ref="B1:Q1"/>
    <mergeCell ref="B3:Q3"/>
    <mergeCell ref="B4:R4"/>
    <mergeCell ref="C11:M11"/>
    <mergeCell ref="C12:M12"/>
    <mergeCell ref="A6:M6"/>
    <mergeCell ref="A7:M7"/>
    <mergeCell ref="C9:M9"/>
    <mergeCell ref="C10:M10"/>
    <mergeCell ref="A33:I33"/>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F078F-EA73-4BC7-84FC-2A4D8C605CCC}">
  <dimension ref="A1:R34"/>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6384"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13</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112</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f>ROUND(4,0)</f>
        <v>4</v>
      </c>
      <c r="F22" s="19"/>
      <c r="G22" s="19"/>
      <c r="H22" s="19"/>
      <c r="I22" s="20"/>
      <c r="J22" s="21"/>
      <c r="K22" s="21"/>
      <c r="L22" s="21"/>
      <c r="M22" s="22"/>
      <c r="P22" s="26"/>
    </row>
    <row r="23" spans="1:16" s="23" customFormat="1" ht="12.75" x14ac:dyDescent="0.2">
      <c r="A23" s="14">
        <v>3</v>
      </c>
      <c r="B23" s="25" t="s">
        <v>60</v>
      </c>
      <c r="C23" s="16"/>
      <c r="D23" s="17" t="s">
        <v>8</v>
      </c>
      <c r="E23" s="18">
        <f>ROUND(4,0)</f>
        <v>4</v>
      </c>
      <c r="F23" s="19"/>
      <c r="G23" s="19"/>
      <c r="H23" s="19"/>
      <c r="I23" s="20"/>
      <c r="J23" s="21"/>
      <c r="K23" s="21"/>
      <c r="L23" s="21"/>
      <c r="M23" s="22"/>
      <c r="P23" s="26"/>
    </row>
    <row r="24" spans="1:16" s="23" customFormat="1" ht="12.75" x14ac:dyDescent="0.2">
      <c r="A24" s="14">
        <v>4</v>
      </c>
      <c r="B24" s="25" t="s">
        <v>61</v>
      </c>
      <c r="C24" s="16"/>
      <c r="D24" s="17" t="s">
        <v>15</v>
      </c>
      <c r="E24" s="18">
        <v>60</v>
      </c>
      <c r="F24" s="19"/>
      <c r="G24" s="19"/>
      <c r="H24" s="19"/>
      <c r="I24" s="20"/>
      <c r="J24" s="21"/>
      <c r="K24" s="21"/>
      <c r="L24" s="21"/>
      <c r="M24" s="22"/>
      <c r="P24" s="26"/>
    </row>
    <row r="25" spans="1:16" s="23" customFormat="1" ht="12.75" x14ac:dyDescent="0.2">
      <c r="A25" s="14">
        <v>5</v>
      </c>
      <c r="B25" s="25" t="s">
        <v>133</v>
      </c>
      <c r="C25" s="16"/>
      <c r="D25" s="17" t="s">
        <v>15</v>
      </c>
      <c r="E25" s="18">
        <f>ROUND(50,0)</f>
        <v>50</v>
      </c>
      <c r="F25" s="19"/>
      <c r="G25" s="19"/>
      <c r="H25" s="19"/>
      <c r="I25" s="20"/>
      <c r="J25" s="21"/>
      <c r="K25" s="21"/>
      <c r="L25" s="21"/>
      <c r="M25" s="22"/>
      <c r="P25" s="26"/>
    </row>
    <row r="26" spans="1:16" s="23" customFormat="1" ht="12.75" x14ac:dyDescent="0.2">
      <c r="A26" s="14">
        <v>6</v>
      </c>
      <c r="B26" s="25" t="s">
        <v>62</v>
      </c>
      <c r="C26" s="16"/>
      <c r="D26" s="17" t="s">
        <v>15</v>
      </c>
      <c r="E26" s="18">
        <f>ROUND(10,0)</f>
        <v>10</v>
      </c>
      <c r="F26" s="19"/>
      <c r="G26" s="19"/>
      <c r="H26" s="19"/>
      <c r="I26" s="20"/>
      <c r="J26" s="21"/>
      <c r="K26" s="21"/>
      <c r="L26" s="21"/>
      <c r="M26" s="22"/>
      <c r="P26" s="26"/>
    </row>
    <row r="27" spans="1:16" s="23" customFormat="1" ht="12.75" x14ac:dyDescent="0.2">
      <c r="A27" s="14">
        <v>7</v>
      </c>
      <c r="B27" s="25" t="s">
        <v>63</v>
      </c>
      <c r="C27" s="16"/>
      <c r="D27" s="17" t="s">
        <v>8</v>
      </c>
      <c r="E27" s="18">
        <f>ROUND(5,0)</f>
        <v>5</v>
      </c>
      <c r="F27" s="19"/>
      <c r="G27" s="19"/>
      <c r="H27" s="19"/>
      <c r="I27" s="20"/>
      <c r="J27" s="21"/>
      <c r="K27" s="21"/>
      <c r="L27" s="21"/>
      <c r="M27" s="22"/>
      <c r="P27" s="26"/>
    </row>
    <row r="28" spans="1:16" s="23" customFormat="1" ht="12.75" x14ac:dyDescent="0.2">
      <c r="A28" s="14">
        <v>9</v>
      </c>
      <c r="B28" s="25" t="s">
        <v>65</v>
      </c>
      <c r="C28" s="16"/>
      <c r="D28" s="17" t="s">
        <v>66</v>
      </c>
      <c r="E28" s="18">
        <v>1</v>
      </c>
      <c r="F28" s="19"/>
      <c r="G28" s="19"/>
      <c r="H28" s="19"/>
      <c r="I28" s="20"/>
      <c r="J28" s="21"/>
      <c r="K28" s="21"/>
      <c r="L28" s="21"/>
      <c r="M28" s="22"/>
    </row>
    <row r="29" spans="1:16" s="23" customFormat="1" ht="12.75" x14ac:dyDescent="0.2">
      <c r="A29" s="14">
        <v>10</v>
      </c>
      <c r="B29" s="25" t="s">
        <v>67</v>
      </c>
      <c r="C29" s="16"/>
      <c r="D29" s="17" t="s">
        <v>66</v>
      </c>
      <c r="E29" s="18">
        <v>1</v>
      </c>
      <c r="F29" s="19"/>
      <c r="G29" s="19"/>
      <c r="H29" s="19"/>
      <c r="I29" s="20"/>
      <c r="J29" s="21"/>
      <c r="K29" s="21"/>
      <c r="L29" s="21"/>
      <c r="M29" s="22"/>
    </row>
    <row r="30" spans="1:16" s="23" customFormat="1" ht="12.75" x14ac:dyDescent="0.2">
      <c r="A30" s="14">
        <v>11</v>
      </c>
      <c r="B30" s="25" t="s">
        <v>68</v>
      </c>
      <c r="C30" s="16"/>
      <c r="D30" s="17" t="s">
        <v>66</v>
      </c>
      <c r="E30" s="18">
        <v>1</v>
      </c>
      <c r="F30" s="19"/>
      <c r="G30" s="19"/>
      <c r="H30" s="19"/>
      <c r="I30" s="20"/>
      <c r="J30" s="21"/>
      <c r="K30" s="21"/>
      <c r="L30" s="21"/>
      <c r="M30" s="22"/>
    </row>
    <row r="31" spans="1:16" s="23" customFormat="1" ht="13.5" thickBot="1" x14ac:dyDescent="0.25">
      <c r="A31" s="14">
        <v>12</v>
      </c>
      <c r="B31" s="25" t="s">
        <v>69</v>
      </c>
      <c r="C31" s="16"/>
      <c r="D31" s="17" t="s">
        <v>66</v>
      </c>
      <c r="E31" s="18">
        <v>1</v>
      </c>
      <c r="F31" s="19"/>
      <c r="G31" s="19"/>
      <c r="H31" s="19"/>
      <c r="I31" s="20"/>
      <c r="J31" s="21"/>
      <c r="K31" s="21"/>
      <c r="L31" s="21"/>
      <c r="M31" s="22"/>
    </row>
    <row r="32" spans="1:16" ht="15.75" thickBot="1" x14ac:dyDescent="0.3">
      <c r="A32" s="91" t="s">
        <v>70</v>
      </c>
      <c r="B32" s="92"/>
      <c r="C32" s="92"/>
      <c r="D32" s="92"/>
      <c r="E32" s="92"/>
      <c r="F32" s="92"/>
      <c r="G32" s="92"/>
      <c r="H32" s="92"/>
      <c r="I32" s="92"/>
      <c r="J32" s="27"/>
      <c r="K32" s="27"/>
      <c r="L32" s="27"/>
      <c r="M32" s="28"/>
    </row>
    <row r="33" spans="2:13" x14ac:dyDescent="0.25">
      <c r="B33" s="29"/>
      <c r="C33" s="29"/>
      <c r="D33" s="30"/>
      <c r="E33" s="7"/>
      <c r="F33" s="31"/>
      <c r="G33" s="31"/>
      <c r="H33" s="31"/>
      <c r="I33" s="31"/>
      <c r="J33" s="31"/>
      <c r="K33" s="31"/>
      <c r="L33" s="31"/>
      <c r="M33" s="31"/>
    </row>
    <row r="34" spans="2:13" x14ac:dyDescent="0.25">
      <c r="B34" s="29"/>
      <c r="C34" s="29"/>
      <c r="D34" s="29"/>
      <c r="E34" s="29"/>
      <c r="F34" s="31"/>
      <c r="G34" s="31"/>
      <c r="H34" s="31"/>
      <c r="I34" s="31"/>
      <c r="J34" s="31"/>
      <c r="K34" s="31"/>
      <c r="L34" s="31"/>
      <c r="M34" s="32"/>
    </row>
  </sheetData>
  <mergeCells count="25">
    <mergeCell ref="B1:Q1"/>
    <mergeCell ref="B3:Q3"/>
    <mergeCell ref="B4:R4"/>
    <mergeCell ref="C11:M11"/>
    <mergeCell ref="C12:M12"/>
    <mergeCell ref="A6:M6"/>
    <mergeCell ref="A7:M7"/>
    <mergeCell ref="C9:M9"/>
    <mergeCell ref="C10:M10"/>
    <mergeCell ref="A32:I32"/>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AF465-A084-4276-B686-A5EFF7F79351}">
  <dimension ref="A1:R34"/>
  <sheetViews>
    <sheetView zoomScaleNormal="100" zoomScaleSheetLayoutView="100" zoomScalePageLayoutView="70" workbookViewId="0">
      <selection activeCell="A13" sqref="A13:XFD13"/>
    </sheetView>
  </sheetViews>
  <sheetFormatPr defaultRowHeight="15" x14ac:dyDescent="0.25"/>
  <cols>
    <col min="1" max="1" width="8.85546875" style="1" customWidth="1"/>
    <col min="2" max="2" width="42.140625" style="1" bestFit="1" customWidth="1"/>
    <col min="3" max="3" width="15.5703125" style="1" customWidth="1"/>
    <col min="4" max="4" width="7.85546875" style="1" customWidth="1"/>
    <col min="5" max="5" width="8.5703125" style="1" customWidth="1"/>
    <col min="6" max="6" width="10.42578125" style="1" customWidth="1"/>
    <col min="7" max="7" width="12" style="1" customWidth="1"/>
    <col min="8" max="8" width="11.140625" style="1" customWidth="1"/>
    <col min="9" max="9" width="11.85546875" style="1" customWidth="1"/>
    <col min="10" max="10" width="12.7109375" style="1" customWidth="1"/>
    <col min="11" max="11" width="12" style="1" customWidth="1"/>
    <col min="12" max="12" width="12.42578125" style="1" customWidth="1"/>
    <col min="13" max="13" width="15.7109375" style="1" customWidth="1"/>
    <col min="14" max="15" width="9.140625" style="1"/>
  </cols>
  <sheetData>
    <row r="1" spans="1:18" s="75" customFormat="1" ht="48" customHeight="1" x14ac:dyDescent="0.25">
      <c r="B1" s="88" t="s">
        <v>128</v>
      </c>
      <c r="C1" s="88"/>
      <c r="D1" s="88"/>
      <c r="E1" s="88"/>
      <c r="F1" s="88"/>
      <c r="G1" s="88"/>
      <c r="H1" s="88"/>
      <c r="I1" s="88"/>
      <c r="J1" s="88"/>
      <c r="K1" s="88"/>
      <c r="L1" s="88"/>
      <c r="M1" s="88"/>
      <c r="N1" s="88"/>
      <c r="O1" s="88"/>
      <c r="P1" s="88"/>
      <c r="Q1" s="88"/>
    </row>
    <row r="2" spans="1:18" s="75" customFormat="1" ht="15.75" x14ac:dyDescent="0.25">
      <c r="B2" s="76"/>
      <c r="E2" s="76"/>
    </row>
    <row r="3" spans="1:18" s="75" customFormat="1" ht="15.75" customHeight="1" x14ac:dyDescent="0.25">
      <c r="B3" s="89" t="s">
        <v>126</v>
      </c>
      <c r="C3" s="89"/>
      <c r="D3" s="89"/>
      <c r="E3" s="89"/>
      <c r="F3" s="89"/>
      <c r="G3" s="89"/>
      <c r="H3" s="89"/>
      <c r="I3" s="89"/>
      <c r="J3" s="89"/>
      <c r="K3" s="89"/>
      <c r="L3" s="89"/>
      <c r="M3" s="89"/>
      <c r="N3" s="89"/>
      <c r="O3" s="89"/>
      <c r="P3" s="89"/>
      <c r="Q3" s="89"/>
    </row>
    <row r="4" spans="1:18" s="77" customFormat="1" ht="33" customHeight="1" x14ac:dyDescent="0.25">
      <c r="B4" s="90" t="s">
        <v>127</v>
      </c>
      <c r="C4" s="90"/>
      <c r="D4" s="90"/>
      <c r="E4" s="90"/>
      <c r="F4" s="90"/>
      <c r="G4" s="90"/>
      <c r="H4" s="90"/>
      <c r="I4" s="90"/>
      <c r="J4" s="90"/>
      <c r="K4" s="90"/>
      <c r="L4" s="90"/>
      <c r="M4" s="90"/>
      <c r="N4" s="90"/>
      <c r="O4" s="90"/>
      <c r="P4" s="90"/>
      <c r="Q4" s="90"/>
      <c r="R4" s="90"/>
    </row>
    <row r="5" spans="1:18" ht="20.25" x14ac:dyDescent="0.25">
      <c r="A5" s="47"/>
      <c r="B5" s="47"/>
      <c r="C5" s="47"/>
      <c r="D5" s="47"/>
      <c r="E5" s="47"/>
      <c r="F5" s="47"/>
      <c r="G5" s="47"/>
      <c r="H5" s="47"/>
      <c r="I5" s="47"/>
      <c r="J5" s="47"/>
      <c r="K5" s="47"/>
      <c r="L5" s="47"/>
      <c r="M5" s="47"/>
    </row>
    <row r="6" spans="1:18" ht="15.75" x14ac:dyDescent="0.25">
      <c r="A6" s="116" t="s">
        <v>48</v>
      </c>
      <c r="B6" s="116"/>
      <c r="C6" s="116"/>
      <c r="D6" s="116"/>
      <c r="E6" s="116"/>
      <c r="F6" s="116"/>
      <c r="G6" s="116"/>
      <c r="H6" s="116"/>
      <c r="I6" s="116"/>
      <c r="J6" s="116"/>
      <c r="K6" s="116"/>
      <c r="L6" s="116"/>
      <c r="M6" s="116"/>
    </row>
    <row r="7" spans="1:18" x14ac:dyDescent="0.25">
      <c r="A7" s="117" t="s">
        <v>2</v>
      </c>
      <c r="B7" s="117"/>
      <c r="C7" s="117"/>
      <c r="D7" s="117"/>
      <c r="E7" s="117"/>
      <c r="F7" s="117"/>
      <c r="G7" s="117"/>
      <c r="H7" s="117"/>
      <c r="I7" s="117"/>
      <c r="J7" s="117"/>
      <c r="K7" s="117"/>
      <c r="L7" s="117"/>
      <c r="M7" s="117"/>
    </row>
    <row r="9" spans="1:18" x14ac:dyDescent="0.25">
      <c r="B9" s="48" t="s">
        <v>78</v>
      </c>
      <c r="C9" s="87" t="s">
        <v>79</v>
      </c>
      <c r="D9" s="87"/>
      <c r="E9" s="87"/>
      <c r="F9" s="87"/>
      <c r="G9" s="87"/>
      <c r="H9" s="87"/>
      <c r="I9" s="87"/>
      <c r="J9" s="87"/>
      <c r="K9" s="87"/>
      <c r="L9" s="87"/>
      <c r="M9" s="87"/>
    </row>
    <row r="10" spans="1:18" x14ac:dyDescent="0.25">
      <c r="B10" s="48" t="s">
        <v>80</v>
      </c>
      <c r="C10" s="87" t="s">
        <v>113</v>
      </c>
      <c r="D10" s="87"/>
      <c r="E10" s="87"/>
      <c r="F10" s="87"/>
      <c r="G10" s="87"/>
      <c r="H10" s="87"/>
      <c r="I10" s="87"/>
      <c r="J10" s="87"/>
      <c r="K10" s="87"/>
      <c r="L10" s="87"/>
      <c r="M10" s="87"/>
    </row>
    <row r="11" spans="1:18" x14ac:dyDescent="0.25">
      <c r="B11" s="48" t="s">
        <v>81</v>
      </c>
      <c r="C11" s="87" t="s">
        <v>82</v>
      </c>
      <c r="D11" s="87"/>
      <c r="E11" s="87"/>
      <c r="F11" s="87"/>
      <c r="G11" s="87"/>
      <c r="H11" s="87"/>
      <c r="I11" s="87"/>
      <c r="J11" s="87"/>
      <c r="K11" s="87"/>
      <c r="L11" s="87"/>
      <c r="M11" s="87"/>
    </row>
    <row r="12" spans="1:18" x14ac:dyDescent="0.25">
      <c r="B12" s="48" t="s">
        <v>3</v>
      </c>
      <c r="C12" s="87"/>
      <c r="D12" s="87"/>
      <c r="E12" s="87"/>
      <c r="F12" s="87"/>
      <c r="G12" s="87"/>
      <c r="H12" s="87"/>
      <c r="I12" s="87"/>
      <c r="J12" s="87"/>
      <c r="K12" s="87"/>
      <c r="L12" s="87"/>
      <c r="M12" s="87"/>
    </row>
    <row r="13" spans="1:18" x14ac:dyDescent="0.25">
      <c r="B13" s="48"/>
      <c r="C13" s="49"/>
      <c r="D13" s="49"/>
      <c r="E13" s="49"/>
      <c r="F13" s="49"/>
      <c r="G13" s="49"/>
      <c r="H13" s="49"/>
      <c r="I13" s="49"/>
      <c r="J13" s="49"/>
      <c r="K13" s="49"/>
      <c r="L13" s="49"/>
      <c r="M13" s="49"/>
    </row>
    <row r="14" spans="1:18" x14ac:dyDescent="0.25">
      <c r="A14" s="51"/>
      <c r="B14" s="51"/>
      <c r="C14" s="51"/>
      <c r="D14" s="51"/>
      <c r="E14" s="51"/>
      <c r="F14" s="51"/>
      <c r="G14" s="51"/>
      <c r="H14" s="51"/>
      <c r="I14" s="51"/>
      <c r="J14" s="51"/>
      <c r="K14" s="51"/>
      <c r="L14" s="50" t="s">
        <v>9</v>
      </c>
      <c r="M14" s="51"/>
    </row>
    <row r="15" spans="1:18" ht="15.75" thickBot="1" x14ac:dyDescent="0.3"/>
    <row r="16" spans="1:18" s="8" customFormat="1" ht="13.9" customHeight="1" x14ac:dyDescent="0.2">
      <c r="A16" s="100" t="s">
        <v>49</v>
      </c>
      <c r="B16" s="103" t="s">
        <v>11</v>
      </c>
      <c r="C16" s="106" t="s">
        <v>50</v>
      </c>
      <c r="D16" s="109" t="s">
        <v>4</v>
      </c>
      <c r="E16" s="112" t="s">
        <v>5</v>
      </c>
      <c r="F16" s="93" t="s">
        <v>6</v>
      </c>
      <c r="G16" s="94"/>
      <c r="H16" s="94"/>
      <c r="I16" s="115"/>
      <c r="J16" s="93" t="s">
        <v>7</v>
      </c>
      <c r="K16" s="94"/>
      <c r="L16" s="94"/>
      <c r="M16" s="95"/>
    </row>
    <row r="17" spans="1:16" s="8" customFormat="1" ht="36" customHeight="1" x14ac:dyDescent="0.2">
      <c r="A17" s="101"/>
      <c r="B17" s="104"/>
      <c r="C17" s="107"/>
      <c r="D17" s="110"/>
      <c r="E17" s="113"/>
      <c r="F17" s="96" t="s">
        <v>51</v>
      </c>
      <c r="G17" s="96" t="s">
        <v>52</v>
      </c>
      <c r="H17" s="96" t="s">
        <v>53</v>
      </c>
      <c r="I17" s="96" t="s">
        <v>54</v>
      </c>
      <c r="J17" s="96" t="s">
        <v>51</v>
      </c>
      <c r="K17" s="96" t="s">
        <v>52</v>
      </c>
      <c r="L17" s="96" t="s">
        <v>53</v>
      </c>
      <c r="M17" s="98" t="s">
        <v>55</v>
      </c>
    </row>
    <row r="18" spans="1:16" s="8" customFormat="1" ht="14.25" x14ac:dyDescent="0.2">
      <c r="A18" s="102"/>
      <c r="B18" s="105"/>
      <c r="C18" s="108"/>
      <c r="D18" s="111"/>
      <c r="E18" s="114"/>
      <c r="F18" s="97"/>
      <c r="G18" s="97"/>
      <c r="H18" s="97"/>
      <c r="I18" s="97"/>
      <c r="J18" s="97"/>
      <c r="K18" s="97"/>
      <c r="L18" s="97"/>
      <c r="M18" s="99"/>
    </row>
    <row r="19" spans="1:16" s="1" customFormat="1" ht="15.75" thickBot="1" x14ac:dyDescent="0.3">
      <c r="A19" s="9">
        <v>1</v>
      </c>
      <c r="B19" s="10">
        <v>2</v>
      </c>
      <c r="C19" s="10">
        <v>3</v>
      </c>
      <c r="D19" s="11">
        <v>4</v>
      </c>
      <c r="E19" s="12">
        <v>5</v>
      </c>
      <c r="F19" s="11">
        <v>6</v>
      </c>
      <c r="G19" s="12">
        <v>7</v>
      </c>
      <c r="H19" s="11">
        <v>8</v>
      </c>
      <c r="I19" s="12">
        <v>9</v>
      </c>
      <c r="J19" s="11">
        <v>10</v>
      </c>
      <c r="K19" s="12">
        <v>11</v>
      </c>
      <c r="L19" s="11">
        <v>12</v>
      </c>
      <c r="M19" s="13">
        <v>13</v>
      </c>
    </row>
    <row r="20" spans="1:16" s="23" customFormat="1" ht="12.75" x14ac:dyDescent="0.2">
      <c r="A20" s="14"/>
      <c r="B20" s="52" t="s">
        <v>56</v>
      </c>
      <c r="C20" s="16"/>
      <c r="D20" s="17"/>
      <c r="E20" s="18"/>
      <c r="F20" s="19"/>
      <c r="G20" s="19"/>
      <c r="H20" s="19"/>
      <c r="I20" s="20"/>
      <c r="J20" s="21"/>
      <c r="K20" s="21"/>
      <c r="L20" s="21"/>
      <c r="M20" s="22"/>
    </row>
    <row r="21" spans="1:16" s="23" customFormat="1" ht="12.75" x14ac:dyDescent="0.2">
      <c r="A21" s="14">
        <v>1</v>
      </c>
      <c r="B21" s="53" t="s">
        <v>57</v>
      </c>
      <c r="C21" s="16"/>
      <c r="D21" s="17" t="s">
        <v>58</v>
      </c>
      <c r="E21" s="18">
        <v>1</v>
      </c>
      <c r="F21" s="19"/>
      <c r="G21" s="19"/>
      <c r="H21" s="19"/>
      <c r="I21" s="20"/>
      <c r="J21" s="21"/>
      <c r="K21" s="21"/>
      <c r="L21" s="21"/>
      <c r="M21" s="22"/>
    </row>
    <row r="22" spans="1:16" s="23" customFormat="1" ht="12.75" x14ac:dyDescent="0.2">
      <c r="A22" s="14">
        <v>2</v>
      </c>
      <c r="B22" s="25" t="s">
        <v>59</v>
      </c>
      <c r="C22" s="16"/>
      <c r="D22" s="17" t="s">
        <v>8</v>
      </c>
      <c r="E22" s="18">
        <v>3</v>
      </c>
      <c r="F22" s="19"/>
      <c r="G22" s="19"/>
      <c r="H22" s="19"/>
      <c r="I22" s="20"/>
      <c r="J22" s="21"/>
      <c r="K22" s="21"/>
      <c r="L22" s="21"/>
      <c r="M22" s="22"/>
      <c r="P22" s="26"/>
    </row>
    <row r="23" spans="1:16" s="23" customFormat="1" ht="12.75" x14ac:dyDescent="0.2">
      <c r="A23" s="14">
        <v>3</v>
      </c>
      <c r="B23" s="25" t="s">
        <v>60</v>
      </c>
      <c r="C23" s="16"/>
      <c r="D23" s="17" t="s">
        <v>8</v>
      </c>
      <c r="E23" s="18">
        <f>ROUND(3,0)</f>
        <v>3</v>
      </c>
      <c r="F23" s="19"/>
      <c r="G23" s="19"/>
      <c r="H23" s="19"/>
      <c r="I23" s="20"/>
      <c r="J23" s="21"/>
      <c r="K23" s="21"/>
      <c r="L23" s="21"/>
      <c r="M23" s="22"/>
      <c r="P23" s="26"/>
    </row>
    <row r="24" spans="1:16" s="23" customFormat="1" ht="12.75" x14ac:dyDescent="0.2">
      <c r="A24" s="14">
        <v>4</v>
      </c>
      <c r="B24" s="25" t="s">
        <v>61</v>
      </c>
      <c r="C24" s="16"/>
      <c r="D24" s="17" t="s">
        <v>15</v>
      </c>
      <c r="E24" s="18">
        <v>25</v>
      </c>
      <c r="F24" s="19"/>
      <c r="G24" s="19"/>
      <c r="H24" s="19"/>
      <c r="I24" s="20"/>
      <c r="J24" s="21"/>
      <c r="K24" s="21"/>
      <c r="L24" s="21"/>
      <c r="M24" s="22"/>
      <c r="P24" s="26"/>
    </row>
    <row r="25" spans="1:16" s="23" customFormat="1" ht="12.75" x14ac:dyDescent="0.2">
      <c r="A25" s="14"/>
      <c r="B25" s="25" t="s">
        <v>133</v>
      </c>
      <c r="C25" s="16"/>
      <c r="D25" s="17" t="s">
        <v>15</v>
      </c>
      <c r="E25" s="18">
        <f>ROUND(20,0)</f>
        <v>20</v>
      </c>
      <c r="F25" s="19"/>
      <c r="G25" s="19"/>
      <c r="H25" s="19"/>
      <c r="I25" s="20"/>
      <c r="J25" s="21"/>
      <c r="K25" s="21"/>
      <c r="L25" s="21"/>
      <c r="M25" s="22"/>
      <c r="P25" s="26"/>
    </row>
    <row r="26" spans="1:16" s="23" customFormat="1" ht="12.75" x14ac:dyDescent="0.2">
      <c r="A26" s="14">
        <v>5</v>
      </c>
      <c r="B26" s="25" t="s">
        <v>62</v>
      </c>
      <c r="C26" s="16"/>
      <c r="D26" s="17" t="s">
        <v>15</v>
      </c>
      <c r="E26" s="18">
        <f>ROUND(5,0)</f>
        <v>5</v>
      </c>
      <c r="F26" s="19"/>
      <c r="G26" s="19"/>
      <c r="H26" s="19"/>
      <c r="I26" s="20"/>
      <c r="J26" s="21"/>
      <c r="K26" s="21"/>
      <c r="L26" s="21"/>
      <c r="M26" s="22"/>
      <c r="P26" s="26"/>
    </row>
    <row r="27" spans="1:16" s="23" customFormat="1" ht="12.75" x14ac:dyDescent="0.2">
      <c r="A27" s="14">
        <v>6</v>
      </c>
      <c r="B27" s="25" t="s">
        <v>63</v>
      </c>
      <c r="C27" s="16"/>
      <c r="D27" s="17" t="s">
        <v>8</v>
      </c>
      <c r="E27" s="18">
        <v>4</v>
      </c>
      <c r="F27" s="19"/>
      <c r="G27" s="19"/>
      <c r="H27" s="19"/>
      <c r="I27" s="20"/>
      <c r="J27" s="21"/>
      <c r="K27" s="21"/>
      <c r="L27" s="21"/>
      <c r="M27" s="22"/>
      <c r="P27" s="26"/>
    </row>
    <row r="28" spans="1:16" s="23" customFormat="1" ht="12.75" x14ac:dyDescent="0.2">
      <c r="A28" s="14">
        <v>8</v>
      </c>
      <c r="B28" s="25" t="s">
        <v>65</v>
      </c>
      <c r="C28" s="16"/>
      <c r="D28" s="17" t="s">
        <v>66</v>
      </c>
      <c r="E28" s="18">
        <v>1</v>
      </c>
      <c r="F28" s="19"/>
      <c r="G28" s="19"/>
      <c r="H28" s="19"/>
      <c r="I28" s="20"/>
      <c r="J28" s="21"/>
      <c r="K28" s="21"/>
      <c r="L28" s="21"/>
      <c r="M28" s="22"/>
    </row>
    <row r="29" spans="1:16" s="23" customFormat="1" ht="12.75" x14ac:dyDescent="0.2">
      <c r="A29" s="14">
        <v>9</v>
      </c>
      <c r="B29" s="25" t="s">
        <v>67</v>
      </c>
      <c r="C29" s="16"/>
      <c r="D29" s="17" t="s">
        <v>66</v>
      </c>
      <c r="E29" s="18">
        <v>1</v>
      </c>
      <c r="F29" s="19"/>
      <c r="G29" s="19"/>
      <c r="H29" s="19"/>
      <c r="I29" s="20"/>
      <c r="J29" s="21"/>
      <c r="K29" s="21"/>
      <c r="L29" s="21"/>
      <c r="M29" s="22"/>
    </row>
    <row r="30" spans="1:16" s="23" customFormat="1" ht="12.75" x14ac:dyDescent="0.2">
      <c r="A30" s="14">
        <v>10</v>
      </c>
      <c r="B30" s="25" t="s">
        <v>68</v>
      </c>
      <c r="C30" s="16"/>
      <c r="D30" s="17" t="s">
        <v>66</v>
      </c>
      <c r="E30" s="18">
        <v>1</v>
      </c>
      <c r="F30" s="19"/>
      <c r="G30" s="19"/>
      <c r="H30" s="19"/>
      <c r="I30" s="20"/>
      <c r="J30" s="21"/>
      <c r="K30" s="21"/>
      <c r="L30" s="21"/>
      <c r="M30" s="22"/>
    </row>
    <row r="31" spans="1:16" s="23" customFormat="1" ht="13.5" thickBot="1" x14ac:dyDescent="0.25">
      <c r="A31" s="14">
        <v>11</v>
      </c>
      <c r="B31" s="25" t="s">
        <v>69</v>
      </c>
      <c r="C31" s="16"/>
      <c r="D31" s="17" t="s">
        <v>66</v>
      </c>
      <c r="E31" s="18">
        <v>1</v>
      </c>
      <c r="F31" s="19"/>
      <c r="G31" s="19"/>
      <c r="H31" s="19"/>
      <c r="I31" s="20"/>
      <c r="J31" s="21"/>
      <c r="K31" s="21"/>
      <c r="L31" s="21"/>
      <c r="M31" s="22"/>
    </row>
    <row r="32" spans="1:16" s="1" customFormat="1" ht="15.75" thickBot="1" x14ac:dyDescent="0.3">
      <c r="A32" s="91" t="s">
        <v>70</v>
      </c>
      <c r="B32" s="92"/>
      <c r="C32" s="92"/>
      <c r="D32" s="92"/>
      <c r="E32" s="92"/>
      <c r="F32" s="92"/>
      <c r="G32" s="92"/>
      <c r="H32" s="92"/>
      <c r="I32" s="92"/>
      <c r="J32" s="27"/>
      <c r="K32" s="27"/>
      <c r="L32" s="27"/>
      <c r="M32" s="28"/>
    </row>
    <row r="33" spans="2:13" s="1" customFormat="1" x14ac:dyDescent="0.25">
      <c r="B33" s="29"/>
      <c r="C33" s="29"/>
      <c r="D33" s="30"/>
      <c r="E33" s="7"/>
      <c r="F33" s="31"/>
      <c r="G33" s="31"/>
      <c r="H33" s="31"/>
      <c r="I33" s="31"/>
      <c r="J33" s="31"/>
      <c r="K33" s="31"/>
      <c r="L33" s="31"/>
      <c r="M33" s="31"/>
    </row>
    <row r="34" spans="2:13" s="1" customFormat="1" x14ac:dyDescent="0.25">
      <c r="B34" s="29"/>
      <c r="C34" s="29"/>
      <c r="D34" s="29"/>
      <c r="E34" s="29"/>
      <c r="F34" s="31"/>
      <c r="G34" s="31"/>
      <c r="H34" s="31"/>
      <c r="I34" s="31"/>
      <c r="J34" s="31"/>
      <c r="K34" s="31"/>
      <c r="L34" s="31"/>
      <c r="M34" s="32"/>
    </row>
  </sheetData>
  <mergeCells count="25">
    <mergeCell ref="B1:Q1"/>
    <mergeCell ref="B3:Q3"/>
    <mergeCell ref="B4:R4"/>
    <mergeCell ref="C11:M11"/>
    <mergeCell ref="C12:M12"/>
    <mergeCell ref="A6:M6"/>
    <mergeCell ref="A7:M7"/>
    <mergeCell ref="C9:M9"/>
    <mergeCell ref="C10:M10"/>
    <mergeCell ref="A32:I32"/>
    <mergeCell ref="J16:M16"/>
    <mergeCell ref="F17:F18"/>
    <mergeCell ref="G17:G18"/>
    <mergeCell ref="H17:H18"/>
    <mergeCell ref="I17:I18"/>
    <mergeCell ref="J17:J18"/>
    <mergeCell ref="K17:K18"/>
    <mergeCell ref="L17:L18"/>
    <mergeCell ref="M17:M18"/>
    <mergeCell ref="A16:A18"/>
    <mergeCell ref="B16:B18"/>
    <mergeCell ref="C16:C18"/>
    <mergeCell ref="D16:D18"/>
    <mergeCell ref="E16:E18"/>
    <mergeCell ref="F16:I16"/>
  </mergeCells>
  <pageMargins left="0.70866141732283472" right="0.70866141732283472" top="0.74803149606299213" bottom="0.74803149606299213" header="0.31496062992125984" footer="0.31496062992125984"/>
  <pageSetup paperSize="9" scale="73" orientation="landscape" r:id="rId1"/>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30</vt:i4>
      </vt:variant>
      <vt:variant>
        <vt:lpstr>Diapazoni ar nosaukumiem</vt:lpstr>
      </vt:variant>
      <vt:variant>
        <vt:i4>29</vt:i4>
      </vt:variant>
    </vt:vector>
  </HeadingPairs>
  <TitlesOfParts>
    <vt:vector size="59" baseType="lpstr">
      <vt:lpstr>9.pielikums FINANŠU PIEDĀVĀJUMS</vt:lpstr>
      <vt:lpstr>1.A10</vt:lpstr>
      <vt:lpstr>2.A15</vt:lpstr>
      <vt:lpstr>3.A5A</vt:lpstr>
      <vt:lpstr>4.A7A</vt:lpstr>
      <vt:lpstr>5.B6</vt:lpstr>
      <vt:lpstr>6.G13</vt:lpstr>
      <vt:lpstr>7.G15</vt:lpstr>
      <vt:lpstr>8.G27</vt:lpstr>
      <vt:lpstr>9.G7</vt:lpstr>
      <vt:lpstr>10.L6</vt:lpstr>
      <vt:lpstr>11.M15</vt:lpstr>
      <vt:lpstr>12.M19</vt:lpstr>
      <vt:lpstr>13.M19</vt:lpstr>
      <vt:lpstr>14.M22</vt:lpstr>
      <vt:lpstr>15.M22</vt:lpstr>
      <vt:lpstr>16.M24 </vt:lpstr>
      <vt:lpstr>17.M6</vt:lpstr>
      <vt:lpstr>18.M9</vt:lpstr>
      <vt:lpstr>19.ME10 </vt:lpstr>
      <vt:lpstr>20.ME4</vt:lpstr>
      <vt:lpstr>21.P1A</vt:lpstr>
      <vt:lpstr>22.S10</vt:lpstr>
      <vt:lpstr>23.S1A</vt:lpstr>
      <vt:lpstr>24.T12</vt:lpstr>
      <vt:lpstr>25.T20</vt:lpstr>
      <vt:lpstr>26.T5</vt:lpstr>
      <vt:lpstr>27.T7</vt:lpstr>
      <vt:lpstr>28.V16A</vt:lpstr>
      <vt:lpstr>29.Z3</vt:lpstr>
      <vt:lpstr>'1.A10'!Drukas_apgabals</vt:lpstr>
      <vt:lpstr>'10.L6'!Drukas_apgabals</vt:lpstr>
      <vt:lpstr>'11.M15'!Drukas_apgabals</vt:lpstr>
      <vt:lpstr>'12.M19'!Drukas_apgabals</vt:lpstr>
      <vt:lpstr>'13.M19'!Drukas_apgabals</vt:lpstr>
      <vt:lpstr>'14.M22'!Drukas_apgabals</vt:lpstr>
      <vt:lpstr>'15.M22'!Drukas_apgabals</vt:lpstr>
      <vt:lpstr>'16.M24 '!Drukas_apgabals</vt:lpstr>
      <vt:lpstr>'17.M6'!Drukas_apgabals</vt:lpstr>
      <vt:lpstr>'18.M9'!Drukas_apgabals</vt:lpstr>
      <vt:lpstr>'19.ME10 '!Drukas_apgabals</vt:lpstr>
      <vt:lpstr>'2.A15'!Drukas_apgabals</vt:lpstr>
      <vt:lpstr>'20.ME4'!Drukas_apgabals</vt:lpstr>
      <vt:lpstr>'21.P1A'!Drukas_apgabals</vt:lpstr>
      <vt:lpstr>'22.S10'!Drukas_apgabals</vt:lpstr>
      <vt:lpstr>'23.S1A'!Drukas_apgabals</vt:lpstr>
      <vt:lpstr>'24.T12'!Drukas_apgabals</vt:lpstr>
      <vt:lpstr>'25.T20'!Drukas_apgabals</vt:lpstr>
      <vt:lpstr>'26.T5'!Drukas_apgabals</vt:lpstr>
      <vt:lpstr>'27.T7'!Drukas_apgabals</vt:lpstr>
      <vt:lpstr>'28.V16A'!Drukas_apgabals</vt:lpstr>
      <vt:lpstr>'29.Z3'!Drukas_apgabals</vt:lpstr>
      <vt:lpstr>'3.A5A'!Drukas_apgabals</vt:lpstr>
      <vt:lpstr>'4.A7A'!Drukas_apgabals</vt:lpstr>
      <vt:lpstr>'5.B6'!Drukas_apgabals</vt:lpstr>
      <vt:lpstr>'6.G13'!Drukas_apgabals</vt:lpstr>
      <vt:lpstr>'7.G15'!Drukas_apgabals</vt:lpstr>
      <vt:lpstr>'8.G27'!Drukas_apgabals</vt:lpstr>
      <vt:lpstr>'9.G7'!Drukas_apgabals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Strazdiņš</dc:creator>
  <cp:lastModifiedBy>Lolita Romaņenko</cp:lastModifiedBy>
  <cp:lastPrinted>2024-02-23T09:08:13Z</cp:lastPrinted>
  <dcterms:created xsi:type="dcterms:W3CDTF">2015-06-05T18:17:20Z</dcterms:created>
  <dcterms:modified xsi:type="dcterms:W3CDTF">2024-04-12T12:37:18Z</dcterms:modified>
</cp:coreProperties>
</file>