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8_{C9E10FF0-AB3C-4720-A7EE-15E7AE06D67D}" xr6:coauthVersionLast="47" xr6:coauthVersionMax="47" xr10:uidLastSave="{00000000-0000-0000-0000-000000000000}"/>
  <bookViews>
    <workbookView xWindow="-120" yWindow="-120" windowWidth="29040" windowHeight="15840" tabRatio="970" activeTab="2" xr2:uid="{00000000-000D-0000-FFFF-FFFF00000000}"/>
  </bookViews>
  <sheets>
    <sheet name="Būvn. Koptāme" sheetId="20" r:id="rId1"/>
    <sheet name="Kopsavilkums" sheetId="18" r:id="rId2"/>
    <sheet name="LT-1 dop, ar" sheetId="30" r:id="rId3"/>
    <sheet name="LT-2 el" sheetId="32" r:id="rId4"/>
    <sheet name="LT-3 uk" sheetId="33" r:id="rId5"/>
  </sheets>
  <definedNames>
    <definedName name="_xlnm.Print_Area" localSheetId="0">'Būvn. Koptāme'!$A$1:$F$33</definedName>
    <definedName name="_xlnm.Print_Area" localSheetId="1">Kopsavilkums!$A$1:$H$34</definedName>
    <definedName name="_xlnm.Print_Area" localSheetId="2">'LT-1 dop, ar'!$A$1:$P$183</definedName>
    <definedName name="_xlnm.Print_Area" localSheetId="3">'LT-2 el'!$A$1:$P$62</definedName>
    <definedName name="_xlnm.Print_Area" localSheetId="4">'LT-3 uk'!$A$1:$P$49</definedName>
    <definedName name="_xlnm.Print_Titles" localSheetId="2">'LT-1 dop, ar'!$15:$16</definedName>
    <definedName name="_xlnm.Print_Titles" localSheetId="3">'LT-2 el'!$15:$16</definedName>
    <definedName name="_xlnm.Print_Titles" localSheetId="4">'LT-3 uk'!$15:$16</definedName>
  </definedNames>
  <calcPr calcId="181029"/>
</workbook>
</file>

<file path=xl/calcChain.xml><?xml version="1.0" encoding="utf-8"?>
<calcChain xmlns="http://schemas.openxmlformats.org/spreadsheetml/2006/main">
  <c r="O18" i="33" l="1"/>
  <c r="N18" i="33"/>
  <c r="L18" i="33"/>
  <c r="H18" i="33"/>
  <c r="K18" i="33" s="1"/>
  <c r="O19" i="32"/>
  <c r="N19" i="32"/>
  <c r="L19" i="32"/>
  <c r="H19" i="32"/>
  <c r="M19" i="32" s="1"/>
  <c r="O18" i="32"/>
  <c r="O51" i="32" s="1"/>
  <c r="G16" i="18" s="1"/>
  <c r="N18" i="32"/>
  <c r="L18" i="32"/>
  <c r="H18" i="32"/>
  <c r="K18" i="32" s="1"/>
  <c r="L51" i="32" l="1"/>
  <c r="H16" i="18" s="1"/>
  <c r="M18" i="32"/>
  <c r="N51" i="32"/>
  <c r="F16" i="18" s="1"/>
  <c r="N39" i="33"/>
  <c r="F17" i="18" s="1"/>
  <c r="L39" i="33"/>
  <c r="H17" i="18" s="1"/>
  <c r="O39" i="33"/>
  <c r="G17" i="18" s="1"/>
  <c r="M18" i="33"/>
  <c r="P18" i="33" s="1"/>
  <c r="P19" i="32"/>
  <c r="K19" i="32"/>
  <c r="P18" i="32"/>
  <c r="M51" i="32" l="1"/>
  <c r="M39" i="33"/>
  <c r="P51" i="32" l="1"/>
  <c r="N11" i="32" s="1"/>
  <c r="E16" i="18"/>
  <c r="D16" i="18" s="1"/>
  <c r="P39" i="33"/>
  <c r="N11" i="33" s="1"/>
  <c r="E17" i="18"/>
  <c r="D17" i="18" l="1"/>
  <c r="H18" i="30" l="1"/>
  <c r="K18" i="30" l="1"/>
  <c r="L172" i="30" l="1"/>
  <c r="N172" i="30"/>
  <c r="O172" i="30"/>
  <c r="O18" i="30"/>
  <c r="N18" i="30"/>
  <c r="M18" i="30"/>
  <c r="L18" i="30"/>
  <c r="P18" i="30" l="1"/>
  <c r="M172" i="30"/>
  <c r="P172" i="30" l="1"/>
  <c r="C32" i="18" l="1"/>
  <c r="F13" i="33" l="1"/>
  <c r="F13" i="32"/>
  <c r="C183" i="30"/>
  <c r="N11" i="30" l="1"/>
  <c r="G15" i="18" l="1"/>
  <c r="G18" i="18" s="1"/>
  <c r="F15" i="18"/>
  <c r="F18" i="18" s="1"/>
  <c r="E15" i="18"/>
  <c r="E18" i="18" s="1"/>
  <c r="H15" i="18"/>
  <c r="H18" i="18" s="1"/>
  <c r="D15" i="18" l="1"/>
  <c r="D18" i="18" s="1"/>
  <c r="D11" i="18" l="1"/>
  <c r="D19" i="18" l="1"/>
  <c r="D21" i="18"/>
  <c r="D22" i="18" l="1"/>
  <c r="C20" i="20" l="1"/>
  <c r="D10" i="18"/>
  <c r="C21" i="20" l="1"/>
  <c r="C23" i="20" s="1"/>
</calcChain>
</file>

<file path=xl/sharedStrings.xml><?xml version="1.0" encoding="utf-8"?>
<sst xmlns="http://schemas.openxmlformats.org/spreadsheetml/2006/main" count="890" uniqueCount="490">
  <si>
    <t>m</t>
  </si>
  <si>
    <t>(darba veids vai konstruktīvā elementa nosaukums)</t>
  </si>
  <si>
    <t>Tāmes izmaksas:</t>
  </si>
  <si>
    <t>Nr.p.k.</t>
  </si>
  <si>
    <t>Kods</t>
  </si>
  <si>
    <t>Mērvienība</t>
  </si>
  <si>
    <t>Daudzums</t>
  </si>
  <si>
    <t>Vienības izmaksas</t>
  </si>
  <si>
    <t>Kopā uz visu apjomu</t>
  </si>
  <si>
    <t>Laika norma (c/h)</t>
  </si>
  <si>
    <t>darbietilpība (c/h)</t>
  </si>
  <si>
    <t>(paraksts un tā atšifrējums,datums)</t>
  </si>
  <si>
    <t xml:space="preserve">Kopējā darbietilpība, c/h </t>
  </si>
  <si>
    <t>Tai skaitā</t>
  </si>
  <si>
    <t>Darbietilpība (c/h)</t>
  </si>
  <si>
    <t>t.sk.darba aizsardzība</t>
  </si>
  <si>
    <t>APSTIPRINU</t>
  </si>
  <si>
    <t>_____________________________________________________________</t>
  </si>
  <si>
    <t>(pasūtītāja paraksts un tā atšifrējums)</t>
  </si>
  <si>
    <t>Z.v.</t>
  </si>
  <si>
    <t>__________.gada ______.________________</t>
  </si>
  <si>
    <t>Objekta nosaukums</t>
  </si>
  <si>
    <t>kopā</t>
  </si>
  <si>
    <t xml:space="preserve">Vispārējie būvdarbi </t>
  </si>
  <si>
    <t>Eur</t>
  </si>
  <si>
    <t>PVN (21%)</t>
  </si>
  <si>
    <t xml:space="preserve">Vispārējie būvdarbi. Specializētie darbi. </t>
  </si>
  <si>
    <t>m³</t>
  </si>
  <si>
    <t>darba alga (euro)</t>
  </si>
  <si>
    <t>mehānismi (euro)</t>
  </si>
  <si>
    <t>Par kopējo summu, euro</t>
  </si>
  <si>
    <t>Kods, tāmes Nr.</t>
  </si>
  <si>
    <t>Tāmes izmaksas (euro)</t>
  </si>
  <si>
    <t>Objekta izmaksas (euro)</t>
  </si>
  <si>
    <t>gb.</t>
  </si>
  <si>
    <t>kpl.</t>
  </si>
  <si>
    <t>m²</t>
  </si>
  <si>
    <t>gb</t>
  </si>
  <si>
    <t>Būvdarbu nosaukums</t>
  </si>
  <si>
    <t>darba samaksas likme* (euro/h)</t>
  </si>
  <si>
    <t xml:space="preserve">darba alga </t>
  </si>
  <si>
    <t>būvizstrādājumi</t>
  </si>
  <si>
    <t>mehānismi</t>
  </si>
  <si>
    <t>summa</t>
  </si>
  <si>
    <t>(būvdarbu veids vai konstruktīvā elementa nosaukums)</t>
  </si>
  <si>
    <t>Būvdarbu veids vai konstruktīvā elementa nosaukums</t>
  </si>
  <si>
    <t>būvizstrādājumi (euro)</t>
  </si>
  <si>
    <t>1-1</t>
  </si>
  <si>
    <t>1-1-1</t>
  </si>
  <si>
    <t>1-1-2</t>
  </si>
  <si>
    <t xml:space="preserve">                                           (paraksts un tā atšifrējums,datums)</t>
  </si>
  <si>
    <t>obj.</t>
  </si>
  <si>
    <t>DEMONTĀŽAS DARBI</t>
  </si>
  <si>
    <t>1-2</t>
  </si>
  <si>
    <t>1-4</t>
  </si>
  <si>
    <t>1-5</t>
  </si>
  <si>
    <t>1-6</t>
  </si>
  <si>
    <t>1-7</t>
  </si>
  <si>
    <t>Tiešās izmaksas kopā, t.sk. darba devēja sociālais nodoklis (23,59%)</t>
  </si>
  <si>
    <t xml:space="preserve">Būvgružu savākšana </t>
  </si>
  <si>
    <t>1-3</t>
  </si>
  <si>
    <t>BŪVGRUŽI</t>
  </si>
  <si>
    <t xml:space="preserve">Būvniecības koptāme </t>
  </si>
  <si>
    <t xml:space="preserve">                                                      Kopsavilkuma aprēķins </t>
  </si>
  <si>
    <t>Kopā :</t>
  </si>
  <si>
    <t>Pavisam kopā:</t>
  </si>
  <si>
    <t>Lokālā tāme Nr.1</t>
  </si>
  <si>
    <t xml:space="preserve">Vispārējie būvdarbi. </t>
  </si>
  <si>
    <t>Būvgružu utilizācija atkritumu 
poligonā, ieskaitot dabas resursu nodokli</t>
  </si>
  <si>
    <t>LT-1</t>
  </si>
  <si>
    <t>BŪVLAUKUMA SAGATAVOŠANAS DARBI</t>
  </si>
  <si>
    <t>Būvlaukuma ierīkošana</t>
  </si>
  <si>
    <t>Būvtāfeles izgatavošana un montāža</t>
  </si>
  <si>
    <t>1-1-3</t>
  </si>
  <si>
    <t>1-1-4</t>
  </si>
  <si>
    <t>1-1-5</t>
  </si>
  <si>
    <t>Pagaidu norāžu – ceļa zīmju izvietošana saskaņojot ar pasūtītāju</t>
  </si>
  <si>
    <t>1-1-6</t>
  </si>
  <si>
    <t>Pagaidu ugunsdrošības stendu montāža</t>
  </si>
  <si>
    <t>1-1-7</t>
  </si>
  <si>
    <t>Pagaidu prožektori būvlaukumā</t>
  </si>
  <si>
    <t>1-1-8</t>
  </si>
  <si>
    <t>Pagaidu elektropieslēgums un skaitītājs</t>
  </si>
  <si>
    <t>1-1-9</t>
  </si>
  <si>
    <t>Ūdens skaitītāja uzstādīšana</t>
  </si>
  <si>
    <t>1-1-10</t>
  </si>
  <si>
    <t>1-1-11</t>
  </si>
  <si>
    <t>Sadzīves telpas moduļa uzstādīšana, demontāža, ieskaitot transporta un celšanas mehānismu izmaksas</t>
  </si>
  <si>
    <t>1-1-12</t>
  </si>
  <si>
    <t>Instrumentu noliktavas moduļa uzstādīšana, demontāža, ieskaitot transporta un celšanas mehānismu izmaksas</t>
  </si>
  <si>
    <t>1-1-13</t>
  </si>
  <si>
    <t xml:space="preserve">BIO tualetes moduļa uzstādīšana, demontāža, ieskaitot transporta un celšanas mehānismu izmaksas </t>
  </si>
  <si>
    <t>1-1-14</t>
  </si>
  <si>
    <t>1-1-15</t>
  </si>
  <si>
    <t>1-1-16</t>
  </si>
  <si>
    <t>1-1-17</t>
  </si>
  <si>
    <t>Būvlaukuma uzturēšana</t>
  </si>
  <si>
    <t>1-1-18</t>
  </si>
  <si>
    <t>1-1-19</t>
  </si>
  <si>
    <t>Sadzīves telpas moduļa noma, 1gab.</t>
  </si>
  <si>
    <t>1-1-20</t>
  </si>
  <si>
    <t>Instrumentu noliktavas moduļa noma 1gb.</t>
  </si>
  <si>
    <t>1-1-21</t>
  </si>
  <si>
    <t>Sadzīves atkritumu konteinera izvešana, noma 1gb.</t>
  </si>
  <si>
    <t>Būvgružu konteineru izvešana, noma 1gb.</t>
  </si>
  <si>
    <t>Maksa par elektroenerģiju</t>
  </si>
  <si>
    <t xml:space="preserve">Maksa par ūdeni </t>
  </si>
  <si>
    <t>Mobīlā žoga h=2m montāža, demontāža</t>
  </si>
  <si>
    <t>1-2-27</t>
  </si>
  <si>
    <t>1-2-28</t>
  </si>
  <si>
    <t>1-2-29</t>
  </si>
  <si>
    <t>1-2-30</t>
  </si>
  <si>
    <t>1-2-31</t>
  </si>
  <si>
    <t>1-2-32</t>
  </si>
  <si>
    <t>1-2-33</t>
  </si>
  <si>
    <t>Ailu gruntēšana, špaktelēšana, slīpēšana (dziļā grunts minerālām virsmām, universāla smalkgraudaina špakteļmasa, smilšpapīrs; palīgmateriāli)</t>
  </si>
  <si>
    <t>BIO tualetes moduļa apkalpošana, noma 1gb</t>
  </si>
  <si>
    <t>kg</t>
  </si>
  <si>
    <t>Sastādīja _________________________________________________________</t>
  </si>
  <si>
    <t>Sertifikāta Nr._______________________</t>
  </si>
  <si>
    <t>1-2-25</t>
  </si>
  <si>
    <t>1-2-26</t>
  </si>
  <si>
    <t>1-3-44</t>
  </si>
  <si>
    <t>1-3-45</t>
  </si>
  <si>
    <t>1-3-46</t>
  </si>
  <si>
    <t>1-3-47</t>
  </si>
  <si>
    <t>1-3-48</t>
  </si>
  <si>
    <t>1-3-49</t>
  </si>
  <si>
    <t>1-3-50</t>
  </si>
  <si>
    <t>1-3-51</t>
  </si>
  <si>
    <t>1-3-52</t>
  </si>
  <si>
    <t>Sienu apdare</t>
  </si>
  <si>
    <t>Pastatņu īre, montāža, demontāža</t>
  </si>
  <si>
    <t>Nesošā vieglmetāla karkasa T24 ierīkošana vienā līmenī solis=600x600mm (T24 standarta vieglmetāla profili, T24 piekārto griestu stiprinājumi/iekares, skrūves, dībeļi, montāžas palīgmateriāli)</t>
  </si>
  <si>
    <t>1-2-24</t>
  </si>
  <si>
    <t>1-3-38</t>
  </si>
  <si>
    <t>1-3-39</t>
  </si>
  <si>
    <t>1-3-40</t>
  </si>
  <si>
    <t>1-3-41</t>
  </si>
  <si>
    <t>1-3-42</t>
  </si>
  <si>
    <t>1-3-43</t>
  </si>
  <si>
    <t>LT-2</t>
  </si>
  <si>
    <t>Ūdensapgāde un kanalizācija (iekšējā)</t>
  </si>
  <si>
    <t>Elektroapgāde (iekšējā)</t>
  </si>
  <si>
    <t>LT-3</t>
  </si>
  <si>
    <t>Lokālā tāme Nr.2</t>
  </si>
  <si>
    <t>2-1</t>
  </si>
  <si>
    <t>2-1-1</t>
  </si>
  <si>
    <t>2-1-2</t>
  </si>
  <si>
    <t>2-1-3</t>
  </si>
  <si>
    <t>2-1-4</t>
  </si>
  <si>
    <t>2-1-5</t>
  </si>
  <si>
    <t>2-1-6</t>
  </si>
  <si>
    <t>2-1-7</t>
  </si>
  <si>
    <t>2-1-8</t>
  </si>
  <si>
    <t>2-1-9</t>
  </si>
  <si>
    <t>2-1-10</t>
  </si>
  <si>
    <t>Lokālā tāme Nr.3</t>
  </si>
  <si>
    <t>3-1</t>
  </si>
  <si>
    <t>3-1-1</t>
  </si>
  <si>
    <t>3-1-2</t>
  </si>
  <si>
    <t>3-1-3</t>
  </si>
  <si>
    <t>3-1-4</t>
  </si>
  <si>
    <t>3-1-5</t>
  </si>
  <si>
    <t>3-1-6</t>
  </si>
  <si>
    <t>3-1-7</t>
  </si>
  <si>
    <t>3-1-8</t>
  </si>
  <si>
    <t>3-1-9</t>
  </si>
  <si>
    <t>3-1-10</t>
  </si>
  <si>
    <t>3-1-11</t>
  </si>
  <si>
    <t>3-1-12</t>
  </si>
  <si>
    <t>kpl</t>
  </si>
  <si>
    <t>vieta</t>
  </si>
  <si>
    <t>Iekšējie kanalizācijas tīkli, aprīkojums</t>
  </si>
  <si>
    <t>kompl.</t>
  </si>
  <si>
    <t>Objekta adrese : Rēzeknes iela 1A, Viļāni, Rēzeknes novads</t>
  </si>
  <si>
    <t>Būves nosaukums : Viļānu vidusskola</t>
  </si>
  <si>
    <t>Viļānu vidusskolas ēkas vienkāršota pārbūve</t>
  </si>
  <si>
    <t>Būves nosaukums: Viļānu vidusskola</t>
  </si>
  <si>
    <t>Objekta adrese: Rēzeknes iela 1A, Viļāni, Rēzeknes novads</t>
  </si>
  <si>
    <r>
      <t>m</t>
    </r>
    <r>
      <rPr>
        <vertAlign val="superscript"/>
        <sz val="10"/>
        <color indexed="8"/>
        <rFont val="Arial"/>
        <family val="2"/>
        <charset val="186"/>
      </rPr>
      <t>2</t>
    </r>
  </si>
  <si>
    <t>PVC ārdurvju un ailu apdares demontāža nododot durvis Pasūtītājam</t>
  </si>
  <si>
    <t>Ailu paplašināšana ķieģeļu mūra ārsienās</t>
  </si>
  <si>
    <t xml:space="preserve">Linoleja seguma un grīdlīstu nojaukšana </t>
  </si>
  <si>
    <t xml:space="preserve">Riģipša konstrukcijas starpsienu nojaukšana </t>
  </si>
  <si>
    <t xml:space="preserve">PVC loga ar palodzēm, tai skaitā ailu iekšējās un ārējās apdares demontāža nododot logus un palodzes Pasūtītājam </t>
  </si>
  <si>
    <t xml:space="preserve">Koka iekšdurvju demontāža nododot durvis Pasūtītājam </t>
  </si>
  <si>
    <t>Sienas flīžu demontāža</t>
  </si>
  <si>
    <t>Betona bruģakmens seguma demontāža saglabājot materiālu</t>
  </si>
  <si>
    <t>Cementbetona apmaļu 8x20x100 demontāža nododot apmales Pasūtītājam</t>
  </si>
  <si>
    <t>Iekārto ģipškartona griestu demontāža</t>
  </si>
  <si>
    <t>Grīdas flīžu demontāža</t>
  </si>
  <si>
    <t>Jumta noteku demontāža</t>
  </si>
  <si>
    <t>Klozetpoda demontāža ieskaitot cauruļvadus, pievadus un noslēgarmatūru</t>
  </si>
  <si>
    <t>Izlietnes demontāža ieskaitot cauruļvadus, pievadus un noslēgarmatūru</t>
  </si>
  <si>
    <t>PANDUSS</t>
  </si>
  <si>
    <t>Cementbetona apmaļu 100x20x8 izbūve uz betona un šķembu pamata h=15cm</t>
  </si>
  <si>
    <t xml:space="preserve">m </t>
  </si>
  <si>
    <r>
      <t>Minerālmateriālu maisījums 0/45, h=15cm, AADT</t>
    </r>
    <r>
      <rPr>
        <vertAlign val="subscript"/>
        <sz val="10"/>
        <rFont val="Arial"/>
        <family val="2"/>
        <charset val="186"/>
      </rPr>
      <t xml:space="preserve"> j,smagie</t>
    </r>
    <r>
      <rPr>
        <sz val="10"/>
        <color indexed="8"/>
        <rFont val="Arial"/>
        <family val="2"/>
        <charset val="186"/>
      </rPr>
      <t xml:space="preserve"> &lt;100</t>
    </r>
  </si>
  <si>
    <t>Drenējošā kārta, kf&gt;1m/dnn, h=30cm (≥60MPa)</t>
  </si>
  <si>
    <r>
      <t>m</t>
    </r>
    <r>
      <rPr>
        <vertAlign val="superscript"/>
        <sz val="10"/>
        <rFont val="Arial"/>
        <family val="2"/>
        <charset val="186"/>
      </rPr>
      <t>3</t>
    </r>
  </si>
  <si>
    <t xml:space="preserve">Uzmērīšana, nospraušana </t>
  </si>
  <si>
    <t>Būvbedru aizpildīšana ar vidēji rupju smilti blīvējot pa kārtām, izmantojot roku darbu (vidēji rupja smilts)</t>
  </si>
  <si>
    <t>Šķembu pamatne blietējot h=150mm, izmantojot roku darbu (šķembas fr-0-45mm)</t>
  </si>
  <si>
    <t>Stiegrošana ar armatūru (armatūra B500B ; siešanas stieple, distanceri;  palīgmateriāli)</t>
  </si>
  <si>
    <t>Veidņu montāža demontāža (saliekamie inventārveidņi; palīgmateriāli)</t>
  </si>
  <si>
    <t>t.m.</t>
  </si>
  <si>
    <t>Nokrišņu ūdens līmeņa pazemināšana būvbedrē</t>
  </si>
  <si>
    <t>Lietus ūdens revīzijas pārcelšana virs pandusa, montāžas palīgmateriāli)</t>
  </si>
  <si>
    <t>Tranšeju rakšana mehanizēti, grunti pārvietojot uz Pasūtītāja atbērtni attālumā līdz 5km.</t>
  </si>
  <si>
    <t>Tranšeju rakšana izmantojot roku darbu, grunti pārvietojot uz Pasūtītāja atbērtni attālumā līdz 5km.</t>
  </si>
  <si>
    <t>Atbalstsienas</t>
  </si>
  <si>
    <t>Atbalstsienu betonēšana (betons C30/37, betona sūknis; betonēšanas palīgmateriāli)</t>
  </si>
  <si>
    <t>Sagatavošanas kārtas betonēšana zem atbalstsienām 50mm (betons C12/15, pagatavošana objektā; betonēšanas palīgmateriāli)</t>
  </si>
  <si>
    <t>Margas</t>
  </si>
  <si>
    <t>Margu montāža uz atbalstsienām pandusam (krāsotas tērauda konstrukcijas margas divos līmeņos 0,7m un 1,10m, stiprinājumu komplekts, palīgmateriāli)</t>
  </si>
  <si>
    <t>Margu montāža pie fasādes pandusam (krāsotas tērauda konstrukcijas margas divos līmeņos 0,7m un 1,10m, stiprinājumu komplekts, palīgmateriāli)</t>
  </si>
  <si>
    <t>Segums</t>
  </si>
  <si>
    <t>Minerālmateriālu izsiju izlīdzinošais slānis fr.(2/8), h(vid)=6cm</t>
  </si>
  <si>
    <t>Betona bruģa seguma un pakāpienu izbūve no demontētā un saglabātā bruģakmens (smalkgraudaina smilts)</t>
  </si>
  <si>
    <t>Teritorija ap pandusu</t>
  </si>
  <si>
    <t>IEKŠTELPU PĀRBŪVE</t>
  </si>
  <si>
    <t>Iekārto moduļtipa griestu demontāža saglabājot materiālu</t>
  </si>
  <si>
    <t>Ārdurvju D-1, 1gb.(1750*2900(h)mm) montāža ( Ārdurvju bloks ar alumīnija profila rāmi un stiklojumu, durvju vērtnes brīvais platums ne mazāks kā 900mm, augstums 2100mm, maks. sliekšņa augstums 15mm ar noapaļojumu. Durvis aprīkotas ar pašaizvēršanās mehānismu un slēdzeni. Atvēršanas slodze ir ne vairāk par 2kg, tās atveras vismaz 90° leņķī. No telpas iekšpuses durvis aprīkotas ar rokturi visā durvju platumā.
Durvīm nodrošināt kontrastējošu marķējumu vismaz 0,1m platā joslā visā stiklotās norobežojošās konstrukcijas platumā un 0,35, 1,4 un 1,6m augstumā no grīdas. Montāžas putas, hermētiķi, stiprinājumu komplekts, palīgmateriāli)</t>
  </si>
  <si>
    <t>Iekšdurvju D-3, 1gb.(800*2100(h)mm) montāža (Iekšdurvju bloks ar alumīnija profila rāmi un stiklojumu, bez sliekšņa, bez slēdzenes. Stiklojums daļēji caurspīdīgs.
 Montāžas putas, hermētiķi, stiprinājumu komplekts, palīgmateriāli)</t>
  </si>
  <si>
    <t>Iekšdurvju D-4, 1gb.(1000*2100(h)mm) (Krāsotas, gludas HDF vieglkonstrukcijas iekšdurvis bez sliekšņa ar WC slēdzeni. Durvju brīvais platums vismaz 900mm, brīvais augstums 2000mm. Durvis aprīkotas ar slēdzeni, ko krīzes situācijā var atslēgt no ārpuses, atvēršanas slodze ir ne vairāk par 2kg, tās atveras vismaz 90° leņķī. No telpas iekšpuses durvis aprīkotas ar rokturi visā durvju platumā. Montāžas putas, hermētiķi, stiprinājumu komplekts, aplodu komplekts, palīgmateriāli)</t>
  </si>
  <si>
    <t>Durvis un vitrīna</t>
  </si>
  <si>
    <t>Sienas</t>
  </si>
  <si>
    <t>Iekšdurvju D-2, 1gb.(1510*2900(h)mm) montāža ( Iekšdurvju bloks ar alumīnija profila rāmi un stiklojumu, durvju vērtnes brīvais platums ne mazāks kā 900mm, augstums 2100mm, bez sliekšņa, bez slēdzenes. Durvīm nodrošināt kontrastējošu marķējumu vismaz 0,1m platā joslā visā stiklotās norobežojošās konstrukcijas platumā un 0,35, 1,4 un 1,6m augstumā no grīdas. Montāžas putas, hermētiķi, stiprinājumu komplekts, palīgmateriāli)</t>
  </si>
  <si>
    <t>Iekšējā vitrīna V-1, 1gb.(900*2900(h)mm) (Stiklota vitrīna ar alumīnija rāmi. Stiklojums daļēji caurspīdīgs, augšējā daļā pildiņš. Montāžas putas, hermētiķi, stiprinājumu komplekts, aplodu komplekts, palīgmateriāli)</t>
  </si>
  <si>
    <t>Sienas tips S-1</t>
  </si>
  <si>
    <r>
      <t>Tērauda karkasa starpsienu 75mm izbūve, izņemot apšūšanu ar ģipškartonu (akmens vate 75mm λD</t>
    </r>
    <r>
      <rPr>
        <sz val="10"/>
        <rFont val="Arial"/>
        <family val="2"/>
        <charset val="186"/>
      </rPr>
      <t>≤0,036</t>
    </r>
    <r>
      <rPr>
        <sz val="10"/>
        <color indexed="8"/>
        <rFont val="Arial"/>
        <family val="2"/>
        <charset val="186"/>
      </rPr>
      <t xml:space="preserve"> W/mK , profilu savienotāji,  tērauda karkass CW/UW 75mm, amortizācijas lenta, kniedes, skrūves, dībeļi, blīvēšanas mastika, imprignēti zāģmateriāli, palīgmateriāli)</t>
    </r>
  </si>
  <si>
    <t>Sienu apšūšana 1 kārtā ar ģipškartona loksnēm (riģipsis 12,5 GKB Kanuf White vai ekvivalents), skrūves, šuvju tepe, sietlenta šuvēm, blīvēšanas mastika, stūru profili, palīgmateriāli)</t>
  </si>
  <si>
    <t>Sienas tips S-2</t>
  </si>
  <si>
    <r>
      <t>Tērauda karkasa starpsienu 100mm izbūve, izņemot apšūšanu ar ģipškartonu (akmens vate 100mm λD</t>
    </r>
    <r>
      <rPr>
        <sz val="10"/>
        <rFont val="Arial"/>
        <family val="2"/>
        <charset val="186"/>
      </rPr>
      <t>≤0,036</t>
    </r>
    <r>
      <rPr>
        <sz val="10"/>
        <color indexed="8"/>
        <rFont val="Arial"/>
        <family val="2"/>
        <charset val="186"/>
      </rPr>
      <t xml:space="preserve"> W/mK , profilu savienotāji,  tērauda karkass CW/UW 100mm, amortizācijas lenta, kniedes, skrūves, dībeļi, blīvēšanas mastika, imprignēti zāģmateriāli, palīgmateriāli)</t>
    </r>
  </si>
  <si>
    <t>Sienu apšūšana 2 kārtās ar ģipškartona loksnēm (riģipsis 2x12,5 GKBI Kanuf Green vai ekvivalents), skrūves, šuvju tepe, sietlenta šuvēm, blīvēšanas mastika, stūru profili, palīgmateriāli)</t>
  </si>
  <si>
    <t>Sienu gruntēšana, flīzēšana ieskaitot šuvju aizdari (gruntskrāsa, sienas flīzes, flīžu līme, šuvju mastika, krustiņi, palīgmateriāli)</t>
  </si>
  <si>
    <t xml:space="preserve">Telpa Nr. 006-1 </t>
  </si>
  <si>
    <t>Esošo mūra iekšsienu gruntēšana, apmešana ar ģipša bāzes apmetumu (zemapmetuma grunts minerālām virsmām iekšdarbiem, ģipša bāzes apmetums,  palīgmateriāli)</t>
  </si>
  <si>
    <t>Esošo mūra un izbūvēto ģipškartona sienu gruntēšana, špaktelēšana, slīpēšana (dziļā grunts minerālām virsmām, universāla smalkgraudaina špakteļmasa, smilšpapīrs; palīgmateriāli)</t>
  </si>
  <si>
    <t xml:space="preserve">Telpa Nr. 006-2 </t>
  </si>
  <si>
    <t>Sienu krāsošana 2-3 reizes ar ūdens bāzes krāsu (matēta, viegli kopjama, tonēta ūdens dispersijas akrilāta krāsa, ūdens bāzes gruntskrāsa; palīgmateriāli)</t>
  </si>
  <si>
    <t>Esošo durvju ailu gruntēšana, apmešana ar ģipša bāzes apmetumu (zemapmetuma grunts minerālām virsmām iekšdarbiem, ģipša bāzes apmetums,  palīgmateriāli)</t>
  </si>
  <si>
    <t xml:space="preserve">Telpa Nr. 006-3 </t>
  </si>
  <si>
    <t>Ailu gruntēšana un krāsošana ar ūdens bāzes krāsu (matēta, viegli kopjama, tonēta ūdens dispersijas akrilāta krāsa, ūdens bāzes gruntskrāsa; palīgmateriāli)</t>
  </si>
  <si>
    <t xml:space="preserve">Telpa Nr. 006-4 </t>
  </si>
  <si>
    <t>Griesti</t>
  </si>
  <si>
    <t>Griestu plātņu montāža (Fibrolīts - Cewood vai ekvivalents dekoratīvās akustiskās plātnes; Ēveļskaida 1.5mm; Konstrukcija 600x600mm; Plātnes izmērs 595x595x15mm, b=15mm; Profils P0 (standarta T24); Ugunsreakcijas klase B-s1, d0; Siltumvadītspēja λD= 0,066 W/m·K. Krāsa: balta. Montāžas palīgmateriāli)</t>
  </si>
  <si>
    <t>Piekaramie akustiskie griesti telpās 006-1, 006-2, 006-4</t>
  </si>
  <si>
    <t>Piekaramie esošie saglabātie griesti telpā 006-3</t>
  </si>
  <si>
    <t>Griestu plātņu montāža (esošās saglabātās griestu plāksnes 600x600mm, montāžas palīgmateriāli)</t>
  </si>
  <si>
    <t>Grīdas</t>
  </si>
  <si>
    <t>Grīdas segums telpās Nr. 006-2, 006-3, 006-4</t>
  </si>
  <si>
    <t>Grīdas segums telpā Nr. 006-1</t>
  </si>
  <si>
    <t>Grīdu gruntēšana, izlīdzināšana ar pašnivelējošo masu h~10mm (gruntskrāsa minerālām virsmām iekšdarbiem, smalkgraudaina pašnivelējošā masa grīdām, palīgmateriāli)</t>
  </si>
  <si>
    <t>Linoleja seguma ieklāšana, ieskaitot virsmas špaktelēšanu un gruntēšanu (heterogēns – nodilumizturības grupa T, nodiluma izturība
0,08 mm vai mazāka, virskārta 0,65–1,0 mm, pretslīdes koeficientu vismaz R10, vinila segumu līme, šuvju diegs, špakteļmasa paredzēta vinila grīdas segumiem, palīgmateriāli)</t>
  </si>
  <si>
    <t>Koka grīdlīstu montāža (krāsota koka grīdlīstes h=70mm, stiprinājumi, skrūves)</t>
  </si>
  <si>
    <t>Grīdu gruntēšana un flīzēšana, ieskaitot šuvju aizdari (akmens masas flīzes, pretslīdes koeficients R 10, nodiluma izturība – 3 grupa
(PIE 3). Gruntskrāsa, flīžu līme; šuvju mastika; palīgmateriāli)</t>
  </si>
  <si>
    <t>Fasāžu gruntēšana (gruntskrāsa minerālām virsmām ārdarbiem, palīgmateriāli)</t>
  </si>
  <si>
    <t>Fasāžu armēšana ar stiklašķiedras sietu līmjavā (armējošais stiklšķiedras siets fasādēm 160g/m2; līmjava)</t>
  </si>
  <si>
    <t>Fasāžu krāsošana ar akrila bāzes krāsu 2-3 reizes (tonēta akrila bāzes krāsa, toni pieskaņot esošajam tonim; palīgmateriāli)</t>
  </si>
  <si>
    <t>Fasāžu apmešana ar dekoratīvo apmetumu (silikona-silikāta dekoratīvais apmetums ārdarbiem, apmetuma grauda frakciju pieskaņot esošajam apmetumam, palīgmateriāli)</t>
  </si>
  <si>
    <t>Cokola atjaunošana (akrila polimēru dekoratīvais apmetums ārdarbiem (pieskaņot esošajam cokala apmetumam), gruntskrāsa ārdarbiem minerālām virsmām, stiklašķiedras armējošais siets, tonēta akrila bāzes krāsa, toni pieskaņojot esošajai krāsai, līmjava, palīgmateriāli)</t>
  </si>
  <si>
    <t>FASĀŽU FRAGMENTU ATJAUNOŠANA PĒC ĀRDURVJU UN PANDUSA IZBŪVES</t>
  </si>
  <si>
    <t>Fasāžu siltināšana ar akmens vates siltumizolācijas plāksnēm 150mm (siltumizolācijas veids un biezums ir pieņemti) atbilstoši ETAG 004 prasībām, ieskaitot visus fasāžu siltināšanas sistēmas profilus (cietās akmens vates fasādes siltumizolācijas plāksnes b=150mm λD≤0,037 W/mK ; dībeļnaglas siltumizolācijas plāksnēm; sistēmas profili un stūri atbolstoši ETAG 004 prasībām, līmjava, palīgmateriāli)</t>
  </si>
  <si>
    <t>Zibens aizsardzības sistēmas nolaiduma stieņa pārcelšana virs pandusa, palīgmateriāli</t>
  </si>
  <si>
    <t>Esošā apkures sistēmas sildķermeņa atvienošana un pārcelšana telpas 006-4 robežās, un montāža pie sienas, pievienošana pie apkures sistēmas, ieskaitot cauruļvadus, veidgabalus, stiprinājumus un noslēgarmatūru, palīgmateriāli</t>
  </si>
  <si>
    <t>Līgumc.</t>
  </si>
  <si>
    <t>Iekšējie elektrotehniskie darbi</t>
  </si>
  <si>
    <t>Sadalnes un komponentes</t>
  </si>
  <si>
    <t>Mobilizācija un sagatavošanās būvdarbu veikšanai</t>
  </si>
  <si>
    <t>Esošās elektroinstalācijas demontāža pārbūvējamās telpās</t>
  </si>
  <si>
    <t>Esošo sadaļņu esošo iekārtu sagrupēšana, sakārtošana</t>
  </si>
  <si>
    <t>Grupu automāta 1B6 montāža sadalnē</t>
  </si>
  <si>
    <t>gab.</t>
  </si>
  <si>
    <t>Grupu automāta 1C16 montāža sadalnē</t>
  </si>
  <si>
    <t>Kombinētā noplūdes strāvas aizsardzības aparāta 1N/16/0,03 uzstādīšana sadalnē</t>
  </si>
  <si>
    <t>Zemapmetuma nozarkārbu montāža</t>
  </si>
  <si>
    <t>Virsapmetumu nozarkārbu montāža</t>
  </si>
  <si>
    <t>Kabeļ dzīslu savienotāju TORIX T6 montāža</t>
  </si>
  <si>
    <t>Invalīdu WC trauksmes sistēma</t>
  </si>
  <si>
    <t>Sistēmas kontrolieris</t>
  </si>
  <si>
    <t>Indikācijas lampa ar skaņas sirēnu</t>
  </si>
  <si>
    <t>Izsaukuma poga</t>
  </si>
  <si>
    <t>Izsaukuma atcelšanas poga</t>
  </si>
  <si>
    <t>Signalizācijas kabelis 4x0,22</t>
  </si>
  <si>
    <t>Kontaktligzdas</t>
  </si>
  <si>
    <t>El. vienvietīgās rozetes z/a IP44, montāža, t.sk. rozetes mehānismi, montāžas kārbas, rāmīši, stiprinājuma elementi</t>
  </si>
  <si>
    <t>El. divvietīgās rozetes z/a IP20, montāža, t.sk. rozetes mehānismi, montāžas kārbas, rāmīši, stiprinājuma elementi</t>
  </si>
  <si>
    <t>El. piecvietīgās rozetes z/a IP20, montāža, t.sk. rozetes mehānismi, montāžas kārbas, rāmīši, stiprinājuma elementi</t>
  </si>
  <si>
    <t>Slēdži</t>
  </si>
  <si>
    <t>El. vientaustiņa slēdža z/a, IP20 montāža, t.sk. montāžas kārba, rāmīši, stiprinājuma elementi</t>
  </si>
  <si>
    <t>El. divtaustiņa slēdža z/a IP20 montāža, t.sk. montāžas kārba, rāmīši, stiprinājuma elementi</t>
  </si>
  <si>
    <t>Gaismekļi</t>
  </si>
  <si>
    <t>Piekārtos griestos iebūvējams LED gaismeklis BERYL NEW LED O-3 3600 MICRO-PRM E 33 IP20/65 840, 25.5W, 3050lm, 4000K, CRI&gt;80, UGR&lt;19, mikro-prizmatisks difuzors, efektivitāte 119.6 lm/W, izmēri: Ø195x110mm, ekspluatācijas laiks &gt;100 000h pie L80B10, atbilst ZPI, ražotājs Luxiona, artikuls: 19.4036.8221.33, vai ekvivalents</t>
  </si>
  <si>
    <t>Piekārtos griestos iebūvējams LED gaismeklis BACKPANEL LED 3800 MICRO-PRM E 34 IP20/44 840, 25.9W, 3514lm, 4000K, CRI&gt;80, UGR&lt;19, mikro-prizmatisks difuzors, efektivitāte 135.7 lm/W, izmēri: 596x596x34mm, ekspluatācijas laiks &gt;100 000h pie L80B10, atbilst ZPI, ražotājs Luxiona, artikuls: 19.3213.0006.34, vai ekvivalents</t>
  </si>
  <si>
    <t>LED prožektors komplektā ar kustības sensoru, 30W, IP66, 4000K</t>
  </si>
  <si>
    <t>Kabeļi</t>
  </si>
  <si>
    <t>Kabeļa ar vara dzīslām 3x2,5mm2 montāža</t>
  </si>
  <si>
    <t>m.</t>
  </si>
  <si>
    <t xml:space="preserve">Kabeļa ar vara dzīslām 3x1,5mm2 montāža </t>
  </si>
  <si>
    <t>Kabeļu nesošās sistēmas, aizsargcaurules</t>
  </si>
  <si>
    <t xml:space="preserve">Kabeļa aizsargcaurules EVOEL FM DN20 ar stiprinājuma elementiem montāža </t>
  </si>
  <si>
    <t>2-2</t>
  </si>
  <si>
    <t>2-2-11</t>
  </si>
  <si>
    <t>2-2-12</t>
  </si>
  <si>
    <t>2-2-13</t>
  </si>
  <si>
    <t>2-2-14</t>
  </si>
  <si>
    <t>2-2-15</t>
  </si>
  <si>
    <t>2-3</t>
  </si>
  <si>
    <t>2-3-16</t>
  </si>
  <si>
    <t>2-3-17</t>
  </si>
  <si>
    <t>2-3-18</t>
  </si>
  <si>
    <t>2-4</t>
  </si>
  <si>
    <t>2-4-19</t>
  </si>
  <si>
    <t>2-4-20</t>
  </si>
  <si>
    <t>2-5</t>
  </si>
  <si>
    <t>2-5-21</t>
  </si>
  <si>
    <t>2-5-22</t>
  </si>
  <si>
    <t>2-5-23</t>
  </si>
  <si>
    <t>2-6</t>
  </si>
  <si>
    <t>2-6-24</t>
  </si>
  <si>
    <t>2-6-25</t>
  </si>
  <si>
    <t>2-7</t>
  </si>
  <si>
    <t>2-7-26</t>
  </si>
  <si>
    <t>Ventilātors Decor 100CRZ Q=95 m3/h ar pretvārstu montāža griestos, pieslēgšana pie elektrotīkla, ieregulēšana</t>
  </si>
  <si>
    <t>Apaļais skārda vītais ventilācijas gaisa vads D=100 montāža</t>
  </si>
  <si>
    <r>
      <t>likums 100/90</t>
    </r>
    <r>
      <rPr>
        <vertAlign val="superscript"/>
        <sz val="10"/>
        <rFont val="Arial"/>
        <family val="2"/>
        <charset val="186"/>
      </rPr>
      <t>0</t>
    </r>
    <r>
      <rPr>
        <sz val="10"/>
        <rFont val="Arial"/>
        <family val="2"/>
        <charset val="186"/>
      </rPr>
      <t xml:space="preserve">  montāža</t>
    </r>
  </si>
  <si>
    <t>gab</t>
  </si>
  <si>
    <t>Montāžas un palīgmateriāli, u.c. nepieciešamie materiāli</t>
  </si>
  <si>
    <t>obj</t>
  </si>
  <si>
    <t>Caurumu izveide, aizdare sienās</t>
  </si>
  <si>
    <t>UATS</t>
  </si>
  <si>
    <t>AVK-A</t>
  </si>
  <si>
    <t>AVK-V</t>
  </si>
  <si>
    <t>Esošās gaisa nosūces sistēmas demontāža sanmezglā</t>
  </si>
  <si>
    <t>Gofrēts ventilācijas gaisa vads D=100 montāža</t>
  </si>
  <si>
    <t>Ventilācijas difuzors universālais, PVC Ø 100mm, Balts, VD100  montāža</t>
  </si>
  <si>
    <t>Gaisa pieplūdes restes 600x200mm montāža durvīs</t>
  </si>
  <si>
    <t>1-2-34</t>
  </si>
  <si>
    <t>1-2-35</t>
  </si>
  <si>
    <t>1-2-36</t>
  </si>
  <si>
    <t>1-2-37</t>
  </si>
  <si>
    <t>1-3-53</t>
  </si>
  <si>
    <t>1-3-54</t>
  </si>
  <si>
    <t>1-3-55</t>
  </si>
  <si>
    <t>1-3-56</t>
  </si>
  <si>
    <t>1-3-57</t>
  </si>
  <si>
    <t>1-3-58</t>
  </si>
  <si>
    <t>1-3-59</t>
  </si>
  <si>
    <t>1-3-60</t>
  </si>
  <si>
    <t>1-3-61</t>
  </si>
  <si>
    <t>1-3-62</t>
  </si>
  <si>
    <t>1-3-63</t>
  </si>
  <si>
    <t>1-3-64</t>
  </si>
  <si>
    <t>IEKŠĒJO INŽENIERTĪKLU PĀRBŪVE</t>
  </si>
  <si>
    <t>3-2</t>
  </si>
  <si>
    <t>3-2-15</t>
  </si>
  <si>
    <t>3-2-16</t>
  </si>
  <si>
    <t>3-2-17</t>
  </si>
  <si>
    <t>3-2-18</t>
  </si>
  <si>
    <t>3-2-19</t>
  </si>
  <si>
    <t>1-2-22</t>
  </si>
  <si>
    <t>1-2-23</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</si>
  <si>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</si>
  <si>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</si>
  <si>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</si>
  <si>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</si>
  <si>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</si>
  <si>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</si>
  <si>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</si>
  <si>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</si>
  <si>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</si>
  <si>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</si>
  <si>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</si>
  <si>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</si>
  <si>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</si>
  <si>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</si>
  <si>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</si>
  <si>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</si>
  <si>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</si>
  <si>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</si>
  <si>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</si>
  <si>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</si>
  <si>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</si>
  <si>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</si>
  <si>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</si>
  <si>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</si>
  <si>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</si>
  <si>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</si>
  <si>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</si>
  <si>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</si>
  <si>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</si>
  <si>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</si>
  <si>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</si>
  <si>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</si>
  <si>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</si>
  <si>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</si>
  <si>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</si>
  <si>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1-4-100</t>
  </si>
  <si>
    <t>1-4-101</t>
  </si>
  <si>
    <t>1-4-102</t>
  </si>
  <si>
    <t>1-4-103</t>
  </si>
  <si>
    <t>1-4-104</t>
  </si>
  <si>
    <t>1-4-105</t>
  </si>
  <si>
    <t>1-4-106</t>
  </si>
  <si>
    <t>1-4-107</t>
  </si>
  <si>
    <t>1-4-108</t>
  </si>
  <si>
    <t>1-4-109</t>
  </si>
  <si>
    <t>1-4-110</t>
  </si>
  <si>
    <t>1-4-111</t>
  </si>
  <si>
    <t>1-4-112</t>
  </si>
  <si>
    <t>1-4-113</t>
  </si>
  <si>
    <t>1-4-114</t>
  </si>
  <si>
    <t>1-5-115</t>
  </si>
  <si>
    <t>1-5-116</t>
  </si>
  <si>
    <t>1-5-117</t>
  </si>
  <si>
    <t>1-5-118</t>
  </si>
  <si>
    <t>1-5-119</t>
  </si>
  <si>
    <t>1-5-120</t>
  </si>
  <si>
    <t>1-5-121</t>
  </si>
  <si>
    <t>1-5-122</t>
  </si>
  <si>
    <t>1-5-123</t>
  </si>
  <si>
    <t>1-5-124</t>
  </si>
  <si>
    <t>1-5-125</t>
  </si>
  <si>
    <t>1-5-126</t>
  </si>
  <si>
    <t>1-5-127</t>
  </si>
  <si>
    <t>1-5-128</t>
  </si>
  <si>
    <t>1-5-129</t>
  </si>
  <si>
    <t>1-5-130</t>
  </si>
  <si>
    <t>1-5-131</t>
  </si>
  <si>
    <t>1-5-132</t>
  </si>
  <si>
    <t>1-5-133</t>
  </si>
  <si>
    <t>1-5-134</t>
  </si>
  <si>
    <t>1-6-137</t>
  </si>
  <si>
    <t>1-6-138</t>
  </si>
  <si>
    <t>1-6-139</t>
  </si>
  <si>
    <t>1-6-140</t>
  </si>
  <si>
    <t>1-6-141</t>
  </si>
  <si>
    <t>1-6-142</t>
  </si>
  <si>
    <t>1-6-143</t>
  </si>
  <si>
    <t>Ugunsdzēsības aparāta uzstādīšana sadzīves modulī, stendā un objektā (ugunsdzēsības aparāts 43A 233B)</t>
  </si>
  <si>
    <t>Mobīlā žoga h=2m noma 78m</t>
  </si>
  <si>
    <t>Tualete 006-1</t>
  </si>
  <si>
    <t>Personāltelpa 006-2</t>
  </si>
  <si>
    <t>Esošās izzinošanas sistēmas skaļruņa atvineošana, noņemšana un atlikšana atpakaļ pēc remonta pabeigšanas</t>
  </si>
  <si>
    <t>Esošās ugunsgrēka atklāšanas un trauksmes signalizācijas sistēmas detektoru un signalizācijas kabeļu ar stiprinājumiem atvienošana, pagarināšana un pārcelšana jaunizbūvējamo griestu konstrukcijā, tai skaitā dūmu detektori 6 gab., ugunsdrošais kabelis 50m, stiprinājuma un montāžas materiāli.</t>
  </si>
  <si>
    <t>ESS-CI</t>
  </si>
  <si>
    <t>1-5-135</t>
  </si>
  <si>
    <t>1-5-136</t>
  </si>
  <si>
    <t>1-6-144</t>
  </si>
  <si>
    <t>1-6-145</t>
  </si>
  <si>
    <t>1-7-146</t>
  </si>
  <si>
    <t>1-7-147</t>
  </si>
  <si>
    <t>Ūdensvada tīkli, aprīkojums</t>
  </si>
  <si>
    <t>Esošo pārsegumu šķērsošana ar caurulēm Ø≤50mm, kaļot caurumus, šķērsojuma vietā caurules aptīt ar ugunsdrošo lentu un caurumu aizpildīt ar ugunsdrošo javu</t>
  </si>
  <si>
    <t>PPR caurule OD16x2.2 PN16, ieskaitot fasondaļas (kausējamie veidgabali) un stiprinājumus uzstādīšana pie sienas/sienās, pie griestiem ar pretkondensāta izolāciju čaulā 9mm</t>
  </si>
  <si>
    <t>PPR caurule OD20x2.8 PN16, ieskaitot fasondaļas (kausējamie veidgabali) un stiprinājumus uzstādīšana pie sienas/sienās, pie griestiem ar pretkondensāta izolāciju čaulā 9mm</t>
  </si>
  <si>
    <t>PPR caurule OD16x2.2 PN16, ieskaitot fasondaļas (kausējamie veidgabali) un stiprinājumus uzstādīšana pie sienas/sienās, pie griestiem ar pretkondensāta izolāciju čaulā 19mm</t>
  </si>
  <si>
    <t xml:space="preserve">Esošā ūdens sildītāja pievienošana </t>
  </si>
  <si>
    <t>Ūdens ņemšanas krāna uzstādīšana</t>
  </si>
  <si>
    <t>Lodveida ventīļa Dn15 uzstādīšana</t>
  </si>
  <si>
    <t>Roku mazgātnes invalīdiem uzstādīšana, ieskaitot jaucējkrānu, sifonu uc. un pievienošana pie ūdensvadiem un pie kanalizācijas</t>
  </si>
  <si>
    <t>Nerūsējošā tērauda izlietne  ar virtuvei  ieskaitot jaucējkrānu, sifonu uc.  pievienošana pie ūdensvadiem un pie kanalizācijas</t>
  </si>
  <si>
    <t>Balta, stiprināma pie grīdas ar horizontālu izvadu, mīksto WC vāku un sēdriņķi, ūdens pievadu no sāna invalīdu poda ar sēdekļa augstumu 460mm un skalošanas tvertni, ieskaitot pievienojuma  fasondaļu komplektu, uzstādīšana un pievienošana pie ūdensvadiem un pie kanalizācijas tīkliem. Stacionātra un paceļama invalīdu rokturu 800x100x300mm un 880x70x80mm (krāsa:satīns) piestiprināšana pie sienas</t>
  </si>
  <si>
    <t xml:space="preserve">Pieslēgums pie esošā ūdensvada </t>
  </si>
  <si>
    <t>Sistēmas skalošana, dezinfekcija un   hidrauliskā pārbaude</t>
  </si>
  <si>
    <t>Esošo pārsegumu šķērsošana ar caurulēm Ø≤110mm, kaļot caurumus, šķērsojuma vietā caurules aptīt ar ugunsdrošo lentu vai uzstādīt ugunsdrošo manžeti un caurumu aizpildīt ar ugunsdrošo javu</t>
  </si>
  <si>
    <t>Ugunsdrošās manžetes CFS-C-P Hilti uzstādīšana DN50</t>
  </si>
  <si>
    <t>Ugunsdrošās manžetes CFS-C-P Hilti uzstādīšana DN110</t>
  </si>
  <si>
    <t>Plastmasas kanalizācijas cauruļu PP OD32, ieskaitot veidgabalus un stiprinājumus, uzstādīšana pie griestiem/sienām</t>
  </si>
  <si>
    <t>Plastmasas kanalizācijas cauruļu PP OD50, ieskaitot veidgabalus un stiprinājumus, uzstādīšana pie griestiem/sienām</t>
  </si>
  <si>
    <t>Plastmasas kanalizācijas cauruļu PP OD110, ieskaitot veidgabalus un stiprinājumus, uzstādīšana pie griestiem/sienām</t>
  </si>
  <si>
    <t>Pieslēgums pie esošās saimnieciskās kanalizācijas</t>
  </si>
  <si>
    <t>3-2-13</t>
  </si>
  <si>
    <t>3-2-14</t>
  </si>
  <si>
    <t>Tāme sastādīta ___</t>
  </si>
  <si>
    <t>Tāme sastādīta 2024.gada tirgus cenās,pamatojoties uz AR, DOP daļas rasējumiem.</t>
  </si>
  <si>
    <t xml:space="preserve">Pasūtījuma Nr.: </t>
  </si>
  <si>
    <t xml:space="preserve">Pasūtījuma Nr. : </t>
  </si>
  <si>
    <t>Sastādīja _________________________________________________</t>
  </si>
  <si>
    <t>Pārbaudīja _________________________________________________</t>
  </si>
  <si>
    <t xml:space="preserve">Tāme sastādīta </t>
  </si>
  <si>
    <t>Peļņa (__%)</t>
  </si>
  <si>
    <t>Virsizdevumi (__%)</t>
  </si>
  <si>
    <t>Tāme sastādīta 2024.gada tirgus cenās,pamatojoties uz UK daļas rasējumiem.</t>
  </si>
  <si>
    <t>Tāme sastādīta 2024.gada tirgus cenās,pamatojoties uz EL daļas rasējumiem.</t>
  </si>
  <si>
    <t>Objekta nosaukums:Ēkas pārbūve vides pieejamības nodrošināšanai Rēzeknes ielā 1A, Viļānos, Rēzeknes novadā</t>
  </si>
  <si>
    <t>Objekta nosaukums: Ēkas pārbūve vides pieejamības nodrošināšanai Rēzeknes ielā 1A, Viļānos, Rēzeknes novadā</t>
  </si>
  <si>
    <t xml:space="preserve">Būves nosaukums: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</si>
</sst>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0.0"/>
    <numFmt numFmtId="165" formatCode="_(* #,##0.00_);_(* \(#,##0.00\);_(* &quot;-&quot;??_);_(@_)"/>
    <numFmt numFmtId="166" formatCode="[$-426]General"/>
    <numFmt numFmtId="167" formatCode="_-* #,##0.00\ _L_s_-;\-* #,##0.00\ _L_s_-;_-* &quot;-&quot;??\ _L_s_-;_-@_-"/>
    <numFmt numFmtId="168" formatCode="[$-426]0.00"/>
    <numFmt numFmtId="169" formatCode="_-* #,##0.00\ _L_s_-;\-* #,##0.00\ _L_s_-;_-* \-??\ _L_s_-;_-@_-"/>
    <numFmt numFmtId="170" formatCode="_(* #,##0.00_);_(* \(#,##0.00\);_(* \-??_);_(@_)"/>
    <numFmt numFmtId="171" formatCode="&quot; &quot;#,##0.00&quot; &quot;;&quot; (&quot;#,##0.00&quot;)&quot;;&quot; -&quot;00&quot; &quot;;&quot; &quot;@&quot; &quot;"/>
    <numFmt numFmtId="172" formatCode="_-* #,##0.00\ _€_-;\-* #,##0.00\ _€_-;_-* &quot;-&quot;??\ _€_-;_-@_-"/>
    <numFmt numFmtId="173" formatCode="0.00;;"/>
  </numFmts>
  <fonts count="54">
    <font>
      <sz val="11"/>
      <color indexed="8"/>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indexed="8"/>
      <name val="Calibri"/>
      <family val="2"/>
      <charset val="186"/>
    </font>
    <font>
      <b/>
      <sz val="10"/>
      <name val="Arial"/>
      <family val="2"/>
      <charset val="186"/>
    </font>
    <font>
      <sz val="10"/>
      <color indexed="8"/>
      <name val="Arial"/>
      <family val="2"/>
      <charset val="186"/>
    </font>
    <font>
      <sz val="10"/>
      <name val="Arial"/>
      <family val="2"/>
      <charset val="186"/>
    </font>
    <font>
      <sz val="10"/>
      <name val="Helv"/>
    </font>
    <font>
      <b/>
      <sz val="10"/>
      <color indexed="8"/>
      <name val="Arial"/>
      <family val="2"/>
      <charset val="186"/>
    </font>
    <font>
      <sz val="10"/>
      <color theme="1"/>
      <name val="Arial"/>
      <family val="2"/>
      <charset val="186"/>
    </font>
    <font>
      <b/>
      <sz val="10"/>
      <color theme="1"/>
      <name val="Arial"/>
      <family val="2"/>
      <charset val="186"/>
    </font>
    <font>
      <i/>
      <sz val="10"/>
      <name val="Arial"/>
      <family val="2"/>
      <charset val="186"/>
    </font>
    <font>
      <sz val="10"/>
      <color rgb="FF000000"/>
      <name val="Arial1"/>
    </font>
    <font>
      <sz val="11"/>
      <color indexed="8"/>
      <name val="Calibri"/>
      <family val="2"/>
      <charset val="204"/>
    </font>
    <font>
      <sz val="10"/>
      <color rgb="FF000000"/>
      <name val="Arial"/>
      <family val="2"/>
      <charset val="186"/>
    </font>
    <font>
      <sz val="10"/>
      <name val="Arial"/>
      <family val="2"/>
    </font>
    <font>
      <sz val="11"/>
      <color indexed="8"/>
      <name val="Arial"/>
      <family val="2"/>
      <charset val="186"/>
    </font>
    <font>
      <sz val="10"/>
      <name val="Arial"/>
      <family val="2"/>
      <charset val="204"/>
    </font>
    <font>
      <sz val="8"/>
      <name val="Calibri"/>
      <family val="2"/>
      <charset val="186"/>
    </font>
    <font>
      <sz val="10"/>
      <name val="Mangal"/>
      <family val="2"/>
      <charset val="186"/>
    </font>
    <font>
      <sz val="10"/>
      <name val="Arial"/>
      <family val="2"/>
      <charset val="1"/>
    </font>
    <font>
      <sz val="10"/>
      <name val="LT Arial"/>
      <charset val="186"/>
    </font>
    <font>
      <sz val="10"/>
      <color indexed="8"/>
      <name val="Arial1"/>
      <charset val="1"/>
    </font>
    <font>
      <i/>
      <sz val="11"/>
      <color indexed="23"/>
      <name val="Calibri"/>
      <family val="2"/>
      <charset val="186"/>
    </font>
    <font>
      <sz val="11"/>
      <color indexed="17"/>
      <name val="Calibri"/>
      <family val="2"/>
      <charset val="186"/>
    </font>
    <font>
      <sz val="11"/>
      <color rgb="FF000000"/>
      <name val="Calibri"/>
      <family val="2"/>
      <charset val="186"/>
    </font>
    <font>
      <b/>
      <sz val="10"/>
      <color rgb="FF000000"/>
      <name val="Calibri"/>
      <family val="2"/>
      <charset val="186"/>
    </font>
    <font>
      <sz val="10"/>
      <color rgb="FFFFFFFF"/>
      <name val="Calibri"/>
      <family val="2"/>
      <charset val="186"/>
    </font>
    <font>
      <sz val="10"/>
      <color rgb="FFCC0000"/>
      <name val="Calibri"/>
      <family val="2"/>
      <charset val="186"/>
    </font>
    <font>
      <sz val="11"/>
      <color rgb="FFFFFFFF"/>
      <name val="Calibri"/>
      <family val="2"/>
      <charset val="186"/>
    </font>
    <font>
      <sz val="10"/>
      <color rgb="FF000000"/>
      <name val="Mangal"/>
      <family val="1"/>
    </font>
    <font>
      <b/>
      <sz val="10"/>
      <color rgb="FFFFFFFF"/>
      <name val="Calibri"/>
      <family val="2"/>
      <charset val="186"/>
    </font>
    <font>
      <i/>
      <sz val="10"/>
      <color rgb="FF808080"/>
      <name val="Calibri"/>
      <family val="2"/>
      <charset val="186"/>
    </font>
    <font>
      <sz val="10"/>
      <color rgb="FF006600"/>
      <name val="Calibri"/>
      <family val="2"/>
      <charset val="186"/>
    </font>
    <font>
      <b/>
      <sz val="24"/>
      <color rgb="FF000000"/>
      <name val="Calibri"/>
      <family val="2"/>
      <charset val="186"/>
    </font>
    <font>
      <sz val="18"/>
      <color rgb="FF000000"/>
      <name val="Calibri"/>
      <family val="2"/>
      <charset val="186"/>
    </font>
    <font>
      <sz val="12"/>
      <color rgb="FF000000"/>
      <name val="Calibri"/>
      <family val="2"/>
      <charset val="186"/>
    </font>
    <font>
      <sz val="10"/>
      <color rgb="FF996600"/>
      <name val="Calibri"/>
      <family val="2"/>
      <charset val="186"/>
    </font>
    <font>
      <sz val="10"/>
      <color rgb="FF333333"/>
      <name val="Calibri"/>
      <family val="2"/>
      <charset val="186"/>
    </font>
    <font>
      <sz val="10"/>
      <color indexed="8"/>
      <name val="Arial"/>
      <family val="2"/>
    </font>
    <font>
      <b/>
      <sz val="10"/>
      <color indexed="10"/>
      <name val="Arial"/>
      <family val="2"/>
      <charset val="186"/>
    </font>
    <font>
      <b/>
      <sz val="10"/>
      <name val="Arial"/>
      <family val="2"/>
    </font>
    <font>
      <sz val="10"/>
      <color rgb="FFFF0000"/>
      <name val="Arial"/>
      <family val="2"/>
    </font>
    <font>
      <vertAlign val="superscript"/>
      <sz val="10"/>
      <color indexed="8"/>
      <name val="Arial"/>
      <family val="2"/>
      <charset val="186"/>
    </font>
    <font>
      <vertAlign val="subscript"/>
      <sz val="10"/>
      <name val="Arial"/>
      <family val="2"/>
      <charset val="186"/>
    </font>
    <font>
      <vertAlign val="superscript"/>
      <sz val="10"/>
      <name val="Arial"/>
      <family val="2"/>
      <charset val="186"/>
    </font>
    <font>
      <sz val="10"/>
      <color rgb="FFFF0000"/>
      <name val="Arial"/>
      <family val="2"/>
      <charset val="186"/>
    </font>
    <font>
      <sz val="10"/>
      <color rgb="FF000000"/>
      <name val="Arial"/>
      <family val="2"/>
    </font>
    <font>
      <sz val="11"/>
      <name val="Arial"/>
      <family val="2"/>
    </font>
    <font>
      <sz val="10"/>
      <color indexed="10"/>
      <name val="Arial"/>
      <family val="2"/>
      <charset val="186"/>
    </font>
  </fonts>
  <fills count="12">
    <fill>
      <patternFill patternType="none"/>
    </fill>
    <fill>
      <patternFill patternType="gray125"/>
    </fill>
    <fill>
      <patternFill patternType="solid">
        <fgColor indexed="42"/>
        <bgColor indexed="27"/>
      </patternFill>
    </fill>
    <fill>
      <patternFill patternType="solid">
        <fgColor theme="0"/>
        <bgColor indexed="64"/>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FFFFFF"/>
        <bgColor rgb="FFFFFFCC"/>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rgb="FF808080"/>
      </left>
      <right style="thin">
        <color rgb="FF808080"/>
      </right>
      <top style="thin">
        <color rgb="FF808080"/>
      </top>
      <bottom style="thin">
        <color rgb="FF808080"/>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s>
  <cellStyleXfs count="101">
    <xf numFmtId="0" fontId="0" fillId="0" borderId="0"/>
    <xf numFmtId="0" fontId="10" fillId="0" borderId="0"/>
    <xf numFmtId="0" fontId="10" fillId="0" borderId="0">
      <alignment vertical="center" wrapText="1"/>
    </xf>
    <xf numFmtId="0" fontId="11" fillId="0" borderId="0"/>
    <xf numFmtId="0" fontId="7" fillId="0" borderId="0"/>
    <xf numFmtId="0" fontId="11" fillId="0" borderId="0"/>
    <xf numFmtId="0" fontId="10" fillId="0" borderId="0"/>
    <xf numFmtId="165" fontId="10" fillId="0" borderId="0" applyFont="0" applyFill="0" applyBorder="0" applyAlignment="0" applyProtection="0"/>
    <xf numFmtId="166" fontId="16" fillId="0" borderId="0" applyBorder="0" applyProtection="0"/>
    <xf numFmtId="0" fontId="10" fillId="0" borderId="0"/>
    <xf numFmtId="0" fontId="17" fillId="0" borderId="0"/>
    <xf numFmtId="0" fontId="10" fillId="0" borderId="0"/>
    <xf numFmtId="167" fontId="10" fillId="0" borderId="0" applyFont="0" applyFill="0" applyBorder="0" applyAlignment="0" applyProtection="0"/>
    <xf numFmtId="167" fontId="10" fillId="0" borderId="0" applyFont="0" applyFill="0" applyBorder="0" applyAlignment="0" applyProtection="0"/>
    <xf numFmtId="0" fontId="10" fillId="0" borderId="0"/>
    <xf numFmtId="0" fontId="20" fillId="0" borderId="0"/>
    <xf numFmtId="0" fontId="10" fillId="0" borderId="0"/>
    <xf numFmtId="169" fontId="23" fillId="0" borderId="0" applyFill="0" applyBorder="0" applyAlignment="0" applyProtection="0"/>
    <xf numFmtId="169" fontId="23" fillId="0" borderId="0" applyFill="0" applyBorder="0" applyAlignment="0" applyProtection="0"/>
    <xf numFmtId="170" fontId="23" fillId="0" borderId="0" applyFill="0" applyBorder="0" applyAlignment="0" applyProtection="0"/>
    <xf numFmtId="170" fontId="23" fillId="0" borderId="0" applyFill="0" applyBorder="0" applyAlignment="0" applyProtection="0"/>
    <xf numFmtId="0" fontId="27" fillId="0" borderId="0" applyNumberFormat="0" applyFill="0" applyBorder="0" applyAlignment="0" applyProtection="0"/>
    <xf numFmtId="0" fontId="26" fillId="0" borderId="0" applyBorder="0" applyProtection="0"/>
    <xf numFmtId="0" fontId="26" fillId="0" borderId="0" applyBorder="0" applyProtection="0"/>
    <xf numFmtId="0" fontId="25" fillId="0" borderId="0"/>
    <xf numFmtId="0" fontId="23" fillId="0" borderId="0" applyNumberFormat="0" applyBorder="0" applyProtection="0"/>
    <xf numFmtId="0" fontId="10" fillId="0" borderId="0"/>
    <xf numFmtId="0" fontId="24" fillId="0" borderId="0"/>
    <xf numFmtId="0" fontId="24" fillId="0" borderId="0"/>
    <xf numFmtId="0" fontId="6" fillId="0" borderId="0"/>
    <xf numFmtId="0" fontId="10" fillId="0" borderId="0"/>
    <xf numFmtId="43" fontId="10" fillId="0" borderId="0" applyFont="0" applyFill="0" applyBorder="0" applyAlignment="0" applyProtection="0"/>
    <xf numFmtId="0" fontId="7" fillId="0" borderId="0"/>
    <xf numFmtId="43" fontId="10" fillId="0" borderId="0" applyFont="0" applyFill="0" applyBorder="0" applyAlignment="0" applyProtection="0"/>
    <xf numFmtId="0" fontId="28" fillId="2" borderId="0"/>
    <xf numFmtId="0" fontId="10" fillId="0" borderId="0"/>
    <xf numFmtId="0" fontId="7" fillId="0" borderId="0"/>
    <xf numFmtId="0" fontId="7" fillId="0" borderId="0"/>
    <xf numFmtId="0" fontId="29" fillId="0" borderId="0" applyNumberFormat="0" applyFont="0" applyBorder="0" applyProtection="0"/>
    <xf numFmtId="0" fontId="10" fillId="0" borderId="0"/>
    <xf numFmtId="0" fontId="5" fillId="0" borderId="0"/>
    <xf numFmtId="43" fontId="10" fillId="0" borderId="0" applyFont="0" applyFill="0" applyBorder="0" applyAlignment="0" applyProtection="0"/>
    <xf numFmtId="0" fontId="4" fillId="0" borderId="0"/>
    <xf numFmtId="43" fontId="10" fillId="0" borderId="0" applyFont="0" applyFill="0" applyBorder="0" applyAlignment="0" applyProtection="0"/>
    <xf numFmtId="0" fontId="11" fillId="0" borderId="0"/>
    <xf numFmtId="0" fontId="21" fillId="0" borderId="0"/>
    <xf numFmtId="0" fontId="3" fillId="0" borderId="0"/>
    <xf numFmtId="43" fontId="10" fillId="0" borderId="0" applyFont="0" applyFill="0" applyBorder="0" applyAlignment="0" applyProtection="0"/>
    <xf numFmtId="43" fontId="10" fillId="0" borderId="0" applyFont="0" applyFill="0" applyBorder="0" applyAlignment="0" applyProtection="0"/>
    <xf numFmtId="0" fontId="3" fillId="0" borderId="0"/>
    <xf numFmtId="43" fontId="10" fillId="0" borderId="0" applyFont="0" applyFill="0" applyBorder="0" applyAlignment="0" applyProtection="0"/>
    <xf numFmtId="0" fontId="3" fillId="0" borderId="0"/>
    <xf numFmtId="43" fontId="10" fillId="0" borderId="0" applyFont="0" applyFill="0" applyBorder="0" applyAlignment="0" applyProtection="0"/>
    <xf numFmtId="43" fontId="7" fillId="0" borderId="0" applyFont="0" applyFill="0" applyBorder="0" applyAlignment="0" applyProtection="0"/>
    <xf numFmtId="0" fontId="29" fillId="0" borderId="0"/>
    <xf numFmtId="0" fontId="30" fillId="0" borderId="0" applyNumberFormat="0" applyBorder="0" applyProtection="0"/>
    <xf numFmtId="0" fontId="31" fillId="4" borderId="0" applyNumberFormat="0" applyBorder="0" applyProtection="0"/>
    <xf numFmtId="0" fontId="31" fillId="5" borderId="0" applyNumberFormat="0" applyBorder="0" applyProtection="0"/>
    <xf numFmtId="0" fontId="30" fillId="6" borderId="0" applyNumberFormat="0" applyBorder="0" applyProtection="0"/>
    <xf numFmtId="0" fontId="32" fillId="7" borderId="0" applyNumberFormat="0" applyBorder="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171" fontId="34" fillId="0" borderId="0" applyFill="0" applyBorder="0" applyAlignment="0" applyProtection="0"/>
    <xf numFmtId="0" fontId="33" fillId="0" borderId="0" applyNumberFormat="0" applyBorder="0" applyProtection="0"/>
    <xf numFmtId="0" fontId="35" fillId="8" borderId="0" applyNumberFormat="0" applyBorder="0" applyProtection="0"/>
    <xf numFmtId="0" fontId="18" fillId="0" borderId="0" applyNumberFormat="0" applyBorder="0" applyProtection="0"/>
    <xf numFmtId="0" fontId="36" fillId="0" borderId="0" applyNumberFormat="0" applyBorder="0" applyProtection="0"/>
    <xf numFmtId="0" fontId="37" fillId="9" borderId="0" applyNumberFormat="0" applyBorder="0" applyProtection="0"/>
    <xf numFmtId="0" fontId="38" fillId="0" borderId="0" applyNumberFormat="0" applyBorder="0" applyProtection="0"/>
    <xf numFmtId="0" fontId="39" fillId="0" borderId="0" applyNumberFormat="0" applyBorder="0" applyProtection="0"/>
    <xf numFmtId="0" fontId="40" fillId="0" borderId="0" applyNumberFormat="0" applyBorder="0" applyProtection="0"/>
    <xf numFmtId="0" fontId="41" fillId="10" borderId="0" applyNumberFormat="0" applyBorder="0" applyProtection="0"/>
    <xf numFmtId="0" fontId="18" fillId="0" borderId="0" applyNumberFormat="0" applyBorder="0" applyProtection="0"/>
    <xf numFmtId="0" fontId="18" fillId="0" borderId="0" applyNumberFormat="0" applyBorder="0" applyProtection="0">
      <alignment vertical="center" wrapText="1"/>
    </xf>
    <xf numFmtId="0" fontId="42" fillId="10" borderId="8" applyNumberFormat="0" applyProtection="0"/>
    <xf numFmtId="0" fontId="18" fillId="0" borderId="0" applyNumberFormat="0" applyBorder="0" applyProtection="0"/>
    <xf numFmtId="0" fontId="29" fillId="0" borderId="0" applyNumberFormat="0" applyFont="0" applyBorder="0" applyProtection="0"/>
    <xf numFmtId="0" fontId="18" fillId="0" borderId="0" applyNumberFormat="0" applyBorder="0" applyProtection="0"/>
    <xf numFmtId="0" fontId="29" fillId="0" borderId="0" applyNumberFormat="0" applyFont="0" applyBorder="0" applyProtection="0"/>
    <xf numFmtId="0" fontId="32" fillId="0" borderId="0" applyNumberFormat="0" applyBorder="0" applyProtection="0"/>
    <xf numFmtId="43" fontId="10" fillId="0" borderId="0" applyFont="0" applyFill="0" applyBorder="0" applyAlignment="0" applyProtection="0"/>
    <xf numFmtId="0" fontId="2" fillId="0" borderId="0"/>
    <xf numFmtId="0" fontId="2" fillId="0" borderId="0"/>
    <xf numFmtId="0" fontId="2" fillId="0" borderId="0"/>
    <xf numFmtId="43" fontId="10" fillId="0" borderId="0" applyFont="0" applyFill="0" applyBorder="0" applyAlignment="0" applyProtection="0"/>
    <xf numFmtId="0" fontId="21" fillId="0" borderId="0"/>
    <xf numFmtId="43" fontId="10" fillId="0" borderId="0" applyFont="0" applyFill="0" applyBorder="0" applyAlignment="0" applyProtection="0"/>
    <xf numFmtId="0" fontId="10" fillId="0" borderId="0"/>
    <xf numFmtId="0" fontId="10" fillId="0" borderId="0"/>
    <xf numFmtId="0" fontId="10" fillId="0" borderId="0"/>
    <xf numFmtId="0" fontId="7" fillId="0" borderId="0"/>
    <xf numFmtId="0" fontId="11" fillId="0" borderId="0"/>
    <xf numFmtId="43" fontId="7" fillId="0" borderId="0" applyFont="0" applyFill="0" applyBorder="0" applyAlignment="0" applyProtection="0"/>
    <xf numFmtId="0" fontId="10" fillId="0" borderId="0"/>
    <xf numFmtId="0" fontId="1" fillId="0" borderId="0"/>
    <xf numFmtId="0" fontId="19" fillId="0" borderId="0"/>
    <xf numFmtId="0" fontId="21" fillId="0" borderId="0"/>
  </cellStyleXfs>
  <cellXfs count="249">
    <xf numFmtId="0" fontId="0" fillId="0" borderId="0" xfId="0"/>
    <xf numFmtId="0" fontId="8" fillId="0" borderId="0" xfId="0" applyFont="1"/>
    <xf numFmtId="0" fontId="9" fillId="0" borderId="0" xfId="0" applyFont="1"/>
    <xf numFmtId="0" fontId="10" fillId="0" borderId="0" xfId="0" applyFont="1"/>
    <xf numFmtId="2" fontId="8" fillId="0" borderId="0" xfId="3" applyNumberFormat="1" applyFont="1" applyAlignment="1">
      <alignment horizontal="center"/>
    </xf>
    <xf numFmtId="0" fontId="10" fillId="0" borderId="0" xfId="0" applyFont="1" applyAlignment="1">
      <alignment horizontal="right"/>
    </xf>
    <xf numFmtId="2" fontId="10" fillId="0" borderId="0" xfId="0" applyNumberFormat="1" applyFont="1"/>
    <xf numFmtId="0" fontId="10" fillId="0" borderId="0" xfId="3" applyFont="1" applyAlignment="1">
      <alignment horizontal="center"/>
    </xf>
    <xf numFmtId="0" fontId="10" fillId="0" borderId="0" xfId="3" applyFont="1"/>
    <xf numFmtId="0" fontId="9" fillId="0" borderId="0" xfId="0" applyFont="1" applyAlignment="1">
      <alignment wrapText="1"/>
    </xf>
    <xf numFmtId="0" fontId="10" fillId="0" borderId="0" xfId="0" applyFont="1" applyAlignment="1">
      <alignment wrapText="1"/>
    </xf>
    <xf numFmtId="0" fontId="9" fillId="0" borderId="0" xfId="0" applyFont="1" applyAlignment="1">
      <alignment horizontal="center" wrapText="1"/>
    </xf>
    <xf numFmtId="0" fontId="10" fillId="0" borderId="0" xfId="3" applyFont="1" applyAlignment="1">
      <alignment wrapText="1"/>
    </xf>
    <xf numFmtId="0" fontId="13" fillId="0" borderId="0" xfId="0" applyFont="1"/>
    <xf numFmtId="0" fontId="13" fillId="0" borderId="2" xfId="0" applyFont="1" applyBorder="1" applyAlignment="1">
      <alignment horizontal="center"/>
    </xf>
    <xf numFmtId="2" fontId="13" fillId="0" borderId="2" xfId="0" applyNumberFormat="1" applyFont="1" applyBorder="1" applyAlignment="1">
      <alignment horizontal="center"/>
    </xf>
    <xf numFmtId="2" fontId="8" fillId="0" borderId="2" xfId="0" applyNumberFormat="1" applyFont="1" applyBorder="1" applyAlignment="1">
      <alignment horizontal="center"/>
    </xf>
    <xf numFmtId="2" fontId="8" fillId="0" borderId="0" xfId="0" applyNumberFormat="1" applyFont="1" applyAlignment="1">
      <alignment horizontal="center"/>
    </xf>
    <xf numFmtId="0" fontId="13" fillId="0" borderId="0" xfId="0" applyFont="1" applyAlignment="1">
      <alignment horizontal="center"/>
    </xf>
    <xf numFmtId="2" fontId="13" fillId="0" borderId="0" xfId="0" applyNumberFormat="1" applyFont="1" applyAlignment="1">
      <alignment horizontal="center"/>
    </xf>
    <xf numFmtId="0" fontId="14" fillId="0" borderId="2" xfId="0" applyFont="1" applyBorder="1" applyAlignment="1">
      <alignment horizontal="right" wrapText="1"/>
    </xf>
    <xf numFmtId="0" fontId="10" fillId="0" borderId="0" xfId="0" applyFont="1" applyAlignment="1">
      <alignment horizontal="left" wrapText="1"/>
    </xf>
    <xf numFmtId="2" fontId="10" fillId="0" borderId="2" xfId="0" applyNumberFormat="1" applyFont="1" applyBorder="1" applyAlignment="1">
      <alignment horizontal="center"/>
    </xf>
    <xf numFmtId="0" fontId="13" fillId="0" borderId="0" xfId="0" applyFont="1" applyAlignment="1">
      <alignment horizontal="right"/>
    </xf>
    <xf numFmtId="0" fontId="10" fillId="0" borderId="2" xfId="0" applyFont="1" applyBorder="1" applyAlignment="1">
      <alignment vertical="center"/>
    </xf>
    <xf numFmtId="0" fontId="10" fillId="0" borderId="2" xfId="0" applyFont="1" applyBorder="1" applyAlignment="1">
      <alignment horizontal="center" vertical="center" wrapText="1"/>
    </xf>
    <xf numFmtId="2" fontId="10" fillId="0" borderId="0" xfId="3" applyNumberFormat="1" applyFont="1"/>
    <xf numFmtId="0" fontId="8" fillId="0" borderId="2" xfId="0" applyFont="1" applyBorder="1" applyAlignment="1">
      <alignment horizontal="left" vertical="center" wrapText="1"/>
    </xf>
    <xf numFmtId="0" fontId="10" fillId="0" borderId="0" xfId="0" applyFont="1" applyAlignment="1">
      <alignment vertical="center" wrapText="1"/>
    </xf>
    <xf numFmtId="0" fontId="13" fillId="0" borderId="2" xfId="0" applyFont="1" applyBorder="1" applyAlignment="1">
      <alignment horizontal="center" vertical="center" wrapText="1"/>
    </xf>
    <xf numFmtId="0" fontId="9" fillId="0" borderId="5" xfId="0" applyFont="1" applyBorder="1" applyAlignment="1">
      <alignment vertical="center" wrapText="1"/>
    </xf>
    <xf numFmtId="0" fontId="8" fillId="0" borderId="2" xfId="0" applyFont="1" applyBorder="1" applyAlignment="1">
      <alignment horizontal="right"/>
    </xf>
    <xf numFmtId="2" fontId="14" fillId="0" borderId="1" xfId="0" applyNumberFormat="1" applyFont="1" applyBorder="1" applyAlignment="1">
      <alignment horizontal="center" wrapText="1"/>
    </xf>
    <xf numFmtId="2" fontId="14" fillId="0" borderId="2" xfId="0" applyNumberFormat="1" applyFont="1" applyBorder="1" applyAlignment="1">
      <alignment horizontal="center"/>
    </xf>
    <xf numFmtId="0" fontId="13" fillId="0" borderId="2" xfId="0" applyFont="1" applyBorder="1"/>
    <xf numFmtId="0" fontId="8" fillId="0" borderId="2" xfId="0" applyFont="1" applyBorder="1"/>
    <xf numFmtId="0" fontId="15" fillId="0" borderId="2" xfId="0" applyFont="1" applyBorder="1"/>
    <xf numFmtId="164" fontId="13" fillId="0" borderId="0" xfId="0" applyNumberFormat="1" applyFont="1"/>
    <xf numFmtId="2" fontId="13" fillId="0" borderId="0" xfId="0" applyNumberFormat="1" applyFont="1"/>
    <xf numFmtId="2" fontId="14" fillId="0" borderId="0" xfId="0" applyNumberFormat="1" applyFont="1" applyAlignment="1">
      <alignment horizontal="center"/>
    </xf>
    <xf numFmtId="0" fontId="12" fillId="0" borderId="2" xfId="0" applyFont="1" applyBorder="1" applyAlignment="1">
      <alignment horizontal="center" textRotation="90"/>
    </xf>
    <xf numFmtId="0" fontId="8" fillId="0" borderId="2" xfId="0" applyFont="1" applyBorder="1" applyAlignment="1">
      <alignment horizontal="center" textRotation="90" wrapText="1"/>
    </xf>
    <xf numFmtId="2" fontId="9" fillId="0" borderId="0" xfId="0" applyNumberFormat="1" applyFont="1"/>
    <xf numFmtId="0" fontId="9" fillId="0" borderId="0" xfId="0" applyFont="1" applyAlignment="1">
      <alignment horizontal="center"/>
    </xf>
    <xf numFmtId="2" fontId="13" fillId="0" borderId="2" xfId="0" applyNumberFormat="1" applyFont="1" applyBorder="1" applyAlignment="1">
      <alignment horizontal="center" wrapText="1"/>
    </xf>
    <xf numFmtId="0" fontId="8" fillId="0" borderId="0" xfId="0" applyFont="1" applyAlignment="1">
      <alignment horizontal="right"/>
    </xf>
    <xf numFmtId="2" fontId="9" fillId="0" borderId="2" xfId="0" applyNumberFormat="1" applyFont="1" applyBorder="1" applyAlignment="1">
      <alignment horizontal="center"/>
    </xf>
    <xf numFmtId="0" fontId="12" fillId="0" borderId="2" xfId="0" applyFont="1" applyBorder="1" applyAlignment="1">
      <alignment horizontal="center" vertical="center" wrapText="1"/>
    </xf>
    <xf numFmtId="2" fontId="8" fillId="0" borderId="0" xfId="0" applyNumberFormat="1" applyFont="1"/>
    <xf numFmtId="2" fontId="9" fillId="0" borderId="10" xfId="0" applyNumberFormat="1" applyFont="1" applyBorder="1" applyAlignment="1">
      <alignment horizontal="center" wrapText="1"/>
    </xf>
    <xf numFmtId="2" fontId="10" fillId="0" borderId="10" xfId="0" applyNumberFormat="1" applyFont="1" applyBorder="1" applyAlignment="1">
      <alignment horizontal="center"/>
    </xf>
    <xf numFmtId="2" fontId="10" fillId="0" borderId="10" xfId="7" applyNumberFormat="1" applyFont="1" applyFill="1" applyBorder="1" applyAlignment="1" applyProtection="1">
      <alignment horizontal="center"/>
    </xf>
    <xf numFmtId="2" fontId="10" fillId="0" borderId="10" xfId="96" applyNumberFormat="1" applyFont="1" applyFill="1" applyBorder="1" applyAlignment="1">
      <alignment horizontal="center"/>
    </xf>
    <xf numFmtId="0" fontId="9" fillId="0" borderId="10" xfId="0" applyFont="1" applyBorder="1" applyAlignment="1">
      <alignment horizontal="left" vertical="center" wrapText="1"/>
    </xf>
    <xf numFmtId="0" fontId="10" fillId="0" borderId="10" xfId="0" applyFont="1" applyBorder="1" applyAlignment="1">
      <alignment horizontal="center" wrapText="1"/>
    </xf>
    <xf numFmtId="2" fontId="9" fillId="0" borderId="3" xfId="0" applyNumberFormat="1" applyFont="1" applyBorder="1" applyAlignment="1">
      <alignment horizontal="center" wrapText="1"/>
    </xf>
    <xf numFmtId="49" fontId="10" fillId="0" borderId="10" xfId="0" applyNumberFormat="1" applyFont="1" applyBorder="1" applyAlignment="1">
      <alignment horizontal="center"/>
    </xf>
    <xf numFmtId="49" fontId="9" fillId="0" borderId="9" xfId="3" applyNumberFormat="1" applyFont="1" applyBorder="1" applyAlignment="1">
      <alignment horizontal="center"/>
    </xf>
    <xf numFmtId="2" fontId="9" fillId="0" borderId="10" xfId="0" applyNumberFormat="1" applyFont="1" applyBorder="1" applyAlignment="1">
      <alignment horizontal="center"/>
    </xf>
    <xf numFmtId="2" fontId="9" fillId="0" borderId="2" xfId="0" applyNumberFormat="1" applyFont="1" applyBorder="1" applyAlignment="1">
      <alignment horizontal="center" wrapText="1"/>
    </xf>
    <xf numFmtId="49" fontId="8" fillId="0" borderId="10" xfId="0" applyNumberFormat="1" applyFont="1" applyBorder="1" applyAlignment="1">
      <alignment horizontal="center"/>
    </xf>
    <xf numFmtId="0" fontId="8" fillId="0" borderId="10" xfId="0" applyFont="1" applyBorder="1" applyAlignment="1">
      <alignment horizontal="center" vertical="center" wrapText="1"/>
    </xf>
    <xf numFmtId="2" fontId="9" fillId="0" borderId="10" xfId="3" applyNumberFormat="1" applyFont="1" applyBorder="1" applyAlignment="1">
      <alignment horizontal="center" wrapText="1"/>
    </xf>
    <xf numFmtId="2" fontId="10" fillId="0" borderId="10" xfId="5" applyNumberFormat="1" applyFont="1" applyBorder="1" applyAlignment="1">
      <alignment horizontal="center"/>
    </xf>
    <xf numFmtId="2" fontId="12" fillId="0" borderId="10" xfId="0" applyNumberFormat="1" applyFont="1" applyBorder="1" applyAlignment="1">
      <alignment wrapText="1"/>
    </xf>
    <xf numFmtId="2" fontId="12" fillId="0" borderId="10" xfId="0" applyNumberFormat="1" applyFont="1" applyBorder="1" applyAlignment="1">
      <alignment horizontal="center" wrapText="1"/>
    </xf>
    <xf numFmtId="2" fontId="9" fillId="0" borderId="10" xfId="0" applyNumberFormat="1" applyFont="1" applyBorder="1" applyAlignment="1">
      <alignment wrapText="1"/>
    </xf>
    <xf numFmtId="0" fontId="10" fillId="0" borderId="10" xfId="0" applyFont="1" applyBorder="1" applyAlignment="1">
      <alignment horizontal="center"/>
    </xf>
    <xf numFmtId="2" fontId="9" fillId="0" borderId="11" xfId="0" applyNumberFormat="1" applyFont="1" applyBorder="1" applyAlignment="1">
      <alignment horizontal="center" wrapText="1"/>
    </xf>
    <xf numFmtId="0" fontId="10" fillId="0" borderId="10" xfId="5" applyFont="1" applyBorder="1" applyAlignment="1">
      <alignment vertical="center" wrapText="1"/>
    </xf>
    <xf numFmtId="2" fontId="9" fillId="0" borderId="1" xfId="0" applyNumberFormat="1" applyFont="1" applyBorder="1" applyAlignment="1">
      <alignment horizontal="center" wrapText="1"/>
    </xf>
    <xf numFmtId="0" fontId="10" fillId="0" borderId="10" xfId="0" applyFont="1" applyBorder="1" applyAlignment="1">
      <alignment vertical="center" wrapText="1"/>
    </xf>
    <xf numFmtId="2" fontId="10" fillId="0" borderId="10" xfId="97" applyNumberFormat="1" applyBorder="1" applyAlignment="1">
      <alignment horizontal="center" wrapText="1"/>
    </xf>
    <xf numFmtId="2" fontId="10" fillId="0" borderId="10" xfId="0" applyNumberFormat="1" applyFont="1" applyBorder="1" applyAlignment="1">
      <alignment horizontal="center" wrapText="1"/>
    </xf>
    <xf numFmtId="0" fontId="10" fillId="0" borderId="10" xfId="0" applyFont="1" applyBorder="1" applyAlignment="1">
      <alignment horizontal="left" vertical="center" wrapText="1"/>
    </xf>
    <xf numFmtId="0" fontId="9" fillId="0" borderId="10" xfId="3" applyFont="1" applyBorder="1" applyAlignment="1">
      <alignment horizontal="left" vertical="center" wrapText="1"/>
    </xf>
    <xf numFmtId="4" fontId="10" fillId="0" borderId="10" xfId="7" applyNumberFormat="1" applyFont="1" applyFill="1" applyBorder="1" applyAlignment="1" applyProtection="1">
      <alignment horizontal="center"/>
    </xf>
    <xf numFmtId="0" fontId="13" fillId="0" borderId="10" xfId="0" applyFont="1" applyBorder="1" applyAlignment="1">
      <alignment horizontal="left" vertical="center" wrapText="1"/>
    </xf>
    <xf numFmtId="2" fontId="9" fillId="0" borderId="13" xfId="0" applyNumberFormat="1" applyFont="1" applyBorder="1" applyAlignment="1">
      <alignment horizontal="center"/>
    </xf>
    <xf numFmtId="2" fontId="9" fillId="0" borderId="13" xfId="0" applyNumberFormat="1" applyFont="1" applyBorder="1" applyAlignment="1">
      <alignment horizontal="center" wrapText="1"/>
    </xf>
    <xf numFmtId="49" fontId="10" fillId="0" borderId="2" xfId="0" applyNumberFormat="1" applyFont="1" applyBorder="1" applyAlignment="1">
      <alignment horizontal="center"/>
    </xf>
    <xf numFmtId="0" fontId="12" fillId="0" borderId="2" xfId="0" applyFont="1" applyBorder="1"/>
    <xf numFmtId="2" fontId="12" fillId="0" borderId="2" xfId="0" applyNumberFormat="1" applyFont="1" applyBorder="1" applyAlignment="1">
      <alignment horizontal="center"/>
    </xf>
    <xf numFmtId="2" fontId="13" fillId="0" borderId="13" xfId="0" applyNumberFormat="1" applyFont="1" applyBorder="1" applyAlignment="1">
      <alignment horizontal="center"/>
    </xf>
    <xf numFmtId="0" fontId="9" fillId="0" borderId="15" xfId="0" applyFont="1" applyBorder="1" applyAlignment="1">
      <alignment vertical="center" wrapText="1"/>
    </xf>
    <xf numFmtId="2" fontId="9" fillId="0" borderId="1" xfId="0" applyNumberFormat="1" applyFont="1" applyBorder="1" applyAlignment="1">
      <alignment horizontal="center"/>
    </xf>
    <xf numFmtId="0" fontId="9" fillId="0" borderId="13" xfId="0" applyFont="1" applyBorder="1" applyAlignment="1">
      <alignment vertical="center" wrapText="1"/>
    </xf>
    <xf numFmtId="0" fontId="19" fillId="0" borderId="10" xfId="0" applyFont="1" applyBorder="1" applyAlignment="1">
      <alignment horizontal="center"/>
    </xf>
    <xf numFmtId="0" fontId="19" fillId="0" borderId="10" xfId="0" applyFont="1" applyBorder="1" applyAlignment="1">
      <alignment horizontal="left" vertical="center" wrapText="1"/>
    </xf>
    <xf numFmtId="0" fontId="19" fillId="0" borderId="10" xfId="0" applyFont="1" applyBorder="1" applyAlignment="1">
      <alignment vertical="center" wrapText="1"/>
    </xf>
    <xf numFmtId="0" fontId="9" fillId="0" borderId="16" xfId="3" applyFont="1" applyBorder="1" applyAlignment="1">
      <alignment horizontal="center" wrapText="1"/>
    </xf>
    <xf numFmtId="4" fontId="10" fillId="0" borderId="10" xfId="5" applyNumberFormat="1" applyFont="1" applyBorder="1" applyAlignment="1">
      <alignment horizontal="center"/>
    </xf>
    <xf numFmtId="2" fontId="9" fillId="0" borderId="17" xfId="0" applyNumberFormat="1" applyFont="1" applyBorder="1" applyAlignment="1">
      <alignment horizontal="center"/>
    </xf>
    <xf numFmtId="0" fontId="9" fillId="0" borderId="1" xfId="0" applyFont="1" applyBorder="1" applyAlignment="1">
      <alignment horizontal="left" vertical="center" wrapText="1"/>
    </xf>
    <xf numFmtId="0" fontId="9" fillId="0" borderId="9" xfId="3" applyFont="1" applyBorder="1" applyAlignment="1">
      <alignment horizontal="center" wrapText="1"/>
    </xf>
    <xf numFmtId="4" fontId="10" fillId="0" borderId="1" xfId="5" applyNumberFormat="1" applyFont="1" applyBorder="1" applyAlignment="1">
      <alignment horizontal="center"/>
    </xf>
    <xf numFmtId="2" fontId="9" fillId="0" borderId="3" xfId="0" applyNumberFormat="1" applyFont="1" applyBorder="1" applyAlignment="1">
      <alignment horizontal="center"/>
    </xf>
    <xf numFmtId="2" fontId="10" fillId="0" borderId="1" xfId="0" applyNumberFormat="1" applyFont="1" applyBorder="1" applyAlignment="1">
      <alignment horizontal="center"/>
    </xf>
    <xf numFmtId="0" fontId="10" fillId="0" borderId="14" xfId="0" applyFont="1" applyBorder="1" applyAlignment="1">
      <alignment vertical="center" wrapText="1"/>
    </xf>
    <xf numFmtId="0" fontId="10" fillId="0" borderId="14" xfId="0" applyFont="1" applyBorder="1" applyAlignment="1">
      <alignment horizontal="center"/>
    </xf>
    <xf numFmtId="2" fontId="10" fillId="0" borderId="14" xfId="7" applyNumberFormat="1" applyFont="1" applyFill="1" applyBorder="1" applyAlignment="1" applyProtection="1">
      <alignment horizontal="center"/>
    </xf>
    <xf numFmtId="2" fontId="10" fillId="0" borderId="1" xfId="0" applyNumberFormat="1" applyFont="1" applyBorder="1" applyAlignment="1">
      <alignment horizontal="center" wrapText="1"/>
    </xf>
    <xf numFmtId="0" fontId="9" fillId="0" borderId="10" xfId="3" applyFont="1" applyBorder="1" applyAlignment="1">
      <alignment horizontal="center" wrapText="1"/>
    </xf>
    <xf numFmtId="4" fontId="9" fillId="0" borderId="10" xfId="7" applyNumberFormat="1" applyFont="1" applyFill="1" applyBorder="1" applyAlignment="1" applyProtection="1">
      <alignment horizontal="center"/>
    </xf>
    <xf numFmtId="2" fontId="9" fillId="0" borderId="10" xfId="7" applyNumberFormat="1" applyFont="1" applyFill="1" applyBorder="1" applyAlignment="1" applyProtection="1">
      <alignment horizontal="center"/>
    </xf>
    <xf numFmtId="0" fontId="9" fillId="3" borderId="10" xfId="0" applyFont="1" applyFill="1" applyBorder="1" applyAlignment="1">
      <alignment horizontal="left" vertical="center" wrapText="1"/>
    </xf>
    <xf numFmtId="0" fontId="10" fillId="3" borderId="10" xfId="0" applyFont="1" applyFill="1" applyBorder="1" applyAlignment="1">
      <alignment horizontal="center"/>
    </xf>
    <xf numFmtId="39" fontId="10" fillId="3" borderId="10" xfId="0" applyNumberFormat="1" applyFont="1" applyFill="1" applyBorder="1" applyAlignment="1">
      <alignment horizontal="center"/>
    </xf>
    <xf numFmtId="39" fontId="9" fillId="3" borderId="10" xfId="0" applyNumberFormat="1" applyFont="1" applyFill="1" applyBorder="1" applyAlignment="1">
      <alignment horizontal="center" wrapText="1"/>
    </xf>
    <xf numFmtId="39" fontId="9" fillId="3" borderId="10" xfId="0" applyNumberFormat="1" applyFont="1" applyFill="1" applyBorder="1" applyAlignment="1">
      <alignment horizontal="center"/>
    </xf>
    <xf numFmtId="0" fontId="10" fillId="0" borderId="10" xfId="0" applyFont="1" applyBorder="1" applyAlignment="1">
      <alignment horizontal="left" wrapText="1"/>
    </xf>
    <xf numFmtId="39" fontId="10" fillId="0" borderId="10" xfId="0" applyNumberFormat="1" applyFont="1" applyBorder="1" applyAlignment="1">
      <alignment horizontal="center"/>
    </xf>
    <xf numFmtId="39" fontId="9" fillId="0" borderId="10" xfId="0" applyNumberFormat="1" applyFont="1" applyBorder="1" applyAlignment="1">
      <alignment horizontal="center" wrapText="1"/>
    </xf>
    <xf numFmtId="39" fontId="9" fillId="0" borderId="10" xfId="0" applyNumberFormat="1" applyFont="1" applyBorder="1" applyAlignment="1">
      <alignment horizontal="center"/>
    </xf>
    <xf numFmtId="43" fontId="10" fillId="0" borderId="10" xfId="96" applyFont="1" applyFill="1" applyBorder="1" applyAlignment="1">
      <alignment horizontal="center"/>
    </xf>
    <xf numFmtId="0" fontId="10" fillId="3" borderId="10" xfId="0" applyFont="1" applyFill="1" applyBorder="1" applyAlignment="1">
      <alignment horizontal="left" vertical="center" wrapText="1"/>
    </xf>
    <xf numFmtId="0" fontId="10" fillId="3" borderId="10" xfId="0" applyFont="1" applyFill="1" applyBorder="1" applyAlignment="1">
      <alignment horizontal="center" wrapText="1"/>
    </xf>
    <xf numFmtId="0" fontId="10" fillId="3" borderId="10" xfId="1" applyFill="1" applyBorder="1" applyAlignment="1">
      <alignment horizontal="center" wrapText="1"/>
    </xf>
    <xf numFmtId="0" fontId="8" fillId="0" borderId="10" xfId="0" applyFont="1" applyBorder="1" applyAlignment="1">
      <alignment vertical="center" wrapText="1"/>
    </xf>
    <xf numFmtId="168" fontId="18" fillId="0" borderId="10" xfId="0" applyNumberFormat="1" applyFont="1" applyBorder="1" applyAlignment="1">
      <alignment horizontal="center" wrapText="1"/>
    </xf>
    <xf numFmtId="0" fontId="9" fillId="0" borderId="13" xfId="0" applyFont="1" applyBorder="1" applyAlignment="1">
      <alignment horizontal="left" vertical="center" wrapText="1"/>
    </xf>
    <xf numFmtId="168" fontId="18" fillId="0" borderId="13" xfId="0" applyNumberFormat="1" applyFont="1" applyBorder="1" applyAlignment="1">
      <alignment horizontal="center" wrapText="1"/>
    </xf>
    <xf numFmtId="2" fontId="10" fillId="0" borderId="13" xfId="0" applyNumberFormat="1" applyFont="1" applyBorder="1" applyAlignment="1">
      <alignment horizontal="center"/>
    </xf>
    <xf numFmtId="0" fontId="12" fillId="0" borderId="10" xfId="0" applyFont="1" applyBorder="1" applyAlignment="1">
      <alignment horizontal="left" vertical="center" wrapText="1"/>
    </xf>
    <xf numFmtId="0" fontId="9" fillId="0" borderId="10" xfId="0" applyFont="1" applyBorder="1" applyAlignment="1">
      <alignment horizontal="center" wrapText="1"/>
    </xf>
    <xf numFmtId="2" fontId="9" fillId="0" borderId="13" xfId="3" applyNumberFormat="1" applyFont="1" applyBorder="1" applyAlignment="1">
      <alignment horizontal="center" wrapText="1"/>
    </xf>
    <xf numFmtId="0" fontId="9" fillId="0" borderId="10" xfId="1" applyFont="1" applyBorder="1" applyAlignment="1">
      <alignment horizontal="left" vertical="center" wrapText="1"/>
    </xf>
    <xf numFmtId="0" fontId="10" fillId="0" borderId="10" xfId="5" applyFont="1" applyBorder="1" applyAlignment="1">
      <alignment horizontal="center" vertical="center" wrapText="1"/>
    </xf>
    <xf numFmtId="2" fontId="9" fillId="0" borderId="13" xfId="0" applyNumberFormat="1" applyFont="1" applyBorder="1" applyAlignment="1">
      <alignment horizontal="center" vertical="center" wrapText="1"/>
    </xf>
    <xf numFmtId="4" fontId="10" fillId="0" borderId="13" xfId="0" applyNumberFormat="1" applyFont="1" applyBorder="1" applyAlignment="1">
      <alignment horizontal="center" vertical="center" wrapText="1"/>
    </xf>
    <xf numFmtId="4" fontId="44" fillId="0" borderId="13" xfId="0" applyNumberFormat="1" applyFont="1" applyBorder="1" applyAlignment="1">
      <alignment horizontal="center" vertical="center" wrapText="1"/>
    </xf>
    <xf numFmtId="0" fontId="10" fillId="0" borderId="10" xfId="1" applyBorder="1" applyAlignment="1">
      <alignment horizontal="left" vertical="center" wrapText="1"/>
    </xf>
    <xf numFmtId="2" fontId="10" fillId="0" borderId="13" xfId="0" applyNumberFormat="1" applyFont="1" applyBorder="1" applyAlignment="1">
      <alignment horizontal="center" wrapText="1"/>
    </xf>
    <xf numFmtId="0" fontId="12" fillId="0" borderId="13" xfId="3" applyFont="1" applyBorder="1" applyAlignment="1">
      <alignment horizontal="center" vertical="center" wrapText="1"/>
    </xf>
    <xf numFmtId="0" fontId="0" fillId="0" borderId="13" xfId="0" applyBorder="1" applyAlignment="1">
      <alignment horizontal="center" wrapText="1"/>
    </xf>
    <xf numFmtId="0" fontId="12" fillId="0" borderId="13" xfId="0" applyFont="1" applyBorder="1" applyAlignment="1">
      <alignment horizontal="center" wrapText="1"/>
    </xf>
    <xf numFmtId="0" fontId="9" fillId="0" borderId="13" xfId="3" applyFont="1" applyBorder="1" applyAlignment="1">
      <alignment horizontal="left" vertical="center" wrapText="1"/>
    </xf>
    <xf numFmtId="0" fontId="9" fillId="0" borderId="13" xfId="0" applyFont="1" applyBorder="1" applyAlignment="1">
      <alignment horizontal="center" wrapText="1"/>
    </xf>
    <xf numFmtId="2" fontId="10" fillId="0" borderId="10" xfId="3" applyNumberFormat="1" applyFont="1" applyBorder="1" applyAlignment="1">
      <alignment horizontal="center" wrapText="1"/>
    </xf>
    <xf numFmtId="2" fontId="9" fillId="0" borderId="12" xfId="0" applyNumberFormat="1" applyFont="1" applyBorder="1" applyAlignment="1">
      <alignment horizontal="center" wrapText="1"/>
    </xf>
    <xf numFmtId="2" fontId="9" fillId="0" borderId="15" xfId="3" applyNumberFormat="1" applyFont="1" applyBorder="1" applyAlignment="1">
      <alignment horizontal="center" wrapText="1"/>
    </xf>
    <xf numFmtId="173" fontId="10" fillId="0" borderId="10" xfId="1" applyNumberFormat="1" applyBorder="1" applyAlignment="1">
      <alignment horizontal="center"/>
    </xf>
    <xf numFmtId="173" fontId="10" fillId="0" borderId="10" xfId="0" applyNumberFormat="1" applyFont="1" applyBorder="1" applyAlignment="1">
      <alignment horizontal="center" wrapText="1"/>
    </xf>
    <xf numFmtId="0" fontId="0" fillId="0" borderId="10" xfId="0" applyBorder="1" applyAlignment="1">
      <alignment horizontal="center" wrapText="1"/>
    </xf>
    <xf numFmtId="2" fontId="10" fillId="0" borderId="10" xfId="7" applyNumberFormat="1" applyBorder="1" applyAlignment="1">
      <alignment horizontal="center" wrapText="1"/>
    </xf>
    <xf numFmtId="2" fontId="9" fillId="0" borderId="10" xfId="0" applyNumberFormat="1" applyFont="1" applyBorder="1" applyAlignment="1">
      <alignment horizontal="center" vertical="center" wrapText="1"/>
    </xf>
    <xf numFmtId="4" fontId="10" fillId="0" borderId="10" xfId="0" applyNumberFormat="1" applyFont="1" applyBorder="1" applyAlignment="1">
      <alignment horizontal="center" vertical="center" wrapText="1"/>
    </xf>
    <xf numFmtId="4" fontId="44" fillId="0" borderId="10" xfId="0" applyNumberFormat="1" applyFont="1" applyBorder="1" applyAlignment="1">
      <alignment horizontal="center" vertical="center" wrapText="1"/>
    </xf>
    <xf numFmtId="168" fontId="18" fillId="0" borderId="10" xfId="8" applyNumberFormat="1" applyFont="1" applyBorder="1" applyAlignment="1">
      <alignment horizontal="center" wrapText="1"/>
    </xf>
    <xf numFmtId="0" fontId="12" fillId="0" borderId="10" xfId="0" applyFont="1" applyBorder="1" applyAlignment="1">
      <alignment horizontal="center" vertical="center" wrapText="1"/>
    </xf>
    <xf numFmtId="0" fontId="12" fillId="0" borderId="10" xfId="3" applyFont="1" applyBorder="1" applyAlignment="1">
      <alignment horizontal="left" vertical="center" wrapText="1"/>
    </xf>
    <xf numFmtId="0" fontId="50" fillId="0" borderId="10" xfId="0" applyFont="1" applyBorder="1" applyAlignment="1">
      <alignment horizontal="center" wrapText="1"/>
    </xf>
    <xf numFmtId="0" fontId="19" fillId="0" borderId="10" xfId="89" applyFont="1" applyBorder="1" applyAlignment="1">
      <alignment horizontal="left" vertical="center" wrapText="1"/>
    </xf>
    <xf numFmtId="0" fontId="43" fillId="0" borderId="10" xfId="0" applyFont="1" applyBorder="1" applyAlignment="1">
      <alignment horizontal="center"/>
    </xf>
    <xf numFmtId="0" fontId="51" fillId="0" borderId="10" xfId="0" applyFont="1" applyBorder="1" applyAlignment="1">
      <alignment horizontal="center"/>
    </xf>
    <xf numFmtId="2" fontId="19" fillId="11" borderId="10" xfId="0" applyNumberFormat="1" applyFont="1" applyFill="1" applyBorder="1" applyAlignment="1">
      <alignment horizontal="center" wrapText="1"/>
    </xf>
    <xf numFmtId="2" fontId="43" fillId="0" borderId="10" xfId="0" applyNumberFormat="1" applyFont="1" applyBorder="1" applyAlignment="1">
      <alignment horizontal="center"/>
    </xf>
    <xf numFmtId="2" fontId="52" fillId="0" borderId="10" xfId="0" applyNumberFormat="1" applyFont="1" applyBorder="1" applyAlignment="1">
      <alignment horizontal="center"/>
    </xf>
    <xf numFmtId="0" fontId="10" fillId="0" borderId="2" xfId="0" applyFont="1" applyBorder="1" applyAlignment="1">
      <alignment horizontal="center"/>
    </xf>
    <xf numFmtId="2" fontId="12" fillId="0" borderId="13" xfId="0" applyNumberFormat="1" applyFont="1" applyBorder="1" applyAlignment="1">
      <alignment horizontal="center" wrapText="1"/>
    </xf>
    <xf numFmtId="0" fontId="10" fillId="0" borderId="2" xfId="0" applyFont="1" applyBorder="1" applyAlignment="1">
      <alignment vertical="center" wrapText="1"/>
    </xf>
    <xf numFmtId="0" fontId="9" fillId="0" borderId="2" xfId="0" applyFont="1" applyBorder="1" applyAlignment="1">
      <alignment horizontal="center" wrapText="1"/>
    </xf>
    <xf numFmtId="0" fontId="8" fillId="0" borderId="10" xfId="3" applyFont="1" applyBorder="1" applyAlignment="1">
      <alignment horizontal="center" vertical="center" wrapText="1"/>
    </xf>
    <xf numFmtId="0" fontId="9" fillId="0" borderId="10" xfId="0" applyFont="1" applyBorder="1" applyAlignment="1">
      <alignment horizontal="center" textRotation="90"/>
    </xf>
    <xf numFmtId="172" fontId="10" fillId="0" borderId="10" xfId="97" applyNumberFormat="1" applyBorder="1" applyAlignment="1">
      <alignment horizontal="center" wrapText="1"/>
    </xf>
    <xf numFmtId="0" fontId="10" fillId="0" borderId="10" xfId="95" applyFont="1" applyBorder="1" applyAlignment="1">
      <alignment vertical="center" wrapText="1"/>
    </xf>
    <xf numFmtId="0" fontId="10" fillId="0" borderId="10" xfId="95" applyFont="1" applyBorder="1" applyAlignment="1">
      <alignment horizontal="center"/>
    </xf>
    <xf numFmtId="2" fontId="10" fillId="0" borderId="10" xfId="95" applyNumberFormat="1" applyFont="1" applyBorder="1" applyAlignment="1">
      <alignment horizontal="center"/>
    </xf>
    <xf numFmtId="0" fontId="45" fillId="0" borderId="10" xfId="100" applyFont="1" applyBorder="1" applyAlignment="1">
      <alignment horizontal="center" vertical="center" wrapText="1"/>
    </xf>
    <xf numFmtId="0" fontId="53" fillId="0" borderId="10" xfId="100" applyFont="1" applyBorder="1" applyAlignment="1">
      <alignment horizontal="left" vertical="center" wrapText="1"/>
    </xf>
    <xf numFmtId="0" fontId="10" fillId="0" borderId="16" xfId="0" applyFont="1" applyBorder="1" applyAlignment="1">
      <alignment horizontal="center"/>
    </xf>
    <xf numFmtId="0" fontId="10" fillId="0" borderId="10" xfId="26" applyBorder="1" applyAlignment="1">
      <alignment horizontal="center"/>
    </xf>
    <xf numFmtId="0" fontId="19" fillId="0" borderId="10" xfId="0" applyFont="1" applyBorder="1" applyAlignment="1">
      <alignment horizontal="center" vertical="center"/>
    </xf>
    <xf numFmtId="0" fontId="19" fillId="0" borderId="16" xfId="0" applyFont="1" applyBorder="1" applyAlignment="1">
      <alignment horizontal="center"/>
    </xf>
    <xf numFmtId="0" fontId="19" fillId="0" borderId="10" xfId="100" applyFont="1" applyBorder="1" applyAlignment="1">
      <alignment horizontal="left" vertical="center" wrapText="1"/>
    </xf>
    <xf numFmtId="0" fontId="19" fillId="0" borderId="16" xfId="0" applyFont="1" applyBorder="1" applyAlignment="1">
      <alignment horizontal="left" vertical="center" wrapText="1"/>
    </xf>
    <xf numFmtId="0" fontId="19" fillId="3" borderId="16" xfId="0" applyFont="1" applyFill="1" applyBorder="1" applyAlignment="1">
      <alignment vertical="center" wrapText="1"/>
    </xf>
    <xf numFmtId="0" fontId="10" fillId="0" borderId="10" xfId="89" applyFont="1" applyBorder="1" applyAlignment="1">
      <alignment horizontal="center"/>
    </xf>
    <xf numFmtId="2" fontId="10" fillId="11" borderId="10" xfId="0" applyNumberFormat="1" applyFont="1" applyFill="1" applyBorder="1" applyAlignment="1">
      <alignment horizontal="center" wrapText="1"/>
    </xf>
    <xf numFmtId="2" fontId="10" fillId="0" borderId="14" xfId="0" applyNumberFormat="1" applyFont="1" applyBorder="1" applyAlignment="1">
      <alignment horizontal="center"/>
    </xf>
    <xf numFmtId="2" fontId="50" fillId="0" borderId="10" xfId="3" applyNumberFormat="1" applyFont="1" applyBorder="1" applyAlignment="1">
      <alignment horizontal="center" wrapText="1"/>
    </xf>
    <xf numFmtId="2" fontId="50" fillId="0" borderId="10" xfId="0" applyNumberFormat="1" applyFont="1" applyBorder="1" applyAlignment="1">
      <alignment horizontal="center"/>
    </xf>
    <xf numFmtId="2" fontId="50" fillId="0" borderId="10" xfId="0" applyNumberFormat="1" applyFont="1" applyBorder="1" applyAlignment="1">
      <alignment horizontal="center" wrapText="1"/>
    </xf>
    <xf numFmtId="0" fontId="8" fillId="0" borderId="10" xfId="3" applyFont="1" applyBorder="1" applyAlignment="1">
      <alignment horizontal="left" wrapText="1"/>
    </xf>
    <xf numFmtId="2" fontId="52" fillId="0" borderId="14" xfId="0" applyNumberFormat="1" applyFont="1" applyBorder="1" applyAlignment="1">
      <alignment horizontal="center"/>
    </xf>
    <xf numFmtId="0" fontId="13" fillId="0" borderId="10" xfId="0" applyFont="1" applyBorder="1" applyAlignment="1">
      <alignment vertical="center" wrapText="1"/>
    </xf>
    <xf numFmtId="0" fontId="10" fillId="0" borderId="10" xfId="89" applyFont="1" applyBorder="1" applyAlignment="1">
      <alignment vertical="center" wrapText="1"/>
    </xf>
    <xf numFmtId="0" fontId="18" fillId="0" borderId="10" xfId="0" applyFont="1" applyBorder="1" applyAlignment="1">
      <alignment vertical="center" wrapText="1"/>
    </xf>
    <xf numFmtId="0" fontId="8" fillId="0" borderId="10" xfId="3" applyFont="1" applyBorder="1" applyAlignment="1">
      <alignment horizontal="left" vertical="center" wrapText="1"/>
    </xf>
    <xf numFmtId="0" fontId="10" fillId="0" borderId="10" xfId="5" applyFont="1" applyBorder="1" applyAlignment="1">
      <alignment horizontal="center"/>
    </xf>
    <xf numFmtId="0" fontId="12" fillId="0" borderId="10" xfId="3" applyFont="1" applyBorder="1" applyAlignment="1">
      <alignment horizontal="center" vertical="center" wrapText="1"/>
    </xf>
    <xf numFmtId="2" fontId="10" fillId="0" borderId="10" xfId="7" applyNumberFormat="1" applyFont="1" applyFill="1" applyBorder="1" applyAlignment="1">
      <alignment horizontal="center"/>
    </xf>
    <xf numFmtId="2" fontId="21" fillId="0" borderId="1" xfId="0" applyNumberFormat="1" applyFont="1" applyBorder="1" applyAlignment="1">
      <alignment horizontal="center"/>
    </xf>
    <xf numFmtId="2" fontId="10" fillId="0" borderId="10" xfId="96" applyNumberFormat="1" applyFont="1" applyFill="1" applyBorder="1" applyAlignment="1"/>
    <xf numFmtId="2" fontId="10" fillId="0" borderId="10" xfId="97" applyNumberFormat="1" applyBorder="1" applyAlignment="1">
      <alignment wrapText="1"/>
    </xf>
    <xf numFmtId="2" fontId="9" fillId="0" borderId="10" xfId="0" applyNumberFormat="1" applyFont="1" applyBorder="1"/>
    <xf numFmtId="0" fontId="10" fillId="0" borderId="10" xfId="3" applyFont="1" applyBorder="1" applyAlignment="1">
      <alignment horizontal="left" wrapText="1"/>
    </xf>
    <xf numFmtId="2" fontId="10" fillId="0" borderId="13" xfId="3" applyNumberFormat="1" applyFont="1" applyBorder="1" applyAlignment="1">
      <alignment horizontal="center" wrapText="1"/>
    </xf>
    <xf numFmtId="49" fontId="45" fillId="0" borderId="13" xfId="0" applyNumberFormat="1" applyFont="1" applyBorder="1" applyAlignment="1">
      <alignment horizontal="center" vertical="center"/>
    </xf>
    <xf numFmtId="0" fontId="46" fillId="3" borderId="13" xfId="0" applyFont="1" applyFill="1" applyBorder="1" applyAlignment="1">
      <alignment horizontal="center"/>
    </xf>
    <xf numFmtId="49" fontId="19" fillId="3" borderId="13" xfId="0" applyNumberFormat="1" applyFont="1" applyFill="1" applyBorder="1" applyAlignment="1">
      <alignment horizontal="left" vertical="center" wrapText="1"/>
    </xf>
    <xf numFmtId="0" fontId="19" fillId="3" borderId="13" xfId="0" applyFont="1" applyFill="1" applyBorder="1" applyAlignment="1">
      <alignment horizontal="center"/>
    </xf>
    <xf numFmtId="0" fontId="19" fillId="3" borderId="13" xfId="0" applyFont="1" applyFill="1" applyBorder="1" applyAlignment="1">
      <alignment horizontal="left" vertical="center" wrapText="1"/>
    </xf>
    <xf numFmtId="49" fontId="19" fillId="3" borderId="13" xfId="0" applyNumberFormat="1" applyFont="1" applyFill="1" applyBorder="1" applyAlignment="1">
      <alignment horizontal="center"/>
    </xf>
    <xf numFmtId="0" fontId="19" fillId="0" borderId="13" xfId="0" applyFont="1" applyBorder="1" applyAlignment="1">
      <alignment horizontal="left" vertical="center" wrapText="1"/>
    </xf>
    <xf numFmtId="49" fontId="19" fillId="0" borderId="13" xfId="0" applyNumberFormat="1" applyFont="1" applyBorder="1" applyAlignment="1">
      <alignment horizontal="center"/>
    </xf>
    <xf numFmtId="0" fontId="19" fillId="0" borderId="13" xfId="0" applyFont="1" applyBorder="1" applyAlignment="1">
      <alignment horizontal="center"/>
    </xf>
    <xf numFmtId="0" fontId="10" fillId="0" borderId="13" xfId="0" applyFont="1" applyBorder="1" applyAlignment="1">
      <alignment vertical="center" wrapText="1"/>
    </xf>
    <xf numFmtId="0" fontId="10" fillId="0" borderId="13" xfId="0" applyFont="1" applyBorder="1" applyAlignment="1">
      <alignment horizontal="center"/>
    </xf>
    <xf numFmtId="49" fontId="19" fillId="0" borderId="13" xfId="0" applyNumberFormat="1" applyFont="1" applyBorder="1" applyAlignment="1">
      <alignment horizontal="left" vertical="center" wrapText="1"/>
    </xf>
    <xf numFmtId="49" fontId="45" fillId="0" borderId="13" xfId="0" applyNumberFormat="1" applyFont="1" applyBorder="1" applyAlignment="1">
      <alignment horizontal="center" vertical="center" wrapText="1"/>
    </xf>
    <xf numFmtId="49" fontId="45" fillId="0" borderId="13" xfId="0" applyNumberFormat="1" applyFont="1" applyBorder="1"/>
    <xf numFmtId="0" fontId="19" fillId="3" borderId="13" xfId="0" applyFont="1" applyFill="1" applyBorder="1" applyAlignment="1">
      <alignment horizontal="center" wrapText="1"/>
    </xf>
    <xf numFmtId="0" fontId="12" fillId="0" borderId="13" xfId="0" applyFont="1" applyBorder="1" applyAlignment="1">
      <alignment horizontal="center" vertical="center" wrapText="1"/>
    </xf>
    <xf numFmtId="49" fontId="8" fillId="0" borderId="13" xfId="0" applyNumberFormat="1" applyFont="1" applyBorder="1" applyAlignment="1">
      <alignment horizontal="center"/>
    </xf>
    <xf numFmtId="2" fontId="10" fillId="0" borderId="13" xfId="5" applyNumberFormat="1" applyFont="1" applyBorder="1" applyAlignment="1">
      <alignment horizontal="center"/>
    </xf>
    <xf numFmtId="2" fontId="12" fillId="0" borderId="13" xfId="0" applyNumberFormat="1" applyFont="1" applyBorder="1" applyAlignment="1">
      <alignment wrapText="1"/>
    </xf>
    <xf numFmtId="2" fontId="9" fillId="0" borderId="13" xfId="0" applyNumberFormat="1" applyFont="1" applyBorder="1" applyAlignment="1">
      <alignment wrapText="1"/>
    </xf>
    <xf numFmtId="49" fontId="10" fillId="0" borderId="13" xfId="0" applyNumberFormat="1" applyFont="1" applyBorder="1" applyAlignment="1">
      <alignment horizontal="center"/>
    </xf>
    <xf numFmtId="49" fontId="9" fillId="0" borderId="13" xfId="3" applyNumberFormat="1" applyFont="1" applyBorder="1" applyAlignment="1">
      <alignment horizontal="center"/>
    </xf>
    <xf numFmtId="0" fontId="12" fillId="0" borderId="13" xfId="0" applyFont="1" applyBorder="1"/>
    <xf numFmtId="2" fontId="12" fillId="0" borderId="13" xfId="0" applyNumberFormat="1" applyFont="1" applyBorder="1" applyAlignment="1">
      <alignment horizontal="center"/>
    </xf>
    <xf numFmtId="0" fontId="9" fillId="0" borderId="0" xfId="0" applyFont="1" applyAlignment="1">
      <alignment horizontal="left" wrapText="1"/>
    </xf>
    <xf numFmtId="0" fontId="10" fillId="0" borderId="0" xfId="0" applyFont="1" applyAlignment="1">
      <alignment horizontal="right"/>
    </xf>
    <xf numFmtId="0" fontId="9" fillId="0" borderId="0" xfId="0" applyFont="1" applyAlignment="1">
      <alignment horizontal="center"/>
    </xf>
    <xf numFmtId="0" fontId="13" fillId="0" borderId="5" xfId="0" applyFont="1" applyBorder="1" applyAlignment="1">
      <alignment horizontal="left"/>
    </xf>
    <xf numFmtId="0" fontId="13" fillId="0" borderId="4" xfId="0" applyFont="1" applyBorder="1" applyAlignment="1">
      <alignment horizontal="left"/>
    </xf>
    <xf numFmtId="0" fontId="13" fillId="0" borderId="0" xfId="0" applyFont="1" applyAlignment="1">
      <alignment horizontal="center"/>
    </xf>
    <xf numFmtId="0" fontId="13" fillId="0" borderId="0" xfId="0" applyFont="1" applyAlignment="1">
      <alignment horizontal="right"/>
    </xf>
    <xf numFmtId="0" fontId="8" fillId="0" borderId="0" xfId="0" applyFont="1" applyAlignment="1">
      <alignment horizontal="center"/>
    </xf>
    <xf numFmtId="0" fontId="10" fillId="0" borderId="0" xfId="0" applyFont="1" applyAlignment="1">
      <alignment horizontal="left" vertical="center" wrapText="1"/>
    </xf>
    <xf numFmtId="0" fontId="10" fillId="0" borderId="0" xfId="0" applyFont="1" applyAlignment="1">
      <alignment horizontal="left" wrapText="1"/>
    </xf>
    <xf numFmtId="0" fontId="10" fillId="0" borderId="0" xfId="0" applyFont="1" applyAlignment="1">
      <alignment horizontal="left"/>
    </xf>
    <xf numFmtId="0" fontId="9" fillId="0" borderId="0" xfId="0" applyFont="1" applyAlignment="1">
      <alignment horizontal="left"/>
    </xf>
    <xf numFmtId="0" fontId="8" fillId="0" borderId="0" xfId="0" applyFont="1" applyAlignment="1">
      <alignment horizontal="left"/>
    </xf>
    <xf numFmtId="0" fontId="13" fillId="0" borderId="0" xfId="0" applyFont="1" applyAlignment="1">
      <alignment horizontal="center" wrapText="1"/>
    </xf>
    <xf numFmtId="0" fontId="13" fillId="0" borderId="6"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5" xfId="0" applyFont="1" applyBorder="1" applyAlignment="1">
      <alignment horizontal="center" vertical="center"/>
    </xf>
    <xf numFmtId="0" fontId="13" fillId="0" borderId="7" xfId="0" applyFont="1" applyBorder="1" applyAlignment="1">
      <alignment horizontal="center" vertical="center"/>
    </xf>
    <xf numFmtId="0" fontId="13" fillId="0" borderId="4" xfId="0" applyFont="1" applyBorder="1" applyAlignment="1">
      <alignment horizontal="center" vertical="center"/>
    </xf>
    <xf numFmtId="0" fontId="12" fillId="0" borderId="2" xfId="0" applyFont="1" applyBorder="1" applyAlignment="1">
      <alignment horizontal="center" vertical="center" textRotation="90"/>
    </xf>
    <xf numFmtId="0" fontId="12" fillId="0" borderId="2" xfId="0" applyFont="1" applyBorder="1" applyAlignment="1">
      <alignment horizontal="center" vertical="center" wrapText="1"/>
    </xf>
    <xf numFmtId="0" fontId="10" fillId="0" borderId="0" xfId="0" applyFont="1" applyAlignment="1">
      <alignment horizontal="center"/>
    </xf>
    <xf numFmtId="0" fontId="12" fillId="0" borderId="2" xfId="0" applyFont="1" applyBorder="1" applyAlignment="1">
      <alignment horizontal="right"/>
    </xf>
    <xf numFmtId="0" fontId="12" fillId="0" borderId="2" xfId="0" applyFont="1" applyBorder="1" applyAlignment="1">
      <alignment horizontal="center" vertical="center"/>
    </xf>
    <xf numFmtId="0" fontId="12" fillId="0" borderId="13" xfId="0" applyFont="1" applyBorder="1" applyAlignment="1">
      <alignment horizontal="right"/>
    </xf>
  </cellXfs>
  <cellStyles count="101">
    <cellStyle name="Accent" xfId="55" xr:uid="{5B9AB57B-3B79-4401-9E87-79A9FEA258CF}"/>
    <cellStyle name="Accent 1" xfId="56" xr:uid="{BF89CD44-A806-4469-B83D-1B3641058460}"/>
    <cellStyle name="Accent 2" xfId="57" xr:uid="{2D943544-22D4-4CE4-BD07-AAFA632B00C8}"/>
    <cellStyle name="Accent 3" xfId="58" xr:uid="{78318DEF-109E-493E-B855-1B352AAA9034}"/>
    <cellStyle name="Bad" xfId="59" xr:uid="{AD3E0A31-420D-46A7-B794-C7F6043AEDE8}"/>
    <cellStyle name="cf1" xfId="60" xr:uid="{2904B616-CC04-46F8-A414-39CC3FDB2FFC}"/>
    <cellStyle name="cf2" xfId="61" xr:uid="{72EEE49C-D77C-4FA3-A170-78BBF8190F2D}"/>
    <cellStyle name="cf3" xfId="62" xr:uid="{0F8FBDC9-497E-4CCB-AEFF-AF0FD497CDE9}"/>
    <cellStyle name="cf4" xfId="63" xr:uid="{59F9537E-883C-4342-B75E-D0D01D833D51}"/>
    <cellStyle name="cf5" xfId="64" xr:uid="{6589C793-C7A1-4F0E-8767-4F5A7016DA7D}"/>
    <cellStyle name="cf6" xfId="65" xr:uid="{8DE295D2-566E-4AB8-BC03-54E096525884}"/>
    <cellStyle name="Comma 2" xfId="12" xr:uid="{00000000-0005-0000-0000-000000000000}"/>
    <cellStyle name="Comma 2 2" xfId="13" xr:uid="{00000000-0005-0000-0000-000001000000}"/>
    <cellStyle name="Comma 2 2 2" xfId="18" xr:uid="{8130C7B4-14FA-44A9-A251-87DBA00F95C1}"/>
    <cellStyle name="Comma 2 3" xfId="17" xr:uid="{8AEF4D1B-019B-461D-AD71-FAC81189ED00}"/>
    <cellStyle name="Comma 5" xfId="7" xr:uid="{00000000-0005-0000-0000-000002000000}"/>
    <cellStyle name="Comma 5 2" xfId="20" xr:uid="{19A0EA21-C241-40DC-AAE5-5D26348814BC}"/>
    <cellStyle name="Comma 5 2 2" xfId="33" xr:uid="{F81C659F-4D71-4015-9144-0D64ED8AE3CF}"/>
    <cellStyle name="Comma 5 2 2 2" xfId="48" xr:uid="{8E50A98D-E614-4707-9DE1-00A84E42ABA5}"/>
    <cellStyle name="Comma 5 2 3" xfId="41" xr:uid="{4D381ED2-A6CC-4F5D-9C6E-C5BDC3C20C81}"/>
    <cellStyle name="Comma 5 2 3 2" xfId="50" xr:uid="{C9DF1D66-3B63-4624-9420-F329B53E62DD}"/>
    <cellStyle name="Comma 5 2 3 3" xfId="88" xr:uid="{AD9C49C6-EDFD-4E24-8482-50E2281CB84C}"/>
    <cellStyle name="Comma 5 2 4" xfId="43" xr:uid="{07107B85-9D4F-447B-81EA-AE4509CF877B}"/>
    <cellStyle name="Comma 5 2 4 2" xfId="52" xr:uid="{3674C221-2500-44B8-8377-0F76936ADA69}"/>
    <cellStyle name="Comma 5 3" xfId="19" xr:uid="{6A074F4F-9C9B-4B00-9B92-B714C49F568B}"/>
    <cellStyle name="Comma 5 3 2" xfId="66" xr:uid="{42AB5312-C88E-4B0E-B4D5-D267ECFE5FE7}"/>
    <cellStyle name="Comma 5 3 3" xfId="90" xr:uid="{A40F6302-156F-4D29-940C-1295CE1E7D0A}"/>
    <cellStyle name="Comma 5 4" xfId="31" xr:uid="{480E8BD6-87DB-4012-B1A0-11746EF0F54A}"/>
    <cellStyle name="Comma 5 4 2" xfId="47" xr:uid="{01F8F907-030F-4DA6-B5AE-34DD8F9F582F}"/>
    <cellStyle name="Comma 5 4 3" xfId="84" xr:uid="{3D264643-9552-4445-894D-2BCE7B3ED4D9}"/>
    <cellStyle name="ConditionalStyle_1" xfId="67" xr:uid="{561F767D-1CEA-4B6E-9B4B-993893F4924E}"/>
    <cellStyle name="Error" xfId="68" xr:uid="{7B755768-62B5-4534-A42C-F25624165002}"/>
    <cellStyle name="Excel Built-in Explanatory Text" xfId="21" xr:uid="{7E71BF1D-1031-45C4-BEBC-7BF1D7A8157D}"/>
    <cellStyle name="Excel Built-in Explanatory Text 2" xfId="69" xr:uid="{EC3DA6D0-3EFC-42B7-A025-DDB05AABA989}"/>
    <cellStyle name="Excel Built-in Good" xfId="34" xr:uid="{0DB9CDB4-B187-45F1-A5D8-FF552C566139}"/>
    <cellStyle name="Excel Built-in Normal" xfId="8" xr:uid="{00000000-0005-0000-0000-000003000000}"/>
    <cellStyle name="Excel Built-in Normal 1" xfId="10" xr:uid="{00000000-0005-0000-0000-000004000000}"/>
    <cellStyle name="Excel Built-in Normal 2" xfId="22" xr:uid="{EA285756-4546-45DD-A1D3-E7B9A0A86DCA}"/>
    <cellStyle name="Excel Built-in Normal 3" xfId="23" xr:uid="{FE2C1192-B1E4-4BF6-9357-47BF5C61AEF4}"/>
    <cellStyle name="Excel Built-in Normal 4" xfId="37" xr:uid="{D0BBEF4B-7157-47D9-9EDA-A03C4F7BDDAC}"/>
    <cellStyle name="Footnote" xfId="70" xr:uid="{B1005607-94A3-4F9C-ABCF-4BD05524E11C}"/>
    <cellStyle name="Good" xfId="71" xr:uid="{4024297F-B68C-4059-8C1B-E475BD975DEA}"/>
    <cellStyle name="Heading" xfId="72" xr:uid="{EBADFE34-A63B-421F-BCF7-3858A8075A00}"/>
    <cellStyle name="Heading 1" xfId="73" xr:uid="{03DB1BFE-A820-4AEB-A496-99B74B90FF16}"/>
    <cellStyle name="Heading 2" xfId="74" xr:uid="{E058E3AF-F921-42CF-ABA3-4764B181A184}"/>
    <cellStyle name="Komats" xfId="96" builtinId="3"/>
    <cellStyle name="Komats 2" xfId="53" xr:uid="{F94B3E7E-68CD-49D4-878E-4356BD987A3D}"/>
    <cellStyle name="Neutral" xfId="75" xr:uid="{05376EFB-8CB9-4EBB-88DE-44A8A1B464BB}"/>
    <cellStyle name="Normal 10 2" xfId="39" xr:uid="{32C91CFA-23F8-441C-8126-CB72FA3F1B14}"/>
    <cellStyle name="Normal 11" xfId="91" xr:uid="{4222758E-AB20-4813-80A5-784186ECC7C5}"/>
    <cellStyle name="Normal 15" xfId="45" xr:uid="{C447DB65-F522-436E-91CF-FD1F0F0FF873}"/>
    <cellStyle name="Normal 2" xfId="1" xr:uid="{00000000-0005-0000-0000-000005000000}"/>
    <cellStyle name="Normal 2 2" xfId="35" xr:uid="{56DB44E5-1D19-4FA0-A8C0-5A3C07BBDCD4}"/>
    <cellStyle name="Normal 2 2 2" xfId="9" xr:uid="{00000000-0005-0000-0000-000006000000}"/>
    <cellStyle name="Normal 3" xfId="11" xr:uid="{00000000-0005-0000-0000-000007000000}"/>
    <cellStyle name="Normal 3 11" xfId="89" xr:uid="{D3ED5A12-38A7-4DE5-A91E-498B68DF3F56}"/>
    <cellStyle name="Normal 3 2" xfId="36" xr:uid="{BB10EA77-68EF-41FC-BD64-50125042DC79}"/>
    <cellStyle name="Normal 3 2 2" xfId="76" xr:uid="{2E8A24A5-E409-4E29-BA83-307FFC5B156E}"/>
    <cellStyle name="Normal 3 2 2 2" xfId="92" xr:uid="{F67ECD76-7351-4117-926E-0416958DE1A5}"/>
    <cellStyle name="Normal 4" xfId="15" xr:uid="{00000000-0005-0000-0000-000008000000}"/>
    <cellStyle name="Normal 6" xfId="14" xr:uid="{00000000-0005-0000-0000-000009000000}"/>
    <cellStyle name="Normal 9" xfId="2" xr:uid="{00000000-0005-0000-0000-00000A000000}"/>
    <cellStyle name="Normal 9 2" xfId="77" xr:uid="{D8AD59D0-6D1A-4828-8BDB-B43DC092E143}"/>
    <cellStyle name="Normal_Book1" xfId="100" xr:uid="{CB82B685-24DB-471E-8120-AD09C82E7317}"/>
    <cellStyle name="Normal_Tāme" xfId="3" xr:uid="{00000000-0005-0000-0000-00000D000000}"/>
    <cellStyle name="Note" xfId="78" xr:uid="{1F25A46F-A298-48EB-A625-6E33CE38225D}"/>
    <cellStyle name="Parastais 2" xfId="4" xr:uid="{00000000-0005-0000-0000-00000E000000}"/>
    <cellStyle name="Parastais 3" xfId="6" xr:uid="{00000000-0005-0000-0000-00000F000000}"/>
    <cellStyle name="Parastais_4_Tame_2019.03.11_specdarbi1 2" xfId="99" xr:uid="{49903600-9E77-4D5C-87AA-9C7C4D8FCF2C}"/>
    <cellStyle name="Parasts" xfId="0" builtinId="0"/>
    <cellStyle name="Parasts 2" xfId="24" xr:uid="{814983C3-168D-4550-8549-0F337ECD5558}"/>
    <cellStyle name="Parasts 2 2" xfId="25" xr:uid="{C09705C3-53D8-44C6-B169-0485FBACCA8B}"/>
    <cellStyle name="Parasts 2 2 2" xfId="38" xr:uid="{412A9658-2157-47E4-AF25-1D3511A08C3C}"/>
    <cellStyle name="Parasts 2 3" xfId="32" xr:uid="{87ECE474-5BFF-4852-970E-B9BC7A9C5A51}"/>
    <cellStyle name="Parasts 2 3 2" xfId="93" xr:uid="{E39DC399-2A4F-4A0F-960E-3A9D900E2189}"/>
    <cellStyle name="Parasts 3" xfId="26" xr:uid="{CAF218F3-AFCC-4AB1-9152-09C1D2B4EFD3}"/>
    <cellStyle name="Parasts 3 2" xfId="79" xr:uid="{FC4DA406-BA5C-47F4-8388-2582FC31EAD2}"/>
    <cellStyle name="Parasts 3 2 2" xfId="94" xr:uid="{CE6AAE7B-4F98-4CD5-9717-1B42F22EA22F}"/>
    <cellStyle name="Parasts 4" xfId="16" xr:uid="{4592E53E-0AF1-4303-A4E9-057B806D3285}"/>
    <cellStyle name="Parasts 5" xfId="29" xr:uid="{18BF4C09-2AA5-445C-B3E2-6E09150BA9CF}"/>
    <cellStyle name="Parasts 5 2" xfId="46" xr:uid="{7E5AEA4C-4B2A-4FDC-A417-E782CBD89829}"/>
    <cellStyle name="Parasts 5 3" xfId="54" xr:uid="{10CACCE2-B3EF-4B9A-A07A-AC69A0CE393C}"/>
    <cellStyle name="Parasts 5 4" xfId="85" xr:uid="{D39F5563-4F45-4CEF-8E0D-A7CE898C26BE}"/>
    <cellStyle name="Parasts 6" xfId="40" xr:uid="{DA022F42-4E70-4761-A6AE-00A222A57C9F}"/>
    <cellStyle name="Parasts 6 2" xfId="49" xr:uid="{5DB0FE53-770A-4245-A8DC-81F9DB0ED25F}"/>
    <cellStyle name="Parasts 6 3" xfId="87" xr:uid="{DFD65640-41C5-464B-9C92-8AECAB2C82F6}"/>
    <cellStyle name="Parasts 7" xfId="42" xr:uid="{3BAAE862-E80F-49BE-9024-10A651F67666}"/>
    <cellStyle name="Parasts 7 2" xfId="51" xr:uid="{674227A6-C7E6-4335-A045-75EF0B48FF46}"/>
    <cellStyle name="Parasts 7 3" xfId="86" xr:uid="{A75FD799-92A5-437E-8ECA-7CA439002682}"/>
    <cellStyle name="Parasts 8" xfId="98" xr:uid="{B884C725-752A-4747-A3F0-DC7FED9261DC}"/>
    <cellStyle name="Status" xfId="80" xr:uid="{9679EECB-D023-4244-AC5E-E011440F4A0A}"/>
    <cellStyle name="Style 1" xfId="5" xr:uid="{00000000-0005-0000-0000-000011000000}"/>
    <cellStyle name="Style 1 2" xfId="28" xr:uid="{EFA3C84B-1ED1-4E9E-B8EB-C8E20BA9B249}"/>
    <cellStyle name="Style 1 2 2" xfId="95" xr:uid="{31FA0897-4441-423B-91FC-99E92ED091DB}"/>
    <cellStyle name="Style 1 2 3" xfId="44" xr:uid="{7F9937E2-DF16-4F3F-9B18-A0E00F8047EB}"/>
    <cellStyle name="Style 1 3" xfId="27" xr:uid="{5D736EC3-CB9F-4B19-B17E-658913358DA3}"/>
    <cellStyle name="Style 1 3 2" xfId="81" xr:uid="{02274AE4-18F9-417A-9984-80EB9D20EDD7}"/>
    <cellStyle name="Text" xfId="82" xr:uid="{D084D434-1565-4B49-8E5A-2F4F98D42418}"/>
    <cellStyle name="Warning" xfId="83" xr:uid="{C3A8AFBC-6CAE-4E10-9619-33C723A6D70D}"/>
    <cellStyle name="Обычный_33. OZOLNIEKU NOVADA DOME_OZO SKOLA_TELPU, GAITENU, KAPNU TELPU REMONTS_TAME_VADIMS_2011_02_25_melnraksts" xfId="30" xr:uid="{EF7B10A6-BDA2-4644-8A33-A6FA7BD9C2D0}"/>
    <cellStyle name="Хороший" xfId="97" xr:uid="{09B4F61E-53C5-4DF8-8D9B-7B7A76756378}"/>
  </cellStyles>
  <dxfs count="14">
    <dxf>
      <font>
        <b val="0"/>
        <condense val="0"/>
        <extend val="0"/>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i val="0"/>
        <condense val="0"/>
        <extend val="0"/>
        <sz val="11"/>
        <color indexed="9"/>
      </font>
    </dxf>
    <dxf>
      <font>
        <b val="0"/>
        <condense val="0"/>
        <extend val="0"/>
        <sz val="11"/>
        <color indexed="9"/>
      </font>
    </dxf>
    <dxf>
      <font>
        <b val="0"/>
        <i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
      <font>
        <b val="0"/>
        <condense val="0"/>
        <extend val="0"/>
        <sz val="11"/>
        <color indexed="9"/>
      </font>
    </dxf>
  </dxfs>
  <tableStyles count="0" defaultTableStyle="TableStyleMedium9" defaultPivotStyle="PivotStyleLight16"/>
  <colors>
    <mruColors>
      <color rgb="FF00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Q32"/>
  <sheetViews>
    <sheetView topLeftCell="A13" workbookViewId="0">
      <selection activeCell="B18" sqref="B18"/>
    </sheetView>
  </sheetViews>
  <sheetFormatPr defaultRowHeight="15"/>
  <cols>
    <col min="1" max="1" width="6.5703125" bestFit="1" customWidth="1"/>
    <col min="2" max="2" width="38.28515625" customWidth="1"/>
    <col min="3" max="3" width="28.5703125" customWidth="1"/>
    <col min="6" max="6" width="11.42578125" customWidth="1"/>
  </cols>
  <sheetData>
    <row r="1" spans="1:15">
      <c r="A1" s="13"/>
      <c r="B1" s="13"/>
      <c r="C1" s="13"/>
    </row>
    <row r="2" spans="1:15">
      <c r="A2" s="13"/>
      <c r="B2" s="13"/>
      <c r="C2" s="23" t="s">
        <v>16</v>
      </c>
    </row>
    <row r="3" spans="1:15">
      <c r="A3" s="13"/>
      <c r="B3" s="13"/>
      <c r="C3" s="13"/>
    </row>
    <row r="4" spans="1:15">
      <c r="A4" s="227" t="s">
        <v>17</v>
      </c>
      <c r="B4" s="227"/>
      <c r="C4" s="227"/>
    </row>
    <row r="5" spans="1:15">
      <c r="A5" s="227" t="s">
        <v>18</v>
      </c>
      <c r="B5" s="227"/>
      <c r="C5" s="227"/>
    </row>
    <row r="6" spans="1:15">
      <c r="A6" s="18"/>
      <c r="B6" s="18"/>
      <c r="C6" s="23" t="s">
        <v>19</v>
      </c>
    </row>
    <row r="7" spans="1:15">
      <c r="A7" s="13"/>
      <c r="B7" s="13"/>
      <c r="C7" s="13"/>
    </row>
    <row r="8" spans="1:15">
      <c r="A8" s="228" t="s">
        <v>20</v>
      </c>
      <c r="B8" s="228"/>
      <c r="C8" s="228"/>
    </row>
    <row r="9" spans="1:15">
      <c r="A9" s="13"/>
      <c r="B9" s="13"/>
      <c r="C9" s="13"/>
    </row>
    <row r="10" spans="1:15">
      <c r="A10" s="229" t="s">
        <v>62</v>
      </c>
      <c r="B10" s="229"/>
      <c r="C10" s="229"/>
    </row>
    <row r="11" spans="1:15">
      <c r="A11" s="13"/>
      <c r="B11" s="13"/>
      <c r="C11" s="13"/>
    </row>
    <row r="12" spans="1:15">
      <c r="A12" s="13"/>
      <c r="B12" s="13"/>
      <c r="C12" s="13"/>
    </row>
    <row r="13" spans="1:15" s="3" customFormat="1" ht="12.75">
      <c r="A13" s="230" t="s">
        <v>488</v>
      </c>
      <c r="B13" s="230"/>
      <c r="C13" s="230"/>
      <c r="D13" s="230"/>
      <c r="E13" s="230"/>
      <c r="F13" s="28"/>
      <c r="G13" s="28"/>
      <c r="H13" s="28"/>
      <c r="I13" s="28"/>
      <c r="J13" s="28"/>
    </row>
    <row r="14" spans="1:15" s="3" customFormat="1" ht="12.75" customHeight="1">
      <c r="A14" s="230" t="s">
        <v>176</v>
      </c>
      <c r="B14" s="230"/>
      <c r="C14" s="230"/>
      <c r="D14" s="230"/>
      <c r="E14" s="230"/>
      <c r="F14" s="28"/>
      <c r="G14" s="28"/>
      <c r="H14" s="28"/>
    </row>
    <row r="15" spans="1:15" s="3" customFormat="1" ht="12.75">
      <c r="A15" s="231" t="s">
        <v>175</v>
      </c>
      <c r="B15" s="231"/>
      <c r="C15" s="231"/>
      <c r="D15" s="231"/>
      <c r="E15" s="231"/>
      <c r="F15" s="10"/>
      <c r="N15" s="4"/>
      <c r="O15" s="4"/>
    </row>
    <row r="16" spans="1:15" s="3" customFormat="1" ht="15" customHeight="1">
      <c r="A16" s="232" t="s">
        <v>479</v>
      </c>
      <c r="B16" s="232"/>
      <c r="C16" s="232"/>
      <c r="D16" s="232"/>
      <c r="E16" s="232"/>
    </row>
    <row r="17" spans="1:17" s="3" customFormat="1" ht="15" customHeight="1">
      <c r="N17" s="4"/>
      <c r="O17" s="4"/>
    </row>
    <row r="18" spans="1:17">
      <c r="A18" s="13"/>
      <c r="B18" s="13"/>
      <c r="C18" s="13"/>
    </row>
    <row r="19" spans="1:17">
      <c r="A19" s="24" t="s">
        <v>3</v>
      </c>
      <c r="B19" s="25" t="s">
        <v>21</v>
      </c>
      <c r="C19" s="25" t="s">
        <v>33</v>
      </c>
    </row>
    <row r="20" spans="1:17" ht="25.5">
      <c r="A20" s="14">
        <v>1</v>
      </c>
      <c r="B20" s="27" t="s">
        <v>177</v>
      </c>
      <c r="C20" s="22">
        <f>Kopsavilkums!D22</f>
        <v>0</v>
      </c>
    </row>
    <row r="21" spans="1:17">
      <c r="A21" s="14"/>
      <c r="B21" s="20" t="s">
        <v>22</v>
      </c>
      <c r="C21" s="16">
        <f>SUM(C20)</f>
        <v>0</v>
      </c>
    </row>
    <row r="22" spans="1:17">
      <c r="A22" s="18"/>
      <c r="B22" s="18"/>
      <c r="C22" s="21"/>
    </row>
    <row r="23" spans="1:17">
      <c r="A23" s="225" t="s">
        <v>25</v>
      </c>
      <c r="B23" s="226"/>
      <c r="C23" s="16">
        <f>C21*21%</f>
        <v>0</v>
      </c>
    </row>
    <row r="24" spans="1:17">
      <c r="A24" s="18"/>
      <c r="B24" s="18"/>
      <c r="C24" s="21"/>
    </row>
    <row r="25" spans="1:17">
      <c r="A25" s="18"/>
      <c r="B25" s="18"/>
      <c r="C25" s="21"/>
    </row>
    <row r="26" spans="1:17" s="2" customFormat="1" ht="15" customHeight="1">
      <c r="A26" s="233" t="s">
        <v>118</v>
      </c>
      <c r="B26" s="233"/>
      <c r="C26" s="233"/>
      <c r="Q26" s="43"/>
    </row>
    <row r="27" spans="1:17" s="2" customFormat="1" ht="15" customHeight="1">
      <c r="A27" s="224" t="s">
        <v>11</v>
      </c>
      <c r="B27" s="224"/>
      <c r="C27" s="224"/>
      <c r="Q27" s="43"/>
    </row>
    <row r="28" spans="1:17" s="2" customFormat="1" ht="12.75">
      <c r="C28" s="11"/>
      <c r="D28" s="43"/>
      <c r="E28" s="43"/>
      <c r="F28" s="43"/>
      <c r="G28" s="43"/>
      <c r="H28" s="43"/>
      <c r="I28" s="43"/>
      <c r="J28" s="43"/>
      <c r="K28" s="43"/>
      <c r="L28" s="43"/>
      <c r="M28" s="43"/>
      <c r="N28" s="43"/>
      <c r="O28" s="43"/>
      <c r="P28" s="43"/>
      <c r="Q28" s="43"/>
    </row>
    <row r="29" spans="1:17" s="2" customFormat="1" ht="12.75" customHeight="1">
      <c r="A29" s="222" t="s">
        <v>119</v>
      </c>
      <c r="B29" s="222"/>
      <c r="C29" s="222"/>
      <c r="D29" s="9"/>
      <c r="E29" s="9"/>
      <c r="F29" s="9"/>
      <c r="G29" s="9"/>
      <c r="H29" s="9"/>
      <c r="I29" s="9"/>
      <c r="J29" s="9"/>
      <c r="K29" s="9"/>
      <c r="L29" s="9"/>
      <c r="M29" s="9"/>
      <c r="N29" s="9"/>
      <c r="O29" s="1"/>
      <c r="P29" s="1"/>
      <c r="Q29" s="1"/>
    </row>
    <row r="30" spans="1:17" s="2" customFormat="1" ht="12.75"/>
    <row r="32" spans="1:17" s="2" customFormat="1" ht="12.75">
      <c r="B32" s="223" t="s">
        <v>482</v>
      </c>
      <c r="C32" s="223"/>
      <c r="Q32" s="43"/>
    </row>
  </sheetData>
  <mergeCells count="13">
    <mergeCell ref="A29:C29"/>
    <mergeCell ref="B32:C32"/>
    <mergeCell ref="A27:C27"/>
    <mergeCell ref="A23:B23"/>
    <mergeCell ref="A4:C4"/>
    <mergeCell ref="A5:C5"/>
    <mergeCell ref="A8:C8"/>
    <mergeCell ref="A10:C10"/>
    <mergeCell ref="A13:E13"/>
    <mergeCell ref="A14:E14"/>
    <mergeCell ref="A15:E15"/>
    <mergeCell ref="A16:E16"/>
    <mergeCell ref="A26:C26"/>
  </mergeCells>
  <pageMargins left="0.87" right="0.11811023622047245" top="0.67" bottom="0.74803149606299213" header="0.51181102362204722" footer="0.31496062992125984"/>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Q39"/>
  <sheetViews>
    <sheetView showZeros="0" workbookViewId="0">
      <selection activeCell="A8" sqref="A8:E8"/>
    </sheetView>
  </sheetViews>
  <sheetFormatPr defaultColWidth="9.140625" defaultRowHeight="12.75"/>
  <cols>
    <col min="1" max="1" width="6.140625" style="2" customWidth="1"/>
    <col min="2" max="2" width="7.85546875" style="2" customWidth="1"/>
    <col min="3" max="3" width="37.140625" style="2" customWidth="1"/>
    <col min="4" max="4" width="15.28515625" style="2" customWidth="1"/>
    <col min="5" max="5" width="10" style="2" customWidth="1"/>
    <col min="6" max="6" width="13.85546875" style="2" customWidth="1"/>
    <col min="7" max="7" width="10" style="2" bestFit="1" customWidth="1"/>
    <col min="8" max="8" width="11.5703125" style="2" customWidth="1"/>
    <col min="9" max="9" width="11.5703125" style="2" bestFit="1" customWidth="1"/>
    <col min="10" max="10" width="11" style="2" bestFit="1" customWidth="1"/>
    <col min="11" max="16384" width="9.140625" style="2"/>
  </cols>
  <sheetData>
    <row r="1" spans="1:16" s="8" customFormat="1">
      <c r="A1" s="13"/>
      <c r="B1" s="13"/>
      <c r="C1" s="234" t="s">
        <v>63</v>
      </c>
      <c r="D1" s="234"/>
      <c r="E1" s="234"/>
      <c r="F1" s="234"/>
      <c r="G1" s="234"/>
      <c r="H1" s="234"/>
      <c r="I1" s="13"/>
      <c r="J1" s="13"/>
      <c r="K1" s="13"/>
      <c r="L1" s="13"/>
      <c r="M1" s="13"/>
      <c r="N1" s="13"/>
      <c r="O1" s="13"/>
    </row>
    <row r="2" spans="1:16">
      <c r="A2" s="13"/>
      <c r="B2" s="13"/>
      <c r="C2" s="13"/>
      <c r="D2" s="13"/>
      <c r="E2" s="13"/>
      <c r="F2" s="13"/>
      <c r="G2" s="13"/>
      <c r="H2" s="13"/>
      <c r="I2" s="13"/>
      <c r="J2" s="13"/>
      <c r="K2" s="13"/>
      <c r="L2" s="13"/>
      <c r="M2" s="13"/>
      <c r="N2" s="13"/>
      <c r="O2" s="13"/>
      <c r="P2" s="1"/>
    </row>
    <row r="3" spans="1:16">
      <c r="A3" s="235" t="s">
        <v>26</v>
      </c>
      <c r="B3" s="235"/>
      <c r="C3" s="235"/>
      <c r="D3" s="235"/>
      <c r="E3" s="235"/>
      <c r="F3" s="235"/>
      <c r="G3" s="235"/>
      <c r="H3" s="235"/>
      <c r="I3" s="13"/>
      <c r="J3" s="13"/>
      <c r="K3" s="13"/>
      <c r="L3" s="13"/>
      <c r="M3" s="13"/>
      <c r="N3" s="13"/>
      <c r="O3" s="13"/>
    </row>
    <row r="4" spans="1:16" s="3" customFormat="1">
      <c r="A4" s="227" t="s">
        <v>1</v>
      </c>
      <c r="B4" s="227"/>
      <c r="C4" s="227"/>
      <c r="D4" s="227"/>
      <c r="E4" s="227"/>
      <c r="F4" s="227"/>
      <c r="G4" s="227"/>
      <c r="H4" s="227"/>
      <c r="I4" s="13"/>
      <c r="J4" s="13"/>
      <c r="K4" s="13"/>
      <c r="L4" s="13"/>
      <c r="M4" s="13"/>
      <c r="N4" s="13"/>
      <c r="O4" s="13"/>
    </row>
    <row r="5" spans="1:16" s="3" customFormat="1">
      <c r="A5" s="18"/>
      <c r="B5" s="18"/>
      <c r="C5" s="18"/>
      <c r="D5" s="18"/>
      <c r="E5" s="18"/>
      <c r="F5" s="18"/>
      <c r="G5" s="18"/>
      <c r="H5" s="18"/>
      <c r="I5" s="13"/>
      <c r="J5" s="13"/>
      <c r="K5" s="13"/>
      <c r="L5" s="13"/>
      <c r="M5" s="13"/>
      <c r="N5" s="13"/>
      <c r="O5" s="13"/>
    </row>
    <row r="6" spans="1:16" s="3" customFormat="1">
      <c r="A6" s="230" t="s">
        <v>488</v>
      </c>
      <c r="B6" s="230"/>
      <c r="C6" s="230"/>
      <c r="D6" s="230"/>
      <c r="E6" s="230"/>
      <c r="F6" s="28"/>
      <c r="G6" s="28"/>
      <c r="H6" s="28"/>
      <c r="I6" s="28"/>
      <c r="J6" s="28"/>
    </row>
    <row r="7" spans="1:16" s="3" customFormat="1" ht="12.75" customHeight="1">
      <c r="A7" s="230" t="s">
        <v>176</v>
      </c>
      <c r="B7" s="230"/>
      <c r="C7" s="230"/>
      <c r="D7" s="230"/>
      <c r="E7" s="230"/>
      <c r="F7" s="28"/>
      <c r="G7" s="28"/>
      <c r="H7" s="28"/>
    </row>
    <row r="8" spans="1:16" s="3" customFormat="1">
      <c r="A8" s="231" t="s">
        <v>175</v>
      </c>
      <c r="B8" s="231"/>
      <c r="C8" s="231"/>
      <c r="D8" s="231"/>
      <c r="E8" s="231"/>
      <c r="F8" s="10"/>
      <c r="N8" s="4"/>
      <c r="O8" s="4"/>
    </row>
    <row r="9" spans="1:16" s="3" customFormat="1" ht="15" customHeight="1">
      <c r="A9" s="232" t="s">
        <v>479</v>
      </c>
      <c r="B9" s="232"/>
      <c r="C9" s="232"/>
      <c r="D9" s="232"/>
      <c r="E9" s="232"/>
    </row>
    <row r="10" spans="1:16">
      <c r="A10" s="13"/>
      <c r="B10" s="3"/>
      <c r="C10" s="5" t="s">
        <v>30</v>
      </c>
      <c r="D10" s="39">
        <f>D22</f>
        <v>0</v>
      </c>
      <c r="E10" s="13"/>
      <c r="F10" s="13"/>
      <c r="G10" s="13"/>
      <c r="H10" s="13"/>
      <c r="I10" s="13"/>
      <c r="J10" s="13"/>
      <c r="K10" s="13"/>
      <c r="L10" s="13"/>
      <c r="M10" s="13"/>
      <c r="N10" s="13"/>
      <c r="O10" s="13"/>
    </row>
    <row r="11" spans="1:16">
      <c r="A11" s="13"/>
      <c r="B11" s="1"/>
      <c r="C11" s="5" t="s">
        <v>12</v>
      </c>
      <c r="D11" s="39">
        <f>H18</f>
        <v>0</v>
      </c>
      <c r="E11" s="13"/>
      <c r="F11" s="13"/>
      <c r="G11" s="13"/>
      <c r="H11" s="13"/>
      <c r="I11" s="13"/>
      <c r="J11" s="13"/>
      <c r="K11" s="13"/>
      <c r="L11" s="13"/>
      <c r="M11" s="13"/>
      <c r="N11" s="13"/>
      <c r="O11" s="13"/>
    </row>
    <row r="12" spans="1:16">
      <c r="A12" s="13"/>
      <c r="B12" s="13"/>
      <c r="C12" s="13"/>
      <c r="D12" s="13"/>
      <c r="E12" s="13"/>
      <c r="F12" s="13"/>
      <c r="G12" s="13"/>
      <c r="H12" s="13"/>
      <c r="I12" s="13"/>
      <c r="J12" s="13"/>
      <c r="K12" s="13"/>
      <c r="L12" s="13"/>
      <c r="M12" s="13"/>
      <c r="N12" s="13"/>
      <c r="O12" s="13"/>
    </row>
    <row r="13" spans="1:16">
      <c r="A13" s="236" t="s">
        <v>3</v>
      </c>
      <c r="B13" s="238" t="s">
        <v>31</v>
      </c>
      <c r="C13" s="238" t="s">
        <v>45</v>
      </c>
      <c r="D13" s="238" t="s">
        <v>32</v>
      </c>
      <c r="E13" s="240" t="s">
        <v>13</v>
      </c>
      <c r="F13" s="241"/>
      <c r="G13" s="242"/>
      <c r="H13" s="238" t="s">
        <v>14</v>
      </c>
      <c r="I13" s="13"/>
      <c r="J13" s="13"/>
      <c r="K13" s="13"/>
      <c r="L13" s="13"/>
      <c r="M13" s="13"/>
      <c r="N13" s="13"/>
      <c r="O13" s="13"/>
    </row>
    <row r="14" spans="1:16" ht="25.5">
      <c r="A14" s="237"/>
      <c r="B14" s="239"/>
      <c r="C14" s="239"/>
      <c r="D14" s="239"/>
      <c r="E14" s="29" t="s">
        <v>28</v>
      </c>
      <c r="F14" s="29" t="s">
        <v>46</v>
      </c>
      <c r="G14" s="29" t="s">
        <v>29</v>
      </c>
      <c r="H14" s="239"/>
      <c r="I14" s="13"/>
      <c r="J14" s="13"/>
      <c r="K14" s="13"/>
      <c r="L14" s="13"/>
      <c r="M14" s="13"/>
      <c r="N14" s="13"/>
      <c r="O14" s="13"/>
    </row>
    <row r="15" spans="1:16">
      <c r="A15" s="14">
        <v>1</v>
      </c>
      <c r="B15" s="14" t="s">
        <v>69</v>
      </c>
      <c r="C15" s="30" t="s">
        <v>67</v>
      </c>
      <c r="D15" s="44">
        <f>E15+F15+G15</f>
        <v>0</v>
      </c>
      <c r="E15" s="46">
        <f>'LT-1 dop, ar'!M172</f>
        <v>0</v>
      </c>
      <c r="F15" s="15">
        <f>'LT-1 dop, ar'!N172</f>
        <v>0</v>
      </c>
      <c r="G15" s="46">
        <f>'LT-1 dop, ar'!O172</f>
        <v>0</v>
      </c>
      <c r="H15" s="15">
        <f>'LT-1 dop, ar'!L172</f>
        <v>0</v>
      </c>
      <c r="I15" s="13"/>
      <c r="J15" s="19"/>
      <c r="K15" s="13"/>
      <c r="L15" s="13"/>
      <c r="M15" s="13"/>
      <c r="N15" s="13"/>
      <c r="O15" s="13"/>
    </row>
    <row r="16" spans="1:16">
      <c r="A16" s="14">
        <v>2</v>
      </c>
      <c r="B16" s="14" t="s">
        <v>141</v>
      </c>
      <c r="C16" s="84" t="s">
        <v>143</v>
      </c>
      <c r="D16" s="44">
        <f t="shared" ref="D16:D17" si="0">E16+F16+G16</f>
        <v>0</v>
      </c>
      <c r="E16" s="85">
        <f>'LT-2 el'!M51</f>
        <v>0</v>
      </c>
      <c r="F16" s="83">
        <f>'LT-2 el'!N51</f>
        <v>0</v>
      </c>
      <c r="G16" s="78">
        <f>'LT-2 el'!O51</f>
        <v>0</v>
      </c>
      <c r="H16" s="83">
        <f>'LT-2 el'!L51</f>
        <v>0</v>
      </c>
      <c r="I16" s="13"/>
      <c r="J16" s="19"/>
      <c r="K16" s="13"/>
      <c r="L16" s="13"/>
      <c r="M16" s="13"/>
      <c r="N16" s="13"/>
      <c r="O16" s="13"/>
    </row>
    <row r="17" spans="1:17">
      <c r="A17" s="14">
        <v>3</v>
      </c>
      <c r="B17" s="14" t="s">
        <v>144</v>
      </c>
      <c r="C17" s="86" t="s">
        <v>142</v>
      </c>
      <c r="D17" s="44">
        <f t="shared" si="0"/>
        <v>0</v>
      </c>
      <c r="E17" s="85">
        <f>'LT-3 uk'!M39</f>
        <v>0</v>
      </c>
      <c r="F17" s="83">
        <f>'LT-3 uk'!N39</f>
        <v>0</v>
      </c>
      <c r="G17" s="78">
        <f>'LT-3 uk'!O39</f>
        <v>0</v>
      </c>
      <c r="H17" s="83">
        <f>'LT-3 uk'!L39</f>
        <v>0</v>
      </c>
      <c r="I17" s="13"/>
      <c r="J17" s="19"/>
      <c r="K17" s="13"/>
      <c r="L17" s="13"/>
      <c r="M17" s="13"/>
      <c r="N17" s="13"/>
      <c r="O17" s="13"/>
    </row>
    <row r="18" spans="1:17">
      <c r="A18" s="14"/>
      <c r="B18" s="14"/>
      <c r="C18" s="31" t="s">
        <v>64</v>
      </c>
      <c r="D18" s="32">
        <f>SUM(D15:D17)</f>
        <v>0</v>
      </c>
      <c r="E18" s="32">
        <f>SUM(E15:E17)</f>
        <v>0</v>
      </c>
      <c r="F18" s="33">
        <f>SUM(F15:F17)</f>
        <v>0</v>
      </c>
      <c r="G18" s="33">
        <f>SUM(G15:G17)</f>
        <v>0</v>
      </c>
      <c r="H18" s="33">
        <f>SUM(H15:H17)</f>
        <v>0</v>
      </c>
      <c r="I18" s="13"/>
      <c r="J18" s="19"/>
      <c r="K18" s="13"/>
      <c r="L18" s="13"/>
      <c r="M18" s="13"/>
      <c r="N18" s="13"/>
      <c r="O18" s="13"/>
    </row>
    <row r="19" spans="1:17">
      <c r="A19" s="14"/>
      <c r="B19" s="34"/>
      <c r="C19" s="35" t="s">
        <v>484</v>
      </c>
      <c r="D19" s="16">
        <f>D18*10%</f>
        <v>0</v>
      </c>
      <c r="E19" s="13"/>
      <c r="F19" s="13"/>
      <c r="G19" s="13"/>
      <c r="H19" s="13"/>
      <c r="I19" s="13"/>
      <c r="J19" s="13"/>
      <c r="K19" s="13"/>
      <c r="L19" s="13"/>
      <c r="M19" s="13"/>
      <c r="N19" s="13"/>
      <c r="O19" s="13"/>
    </row>
    <row r="20" spans="1:17">
      <c r="A20" s="34"/>
      <c r="B20" s="34"/>
      <c r="C20" s="36" t="s">
        <v>15</v>
      </c>
      <c r="D20" s="15"/>
      <c r="E20" s="13"/>
      <c r="F20" s="13"/>
      <c r="G20" s="13"/>
      <c r="H20" s="13"/>
      <c r="I20" s="13"/>
      <c r="J20" s="13"/>
      <c r="K20" s="13"/>
      <c r="L20" s="13"/>
      <c r="M20" s="13"/>
      <c r="N20" s="13"/>
      <c r="O20" s="13"/>
    </row>
    <row r="21" spans="1:17">
      <c r="A21" s="34"/>
      <c r="B21" s="34"/>
      <c r="C21" s="35" t="s">
        <v>483</v>
      </c>
      <c r="D21" s="16">
        <f>D18*5%</f>
        <v>0</v>
      </c>
      <c r="E21" s="13"/>
      <c r="F21" s="37"/>
      <c r="G21" s="13"/>
      <c r="H21" s="13"/>
      <c r="I21" s="38"/>
      <c r="J21" s="38"/>
      <c r="K21" s="13"/>
      <c r="L21" s="13"/>
      <c r="M21" s="13"/>
      <c r="N21" s="13"/>
      <c r="O21" s="13"/>
    </row>
    <row r="22" spans="1:17">
      <c r="A22" s="34"/>
      <c r="B22" s="34"/>
      <c r="C22" s="35" t="s">
        <v>65</v>
      </c>
      <c r="D22" s="16">
        <f>D18+D19+D21</f>
        <v>0</v>
      </c>
      <c r="E22" s="13"/>
      <c r="F22" s="38"/>
      <c r="G22" s="48"/>
      <c r="H22" s="17"/>
      <c r="I22" s="13"/>
      <c r="J22" s="13"/>
      <c r="K22" s="13"/>
      <c r="L22" s="13"/>
      <c r="M22" s="13"/>
      <c r="N22" s="13"/>
      <c r="O22" s="13"/>
    </row>
    <row r="23" spans="1:17">
      <c r="A23" s="13"/>
      <c r="B23" s="13"/>
      <c r="C23" s="1"/>
      <c r="D23" s="17"/>
      <c r="E23" s="13"/>
      <c r="F23" s="13"/>
      <c r="G23" s="1"/>
      <c r="H23" s="1"/>
      <c r="I23" s="13"/>
      <c r="J23" s="13"/>
      <c r="K23" s="13"/>
      <c r="L23" s="13"/>
      <c r="M23" s="13"/>
      <c r="N23" s="13"/>
      <c r="O23" s="13"/>
    </row>
    <row r="24" spans="1:17">
      <c r="C24" s="2" t="s">
        <v>480</v>
      </c>
      <c r="Q24" s="43"/>
    </row>
    <row r="25" spans="1:17">
      <c r="C25" s="224" t="s">
        <v>11</v>
      </c>
      <c r="D25" s="224"/>
      <c r="E25" s="224"/>
      <c r="F25" s="224"/>
      <c r="G25" s="224"/>
      <c r="Q25" s="43"/>
    </row>
    <row r="26" spans="1:17">
      <c r="Q26" s="43"/>
    </row>
    <row r="27" spans="1:17">
      <c r="C27" s="43"/>
      <c r="D27" s="43"/>
      <c r="E27" s="43"/>
      <c r="F27" s="43"/>
      <c r="G27" s="43"/>
      <c r="H27" s="43"/>
      <c r="I27" s="43"/>
      <c r="J27" s="43"/>
      <c r="K27" s="43"/>
      <c r="L27" s="43"/>
      <c r="M27" s="43"/>
      <c r="N27" s="43"/>
      <c r="O27" s="43"/>
      <c r="P27" s="43"/>
      <c r="Q27" s="43"/>
    </row>
    <row r="28" spans="1:17">
      <c r="C28" s="11"/>
      <c r="D28" s="43"/>
      <c r="E28" s="43"/>
      <c r="F28" s="43"/>
      <c r="G28" s="43"/>
      <c r="H28" s="43"/>
      <c r="I28" s="43"/>
      <c r="J28" s="43"/>
      <c r="K28" s="43"/>
      <c r="L28" s="43"/>
      <c r="M28" s="43"/>
      <c r="N28" s="43"/>
      <c r="O28" s="43"/>
      <c r="P28" s="43"/>
      <c r="Q28" s="43"/>
    </row>
    <row r="29" spans="1:17">
      <c r="C29" s="2" t="s">
        <v>481</v>
      </c>
      <c r="Q29" s="43"/>
    </row>
    <row r="30" spans="1:17">
      <c r="C30" s="224" t="s">
        <v>11</v>
      </c>
      <c r="D30" s="224"/>
      <c r="E30" s="224"/>
      <c r="F30" s="224"/>
      <c r="G30" s="224"/>
      <c r="Q30" s="43"/>
    </row>
    <row r="31" spans="1:17">
      <c r="C31" s="11"/>
      <c r="D31" s="43"/>
      <c r="E31" s="43"/>
      <c r="F31" s="43"/>
      <c r="G31" s="43"/>
      <c r="H31" s="43"/>
      <c r="I31" s="43"/>
      <c r="J31" s="43"/>
      <c r="K31" s="43"/>
      <c r="L31" s="43"/>
      <c r="M31" s="43"/>
      <c r="N31" s="43"/>
      <c r="O31" s="43"/>
      <c r="P31" s="43"/>
      <c r="Q31" s="43"/>
    </row>
    <row r="32" spans="1:17" ht="12.75" customHeight="1">
      <c r="C32" s="9">
        <f>'Būvn. Koptāme'!B29</f>
        <v>0</v>
      </c>
      <c r="D32" s="9"/>
      <c r="E32" s="9"/>
      <c r="F32" s="9"/>
      <c r="G32" s="9"/>
      <c r="H32" s="9"/>
      <c r="I32" s="9"/>
      <c r="J32" s="9"/>
      <c r="K32" s="9"/>
      <c r="L32" s="9"/>
      <c r="M32" s="9"/>
      <c r="N32" s="9"/>
      <c r="O32" s="1"/>
      <c r="P32" s="1"/>
      <c r="Q32" s="1"/>
    </row>
    <row r="35" spans="5:8">
      <c r="E35" s="42"/>
      <c r="F35" s="42"/>
      <c r="G35" s="42"/>
      <c r="H35" s="42"/>
    </row>
    <row r="39" spans="5:8">
      <c r="H39" s="42"/>
    </row>
  </sheetData>
  <mergeCells count="15">
    <mergeCell ref="A8:E8"/>
    <mergeCell ref="A9:E9"/>
    <mergeCell ref="C25:G25"/>
    <mergeCell ref="C30:G30"/>
    <mergeCell ref="C1:H1"/>
    <mergeCell ref="A3:H3"/>
    <mergeCell ref="A4:H4"/>
    <mergeCell ref="A13:A14"/>
    <mergeCell ref="B13:B14"/>
    <mergeCell ref="C13:C14"/>
    <mergeCell ref="D13:D14"/>
    <mergeCell ref="E13:G13"/>
    <mergeCell ref="H13:H14"/>
    <mergeCell ref="A6:E6"/>
    <mergeCell ref="A7:E7"/>
  </mergeCells>
  <phoneticPr fontId="22" type="noConversion"/>
  <pageMargins left="0.47244094488188981" right="0.19685039370078741" top="0.9055118110236221" bottom="0.35433070866141736" header="0.59055118110236227" footer="0.19685039370078741"/>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P185"/>
  <sheetViews>
    <sheetView showZeros="0" tabSelected="1" zoomScaleNormal="100" workbookViewId="0">
      <selection activeCell="C12" sqref="C12"/>
    </sheetView>
  </sheetViews>
  <sheetFormatPr defaultColWidth="9.140625" defaultRowHeight="12.75"/>
  <cols>
    <col min="1" max="1" width="7.140625" style="2" bestFit="1" customWidth="1"/>
    <col min="2" max="2" width="7.5703125" style="2" bestFit="1" customWidth="1"/>
    <col min="3" max="3" width="39.28515625" style="2" customWidth="1"/>
    <col min="4" max="4" width="4" style="2" bestFit="1" customWidth="1"/>
    <col min="5" max="5" width="8.140625" style="2" bestFit="1" customWidth="1"/>
    <col min="6" max="6" width="5.5703125" style="2" bestFit="1" customWidth="1"/>
    <col min="7" max="7" width="6.7109375" style="2" bestFit="1" customWidth="1"/>
    <col min="8" max="8" width="6.5703125" style="2" bestFit="1" customWidth="1"/>
    <col min="9" max="9" width="7.5703125" style="2" bestFit="1" customWidth="1"/>
    <col min="10" max="10" width="8.5703125" style="2" bestFit="1" customWidth="1"/>
    <col min="11" max="11" width="8.28515625" style="2" customWidth="1"/>
    <col min="12" max="16" width="8.5703125" style="2" bestFit="1" customWidth="1"/>
    <col min="17" max="16384" width="9.140625" style="2"/>
  </cols>
  <sheetData>
    <row r="1" spans="1:16" s="8" customFormat="1">
      <c r="B1" s="7"/>
      <c r="C1" s="12"/>
    </row>
    <row r="2" spans="1:16">
      <c r="A2" s="229" t="s">
        <v>66</v>
      </c>
      <c r="B2" s="229"/>
      <c r="C2" s="229"/>
      <c r="D2" s="229"/>
      <c r="E2" s="229"/>
      <c r="F2" s="229"/>
      <c r="G2" s="229"/>
      <c r="H2" s="229"/>
      <c r="I2" s="229"/>
      <c r="J2" s="229"/>
      <c r="K2" s="229"/>
      <c r="L2" s="229"/>
      <c r="M2" s="1"/>
      <c r="N2" s="1"/>
      <c r="O2" s="1"/>
      <c r="P2" s="1"/>
    </row>
    <row r="3" spans="1:16">
      <c r="C3" s="9"/>
    </row>
    <row r="4" spans="1:16">
      <c r="A4" s="245" t="s">
        <v>23</v>
      </c>
      <c r="B4" s="245"/>
      <c r="C4" s="245"/>
      <c r="D4" s="245"/>
      <c r="E4" s="245"/>
      <c r="F4" s="245"/>
      <c r="G4" s="245"/>
      <c r="H4" s="245"/>
      <c r="I4" s="245"/>
      <c r="J4" s="245"/>
      <c r="K4" s="245"/>
      <c r="L4" s="245"/>
    </row>
    <row r="5" spans="1:16">
      <c r="A5" s="224" t="s">
        <v>44</v>
      </c>
      <c r="B5" s="224"/>
      <c r="C5" s="224"/>
      <c r="D5" s="224"/>
      <c r="E5" s="224"/>
      <c r="F5" s="224"/>
      <c r="G5" s="224"/>
      <c r="H5" s="224"/>
      <c r="I5" s="224"/>
      <c r="J5" s="224"/>
      <c r="K5" s="224"/>
      <c r="L5" s="224"/>
    </row>
    <row r="6" spans="1:16">
      <c r="C6" s="9"/>
    </row>
    <row r="7" spans="1:16" s="3" customFormat="1">
      <c r="C7" s="230" t="s">
        <v>487</v>
      </c>
      <c r="D7" s="230"/>
      <c r="E7" s="230"/>
      <c r="F7" s="230"/>
      <c r="G7" s="230"/>
      <c r="H7" s="230"/>
      <c r="I7" s="230"/>
      <c r="J7" s="230"/>
      <c r="K7" s="230"/>
      <c r="L7" s="28"/>
      <c r="M7" s="28"/>
      <c r="N7" s="28"/>
    </row>
    <row r="8" spans="1:16" s="3" customFormat="1" ht="12.75" customHeight="1">
      <c r="C8" s="230" t="s">
        <v>178</v>
      </c>
      <c r="D8" s="230"/>
      <c r="E8" s="230"/>
      <c r="F8" s="230"/>
      <c r="G8" s="230"/>
      <c r="H8" s="230"/>
      <c r="I8" s="230"/>
      <c r="J8" s="28"/>
      <c r="K8" s="28"/>
      <c r="L8" s="28"/>
      <c r="M8" s="28"/>
      <c r="N8" s="28"/>
    </row>
    <row r="9" spans="1:16" s="3" customFormat="1" ht="12.75" customHeight="1">
      <c r="C9" s="231" t="s">
        <v>179</v>
      </c>
      <c r="D9" s="231"/>
      <c r="E9" s="231"/>
      <c r="F9" s="231"/>
      <c r="G9" s="231"/>
      <c r="H9" s="231"/>
      <c r="I9" s="231"/>
      <c r="N9" s="4"/>
      <c r="O9" s="4"/>
    </row>
    <row r="10" spans="1:16" s="3" customFormat="1">
      <c r="C10" s="10" t="s">
        <v>478</v>
      </c>
    </row>
    <row r="11" spans="1:16" s="3" customFormat="1">
      <c r="C11" s="245" t="s">
        <v>477</v>
      </c>
      <c r="D11" s="245"/>
      <c r="E11" s="245"/>
      <c r="F11" s="245"/>
      <c r="G11" s="245"/>
      <c r="H11" s="245"/>
      <c r="I11" s="245"/>
      <c r="J11" s="245"/>
      <c r="K11" s="3" t="s">
        <v>2</v>
      </c>
      <c r="M11" s="5" t="s">
        <v>24</v>
      </c>
      <c r="N11" s="6">
        <f>P172</f>
        <v>0</v>
      </c>
    </row>
    <row r="12" spans="1:16" s="3" customFormat="1">
      <c r="C12" s="10"/>
    </row>
    <row r="13" spans="1:16" s="3" customFormat="1">
      <c r="C13" s="10"/>
      <c r="F13" s="245"/>
      <c r="G13" s="245"/>
      <c r="H13" s="245"/>
      <c r="I13" s="245"/>
      <c r="J13" s="245"/>
      <c r="K13" s="245"/>
      <c r="L13" s="245"/>
      <c r="M13" s="245"/>
      <c r="N13" s="245"/>
      <c r="O13" s="245"/>
    </row>
    <row r="14" spans="1:16">
      <c r="C14" s="9"/>
    </row>
    <row r="15" spans="1:16" ht="12.75" customHeight="1">
      <c r="A15" s="243" t="s">
        <v>3</v>
      </c>
      <c r="B15" s="243" t="s">
        <v>4</v>
      </c>
      <c r="C15" s="244" t="s">
        <v>38</v>
      </c>
      <c r="D15" s="243" t="s">
        <v>5</v>
      </c>
      <c r="E15" s="243" t="s">
        <v>6</v>
      </c>
      <c r="F15" s="247" t="s">
        <v>7</v>
      </c>
      <c r="G15" s="247"/>
      <c r="H15" s="247"/>
      <c r="I15" s="247"/>
      <c r="J15" s="247"/>
      <c r="K15" s="247"/>
      <c r="L15" s="247" t="s">
        <v>8</v>
      </c>
      <c r="M15" s="247"/>
      <c r="N15" s="247"/>
      <c r="O15" s="247"/>
      <c r="P15" s="247"/>
    </row>
    <row r="16" spans="1:16" ht="89.25" customHeight="1">
      <c r="A16" s="243"/>
      <c r="B16" s="243"/>
      <c r="C16" s="244"/>
      <c r="D16" s="243"/>
      <c r="E16" s="243"/>
      <c r="F16" s="40" t="s">
        <v>9</v>
      </c>
      <c r="G16" s="41" t="s">
        <v>39</v>
      </c>
      <c r="H16" s="40" t="s">
        <v>40</v>
      </c>
      <c r="I16" s="40" t="s">
        <v>41</v>
      </c>
      <c r="J16" s="40" t="s">
        <v>42</v>
      </c>
      <c r="K16" s="40" t="s">
        <v>22</v>
      </c>
      <c r="L16" s="40" t="s">
        <v>10</v>
      </c>
      <c r="M16" s="40" t="s">
        <v>40</v>
      </c>
      <c r="N16" s="40" t="s">
        <v>41</v>
      </c>
      <c r="O16" s="40" t="s">
        <v>42</v>
      </c>
      <c r="P16" s="40" t="s">
        <v>43</v>
      </c>
    </row>
    <row r="17" spans="1:16">
      <c r="A17" s="47">
        <v>1</v>
      </c>
      <c r="B17" s="47">
        <v>2</v>
      </c>
      <c r="C17" s="47">
        <v>3</v>
      </c>
      <c r="D17" s="47">
        <v>4</v>
      </c>
      <c r="E17" s="47">
        <v>5</v>
      </c>
      <c r="F17" s="47">
        <v>6</v>
      </c>
      <c r="G17" s="47">
        <v>7</v>
      </c>
      <c r="H17" s="47">
        <v>8</v>
      </c>
      <c r="I17" s="47">
        <v>9</v>
      </c>
      <c r="J17" s="47">
        <v>10</v>
      </c>
      <c r="K17" s="47">
        <v>11</v>
      </c>
      <c r="L17" s="47">
        <v>12</v>
      </c>
      <c r="M17" s="47">
        <v>13</v>
      </c>
      <c r="N17" s="47">
        <v>14</v>
      </c>
      <c r="O17" s="47">
        <v>15</v>
      </c>
      <c r="P17" s="47">
        <v>16</v>
      </c>
    </row>
    <row r="18" spans="1:16">
      <c r="A18" s="60" t="s">
        <v>47</v>
      </c>
      <c r="B18" s="161"/>
      <c r="C18" s="162" t="s">
        <v>70</v>
      </c>
      <c r="D18" s="163"/>
      <c r="E18" s="163"/>
      <c r="F18" s="114"/>
      <c r="G18" s="114"/>
      <c r="H18" s="59">
        <f t="shared" ref="H18" si="0">ROUND(G18*F18,2)</f>
        <v>0</v>
      </c>
      <c r="I18" s="114"/>
      <c r="J18" s="114"/>
      <c r="K18" s="49">
        <f t="shared" ref="K18" si="1">ROUND(J18+I18+H18,2)</f>
        <v>0</v>
      </c>
      <c r="L18" s="59">
        <f t="shared" ref="L18" si="2">ROUND(F18*E18,2)</f>
        <v>0</v>
      </c>
      <c r="M18" s="59">
        <f t="shared" ref="M18" si="3">ROUND(H18*E18,2)</f>
        <v>0</v>
      </c>
      <c r="N18" s="59">
        <f t="shared" ref="N18" si="4">ROUND(I18*E18,2)</f>
        <v>0</v>
      </c>
      <c r="O18" s="59">
        <f t="shared" ref="O18" si="5">ROUND(J18*E18,2)</f>
        <v>0</v>
      </c>
      <c r="P18" s="59">
        <f t="shared" ref="P18" si="6">ROUND(O18+N18+M18,2)</f>
        <v>0</v>
      </c>
    </row>
    <row r="19" spans="1:16">
      <c r="A19" s="56" t="s">
        <v>48</v>
      </c>
      <c r="B19" s="161"/>
      <c r="C19" s="162" t="s">
        <v>71</v>
      </c>
      <c r="D19" s="163"/>
      <c r="E19" s="163"/>
      <c r="F19" s="114"/>
      <c r="G19" s="114"/>
      <c r="H19" s="59"/>
      <c r="I19" s="164"/>
      <c r="J19" s="164"/>
      <c r="K19" s="49"/>
      <c r="L19" s="59"/>
      <c r="M19" s="59"/>
      <c r="N19" s="59"/>
      <c r="O19" s="59"/>
      <c r="P19" s="59"/>
    </row>
    <row r="20" spans="1:16">
      <c r="A20" s="56" t="s">
        <v>49</v>
      </c>
      <c r="B20" s="161" t="s">
        <v>267</v>
      </c>
      <c r="C20" s="165" t="s">
        <v>72</v>
      </c>
      <c r="D20" s="166" t="s">
        <v>34</v>
      </c>
      <c r="E20" s="167">
        <v>1</v>
      </c>
      <c r="F20" s="52"/>
      <c r="G20" s="52"/>
      <c r="H20" s="59"/>
      <c r="I20" s="72"/>
      <c r="J20" s="72"/>
      <c r="K20" s="49"/>
      <c r="L20" s="59"/>
      <c r="M20" s="59"/>
      <c r="N20" s="59"/>
      <c r="O20" s="59"/>
      <c r="P20" s="59"/>
    </row>
    <row r="21" spans="1:16">
      <c r="A21" s="56" t="s">
        <v>73</v>
      </c>
      <c r="B21" s="161" t="s">
        <v>267</v>
      </c>
      <c r="C21" s="69" t="s">
        <v>107</v>
      </c>
      <c r="D21" s="189" t="s">
        <v>0</v>
      </c>
      <c r="E21" s="63">
        <v>78</v>
      </c>
      <c r="F21" s="58"/>
      <c r="G21" s="49"/>
      <c r="H21" s="59"/>
      <c r="I21" s="49"/>
      <c r="J21" s="49"/>
      <c r="K21" s="49"/>
      <c r="L21" s="59"/>
      <c r="M21" s="59"/>
      <c r="N21" s="59"/>
      <c r="O21" s="59"/>
      <c r="P21" s="59"/>
    </row>
    <row r="22" spans="1:16" ht="25.5">
      <c r="A22" s="56" t="s">
        <v>74</v>
      </c>
      <c r="B22" s="161" t="s">
        <v>267</v>
      </c>
      <c r="C22" s="74" t="s">
        <v>76</v>
      </c>
      <c r="D22" s="166" t="s">
        <v>35</v>
      </c>
      <c r="E22" s="191">
        <v>1</v>
      </c>
      <c r="F22" s="52"/>
      <c r="G22" s="52"/>
      <c r="H22" s="59"/>
      <c r="I22" s="72"/>
      <c r="J22" s="72"/>
      <c r="K22" s="49"/>
      <c r="L22" s="59"/>
      <c r="M22" s="59"/>
      <c r="N22" s="59"/>
      <c r="O22" s="59"/>
      <c r="P22" s="59"/>
    </row>
    <row r="23" spans="1:16">
      <c r="A23" s="56" t="s">
        <v>75</v>
      </c>
      <c r="B23" s="161" t="s">
        <v>267</v>
      </c>
      <c r="C23" s="74" t="s">
        <v>78</v>
      </c>
      <c r="D23" s="166" t="s">
        <v>34</v>
      </c>
      <c r="E23" s="191">
        <v>1</v>
      </c>
      <c r="F23" s="52"/>
      <c r="G23" s="52"/>
      <c r="H23" s="59"/>
      <c r="I23" s="72"/>
      <c r="J23" s="72"/>
      <c r="K23" s="49"/>
      <c r="L23" s="59"/>
      <c r="M23" s="59"/>
      <c r="N23" s="59"/>
      <c r="O23" s="59"/>
      <c r="P23" s="59"/>
    </row>
    <row r="24" spans="1:16">
      <c r="A24" s="56" t="s">
        <v>77</v>
      </c>
      <c r="B24" s="161" t="s">
        <v>267</v>
      </c>
      <c r="C24" s="74" t="s">
        <v>80</v>
      </c>
      <c r="D24" s="67" t="s">
        <v>37</v>
      </c>
      <c r="E24" s="50">
        <v>3</v>
      </c>
      <c r="F24" s="52"/>
      <c r="G24" s="52"/>
      <c r="H24" s="59"/>
      <c r="I24" s="72"/>
      <c r="J24" s="72"/>
      <c r="K24" s="49"/>
      <c r="L24" s="59"/>
      <c r="M24" s="59"/>
      <c r="N24" s="59"/>
      <c r="O24" s="59"/>
      <c r="P24" s="59"/>
    </row>
    <row r="25" spans="1:16">
      <c r="A25" s="56" t="s">
        <v>79</v>
      </c>
      <c r="B25" s="161" t="s">
        <v>267</v>
      </c>
      <c r="C25" s="74" t="s">
        <v>82</v>
      </c>
      <c r="D25" s="124" t="s">
        <v>37</v>
      </c>
      <c r="E25" s="50">
        <v>1</v>
      </c>
      <c r="F25" s="52"/>
      <c r="G25" s="52"/>
      <c r="H25" s="59"/>
      <c r="I25" s="72"/>
      <c r="J25" s="72"/>
      <c r="K25" s="49"/>
      <c r="L25" s="59"/>
      <c r="M25" s="59"/>
      <c r="N25" s="59"/>
      <c r="O25" s="59"/>
      <c r="P25" s="59"/>
    </row>
    <row r="26" spans="1:16">
      <c r="A26" s="56" t="s">
        <v>81</v>
      </c>
      <c r="B26" s="161" t="s">
        <v>267</v>
      </c>
      <c r="C26" s="74" t="s">
        <v>84</v>
      </c>
      <c r="D26" s="124" t="s">
        <v>37</v>
      </c>
      <c r="E26" s="50">
        <v>1</v>
      </c>
      <c r="F26" s="52"/>
      <c r="G26" s="52"/>
      <c r="H26" s="59"/>
      <c r="I26" s="192"/>
      <c r="J26" s="192"/>
      <c r="K26" s="49"/>
      <c r="L26" s="59"/>
      <c r="M26" s="59"/>
      <c r="N26" s="59"/>
      <c r="O26" s="59"/>
      <c r="P26" s="59"/>
    </row>
    <row r="27" spans="1:16" ht="38.25">
      <c r="A27" s="56" t="s">
        <v>83</v>
      </c>
      <c r="B27" s="161" t="s">
        <v>267</v>
      </c>
      <c r="C27" s="165" t="s">
        <v>87</v>
      </c>
      <c r="D27" s="166" t="s">
        <v>37</v>
      </c>
      <c r="E27" s="167">
        <v>1</v>
      </c>
      <c r="F27" s="52"/>
      <c r="G27" s="52"/>
      <c r="H27" s="59"/>
      <c r="I27" s="72"/>
      <c r="J27" s="72"/>
      <c r="K27" s="49"/>
      <c r="L27" s="59"/>
      <c r="M27" s="59"/>
      <c r="N27" s="59"/>
      <c r="O27" s="59"/>
      <c r="P27" s="59"/>
    </row>
    <row r="28" spans="1:16" ht="38.25">
      <c r="A28" s="56" t="s">
        <v>85</v>
      </c>
      <c r="B28" s="161" t="s">
        <v>267</v>
      </c>
      <c r="C28" s="165" t="s">
        <v>89</v>
      </c>
      <c r="D28" s="166" t="s">
        <v>37</v>
      </c>
      <c r="E28" s="167">
        <v>1</v>
      </c>
      <c r="F28" s="52"/>
      <c r="G28" s="52"/>
      <c r="H28" s="59"/>
      <c r="I28" s="72"/>
      <c r="J28" s="72"/>
      <c r="K28" s="49"/>
      <c r="L28" s="59"/>
      <c r="M28" s="59"/>
      <c r="N28" s="59"/>
      <c r="O28" s="59"/>
      <c r="P28" s="59"/>
    </row>
    <row r="29" spans="1:16" ht="38.25">
      <c r="A29" s="56" t="s">
        <v>86</v>
      </c>
      <c r="B29" s="161" t="s">
        <v>267</v>
      </c>
      <c r="C29" s="165" t="s">
        <v>91</v>
      </c>
      <c r="D29" s="166" t="s">
        <v>37</v>
      </c>
      <c r="E29" s="167">
        <v>1</v>
      </c>
      <c r="F29" s="52"/>
      <c r="G29" s="52"/>
      <c r="H29" s="59"/>
      <c r="I29" s="72"/>
      <c r="J29" s="72"/>
      <c r="K29" s="49"/>
      <c r="L29" s="59"/>
      <c r="M29" s="59"/>
      <c r="N29" s="59"/>
      <c r="O29" s="59"/>
      <c r="P29" s="59"/>
    </row>
    <row r="30" spans="1:16" ht="38.25">
      <c r="A30" s="56" t="s">
        <v>88</v>
      </c>
      <c r="B30" s="161" t="s">
        <v>267</v>
      </c>
      <c r="C30" s="74" t="s">
        <v>441</v>
      </c>
      <c r="D30" s="166" t="s">
        <v>34</v>
      </c>
      <c r="E30" s="51">
        <v>3</v>
      </c>
      <c r="F30" s="52"/>
      <c r="G30" s="52"/>
      <c r="H30" s="59"/>
      <c r="I30" s="72"/>
      <c r="J30" s="72"/>
      <c r="K30" s="49"/>
      <c r="L30" s="59"/>
      <c r="M30" s="59"/>
      <c r="N30" s="59"/>
      <c r="O30" s="59"/>
      <c r="P30" s="59"/>
    </row>
    <row r="31" spans="1:16">
      <c r="A31" s="56" t="s">
        <v>90</v>
      </c>
      <c r="B31" s="161"/>
      <c r="C31" s="61" t="s">
        <v>96</v>
      </c>
      <c r="D31" s="166"/>
      <c r="E31" s="191"/>
      <c r="F31" s="193"/>
      <c r="G31" s="52"/>
      <c r="H31" s="59"/>
      <c r="I31" s="72"/>
      <c r="J31" s="194"/>
      <c r="K31" s="49"/>
      <c r="L31" s="59"/>
      <c r="M31" s="59"/>
      <c r="N31" s="59"/>
      <c r="O31" s="59"/>
      <c r="P31" s="59"/>
    </row>
    <row r="32" spans="1:16">
      <c r="A32" s="56" t="s">
        <v>92</v>
      </c>
      <c r="B32" s="161" t="s">
        <v>267</v>
      </c>
      <c r="C32" s="69" t="s">
        <v>442</v>
      </c>
      <c r="D32" s="189" t="s">
        <v>35</v>
      </c>
      <c r="E32" s="63">
        <v>1</v>
      </c>
      <c r="F32" s="195"/>
      <c r="G32" s="49"/>
      <c r="H32" s="59"/>
      <c r="I32" s="49"/>
      <c r="J32" s="49"/>
      <c r="K32" s="49"/>
      <c r="L32" s="59"/>
      <c r="M32" s="59"/>
      <c r="N32" s="59"/>
      <c r="O32" s="59"/>
      <c r="P32" s="59"/>
    </row>
    <row r="33" spans="1:16">
      <c r="A33" s="56" t="s">
        <v>93</v>
      </c>
      <c r="B33" s="161" t="s">
        <v>267</v>
      </c>
      <c r="C33" s="165" t="s">
        <v>99</v>
      </c>
      <c r="D33" s="166" t="s">
        <v>35</v>
      </c>
      <c r="E33" s="167">
        <v>1</v>
      </c>
      <c r="F33" s="193"/>
      <c r="G33" s="52"/>
      <c r="H33" s="59"/>
      <c r="I33" s="72"/>
      <c r="J33" s="72"/>
      <c r="K33" s="49"/>
      <c r="L33" s="59"/>
      <c r="M33" s="59"/>
      <c r="N33" s="59"/>
      <c r="O33" s="59"/>
      <c r="P33" s="59"/>
    </row>
    <row r="34" spans="1:16">
      <c r="A34" s="56" t="s">
        <v>94</v>
      </c>
      <c r="B34" s="161" t="s">
        <v>267</v>
      </c>
      <c r="C34" s="165" t="s">
        <v>101</v>
      </c>
      <c r="D34" s="166" t="s">
        <v>35</v>
      </c>
      <c r="E34" s="167">
        <v>1</v>
      </c>
      <c r="F34" s="193"/>
      <c r="G34" s="52"/>
      <c r="H34" s="59"/>
      <c r="I34" s="72"/>
      <c r="J34" s="72"/>
      <c r="K34" s="49"/>
      <c r="L34" s="59"/>
      <c r="M34" s="59"/>
      <c r="N34" s="59"/>
      <c r="O34" s="59"/>
      <c r="P34" s="59"/>
    </row>
    <row r="35" spans="1:16">
      <c r="A35" s="56" t="s">
        <v>95</v>
      </c>
      <c r="B35" s="161" t="s">
        <v>267</v>
      </c>
      <c r="C35" s="165" t="s">
        <v>116</v>
      </c>
      <c r="D35" s="166" t="s">
        <v>35</v>
      </c>
      <c r="E35" s="167">
        <v>1</v>
      </c>
      <c r="F35" s="193"/>
      <c r="G35" s="52"/>
      <c r="H35" s="59"/>
      <c r="I35" s="72"/>
      <c r="J35" s="72"/>
      <c r="K35" s="49"/>
      <c r="L35" s="59"/>
      <c r="M35" s="59"/>
      <c r="N35" s="59"/>
      <c r="O35" s="59"/>
      <c r="P35" s="59"/>
    </row>
    <row r="36" spans="1:16" ht="25.5">
      <c r="A36" s="56" t="s">
        <v>97</v>
      </c>
      <c r="B36" s="161" t="s">
        <v>267</v>
      </c>
      <c r="C36" s="165" t="s">
        <v>103</v>
      </c>
      <c r="D36" s="166" t="s">
        <v>35</v>
      </c>
      <c r="E36" s="167">
        <v>1</v>
      </c>
      <c r="F36" s="193"/>
      <c r="G36" s="52"/>
      <c r="H36" s="59"/>
      <c r="I36" s="72"/>
      <c r="J36" s="72"/>
      <c r="K36" s="49"/>
      <c r="L36" s="59"/>
      <c r="M36" s="59"/>
      <c r="N36" s="59"/>
      <c r="O36" s="59"/>
      <c r="P36" s="59"/>
    </row>
    <row r="37" spans="1:16">
      <c r="A37" s="56" t="s">
        <v>98</v>
      </c>
      <c r="B37" s="161" t="s">
        <v>267</v>
      </c>
      <c r="C37" s="165" t="s">
        <v>104</v>
      </c>
      <c r="D37" s="166" t="s">
        <v>35</v>
      </c>
      <c r="E37" s="167">
        <v>1</v>
      </c>
      <c r="F37" s="193"/>
      <c r="G37" s="52"/>
      <c r="H37" s="59"/>
      <c r="I37" s="72"/>
      <c r="J37" s="72"/>
      <c r="K37" s="49"/>
      <c r="L37" s="59"/>
      <c r="M37" s="59"/>
      <c r="N37" s="59"/>
      <c r="O37" s="59"/>
      <c r="P37" s="59"/>
    </row>
    <row r="38" spans="1:16">
      <c r="A38" s="56" t="s">
        <v>100</v>
      </c>
      <c r="B38" s="161" t="s">
        <v>267</v>
      </c>
      <c r="C38" s="74" t="s">
        <v>105</v>
      </c>
      <c r="D38" s="166" t="s">
        <v>35</v>
      </c>
      <c r="E38" s="167">
        <v>1</v>
      </c>
      <c r="F38" s="193"/>
      <c r="G38" s="52"/>
      <c r="H38" s="59"/>
      <c r="I38" s="72"/>
      <c r="J38" s="194"/>
      <c r="K38" s="49"/>
      <c r="L38" s="59"/>
      <c r="M38" s="59"/>
      <c r="N38" s="59"/>
      <c r="O38" s="59"/>
      <c r="P38" s="59"/>
    </row>
    <row r="39" spans="1:16">
      <c r="A39" s="56" t="s">
        <v>102</v>
      </c>
      <c r="B39" s="161" t="s">
        <v>267</v>
      </c>
      <c r="C39" s="74" t="s">
        <v>106</v>
      </c>
      <c r="D39" s="166" t="s">
        <v>35</v>
      </c>
      <c r="E39" s="167">
        <v>1</v>
      </c>
      <c r="F39" s="193"/>
      <c r="G39" s="52"/>
      <c r="H39" s="59"/>
      <c r="I39" s="72"/>
      <c r="J39" s="194"/>
      <c r="K39" s="49"/>
      <c r="L39" s="59"/>
      <c r="M39" s="59"/>
      <c r="N39" s="59"/>
      <c r="O39" s="59"/>
      <c r="P39" s="59"/>
    </row>
    <row r="40" spans="1:16">
      <c r="A40" s="60" t="s">
        <v>53</v>
      </c>
      <c r="B40" s="161"/>
      <c r="C40" s="61" t="s">
        <v>52</v>
      </c>
      <c r="D40" s="189"/>
      <c r="E40" s="63"/>
      <c r="F40" s="64"/>
      <c r="G40" s="65"/>
      <c r="H40" s="59"/>
      <c r="I40" s="49"/>
      <c r="J40" s="66"/>
      <c r="K40" s="49"/>
      <c r="L40" s="59"/>
      <c r="M40" s="59"/>
      <c r="N40" s="59"/>
      <c r="O40" s="59"/>
      <c r="P40" s="59"/>
    </row>
    <row r="41" spans="1:16" ht="25.5">
      <c r="A41" s="56" t="s">
        <v>362</v>
      </c>
      <c r="B41" s="161" t="s">
        <v>267</v>
      </c>
      <c r="C41" s="93" t="s">
        <v>188</v>
      </c>
      <c r="D41" s="94" t="s">
        <v>180</v>
      </c>
      <c r="E41" s="95">
        <v>60.25</v>
      </c>
      <c r="F41" s="96"/>
      <c r="G41" s="70"/>
      <c r="H41" s="70"/>
      <c r="I41" s="97"/>
      <c r="J41" s="97"/>
      <c r="K41" s="49"/>
      <c r="L41" s="59"/>
      <c r="M41" s="59"/>
      <c r="N41" s="59"/>
      <c r="O41" s="59"/>
      <c r="P41" s="59"/>
    </row>
    <row r="42" spans="1:16" ht="25.5">
      <c r="A42" s="56" t="s">
        <v>363</v>
      </c>
      <c r="B42" s="161" t="s">
        <v>267</v>
      </c>
      <c r="C42" s="53" t="s">
        <v>189</v>
      </c>
      <c r="D42" s="90" t="s">
        <v>0</v>
      </c>
      <c r="E42" s="91">
        <v>27.11</v>
      </c>
      <c r="F42" s="92"/>
      <c r="G42" s="49"/>
      <c r="H42" s="49"/>
      <c r="I42" s="50"/>
      <c r="J42" s="50"/>
      <c r="K42" s="49"/>
      <c r="L42" s="59"/>
      <c r="M42" s="59"/>
      <c r="N42" s="59"/>
      <c r="O42" s="59"/>
      <c r="P42" s="59"/>
    </row>
    <row r="43" spans="1:16" ht="25.5">
      <c r="A43" s="56" t="s">
        <v>134</v>
      </c>
      <c r="B43" s="161" t="s">
        <v>267</v>
      </c>
      <c r="C43" s="69" t="s">
        <v>181</v>
      </c>
      <c r="D43" s="54" t="s">
        <v>36</v>
      </c>
      <c r="E43" s="63">
        <v>2.3199999999999998</v>
      </c>
      <c r="F43" s="58"/>
      <c r="G43" s="49"/>
      <c r="H43" s="49"/>
      <c r="I43" s="58"/>
      <c r="J43" s="58"/>
      <c r="K43" s="49"/>
      <c r="L43" s="59"/>
      <c r="M43" s="59"/>
      <c r="N43" s="59"/>
      <c r="O43" s="59"/>
      <c r="P43" s="59"/>
    </row>
    <row r="44" spans="1:16" ht="38.25">
      <c r="A44" s="56" t="s">
        <v>120</v>
      </c>
      <c r="B44" s="161" t="s">
        <v>267</v>
      </c>
      <c r="C44" s="69" t="s">
        <v>185</v>
      </c>
      <c r="D44" s="54" t="s">
        <v>36</v>
      </c>
      <c r="E44" s="63">
        <v>1.33</v>
      </c>
      <c r="F44" s="58"/>
      <c r="G44" s="49"/>
      <c r="H44" s="49"/>
      <c r="I44" s="49"/>
      <c r="J44" s="49"/>
      <c r="K44" s="49"/>
      <c r="L44" s="59"/>
      <c r="M44" s="59"/>
      <c r="N44" s="59"/>
      <c r="O44" s="59"/>
      <c r="P44" s="59"/>
    </row>
    <row r="45" spans="1:16" ht="25.5">
      <c r="A45" s="56" t="s">
        <v>121</v>
      </c>
      <c r="B45" s="161" t="s">
        <v>267</v>
      </c>
      <c r="C45" s="69" t="s">
        <v>186</v>
      </c>
      <c r="D45" s="54" t="s">
        <v>36</v>
      </c>
      <c r="E45" s="63">
        <v>4.92</v>
      </c>
      <c r="F45" s="58"/>
      <c r="G45" s="49"/>
      <c r="H45" s="49"/>
      <c r="I45" s="49"/>
      <c r="J45" s="49"/>
      <c r="K45" s="49"/>
      <c r="L45" s="59"/>
      <c r="M45" s="59"/>
      <c r="N45" s="59"/>
      <c r="O45" s="59"/>
      <c r="P45" s="59"/>
    </row>
    <row r="46" spans="1:16">
      <c r="A46" s="56" t="s">
        <v>108</v>
      </c>
      <c r="B46" s="161" t="s">
        <v>267</v>
      </c>
      <c r="C46" s="69" t="s">
        <v>184</v>
      </c>
      <c r="D46" s="54" t="s">
        <v>36</v>
      </c>
      <c r="E46" s="63">
        <v>25.52</v>
      </c>
      <c r="F46" s="58"/>
      <c r="G46" s="49"/>
      <c r="H46" s="49"/>
      <c r="I46" s="49"/>
      <c r="J46" s="49"/>
      <c r="K46" s="49"/>
      <c r="L46" s="59"/>
      <c r="M46" s="59"/>
      <c r="N46" s="59"/>
      <c r="O46" s="59"/>
      <c r="P46" s="59"/>
    </row>
    <row r="47" spans="1:16">
      <c r="A47" s="56" t="s">
        <v>109</v>
      </c>
      <c r="B47" s="161" t="s">
        <v>267</v>
      </c>
      <c r="C47" s="53" t="s">
        <v>187</v>
      </c>
      <c r="D47" s="54" t="s">
        <v>36</v>
      </c>
      <c r="E47" s="49">
        <v>5.0199999999999996</v>
      </c>
      <c r="F47" s="92"/>
      <c r="G47" s="55"/>
      <c r="H47" s="49"/>
      <c r="I47" s="70"/>
      <c r="J47" s="70"/>
      <c r="K47" s="49"/>
      <c r="L47" s="59"/>
      <c r="M47" s="59"/>
      <c r="N47" s="59"/>
      <c r="O47" s="59"/>
      <c r="P47" s="59"/>
    </row>
    <row r="48" spans="1:16" ht="25.5">
      <c r="A48" s="56" t="s">
        <v>110</v>
      </c>
      <c r="B48" s="161" t="s">
        <v>267</v>
      </c>
      <c r="C48" s="69" t="s">
        <v>194</v>
      </c>
      <c r="D48" s="54" t="s">
        <v>35</v>
      </c>
      <c r="E48" s="63">
        <v>1</v>
      </c>
      <c r="F48" s="58"/>
      <c r="G48" s="49"/>
      <c r="H48" s="49"/>
      <c r="I48" s="49"/>
      <c r="J48" s="49"/>
      <c r="K48" s="49"/>
      <c r="L48" s="59"/>
      <c r="M48" s="59"/>
      <c r="N48" s="59"/>
      <c r="O48" s="59"/>
      <c r="P48" s="59"/>
    </row>
    <row r="49" spans="1:16" ht="25.5">
      <c r="A49" s="56" t="s">
        <v>111</v>
      </c>
      <c r="B49" s="161" t="s">
        <v>267</v>
      </c>
      <c r="C49" s="69" t="s">
        <v>193</v>
      </c>
      <c r="D49" s="54" t="s">
        <v>35</v>
      </c>
      <c r="E49" s="63">
        <v>1</v>
      </c>
      <c r="F49" s="58"/>
      <c r="G49" s="49"/>
      <c r="H49" s="49"/>
      <c r="I49" s="49"/>
      <c r="J49" s="49"/>
      <c r="K49" s="49"/>
      <c r="L49" s="59"/>
      <c r="M49" s="59"/>
      <c r="N49" s="59"/>
      <c r="O49" s="59"/>
      <c r="P49" s="59"/>
    </row>
    <row r="50" spans="1:16">
      <c r="A50" s="56" t="s">
        <v>112</v>
      </c>
      <c r="B50" s="161" t="s">
        <v>267</v>
      </c>
      <c r="C50" s="53" t="s">
        <v>183</v>
      </c>
      <c r="D50" s="54" t="s">
        <v>36</v>
      </c>
      <c r="E50" s="49">
        <v>44.91</v>
      </c>
      <c r="F50" s="92"/>
      <c r="G50" s="55"/>
      <c r="H50" s="49"/>
      <c r="I50" s="70"/>
      <c r="J50" s="70"/>
      <c r="K50" s="49"/>
      <c r="L50" s="59"/>
      <c r="M50" s="59"/>
      <c r="N50" s="59"/>
      <c r="O50" s="59"/>
      <c r="P50" s="59"/>
    </row>
    <row r="51" spans="1:16">
      <c r="A51" s="56" t="s">
        <v>113</v>
      </c>
      <c r="B51" s="161" t="s">
        <v>267</v>
      </c>
      <c r="C51" s="53" t="s">
        <v>191</v>
      </c>
      <c r="D51" s="54" t="s">
        <v>36</v>
      </c>
      <c r="E51" s="49">
        <v>1.3</v>
      </c>
      <c r="F51" s="92"/>
      <c r="G51" s="55"/>
      <c r="H51" s="49"/>
      <c r="I51" s="70"/>
      <c r="J51" s="70"/>
      <c r="K51" s="49"/>
      <c r="L51" s="59"/>
      <c r="M51" s="59"/>
      <c r="N51" s="59"/>
      <c r="O51" s="59"/>
      <c r="P51" s="59"/>
    </row>
    <row r="52" spans="1:16">
      <c r="A52" s="56" t="s">
        <v>114</v>
      </c>
      <c r="B52" s="161" t="s">
        <v>267</v>
      </c>
      <c r="C52" s="71" t="s">
        <v>182</v>
      </c>
      <c r="D52" s="67" t="s">
        <v>27</v>
      </c>
      <c r="E52" s="76">
        <v>1.06</v>
      </c>
      <c r="F52" s="58"/>
      <c r="G52" s="55"/>
      <c r="H52" s="49"/>
      <c r="I52" s="72"/>
      <c r="J52" s="62"/>
      <c r="K52" s="49"/>
      <c r="L52" s="59"/>
      <c r="M52" s="59"/>
      <c r="N52" s="59"/>
      <c r="O52" s="59"/>
      <c r="P52" s="59"/>
    </row>
    <row r="53" spans="1:16">
      <c r="A53" s="56" t="s">
        <v>339</v>
      </c>
      <c r="B53" s="161" t="s">
        <v>267</v>
      </c>
      <c r="C53" s="53" t="s">
        <v>190</v>
      </c>
      <c r="D53" s="54" t="s">
        <v>36</v>
      </c>
      <c r="E53" s="49">
        <v>1.3</v>
      </c>
      <c r="F53" s="92"/>
      <c r="G53" s="55"/>
      <c r="H53" s="49"/>
      <c r="I53" s="70"/>
      <c r="J53" s="70"/>
      <c r="K53" s="49"/>
      <c r="L53" s="59"/>
      <c r="M53" s="59"/>
      <c r="N53" s="59"/>
      <c r="O53" s="59"/>
      <c r="P53" s="59"/>
    </row>
    <row r="54" spans="1:16" ht="25.5">
      <c r="A54" s="56" t="s">
        <v>340</v>
      </c>
      <c r="B54" s="161" t="s">
        <v>267</v>
      </c>
      <c r="C54" s="53" t="s">
        <v>222</v>
      </c>
      <c r="D54" s="54" t="s">
        <v>36</v>
      </c>
      <c r="E54" s="49">
        <v>16.309999999999999</v>
      </c>
      <c r="F54" s="92"/>
      <c r="G54" s="55"/>
      <c r="H54" s="49"/>
      <c r="I54" s="70"/>
      <c r="J54" s="70"/>
      <c r="K54" s="49"/>
      <c r="L54" s="59"/>
      <c r="M54" s="59"/>
      <c r="N54" s="59"/>
      <c r="O54" s="59"/>
      <c r="P54" s="59"/>
    </row>
    <row r="55" spans="1:16">
      <c r="A55" s="56" t="s">
        <v>341</v>
      </c>
      <c r="B55" s="161" t="s">
        <v>267</v>
      </c>
      <c r="C55" s="53" t="s">
        <v>192</v>
      </c>
      <c r="D55" s="54" t="s">
        <v>0</v>
      </c>
      <c r="E55" s="91">
        <v>1</v>
      </c>
      <c r="F55" s="92"/>
      <c r="G55" s="49"/>
      <c r="H55" s="49"/>
      <c r="I55" s="50"/>
      <c r="J55" s="50"/>
      <c r="K55" s="49"/>
      <c r="L55" s="59"/>
      <c r="M55" s="59"/>
      <c r="N55" s="59"/>
      <c r="O55" s="59"/>
      <c r="P55" s="59"/>
    </row>
    <row r="56" spans="1:16" ht="25.5">
      <c r="A56" s="56" t="s">
        <v>342</v>
      </c>
      <c r="B56" s="161" t="s">
        <v>267</v>
      </c>
      <c r="C56" s="53" t="s">
        <v>335</v>
      </c>
      <c r="D56" s="54" t="s">
        <v>171</v>
      </c>
      <c r="E56" s="91">
        <v>1</v>
      </c>
      <c r="F56" s="92"/>
      <c r="G56" s="49"/>
      <c r="H56" s="49"/>
      <c r="I56" s="50"/>
      <c r="J56" s="50"/>
      <c r="K56" s="49"/>
      <c r="L56" s="59"/>
      <c r="M56" s="59"/>
      <c r="N56" s="59"/>
      <c r="O56" s="59"/>
      <c r="P56" s="59"/>
    </row>
    <row r="57" spans="1:16">
      <c r="A57" s="60" t="s">
        <v>60</v>
      </c>
      <c r="B57" s="161"/>
      <c r="C57" s="61" t="s">
        <v>195</v>
      </c>
      <c r="D57" s="54"/>
      <c r="E57" s="49"/>
      <c r="F57" s="58"/>
      <c r="G57" s="49"/>
      <c r="H57" s="49"/>
      <c r="I57" s="50"/>
      <c r="J57" s="50"/>
      <c r="K57" s="49"/>
      <c r="L57" s="59"/>
      <c r="M57" s="59"/>
      <c r="N57" s="59"/>
      <c r="O57" s="59"/>
      <c r="P57" s="59"/>
    </row>
    <row r="58" spans="1:16">
      <c r="A58" s="56" t="s">
        <v>135</v>
      </c>
      <c r="B58" s="161" t="s">
        <v>267</v>
      </c>
      <c r="C58" s="110" t="s">
        <v>201</v>
      </c>
      <c r="D58" s="54" t="s">
        <v>36</v>
      </c>
      <c r="E58" s="49">
        <v>34</v>
      </c>
      <c r="F58" s="111"/>
      <c r="G58" s="112"/>
      <c r="H58" s="49"/>
      <c r="I58" s="112"/>
      <c r="J58" s="113"/>
      <c r="K58" s="49"/>
      <c r="L58" s="59"/>
      <c r="M58" s="59"/>
      <c r="N58" s="59"/>
      <c r="O58" s="59"/>
      <c r="P58" s="59"/>
    </row>
    <row r="59" spans="1:16" ht="28.5" customHeight="1">
      <c r="A59" s="56" t="s">
        <v>136</v>
      </c>
      <c r="B59" s="161" t="s">
        <v>267</v>
      </c>
      <c r="C59" s="98" t="s">
        <v>209</v>
      </c>
      <c r="D59" s="99" t="s">
        <v>27</v>
      </c>
      <c r="E59" s="100">
        <v>23.75</v>
      </c>
      <c r="F59" s="58"/>
      <c r="G59" s="52"/>
      <c r="H59" s="49"/>
      <c r="I59" s="72"/>
      <c r="J59" s="62"/>
      <c r="K59" s="49"/>
      <c r="L59" s="59"/>
      <c r="M59" s="59"/>
      <c r="N59" s="59"/>
      <c r="O59" s="59"/>
      <c r="P59" s="59"/>
    </row>
    <row r="60" spans="1:16" ht="38.25">
      <c r="A60" s="56" t="s">
        <v>137</v>
      </c>
      <c r="B60" s="161" t="s">
        <v>267</v>
      </c>
      <c r="C60" s="71" t="s">
        <v>210</v>
      </c>
      <c r="D60" s="67" t="s">
        <v>27</v>
      </c>
      <c r="E60" s="51">
        <v>23.75</v>
      </c>
      <c r="F60" s="58"/>
      <c r="G60" s="52"/>
      <c r="H60" s="49"/>
      <c r="I60" s="72"/>
      <c r="J60" s="62"/>
      <c r="K60" s="49"/>
      <c r="L60" s="59"/>
      <c r="M60" s="59"/>
      <c r="N60" s="59"/>
      <c r="O60" s="59"/>
      <c r="P60" s="59"/>
    </row>
    <row r="61" spans="1:16" ht="25.5">
      <c r="A61" s="56" t="s">
        <v>138</v>
      </c>
      <c r="B61" s="161" t="s">
        <v>267</v>
      </c>
      <c r="C61" s="71" t="s">
        <v>207</v>
      </c>
      <c r="D61" s="67" t="s">
        <v>35</v>
      </c>
      <c r="E61" s="51">
        <v>1</v>
      </c>
      <c r="F61" s="50"/>
      <c r="G61" s="49"/>
      <c r="H61" s="49"/>
      <c r="I61" s="49"/>
      <c r="J61" s="58"/>
      <c r="K61" s="49"/>
      <c r="L61" s="59"/>
      <c r="M61" s="59"/>
      <c r="N61" s="59"/>
      <c r="O61" s="59"/>
      <c r="P61" s="59"/>
    </row>
    <row r="62" spans="1:16" ht="38.25">
      <c r="A62" s="56" t="s">
        <v>139</v>
      </c>
      <c r="B62" s="161" t="s">
        <v>267</v>
      </c>
      <c r="C62" s="71" t="s">
        <v>202</v>
      </c>
      <c r="D62" s="67" t="s">
        <v>27</v>
      </c>
      <c r="E62" s="76">
        <v>24.5</v>
      </c>
      <c r="F62" s="58"/>
      <c r="G62" s="114"/>
      <c r="H62" s="49"/>
      <c r="I62" s="73"/>
      <c r="J62" s="62"/>
      <c r="K62" s="49"/>
      <c r="L62" s="59"/>
      <c r="M62" s="59"/>
      <c r="N62" s="59"/>
      <c r="O62" s="59"/>
      <c r="P62" s="59"/>
    </row>
    <row r="63" spans="1:16">
      <c r="A63" s="56" t="s">
        <v>140</v>
      </c>
      <c r="B63" s="161"/>
      <c r="C63" s="118" t="s">
        <v>211</v>
      </c>
      <c r="D63" s="67"/>
      <c r="E63" s="76"/>
      <c r="F63" s="58"/>
      <c r="G63" s="114"/>
      <c r="H63" s="49"/>
      <c r="I63" s="73"/>
      <c r="J63" s="62"/>
      <c r="K63" s="49"/>
      <c r="L63" s="59"/>
      <c r="M63" s="59"/>
      <c r="N63" s="59"/>
      <c r="O63" s="59"/>
      <c r="P63" s="59"/>
    </row>
    <row r="64" spans="1:16" ht="25.5">
      <c r="A64" s="56" t="s">
        <v>122</v>
      </c>
      <c r="B64" s="161" t="s">
        <v>267</v>
      </c>
      <c r="C64" s="74" t="s">
        <v>203</v>
      </c>
      <c r="D64" s="67" t="s">
        <v>27</v>
      </c>
      <c r="E64" s="50">
        <v>2.41</v>
      </c>
      <c r="F64" s="111"/>
      <c r="G64" s="49"/>
      <c r="H64" s="49"/>
      <c r="I64" s="112"/>
      <c r="J64" s="113"/>
      <c r="K64" s="49"/>
      <c r="L64" s="59"/>
      <c r="M64" s="59"/>
      <c r="N64" s="59"/>
      <c r="O64" s="59"/>
      <c r="P64" s="59"/>
    </row>
    <row r="65" spans="1:16" ht="51">
      <c r="A65" s="56" t="s">
        <v>123</v>
      </c>
      <c r="B65" s="161" t="s">
        <v>267</v>
      </c>
      <c r="C65" s="53" t="s">
        <v>213</v>
      </c>
      <c r="D65" s="67" t="s">
        <v>27</v>
      </c>
      <c r="E65" s="50">
        <v>0.3</v>
      </c>
      <c r="F65" s="111"/>
      <c r="G65" s="49"/>
      <c r="H65" s="49"/>
      <c r="I65" s="112"/>
      <c r="J65" s="113"/>
      <c r="K65" s="49"/>
      <c r="L65" s="59"/>
      <c r="M65" s="59"/>
      <c r="N65" s="59"/>
      <c r="O65" s="59"/>
      <c r="P65" s="59"/>
    </row>
    <row r="66" spans="1:16" ht="25.5">
      <c r="A66" s="56" t="s">
        <v>124</v>
      </c>
      <c r="B66" s="161" t="s">
        <v>267</v>
      </c>
      <c r="C66" s="115" t="s">
        <v>205</v>
      </c>
      <c r="D66" s="116" t="s">
        <v>36</v>
      </c>
      <c r="E66" s="50">
        <v>55.32</v>
      </c>
      <c r="F66" s="107"/>
      <c r="G66" s="108"/>
      <c r="H66" s="49"/>
      <c r="I66" s="108"/>
      <c r="J66" s="109"/>
      <c r="K66" s="49"/>
      <c r="L66" s="59"/>
      <c r="M66" s="59"/>
      <c r="N66" s="59"/>
      <c r="O66" s="59"/>
      <c r="P66" s="59"/>
    </row>
    <row r="67" spans="1:16" ht="25.5">
      <c r="A67" s="56" t="s">
        <v>125</v>
      </c>
      <c r="B67" s="161" t="s">
        <v>267</v>
      </c>
      <c r="C67" s="115" t="s">
        <v>204</v>
      </c>
      <c r="D67" s="116" t="s">
        <v>117</v>
      </c>
      <c r="E67" s="50">
        <v>227.93</v>
      </c>
      <c r="F67" s="107"/>
      <c r="G67" s="108"/>
      <c r="H67" s="49"/>
      <c r="I67" s="108"/>
      <c r="J67" s="109"/>
      <c r="K67" s="49"/>
      <c r="L67" s="59"/>
      <c r="M67" s="59"/>
      <c r="N67" s="59"/>
      <c r="O67" s="59"/>
      <c r="P67" s="59"/>
    </row>
    <row r="68" spans="1:16" ht="25.5">
      <c r="A68" s="56" t="s">
        <v>126</v>
      </c>
      <c r="B68" s="161" t="s">
        <v>267</v>
      </c>
      <c r="C68" s="105" t="s">
        <v>212</v>
      </c>
      <c r="D68" s="106" t="s">
        <v>27</v>
      </c>
      <c r="E68" s="50">
        <v>3.94</v>
      </c>
      <c r="F68" s="107"/>
      <c r="G68" s="108"/>
      <c r="H68" s="49"/>
      <c r="I68" s="108"/>
      <c r="J68" s="109"/>
      <c r="K68" s="49"/>
      <c r="L68" s="59"/>
      <c r="M68" s="59"/>
      <c r="N68" s="59"/>
      <c r="O68" s="59"/>
      <c r="P68" s="59"/>
    </row>
    <row r="69" spans="1:16" ht="25.5">
      <c r="A69" s="56" t="s">
        <v>127</v>
      </c>
      <c r="B69" s="161" t="s">
        <v>267</v>
      </c>
      <c r="C69" s="53" t="s">
        <v>208</v>
      </c>
      <c r="D69" s="58" t="s">
        <v>35</v>
      </c>
      <c r="E69" s="58">
        <v>1</v>
      </c>
      <c r="F69" s="58"/>
      <c r="G69" s="108"/>
      <c r="H69" s="49"/>
      <c r="I69" s="58"/>
      <c r="J69" s="58"/>
      <c r="K69" s="49"/>
      <c r="L69" s="59"/>
      <c r="M69" s="59"/>
      <c r="N69" s="59"/>
      <c r="O69" s="59"/>
      <c r="P69" s="59"/>
    </row>
    <row r="70" spans="1:16" ht="29.25" customHeight="1">
      <c r="A70" s="56" t="s">
        <v>128</v>
      </c>
      <c r="B70" s="161" t="s">
        <v>267</v>
      </c>
      <c r="C70" s="53" t="s">
        <v>265</v>
      </c>
      <c r="D70" s="58" t="s">
        <v>35</v>
      </c>
      <c r="E70" s="58">
        <v>1</v>
      </c>
      <c r="F70" s="58"/>
      <c r="G70" s="108"/>
      <c r="H70" s="49"/>
      <c r="I70" s="58"/>
      <c r="J70" s="58"/>
      <c r="K70" s="49"/>
      <c r="L70" s="59"/>
      <c r="M70" s="59"/>
      <c r="N70" s="59"/>
      <c r="O70" s="59"/>
      <c r="P70" s="59"/>
    </row>
    <row r="71" spans="1:16">
      <c r="A71" s="56" t="s">
        <v>129</v>
      </c>
      <c r="B71" s="161"/>
      <c r="C71" s="118" t="s">
        <v>214</v>
      </c>
      <c r="D71" s="67"/>
      <c r="E71" s="76"/>
      <c r="F71" s="58"/>
      <c r="G71" s="114"/>
      <c r="H71" s="49"/>
      <c r="I71" s="73"/>
      <c r="J71" s="62"/>
      <c r="K71" s="49"/>
      <c r="L71" s="59"/>
      <c r="M71" s="59"/>
      <c r="N71" s="59"/>
      <c r="O71" s="59"/>
      <c r="P71" s="59"/>
    </row>
    <row r="72" spans="1:16" ht="51">
      <c r="A72" s="56" t="s">
        <v>130</v>
      </c>
      <c r="B72" s="161" t="s">
        <v>267</v>
      </c>
      <c r="C72" s="115" t="s">
        <v>216</v>
      </c>
      <c r="D72" s="117" t="s">
        <v>206</v>
      </c>
      <c r="E72" s="58">
        <v>4.2</v>
      </c>
      <c r="F72" s="107"/>
      <c r="G72" s="108"/>
      <c r="H72" s="49"/>
      <c r="I72" s="108"/>
      <c r="J72" s="109"/>
      <c r="K72" s="49"/>
      <c r="L72" s="59"/>
      <c r="M72" s="59"/>
      <c r="N72" s="59"/>
      <c r="O72" s="59"/>
      <c r="P72" s="59"/>
    </row>
    <row r="73" spans="1:16" ht="51">
      <c r="A73" s="56" t="s">
        <v>343</v>
      </c>
      <c r="B73" s="161" t="s">
        <v>267</v>
      </c>
      <c r="C73" s="115" t="s">
        <v>215</v>
      </c>
      <c r="D73" s="117" t="s">
        <v>206</v>
      </c>
      <c r="E73" s="58">
        <v>18.2</v>
      </c>
      <c r="F73" s="107"/>
      <c r="G73" s="108"/>
      <c r="H73" s="49"/>
      <c r="I73" s="108"/>
      <c r="J73" s="109"/>
      <c r="K73" s="49"/>
      <c r="L73" s="59"/>
      <c r="M73" s="59"/>
      <c r="N73" s="59"/>
      <c r="O73" s="59"/>
      <c r="P73" s="59"/>
    </row>
    <row r="74" spans="1:16">
      <c r="A74" s="56" t="s">
        <v>344</v>
      </c>
      <c r="B74" s="161"/>
      <c r="C74" s="118" t="s">
        <v>217</v>
      </c>
      <c r="D74" s="67"/>
      <c r="E74" s="76"/>
      <c r="F74" s="58"/>
      <c r="G74" s="114"/>
      <c r="H74" s="49"/>
      <c r="I74" s="73"/>
      <c r="J74" s="62"/>
      <c r="K74" s="49"/>
      <c r="L74" s="59"/>
      <c r="M74" s="59"/>
      <c r="N74" s="59"/>
      <c r="O74" s="59"/>
      <c r="P74" s="59"/>
    </row>
    <row r="75" spans="1:16" ht="25.5">
      <c r="A75" s="56" t="s">
        <v>345</v>
      </c>
      <c r="B75" s="161" t="s">
        <v>267</v>
      </c>
      <c r="C75" s="53" t="s">
        <v>196</v>
      </c>
      <c r="D75" s="102" t="s">
        <v>197</v>
      </c>
      <c r="E75" s="103">
        <v>10.92</v>
      </c>
      <c r="F75" s="58"/>
      <c r="G75" s="58"/>
      <c r="H75" s="58"/>
      <c r="I75" s="58"/>
      <c r="J75" s="58"/>
      <c r="K75" s="49"/>
      <c r="L75" s="59"/>
      <c r="M75" s="59"/>
      <c r="N75" s="59"/>
      <c r="O75" s="59"/>
      <c r="P75" s="59"/>
    </row>
    <row r="76" spans="1:16" ht="38.25">
      <c r="A76" s="56" t="s">
        <v>346</v>
      </c>
      <c r="B76" s="161" t="s">
        <v>267</v>
      </c>
      <c r="C76" s="53" t="s">
        <v>219</v>
      </c>
      <c r="D76" s="102" t="s">
        <v>180</v>
      </c>
      <c r="E76" s="104">
        <v>34</v>
      </c>
      <c r="F76" s="58"/>
      <c r="G76" s="58"/>
      <c r="H76" s="58"/>
      <c r="I76" s="58"/>
      <c r="J76" s="58"/>
      <c r="K76" s="49"/>
      <c r="L76" s="59"/>
      <c r="M76" s="59"/>
      <c r="N76" s="59"/>
      <c r="O76" s="59"/>
      <c r="P76" s="59"/>
    </row>
    <row r="77" spans="1:16" ht="25.5">
      <c r="A77" s="56" t="s">
        <v>347</v>
      </c>
      <c r="B77" s="161" t="s">
        <v>267</v>
      </c>
      <c r="C77" s="53" t="s">
        <v>218</v>
      </c>
      <c r="D77" s="102" t="s">
        <v>180</v>
      </c>
      <c r="E77" s="104">
        <v>34</v>
      </c>
      <c r="F77" s="58"/>
      <c r="G77" s="58"/>
      <c r="H77" s="58"/>
      <c r="I77" s="58"/>
      <c r="J77" s="58"/>
      <c r="K77" s="49"/>
      <c r="L77" s="59"/>
      <c r="M77" s="59"/>
      <c r="N77" s="59"/>
      <c r="O77" s="59"/>
      <c r="P77" s="59"/>
    </row>
    <row r="78" spans="1:16" ht="28.5">
      <c r="A78" s="56" t="s">
        <v>348</v>
      </c>
      <c r="B78" s="161" t="s">
        <v>267</v>
      </c>
      <c r="C78" s="53" t="s">
        <v>198</v>
      </c>
      <c r="D78" s="102" t="s">
        <v>180</v>
      </c>
      <c r="E78" s="104">
        <v>34</v>
      </c>
      <c r="F78" s="58"/>
      <c r="G78" s="58"/>
      <c r="H78" s="58"/>
      <c r="I78" s="58"/>
      <c r="J78" s="58"/>
      <c r="K78" s="49"/>
      <c r="L78" s="59"/>
      <c r="M78" s="59"/>
      <c r="N78" s="59"/>
      <c r="O78" s="59"/>
      <c r="P78" s="59"/>
    </row>
    <row r="79" spans="1:16" ht="25.5">
      <c r="A79" s="56" t="s">
        <v>349</v>
      </c>
      <c r="B79" s="161" t="s">
        <v>267</v>
      </c>
      <c r="C79" s="53" t="s">
        <v>199</v>
      </c>
      <c r="D79" s="102" t="s">
        <v>200</v>
      </c>
      <c r="E79" s="103">
        <v>10.199999999999999</v>
      </c>
      <c r="F79" s="58"/>
      <c r="G79" s="58"/>
      <c r="H79" s="58"/>
      <c r="I79" s="58"/>
      <c r="J79" s="58"/>
      <c r="K79" s="49"/>
      <c r="L79" s="59"/>
      <c r="M79" s="59"/>
      <c r="N79" s="59"/>
      <c r="O79" s="59"/>
      <c r="P79" s="59"/>
    </row>
    <row r="80" spans="1:16">
      <c r="A80" s="56" t="s">
        <v>350</v>
      </c>
      <c r="B80" s="161"/>
      <c r="C80" s="118" t="s">
        <v>220</v>
      </c>
      <c r="D80" s="67"/>
      <c r="E80" s="76"/>
      <c r="F80" s="58"/>
      <c r="G80" s="114"/>
      <c r="H80" s="49"/>
      <c r="I80" s="73"/>
      <c r="J80" s="62"/>
      <c r="K80" s="49"/>
      <c r="L80" s="59"/>
      <c r="M80" s="59"/>
      <c r="N80" s="59"/>
      <c r="O80" s="59"/>
      <c r="P80" s="59"/>
    </row>
    <row r="81" spans="1:16" ht="38.25">
      <c r="A81" s="56" t="s">
        <v>351</v>
      </c>
      <c r="B81" s="161" t="s">
        <v>267</v>
      </c>
      <c r="C81" s="53" t="s">
        <v>219</v>
      </c>
      <c r="D81" s="102" t="s">
        <v>180</v>
      </c>
      <c r="E81" s="104">
        <v>26</v>
      </c>
      <c r="F81" s="58"/>
      <c r="G81" s="58"/>
      <c r="H81" s="58"/>
      <c r="I81" s="58"/>
      <c r="J81" s="58"/>
      <c r="K81" s="49"/>
      <c r="L81" s="59"/>
      <c r="M81" s="59"/>
      <c r="N81" s="59"/>
      <c r="O81" s="59"/>
      <c r="P81" s="59"/>
    </row>
    <row r="82" spans="1:16" ht="25.5">
      <c r="A82" s="56" t="s">
        <v>352</v>
      </c>
      <c r="B82" s="161" t="s">
        <v>267</v>
      </c>
      <c r="C82" s="53" t="s">
        <v>218</v>
      </c>
      <c r="D82" s="102" t="s">
        <v>180</v>
      </c>
      <c r="E82" s="104">
        <v>26</v>
      </c>
      <c r="F82" s="58"/>
      <c r="G82" s="58"/>
      <c r="H82" s="58"/>
      <c r="I82" s="58"/>
      <c r="J82" s="58"/>
      <c r="K82" s="49"/>
      <c r="L82" s="59"/>
      <c r="M82" s="59"/>
      <c r="N82" s="59"/>
      <c r="O82" s="59"/>
      <c r="P82" s="59"/>
    </row>
    <row r="83" spans="1:16" ht="28.5">
      <c r="A83" s="56" t="s">
        <v>353</v>
      </c>
      <c r="B83" s="161" t="s">
        <v>267</v>
      </c>
      <c r="C83" s="53" t="s">
        <v>198</v>
      </c>
      <c r="D83" s="102" t="s">
        <v>180</v>
      </c>
      <c r="E83" s="104">
        <v>26</v>
      </c>
      <c r="F83" s="58"/>
      <c r="G83" s="58"/>
      <c r="H83" s="58"/>
      <c r="I83" s="58"/>
      <c r="J83" s="58"/>
      <c r="K83" s="49"/>
      <c r="L83" s="59"/>
      <c r="M83" s="59"/>
      <c r="N83" s="59"/>
      <c r="O83" s="59"/>
      <c r="P83" s="59"/>
    </row>
    <row r="84" spans="1:16" ht="25.5">
      <c r="A84" s="56" t="s">
        <v>354</v>
      </c>
      <c r="B84" s="161" t="s">
        <v>267</v>
      </c>
      <c r="C84" s="53" t="s">
        <v>199</v>
      </c>
      <c r="D84" s="102" t="s">
        <v>200</v>
      </c>
      <c r="E84" s="103">
        <v>7.8</v>
      </c>
      <c r="F84" s="58"/>
      <c r="G84" s="58"/>
      <c r="H84" s="58"/>
      <c r="I84" s="58"/>
      <c r="J84" s="58"/>
      <c r="K84" s="49"/>
      <c r="L84" s="59"/>
      <c r="M84" s="59"/>
      <c r="N84" s="59"/>
      <c r="O84" s="59"/>
      <c r="P84" s="59"/>
    </row>
    <row r="85" spans="1:16">
      <c r="A85" s="60" t="s">
        <v>54</v>
      </c>
      <c r="B85" s="161"/>
      <c r="C85" s="61" t="s">
        <v>221</v>
      </c>
      <c r="D85" s="67"/>
      <c r="E85" s="76"/>
      <c r="F85" s="58"/>
      <c r="G85" s="114"/>
      <c r="H85" s="49"/>
      <c r="I85" s="73"/>
      <c r="J85" s="62"/>
      <c r="K85" s="49"/>
      <c r="L85" s="59"/>
      <c r="M85" s="59"/>
      <c r="N85" s="59"/>
      <c r="O85" s="59"/>
      <c r="P85" s="59"/>
    </row>
    <row r="86" spans="1:16">
      <c r="A86" s="56" t="s">
        <v>364</v>
      </c>
      <c r="B86" s="161"/>
      <c r="C86" s="118" t="s">
        <v>226</v>
      </c>
      <c r="D86" s="67"/>
      <c r="E86" s="76"/>
      <c r="F86" s="58"/>
      <c r="G86" s="114"/>
      <c r="H86" s="49"/>
      <c r="I86" s="73"/>
      <c r="J86" s="62"/>
      <c r="K86" s="49"/>
      <c r="L86" s="59"/>
      <c r="M86" s="59"/>
      <c r="N86" s="59"/>
      <c r="O86" s="59"/>
      <c r="P86" s="59"/>
    </row>
    <row r="87" spans="1:16" ht="210.75" customHeight="1">
      <c r="A87" s="56" t="s">
        <v>365</v>
      </c>
      <c r="B87" s="161" t="s">
        <v>267</v>
      </c>
      <c r="C87" s="53" t="s">
        <v>223</v>
      </c>
      <c r="D87" s="119" t="s">
        <v>36</v>
      </c>
      <c r="E87" s="50">
        <v>5.07</v>
      </c>
      <c r="F87" s="92"/>
      <c r="G87" s="49"/>
      <c r="H87" s="49"/>
      <c r="I87" s="101"/>
      <c r="J87" s="62"/>
      <c r="K87" s="49"/>
      <c r="L87" s="59"/>
      <c r="M87" s="59"/>
      <c r="N87" s="59"/>
      <c r="O87" s="59"/>
      <c r="P87" s="59"/>
    </row>
    <row r="88" spans="1:16" ht="140.25">
      <c r="A88" s="56" t="s">
        <v>366</v>
      </c>
      <c r="B88" s="161" t="s">
        <v>267</v>
      </c>
      <c r="C88" s="53" t="s">
        <v>228</v>
      </c>
      <c r="D88" s="119" t="s">
        <v>36</v>
      </c>
      <c r="E88" s="50">
        <v>4.38</v>
      </c>
      <c r="F88" s="92"/>
      <c r="G88" s="49"/>
      <c r="H88" s="49"/>
      <c r="I88" s="101"/>
      <c r="J88" s="62"/>
      <c r="K88" s="49"/>
      <c r="L88" s="59"/>
      <c r="M88" s="59"/>
      <c r="N88" s="59"/>
      <c r="O88" s="59"/>
      <c r="P88" s="59"/>
    </row>
    <row r="89" spans="1:16" ht="76.5">
      <c r="A89" s="56" t="s">
        <v>367</v>
      </c>
      <c r="B89" s="161" t="s">
        <v>267</v>
      </c>
      <c r="C89" s="53" t="s">
        <v>224</v>
      </c>
      <c r="D89" s="119" t="s">
        <v>36</v>
      </c>
      <c r="E89" s="50">
        <v>1.68</v>
      </c>
      <c r="F89" s="92"/>
      <c r="G89" s="49"/>
      <c r="H89" s="49"/>
      <c r="I89" s="101"/>
      <c r="J89" s="62"/>
      <c r="K89" s="49"/>
      <c r="L89" s="59"/>
      <c r="M89" s="59"/>
      <c r="N89" s="59"/>
      <c r="O89" s="59"/>
      <c r="P89" s="59"/>
    </row>
    <row r="90" spans="1:16" ht="153">
      <c r="A90" s="56" t="s">
        <v>368</v>
      </c>
      <c r="B90" s="161" t="s">
        <v>267</v>
      </c>
      <c r="C90" s="120" t="s">
        <v>225</v>
      </c>
      <c r="D90" s="121" t="s">
        <v>36</v>
      </c>
      <c r="E90" s="122">
        <v>2.1</v>
      </c>
      <c r="F90" s="78"/>
      <c r="G90" s="79"/>
      <c r="H90" s="79"/>
      <c r="I90" s="83"/>
      <c r="J90" s="83"/>
      <c r="K90" s="49"/>
      <c r="L90" s="59"/>
      <c r="M90" s="59"/>
      <c r="N90" s="59"/>
      <c r="O90" s="59"/>
      <c r="P90" s="59"/>
    </row>
    <row r="91" spans="1:16" ht="63.75">
      <c r="A91" s="56" t="s">
        <v>369</v>
      </c>
      <c r="B91" s="161" t="s">
        <v>267</v>
      </c>
      <c r="C91" s="120" t="s">
        <v>229</v>
      </c>
      <c r="D91" s="121" t="s">
        <v>36</v>
      </c>
      <c r="E91" s="122">
        <v>2.61</v>
      </c>
      <c r="F91" s="78"/>
      <c r="G91" s="79"/>
      <c r="H91" s="79"/>
      <c r="I91" s="83"/>
      <c r="J91" s="83"/>
      <c r="K91" s="49"/>
      <c r="L91" s="59"/>
      <c r="M91" s="59"/>
      <c r="N91" s="59"/>
      <c r="O91" s="59"/>
      <c r="P91" s="59"/>
    </row>
    <row r="92" spans="1:16">
      <c r="A92" s="56" t="s">
        <v>370</v>
      </c>
      <c r="B92" s="161"/>
      <c r="C92" s="118" t="s">
        <v>227</v>
      </c>
      <c r="D92" s="54"/>
      <c r="E92" s="49"/>
      <c r="F92" s="58"/>
      <c r="G92" s="49"/>
      <c r="H92" s="49"/>
      <c r="I92" s="50"/>
      <c r="J92" s="50"/>
      <c r="K92" s="49"/>
      <c r="L92" s="59"/>
      <c r="M92" s="59"/>
      <c r="N92" s="59"/>
      <c r="O92" s="59"/>
      <c r="P92" s="59"/>
    </row>
    <row r="93" spans="1:16">
      <c r="A93" s="56" t="s">
        <v>371</v>
      </c>
      <c r="B93" s="161"/>
      <c r="C93" s="123" t="s">
        <v>230</v>
      </c>
      <c r="D93" s="54"/>
      <c r="E93" s="49"/>
      <c r="F93" s="58"/>
      <c r="G93" s="49"/>
      <c r="H93" s="49"/>
      <c r="I93" s="50"/>
      <c r="J93" s="50"/>
      <c r="K93" s="49"/>
      <c r="L93" s="59"/>
      <c r="M93" s="59"/>
      <c r="N93" s="59"/>
      <c r="O93" s="59"/>
      <c r="P93" s="59"/>
    </row>
    <row r="94" spans="1:16" ht="89.25">
      <c r="A94" s="56" t="s">
        <v>372</v>
      </c>
      <c r="B94" s="161" t="s">
        <v>267</v>
      </c>
      <c r="C94" s="75" t="s">
        <v>231</v>
      </c>
      <c r="D94" s="124" t="s">
        <v>36</v>
      </c>
      <c r="E94" s="125">
        <v>14.26</v>
      </c>
      <c r="F94" s="78"/>
      <c r="G94" s="79"/>
      <c r="H94" s="79"/>
      <c r="I94" s="125"/>
      <c r="J94" s="125"/>
      <c r="K94" s="49"/>
      <c r="L94" s="59"/>
      <c r="M94" s="59"/>
      <c r="N94" s="59"/>
      <c r="O94" s="59"/>
      <c r="P94" s="59"/>
    </row>
    <row r="95" spans="1:16" ht="63.75">
      <c r="A95" s="56" t="s">
        <v>373</v>
      </c>
      <c r="B95" s="161" t="s">
        <v>267</v>
      </c>
      <c r="C95" s="75" t="s">
        <v>232</v>
      </c>
      <c r="D95" s="124" t="s">
        <v>36</v>
      </c>
      <c r="E95" s="125">
        <v>28.52</v>
      </c>
      <c r="F95" s="78"/>
      <c r="G95" s="79"/>
      <c r="H95" s="79"/>
      <c r="I95" s="125"/>
      <c r="J95" s="125"/>
      <c r="K95" s="49"/>
      <c r="L95" s="59"/>
      <c r="M95" s="59"/>
      <c r="N95" s="59"/>
      <c r="O95" s="59"/>
      <c r="P95" s="59"/>
    </row>
    <row r="96" spans="1:16">
      <c r="A96" s="56" t="s">
        <v>374</v>
      </c>
      <c r="B96" s="161"/>
      <c r="C96" s="123" t="s">
        <v>233</v>
      </c>
      <c r="D96" s="54"/>
      <c r="E96" s="49"/>
      <c r="F96" s="58"/>
      <c r="G96" s="49"/>
      <c r="H96" s="49"/>
      <c r="I96" s="50"/>
      <c r="J96" s="50"/>
      <c r="K96" s="49"/>
      <c r="L96" s="59"/>
      <c r="M96" s="59"/>
      <c r="N96" s="59"/>
      <c r="O96" s="59"/>
      <c r="P96" s="59"/>
    </row>
    <row r="97" spans="1:16" ht="89.25">
      <c r="A97" s="56" t="s">
        <v>375</v>
      </c>
      <c r="B97" s="161" t="s">
        <v>267</v>
      </c>
      <c r="C97" s="75" t="s">
        <v>234</v>
      </c>
      <c r="D97" s="124" t="s">
        <v>36</v>
      </c>
      <c r="E97" s="125">
        <v>10</v>
      </c>
      <c r="F97" s="78"/>
      <c r="G97" s="79"/>
      <c r="H97" s="79"/>
      <c r="I97" s="125"/>
      <c r="J97" s="125"/>
      <c r="K97" s="49"/>
      <c r="L97" s="59"/>
      <c r="M97" s="59"/>
      <c r="N97" s="59"/>
      <c r="O97" s="59"/>
      <c r="P97" s="59"/>
    </row>
    <row r="98" spans="1:16" ht="63.75">
      <c r="A98" s="56" t="s">
        <v>376</v>
      </c>
      <c r="B98" s="161" t="s">
        <v>267</v>
      </c>
      <c r="C98" s="75" t="s">
        <v>235</v>
      </c>
      <c r="D98" s="124" t="s">
        <v>36</v>
      </c>
      <c r="E98" s="125">
        <v>20</v>
      </c>
      <c r="F98" s="78"/>
      <c r="G98" s="79"/>
      <c r="H98" s="79"/>
      <c r="I98" s="125"/>
      <c r="J98" s="125"/>
      <c r="K98" s="49"/>
      <c r="L98" s="59"/>
      <c r="M98" s="59"/>
      <c r="N98" s="59"/>
      <c r="O98" s="59"/>
      <c r="P98" s="59"/>
    </row>
    <row r="99" spans="1:16">
      <c r="A99" s="56" t="s">
        <v>377</v>
      </c>
      <c r="B99" s="161"/>
      <c r="C99" s="123" t="s">
        <v>131</v>
      </c>
      <c r="D99" s="54"/>
      <c r="E99" s="49"/>
      <c r="F99" s="58"/>
      <c r="G99" s="49"/>
      <c r="H99" s="49"/>
      <c r="I99" s="50"/>
      <c r="J99" s="50"/>
      <c r="K99" s="49"/>
      <c r="L99" s="59"/>
      <c r="M99" s="59"/>
      <c r="N99" s="59"/>
      <c r="O99" s="59"/>
      <c r="P99" s="59"/>
    </row>
    <row r="100" spans="1:16">
      <c r="A100" s="56" t="s">
        <v>378</v>
      </c>
      <c r="B100" s="161" t="s">
        <v>267</v>
      </c>
      <c r="C100" s="74" t="s">
        <v>132</v>
      </c>
      <c r="D100" s="127" t="s">
        <v>35</v>
      </c>
      <c r="E100" s="128">
        <v>1</v>
      </c>
      <c r="F100" s="129"/>
      <c r="G100" s="79"/>
      <c r="H100" s="79"/>
      <c r="I100" s="130"/>
      <c r="J100" s="129"/>
      <c r="K100" s="49"/>
      <c r="L100" s="59"/>
      <c r="M100" s="59"/>
      <c r="N100" s="59"/>
      <c r="O100" s="59"/>
      <c r="P100" s="59"/>
    </row>
    <row r="101" spans="1:16">
      <c r="A101" s="56" t="s">
        <v>379</v>
      </c>
      <c r="B101" s="161"/>
      <c r="C101" s="123" t="s">
        <v>237</v>
      </c>
      <c r="D101" s="54"/>
      <c r="E101" s="49"/>
      <c r="F101" s="58"/>
      <c r="G101" s="49"/>
      <c r="H101" s="49"/>
      <c r="I101" s="50"/>
      <c r="J101" s="50"/>
      <c r="K101" s="49"/>
      <c r="L101" s="59"/>
      <c r="M101" s="59"/>
      <c r="N101" s="59"/>
      <c r="O101" s="59"/>
      <c r="P101" s="59"/>
    </row>
    <row r="102" spans="1:16" ht="56.25" customHeight="1">
      <c r="A102" s="56" t="s">
        <v>380</v>
      </c>
      <c r="B102" s="161" t="s">
        <v>267</v>
      </c>
      <c r="C102" s="75" t="s">
        <v>238</v>
      </c>
      <c r="D102" s="124" t="s">
        <v>36</v>
      </c>
      <c r="E102" s="125">
        <v>22.22</v>
      </c>
      <c r="F102" s="78"/>
      <c r="G102" s="79"/>
      <c r="H102" s="79"/>
      <c r="I102" s="125"/>
      <c r="J102" s="125"/>
      <c r="K102" s="49"/>
      <c r="L102" s="59"/>
      <c r="M102" s="59"/>
      <c r="N102" s="59"/>
      <c r="O102" s="59"/>
      <c r="P102" s="59"/>
    </row>
    <row r="103" spans="1:16" ht="63.75">
      <c r="A103" s="56" t="s">
        <v>381</v>
      </c>
      <c r="B103" s="161" t="s">
        <v>267</v>
      </c>
      <c r="C103" s="126" t="s">
        <v>239</v>
      </c>
      <c r="D103" s="124" t="s">
        <v>36</v>
      </c>
      <c r="E103" s="125">
        <v>12.64</v>
      </c>
      <c r="F103" s="78"/>
      <c r="G103" s="79"/>
      <c r="H103" s="79"/>
      <c r="I103" s="125"/>
      <c r="J103" s="125"/>
      <c r="K103" s="49"/>
      <c r="L103" s="59"/>
      <c r="M103" s="59"/>
      <c r="N103" s="59"/>
      <c r="O103" s="59"/>
      <c r="P103" s="59"/>
    </row>
    <row r="104" spans="1:16" ht="38.25">
      <c r="A104" s="56" t="s">
        <v>382</v>
      </c>
      <c r="B104" s="161" t="s">
        <v>267</v>
      </c>
      <c r="C104" s="75" t="s">
        <v>236</v>
      </c>
      <c r="D104" s="124" t="s">
        <v>36</v>
      </c>
      <c r="E104" s="125">
        <v>18.72</v>
      </c>
      <c r="F104" s="78"/>
      <c r="G104" s="79"/>
      <c r="H104" s="79"/>
      <c r="I104" s="125"/>
      <c r="J104" s="125"/>
      <c r="K104" s="49"/>
      <c r="L104" s="59"/>
      <c r="M104" s="59"/>
      <c r="N104" s="59"/>
      <c r="O104" s="59"/>
      <c r="P104" s="59"/>
    </row>
    <row r="105" spans="1:16" ht="51">
      <c r="A105" s="56" t="s">
        <v>383</v>
      </c>
      <c r="B105" s="161" t="s">
        <v>267</v>
      </c>
      <c r="C105" s="126" t="s">
        <v>241</v>
      </c>
      <c r="D105" s="124" t="s">
        <v>36</v>
      </c>
      <c r="E105" s="125">
        <v>12.64</v>
      </c>
      <c r="F105" s="78"/>
      <c r="G105" s="79"/>
      <c r="H105" s="79"/>
      <c r="I105" s="125"/>
      <c r="J105" s="125"/>
      <c r="K105" s="49"/>
      <c r="L105" s="59"/>
      <c r="M105" s="59"/>
      <c r="N105" s="59"/>
      <c r="O105" s="59"/>
      <c r="P105" s="59"/>
    </row>
    <row r="106" spans="1:16">
      <c r="A106" s="56" t="s">
        <v>384</v>
      </c>
      <c r="B106" s="161"/>
      <c r="C106" s="123" t="s">
        <v>240</v>
      </c>
      <c r="D106" s="54"/>
      <c r="E106" s="49"/>
      <c r="F106" s="58"/>
      <c r="G106" s="49"/>
      <c r="H106" s="49"/>
      <c r="I106" s="50"/>
      <c r="J106" s="50"/>
      <c r="K106" s="49"/>
      <c r="L106" s="59"/>
      <c r="M106" s="59"/>
      <c r="N106" s="59"/>
      <c r="O106" s="59"/>
      <c r="P106" s="59"/>
    </row>
    <row r="107" spans="1:16" ht="54.75" customHeight="1">
      <c r="A107" s="56" t="s">
        <v>385</v>
      </c>
      <c r="B107" s="161" t="s">
        <v>267</v>
      </c>
      <c r="C107" s="75" t="s">
        <v>238</v>
      </c>
      <c r="D107" s="124" t="s">
        <v>36</v>
      </c>
      <c r="E107" s="125">
        <v>12.11</v>
      </c>
      <c r="F107" s="78"/>
      <c r="G107" s="79"/>
      <c r="H107" s="79"/>
      <c r="I107" s="125"/>
      <c r="J107" s="125"/>
      <c r="K107" s="49"/>
      <c r="L107" s="59"/>
      <c r="M107" s="59"/>
      <c r="N107" s="59"/>
      <c r="O107" s="59"/>
      <c r="P107" s="59"/>
    </row>
    <row r="108" spans="1:16" ht="63.75">
      <c r="A108" s="56" t="s">
        <v>386</v>
      </c>
      <c r="B108" s="161" t="s">
        <v>267</v>
      </c>
      <c r="C108" s="126" t="s">
        <v>239</v>
      </c>
      <c r="D108" s="124" t="s">
        <v>36</v>
      </c>
      <c r="E108" s="125">
        <v>29.82</v>
      </c>
      <c r="F108" s="78"/>
      <c r="G108" s="79"/>
      <c r="H108" s="79"/>
      <c r="I108" s="125"/>
      <c r="J108" s="125"/>
      <c r="K108" s="49"/>
      <c r="L108" s="59"/>
      <c r="M108" s="59"/>
      <c r="N108" s="59"/>
      <c r="O108" s="59"/>
      <c r="P108" s="59"/>
    </row>
    <row r="109" spans="1:16" ht="51">
      <c r="A109" s="56" t="s">
        <v>387</v>
      </c>
      <c r="B109" s="161" t="s">
        <v>267</v>
      </c>
      <c r="C109" s="126" t="s">
        <v>241</v>
      </c>
      <c r="D109" s="124" t="s">
        <v>36</v>
      </c>
      <c r="E109" s="125">
        <v>29.82</v>
      </c>
      <c r="F109" s="78"/>
      <c r="G109" s="79"/>
      <c r="H109" s="79"/>
      <c r="I109" s="125"/>
      <c r="J109" s="125"/>
      <c r="K109" s="49"/>
      <c r="L109" s="59"/>
      <c r="M109" s="59"/>
      <c r="N109" s="59"/>
      <c r="O109" s="59"/>
      <c r="P109" s="59"/>
    </row>
    <row r="110" spans="1:16">
      <c r="A110" s="56" t="s">
        <v>388</v>
      </c>
      <c r="B110" s="161"/>
      <c r="C110" s="123" t="s">
        <v>243</v>
      </c>
      <c r="D110" s="54"/>
      <c r="E110" s="49"/>
      <c r="F110" s="58"/>
      <c r="G110" s="49"/>
      <c r="H110" s="49"/>
      <c r="I110" s="50"/>
      <c r="J110" s="50"/>
      <c r="K110" s="49"/>
      <c r="L110" s="59"/>
      <c r="M110" s="59"/>
      <c r="N110" s="59"/>
      <c r="O110" s="59"/>
      <c r="P110" s="59"/>
    </row>
    <row r="111" spans="1:16" ht="63.75">
      <c r="A111" s="56" t="s">
        <v>389</v>
      </c>
      <c r="B111" s="161" t="s">
        <v>267</v>
      </c>
      <c r="C111" s="126" t="s">
        <v>239</v>
      </c>
      <c r="D111" s="124" t="s">
        <v>36</v>
      </c>
      <c r="E111" s="125">
        <v>60.55</v>
      </c>
      <c r="F111" s="78"/>
      <c r="G111" s="79"/>
      <c r="H111" s="79"/>
      <c r="I111" s="125"/>
      <c r="J111" s="125"/>
      <c r="K111" s="49"/>
      <c r="L111" s="59"/>
      <c r="M111" s="59"/>
      <c r="N111" s="59"/>
      <c r="O111" s="59"/>
      <c r="P111" s="59"/>
    </row>
    <row r="112" spans="1:16" ht="51">
      <c r="A112" s="56" t="s">
        <v>390</v>
      </c>
      <c r="B112" s="161" t="s">
        <v>267</v>
      </c>
      <c r="C112" s="126" t="s">
        <v>241</v>
      </c>
      <c r="D112" s="124" t="s">
        <v>36</v>
      </c>
      <c r="E112" s="125">
        <v>60.55</v>
      </c>
      <c r="F112" s="78"/>
      <c r="G112" s="79"/>
      <c r="H112" s="79"/>
      <c r="I112" s="125"/>
      <c r="J112" s="125"/>
      <c r="K112" s="49"/>
      <c r="L112" s="59"/>
      <c r="M112" s="59"/>
      <c r="N112" s="59"/>
      <c r="O112" s="59"/>
      <c r="P112" s="59"/>
    </row>
    <row r="113" spans="1:16" ht="51">
      <c r="A113" s="56" t="s">
        <v>391</v>
      </c>
      <c r="B113" s="161" t="s">
        <v>267</v>
      </c>
      <c r="C113" s="131" t="s">
        <v>115</v>
      </c>
      <c r="D113" s="54" t="s">
        <v>36</v>
      </c>
      <c r="E113" s="125">
        <v>8.4</v>
      </c>
      <c r="F113" s="78"/>
      <c r="G113" s="79"/>
      <c r="H113" s="79"/>
      <c r="I113" s="132"/>
      <c r="J113" s="125"/>
      <c r="K113" s="49"/>
      <c r="L113" s="59"/>
      <c r="M113" s="59"/>
      <c r="N113" s="59"/>
      <c r="O113" s="59"/>
      <c r="P113" s="59"/>
    </row>
    <row r="114" spans="1:16" ht="51">
      <c r="A114" s="56" t="s">
        <v>392</v>
      </c>
      <c r="B114" s="161" t="s">
        <v>267</v>
      </c>
      <c r="C114" s="131" t="s">
        <v>244</v>
      </c>
      <c r="D114" s="54" t="s">
        <v>36</v>
      </c>
      <c r="E114" s="125">
        <v>8.4</v>
      </c>
      <c r="F114" s="78"/>
      <c r="G114" s="79"/>
      <c r="H114" s="79"/>
      <c r="I114" s="132"/>
      <c r="J114" s="125"/>
      <c r="K114" s="49"/>
      <c r="L114" s="59"/>
      <c r="M114" s="59"/>
      <c r="N114" s="59"/>
      <c r="O114" s="59"/>
      <c r="P114" s="59"/>
    </row>
    <row r="115" spans="1:16">
      <c r="A115" s="56" t="s">
        <v>393</v>
      </c>
      <c r="B115" s="161"/>
      <c r="C115" s="123" t="s">
        <v>245</v>
      </c>
      <c r="D115" s="54"/>
      <c r="E115" s="49"/>
      <c r="F115" s="58"/>
      <c r="G115" s="49"/>
      <c r="H115" s="49"/>
      <c r="I115" s="50"/>
      <c r="J115" s="50"/>
      <c r="K115" s="49"/>
      <c r="L115" s="59"/>
      <c r="M115" s="59"/>
      <c r="N115" s="59"/>
      <c r="O115" s="59"/>
      <c r="P115" s="59"/>
    </row>
    <row r="116" spans="1:16" ht="55.5" customHeight="1">
      <c r="A116" s="56" t="s">
        <v>394</v>
      </c>
      <c r="B116" s="161" t="s">
        <v>267</v>
      </c>
      <c r="C116" s="75" t="s">
        <v>238</v>
      </c>
      <c r="D116" s="124" t="s">
        <v>36</v>
      </c>
      <c r="E116" s="125">
        <v>4.5199999999999996</v>
      </c>
      <c r="F116" s="78"/>
      <c r="G116" s="79"/>
      <c r="H116" s="79"/>
      <c r="I116" s="125"/>
      <c r="J116" s="125"/>
      <c r="K116" s="49"/>
      <c r="L116" s="59"/>
      <c r="M116" s="59"/>
      <c r="N116" s="59"/>
      <c r="O116" s="59"/>
      <c r="P116" s="59"/>
    </row>
    <row r="117" spans="1:16" ht="63.75">
      <c r="A117" s="56" t="s">
        <v>395</v>
      </c>
      <c r="B117" s="161" t="s">
        <v>267</v>
      </c>
      <c r="C117" s="126" t="s">
        <v>239</v>
      </c>
      <c r="D117" s="124" t="s">
        <v>36</v>
      </c>
      <c r="E117" s="125">
        <v>15.1</v>
      </c>
      <c r="F117" s="78"/>
      <c r="G117" s="79"/>
      <c r="H117" s="79"/>
      <c r="I117" s="125"/>
      <c r="J117" s="125"/>
      <c r="K117" s="49"/>
      <c r="L117" s="59"/>
      <c r="M117" s="59"/>
      <c r="N117" s="59"/>
      <c r="O117" s="59"/>
      <c r="P117" s="59"/>
    </row>
    <row r="118" spans="1:16" ht="51">
      <c r="A118" s="56" t="s">
        <v>396</v>
      </c>
      <c r="B118" s="161" t="s">
        <v>267</v>
      </c>
      <c r="C118" s="126" t="s">
        <v>241</v>
      </c>
      <c r="D118" s="124" t="s">
        <v>36</v>
      </c>
      <c r="E118" s="125">
        <v>15.1</v>
      </c>
      <c r="F118" s="78"/>
      <c r="G118" s="79"/>
      <c r="H118" s="79"/>
      <c r="I118" s="125"/>
      <c r="J118" s="125"/>
      <c r="K118" s="49"/>
      <c r="L118" s="59"/>
      <c r="M118" s="59"/>
      <c r="N118" s="59"/>
      <c r="O118" s="59"/>
      <c r="P118" s="59"/>
    </row>
    <row r="119" spans="1:16" ht="51">
      <c r="A119" s="56" t="s">
        <v>397</v>
      </c>
      <c r="B119" s="161" t="s">
        <v>267</v>
      </c>
      <c r="C119" s="75" t="s">
        <v>242</v>
      </c>
      <c r="D119" s="124" t="s">
        <v>36</v>
      </c>
      <c r="E119" s="125">
        <v>3.77</v>
      </c>
      <c r="F119" s="78"/>
      <c r="G119" s="79"/>
      <c r="H119" s="79"/>
      <c r="I119" s="125"/>
      <c r="J119" s="125"/>
      <c r="K119" s="49"/>
      <c r="L119" s="59"/>
      <c r="M119" s="59"/>
      <c r="N119" s="59"/>
      <c r="O119" s="59"/>
      <c r="P119" s="59"/>
    </row>
    <row r="120" spans="1:16" ht="51">
      <c r="A120" s="56" t="s">
        <v>398</v>
      </c>
      <c r="B120" s="161" t="s">
        <v>267</v>
      </c>
      <c r="C120" s="131" t="s">
        <v>115</v>
      </c>
      <c r="D120" s="54" t="s">
        <v>36</v>
      </c>
      <c r="E120" s="125">
        <v>3.77</v>
      </c>
      <c r="F120" s="78"/>
      <c r="G120" s="79"/>
      <c r="H120" s="79"/>
      <c r="I120" s="132"/>
      <c r="J120" s="125"/>
      <c r="K120" s="49"/>
      <c r="L120" s="59"/>
      <c r="M120" s="59"/>
      <c r="N120" s="59"/>
      <c r="O120" s="59"/>
      <c r="P120" s="59"/>
    </row>
    <row r="121" spans="1:16" ht="51">
      <c r="A121" s="56" t="s">
        <v>399</v>
      </c>
      <c r="B121" s="161" t="s">
        <v>267</v>
      </c>
      <c r="C121" s="131" t="s">
        <v>244</v>
      </c>
      <c r="D121" s="54" t="s">
        <v>36</v>
      </c>
      <c r="E121" s="125">
        <v>3.77</v>
      </c>
      <c r="F121" s="78"/>
      <c r="G121" s="79"/>
      <c r="H121" s="79"/>
      <c r="I121" s="132"/>
      <c r="J121" s="125"/>
      <c r="K121" s="49"/>
      <c r="L121" s="59"/>
      <c r="M121" s="59"/>
      <c r="N121" s="59"/>
      <c r="O121" s="59"/>
      <c r="P121" s="59"/>
    </row>
    <row r="122" spans="1:16">
      <c r="A122" s="56" t="s">
        <v>400</v>
      </c>
      <c r="B122" s="161"/>
      <c r="C122" s="123" t="s">
        <v>246</v>
      </c>
      <c r="D122" s="54"/>
      <c r="E122" s="49"/>
      <c r="F122" s="58"/>
      <c r="G122" s="49"/>
      <c r="H122" s="49"/>
      <c r="I122" s="50"/>
      <c r="J122" s="50"/>
      <c r="K122" s="49"/>
      <c r="L122" s="59"/>
      <c r="M122" s="59"/>
      <c r="N122" s="59"/>
      <c r="O122" s="59"/>
      <c r="P122" s="59"/>
    </row>
    <row r="123" spans="1:16" ht="25.5">
      <c r="A123" s="56" t="s">
        <v>401</v>
      </c>
      <c r="B123" s="161"/>
      <c r="C123" s="133" t="s">
        <v>248</v>
      </c>
      <c r="D123" s="134"/>
      <c r="E123" s="125"/>
      <c r="F123" s="135"/>
      <c r="G123" s="135"/>
      <c r="H123" s="79"/>
      <c r="I123" s="79"/>
      <c r="J123" s="79"/>
      <c r="K123" s="49"/>
      <c r="L123" s="59"/>
      <c r="M123" s="59"/>
      <c r="N123" s="59"/>
      <c r="O123" s="59"/>
      <c r="P123" s="59"/>
    </row>
    <row r="124" spans="1:16" ht="63.75">
      <c r="A124" s="56" t="s">
        <v>402</v>
      </c>
      <c r="B124" s="161" t="s">
        <v>267</v>
      </c>
      <c r="C124" s="136" t="s">
        <v>133</v>
      </c>
      <c r="D124" s="134" t="s">
        <v>36</v>
      </c>
      <c r="E124" s="125">
        <v>16.149999999999999</v>
      </c>
      <c r="F124" s="78"/>
      <c r="G124" s="125"/>
      <c r="H124" s="79"/>
      <c r="I124" s="125"/>
      <c r="J124" s="125"/>
      <c r="K124" s="49"/>
      <c r="L124" s="59"/>
      <c r="M124" s="59"/>
      <c r="N124" s="59"/>
      <c r="O124" s="59"/>
      <c r="P124" s="59"/>
    </row>
    <row r="125" spans="1:16" ht="102">
      <c r="A125" s="56" t="s">
        <v>403</v>
      </c>
      <c r="B125" s="161" t="s">
        <v>267</v>
      </c>
      <c r="C125" s="136" t="s">
        <v>247</v>
      </c>
      <c r="D125" s="134" t="s">
        <v>36</v>
      </c>
      <c r="E125" s="125">
        <v>16.149999999999999</v>
      </c>
      <c r="F125" s="78"/>
      <c r="G125" s="125"/>
      <c r="H125" s="79"/>
      <c r="I125" s="125"/>
      <c r="J125" s="125"/>
      <c r="K125" s="49"/>
      <c r="L125" s="59"/>
      <c r="M125" s="59"/>
      <c r="N125" s="59"/>
      <c r="O125" s="59"/>
      <c r="P125" s="59"/>
    </row>
    <row r="126" spans="1:16" ht="25.5">
      <c r="A126" s="56" t="s">
        <v>404</v>
      </c>
      <c r="B126" s="161"/>
      <c r="C126" s="133" t="s">
        <v>249</v>
      </c>
      <c r="D126" s="134"/>
      <c r="E126" s="125"/>
      <c r="F126" s="135"/>
      <c r="G126" s="135"/>
      <c r="H126" s="79"/>
      <c r="I126" s="79"/>
      <c r="J126" s="79"/>
      <c r="K126" s="49"/>
      <c r="L126" s="59"/>
      <c r="M126" s="59"/>
      <c r="N126" s="59"/>
      <c r="O126" s="59"/>
      <c r="P126" s="59"/>
    </row>
    <row r="127" spans="1:16" ht="63.75">
      <c r="A127" s="56" t="s">
        <v>405</v>
      </c>
      <c r="B127" s="161" t="s">
        <v>267</v>
      </c>
      <c r="C127" s="136" t="s">
        <v>133</v>
      </c>
      <c r="D127" s="134" t="s">
        <v>36</v>
      </c>
      <c r="E127" s="125">
        <v>1.21</v>
      </c>
      <c r="F127" s="78"/>
      <c r="G127" s="125"/>
      <c r="H127" s="79"/>
      <c r="I127" s="125"/>
      <c r="J127" s="125"/>
      <c r="K127" s="49"/>
      <c r="L127" s="59"/>
      <c r="M127" s="59"/>
      <c r="N127" s="59"/>
      <c r="O127" s="59"/>
      <c r="P127" s="59"/>
    </row>
    <row r="128" spans="1:16" ht="38.25">
      <c r="A128" s="56" t="s">
        <v>406</v>
      </c>
      <c r="B128" s="161" t="s">
        <v>267</v>
      </c>
      <c r="C128" s="136" t="s">
        <v>250</v>
      </c>
      <c r="D128" s="134" t="s">
        <v>36</v>
      </c>
      <c r="E128" s="125">
        <v>1.21</v>
      </c>
      <c r="F128" s="78"/>
      <c r="G128" s="125"/>
      <c r="H128" s="79"/>
      <c r="I128" s="125"/>
      <c r="J128" s="125"/>
      <c r="K128" s="49"/>
      <c r="L128" s="59"/>
      <c r="M128" s="59"/>
      <c r="N128" s="59"/>
      <c r="O128" s="59"/>
      <c r="P128" s="59"/>
    </row>
    <row r="129" spans="1:16">
      <c r="A129" s="56" t="s">
        <v>407</v>
      </c>
      <c r="B129" s="161"/>
      <c r="C129" s="118" t="s">
        <v>251</v>
      </c>
      <c r="D129" s="54"/>
      <c r="E129" s="49"/>
      <c r="F129" s="58"/>
      <c r="G129" s="49"/>
      <c r="H129" s="49"/>
      <c r="I129" s="50"/>
      <c r="J129" s="50"/>
      <c r="K129" s="49"/>
      <c r="L129" s="59"/>
      <c r="M129" s="59"/>
      <c r="N129" s="59"/>
      <c r="O129" s="59"/>
      <c r="P129" s="59"/>
    </row>
    <row r="130" spans="1:16" ht="25.5">
      <c r="A130" s="56" t="s">
        <v>408</v>
      </c>
      <c r="B130" s="161"/>
      <c r="C130" s="123" t="s">
        <v>252</v>
      </c>
      <c r="D130" s="54"/>
      <c r="E130" s="49"/>
      <c r="F130" s="58"/>
      <c r="G130" s="49"/>
      <c r="H130" s="49"/>
      <c r="I130" s="50"/>
      <c r="J130" s="50"/>
      <c r="K130" s="49"/>
      <c r="L130" s="59"/>
      <c r="M130" s="59"/>
      <c r="N130" s="59"/>
      <c r="O130" s="59"/>
      <c r="P130" s="59"/>
    </row>
    <row r="131" spans="1:16" ht="63.75">
      <c r="A131" s="56" t="s">
        <v>409</v>
      </c>
      <c r="B131" s="161" t="s">
        <v>267</v>
      </c>
      <c r="C131" s="136" t="s">
        <v>254</v>
      </c>
      <c r="D131" s="137" t="s">
        <v>36</v>
      </c>
      <c r="E131" s="125">
        <v>40.130000000000003</v>
      </c>
      <c r="F131" s="78"/>
      <c r="G131" s="79"/>
      <c r="H131" s="79"/>
      <c r="I131" s="125"/>
      <c r="J131" s="125"/>
      <c r="K131" s="49"/>
      <c r="L131" s="59"/>
      <c r="M131" s="59"/>
      <c r="N131" s="59"/>
      <c r="O131" s="59"/>
      <c r="P131" s="59"/>
    </row>
    <row r="132" spans="1:16" ht="102">
      <c r="A132" s="56" t="s">
        <v>410</v>
      </c>
      <c r="B132" s="161" t="s">
        <v>267</v>
      </c>
      <c r="C132" s="77" t="s">
        <v>255</v>
      </c>
      <c r="D132" s="124" t="s">
        <v>36</v>
      </c>
      <c r="E132" s="138">
        <v>40.130000000000003</v>
      </c>
      <c r="F132" s="50"/>
      <c r="G132" s="139"/>
      <c r="H132" s="49"/>
      <c r="I132" s="138"/>
      <c r="J132" s="138"/>
      <c r="K132" s="49"/>
      <c r="L132" s="59"/>
      <c r="M132" s="59"/>
      <c r="N132" s="59"/>
      <c r="O132" s="59"/>
      <c r="P132" s="59"/>
    </row>
    <row r="133" spans="1:16" ht="25.5">
      <c r="A133" s="56" t="s">
        <v>411</v>
      </c>
      <c r="B133" s="161" t="s">
        <v>267</v>
      </c>
      <c r="C133" s="75" t="s">
        <v>256</v>
      </c>
      <c r="D133" s="102" t="s">
        <v>0</v>
      </c>
      <c r="E133" s="140">
        <v>39.19</v>
      </c>
      <c r="F133" s="58"/>
      <c r="G133" s="139"/>
      <c r="H133" s="49"/>
      <c r="I133" s="62"/>
      <c r="J133" s="62"/>
      <c r="K133" s="49"/>
      <c r="L133" s="59"/>
      <c r="M133" s="59"/>
      <c r="N133" s="59"/>
      <c r="O133" s="59"/>
      <c r="P133" s="59"/>
    </row>
    <row r="134" spans="1:16">
      <c r="A134" s="56" t="s">
        <v>412</v>
      </c>
      <c r="B134" s="161"/>
      <c r="C134" s="123" t="s">
        <v>253</v>
      </c>
      <c r="D134" s="54"/>
      <c r="E134" s="49"/>
      <c r="F134" s="58"/>
      <c r="G134" s="49"/>
      <c r="H134" s="49"/>
      <c r="I134" s="50"/>
      <c r="J134" s="50"/>
      <c r="K134" s="49"/>
      <c r="L134" s="59"/>
      <c r="M134" s="59"/>
      <c r="N134" s="59"/>
      <c r="O134" s="59"/>
      <c r="P134" s="59"/>
    </row>
    <row r="135" spans="1:16" ht="71.25" customHeight="1">
      <c r="A135" s="56" t="s">
        <v>413</v>
      </c>
      <c r="B135" s="161" t="s">
        <v>267</v>
      </c>
      <c r="C135" s="136" t="s">
        <v>257</v>
      </c>
      <c r="D135" s="137" t="s">
        <v>36</v>
      </c>
      <c r="E135" s="125">
        <v>5.85</v>
      </c>
      <c r="F135" s="78"/>
      <c r="G135" s="79"/>
      <c r="H135" s="79"/>
      <c r="I135" s="125"/>
      <c r="J135" s="125"/>
      <c r="K135" s="49"/>
      <c r="L135" s="59"/>
      <c r="M135" s="59"/>
      <c r="N135" s="59"/>
      <c r="O135" s="59"/>
      <c r="P135" s="59"/>
    </row>
    <row r="136" spans="1:16">
      <c r="A136" s="60" t="s">
        <v>55</v>
      </c>
      <c r="B136" s="161"/>
      <c r="C136" s="190" t="s">
        <v>355</v>
      </c>
      <c r="D136" s="124"/>
      <c r="E136" s="62"/>
      <c r="F136" s="58"/>
      <c r="G136" s="49"/>
      <c r="H136" s="49"/>
      <c r="I136" s="62"/>
      <c r="J136" s="62"/>
      <c r="K136" s="49"/>
      <c r="L136" s="59"/>
      <c r="M136" s="59"/>
      <c r="N136" s="59"/>
      <c r="O136" s="59"/>
      <c r="P136" s="59"/>
    </row>
    <row r="137" spans="1:16">
      <c r="A137" s="56" t="s">
        <v>414</v>
      </c>
      <c r="B137" s="124"/>
      <c r="C137" s="150" t="s">
        <v>332</v>
      </c>
      <c r="D137" s="124"/>
      <c r="E137" s="62"/>
      <c r="F137" s="58"/>
      <c r="G137" s="49"/>
      <c r="H137" s="49"/>
      <c r="I137" s="62"/>
      <c r="J137" s="62"/>
      <c r="K137" s="49"/>
      <c r="L137" s="59"/>
      <c r="M137" s="59"/>
      <c r="N137" s="59"/>
      <c r="O137" s="59"/>
      <c r="P137" s="59"/>
    </row>
    <row r="138" spans="1:16" ht="89.25" customHeight="1">
      <c r="A138" s="56" t="s">
        <v>415</v>
      </c>
      <c r="B138" s="161" t="s">
        <v>267</v>
      </c>
      <c r="C138" s="196" t="s">
        <v>446</v>
      </c>
      <c r="D138" s="54" t="s">
        <v>35</v>
      </c>
      <c r="E138" s="197">
        <v>1</v>
      </c>
      <c r="F138" s="122"/>
      <c r="G138" s="132"/>
      <c r="H138" s="132"/>
      <c r="I138" s="197"/>
      <c r="J138" s="197"/>
      <c r="K138" s="49"/>
      <c r="L138" s="59"/>
      <c r="M138" s="59"/>
      <c r="N138" s="59"/>
      <c r="O138" s="59"/>
      <c r="P138" s="59"/>
    </row>
    <row r="139" spans="1:16">
      <c r="A139" s="56" t="s">
        <v>416</v>
      </c>
      <c r="B139" s="124"/>
      <c r="C139" s="150" t="s">
        <v>447</v>
      </c>
      <c r="D139" s="124"/>
      <c r="E139" s="62"/>
      <c r="F139" s="58"/>
      <c r="G139" s="49"/>
      <c r="H139" s="49"/>
      <c r="I139" s="62"/>
      <c r="J139" s="62"/>
      <c r="K139" s="49"/>
      <c r="L139" s="59"/>
      <c r="M139" s="59"/>
      <c r="N139" s="59"/>
      <c r="O139" s="59"/>
      <c r="P139" s="59"/>
    </row>
    <row r="140" spans="1:16" ht="38.25">
      <c r="A140" s="56" t="s">
        <v>417</v>
      </c>
      <c r="B140" s="161" t="s">
        <v>267</v>
      </c>
      <c r="C140" s="196" t="s">
        <v>445</v>
      </c>
      <c r="D140" s="54" t="s">
        <v>35</v>
      </c>
      <c r="E140" s="197">
        <v>1</v>
      </c>
      <c r="F140" s="122"/>
      <c r="G140" s="132"/>
      <c r="H140" s="132"/>
      <c r="I140" s="197"/>
      <c r="J140" s="197"/>
      <c r="K140" s="49"/>
      <c r="L140" s="59"/>
      <c r="M140" s="59"/>
      <c r="N140" s="59"/>
      <c r="O140" s="59"/>
      <c r="P140" s="59"/>
    </row>
    <row r="141" spans="1:16">
      <c r="A141" s="56" t="s">
        <v>418</v>
      </c>
      <c r="B141" s="124"/>
      <c r="C141" s="183" t="s">
        <v>333</v>
      </c>
      <c r="D141" s="151"/>
      <c r="E141" s="180"/>
      <c r="F141" s="181"/>
      <c r="G141" s="182"/>
      <c r="H141" s="182"/>
      <c r="I141" s="180"/>
      <c r="J141" s="180"/>
      <c r="K141" s="49"/>
      <c r="L141" s="59"/>
      <c r="M141" s="59"/>
      <c r="N141" s="59"/>
      <c r="O141" s="59"/>
      <c r="P141" s="59"/>
    </row>
    <row r="142" spans="1:16" ht="76.5">
      <c r="A142" s="56" t="s">
        <v>419</v>
      </c>
      <c r="B142" s="161" t="s">
        <v>267</v>
      </c>
      <c r="C142" s="152" t="s">
        <v>266</v>
      </c>
      <c r="D142" s="153" t="s">
        <v>35</v>
      </c>
      <c r="E142" s="154">
        <v>1</v>
      </c>
      <c r="F142" s="155"/>
      <c r="G142" s="132"/>
      <c r="H142" s="156"/>
      <c r="I142" s="157"/>
      <c r="J142" s="157"/>
      <c r="K142" s="49"/>
      <c r="L142" s="59"/>
      <c r="M142" s="59"/>
      <c r="N142" s="59"/>
      <c r="O142" s="59"/>
      <c r="P142" s="59"/>
    </row>
    <row r="143" spans="1:16" ht="14.25">
      <c r="A143" s="56" t="s">
        <v>420</v>
      </c>
      <c r="B143" s="124"/>
      <c r="C143" s="183" t="s">
        <v>334</v>
      </c>
      <c r="D143" s="153"/>
      <c r="E143" s="154"/>
      <c r="F143" s="155"/>
      <c r="G143" s="73"/>
      <c r="H143" s="156"/>
      <c r="I143" s="157"/>
      <c r="J143" s="157"/>
      <c r="K143" s="49"/>
      <c r="L143" s="59"/>
      <c r="M143" s="59"/>
      <c r="N143" s="59"/>
      <c r="O143" s="59"/>
      <c r="P143" s="59"/>
    </row>
    <row r="144" spans="1:16" ht="14.25">
      <c r="A144" s="56" t="s">
        <v>421</v>
      </c>
      <c r="B144" s="124"/>
      <c r="C144" s="183" t="s">
        <v>443</v>
      </c>
      <c r="D144" s="153"/>
      <c r="E144" s="154"/>
      <c r="F144" s="155"/>
      <c r="G144" s="73"/>
      <c r="H144" s="156"/>
      <c r="I144" s="184"/>
      <c r="J144" s="184"/>
      <c r="K144" s="49"/>
      <c r="L144" s="59"/>
      <c r="M144" s="59"/>
      <c r="N144" s="59"/>
      <c r="O144" s="59"/>
      <c r="P144" s="59"/>
    </row>
    <row r="145" spans="1:16" ht="38.25">
      <c r="A145" s="56" t="s">
        <v>422</v>
      </c>
      <c r="B145" s="161" t="s">
        <v>267</v>
      </c>
      <c r="C145" s="186" t="s">
        <v>325</v>
      </c>
      <c r="D145" s="177" t="s">
        <v>171</v>
      </c>
      <c r="E145" s="67">
        <v>1</v>
      </c>
      <c r="F145" s="178"/>
      <c r="G145" s="49"/>
      <c r="H145" s="58"/>
      <c r="I145" s="179"/>
      <c r="J145" s="179"/>
      <c r="K145" s="49"/>
      <c r="L145" s="59"/>
      <c r="M145" s="59"/>
      <c r="N145" s="59"/>
      <c r="O145" s="59"/>
      <c r="P145" s="59"/>
    </row>
    <row r="146" spans="1:16" ht="25.5">
      <c r="A146" s="56" t="s">
        <v>423</v>
      </c>
      <c r="B146" s="161" t="s">
        <v>267</v>
      </c>
      <c r="C146" s="185" t="s">
        <v>326</v>
      </c>
      <c r="D146" s="67" t="s">
        <v>0</v>
      </c>
      <c r="E146" s="67">
        <v>6</v>
      </c>
      <c r="F146" s="178"/>
      <c r="G146" s="49"/>
      <c r="H146" s="58"/>
      <c r="I146" s="179"/>
      <c r="J146" s="179"/>
      <c r="K146" s="49"/>
      <c r="L146" s="59"/>
      <c r="M146" s="59"/>
      <c r="N146" s="59"/>
      <c r="O146" s="59"/>
      <c r="P146" s="59"/>
    </row>
    <row r="147" spans="1:16" ht="14.25">
      <c r="A147" s="56" t="s">
        <v>424</v>
      </c>
      <c r="B147" s="161" t="s">
        <v>267</v>
      </c>
      <c r="C147" s="71" t="s">
        <v>327</v>
      </c>
      <c r="D147" s="67" t="s">
        <v>328</v>
      </c>
      <c r="E147" s="67">
        <v>2</v>
      </c>
      <c r="F147" s="178"/>
      <c r="G147" s="49"/>
      <c r="H147" s="58"/>
      <c r="I147" s="179"/>
      <c r="J147" s="179"/>
      <c r="K147" s="49"/>
      <c r="L147" s="59"/>
      <c r="M147" s="59"/>
      <c r="N147" s="59"/>
      <c r="O147" s="59"/>
      <c r="P147" s="59"/>
    </row>
    <row r="148" spans="1:16" ht="25.5">
      <c r="A148" s="56" t="s">
        <v>425</v>
      </c>
      <c r="B148" s="161" t="s">
        <v>267</v>
      </c>
      <c r="C148" s="185" t="s">
        <v>338</v>
      </c>
      <c r="D148" s="67" t="s">
        <v>37</v>
      </c>
      <c r="E148" s="67">
        <v>1</v>
      </c>
      <c r="F148" s="178"/>
      <c r="G148" s="49"/>
      <c r="H148" s="58"/>
      <c r="I148" s="179"/>
      <c r="J148" s="179"/>
      <c r="K148" s="49"/>
      <c r="L148" s="59"/>
      <c r="M148" s="59"/>
      <c r="N148" s="59"/>
      <c r="O148" s="59"/>
      <c r="P148" s="59"/>
    </row>
    <row r="149" spans="1:16" ht="18" customHeight="1">
      <c r="A149" s="56" t="s">
        <v>426</v>
      </c>
      <c r="B149" s="161" t="s">
        <v>267</v>
      </c>
      <c r="C149" s="185" t="s">
        <v>336</v>
      </c>
      <c r="D149" s="67" t="s">
        <v>0</v>
      </c>
      <c r="E149" s="67">
        <v>1</v>
      </c>
      <c r="F149" s="178"/>
      <c r="G149" s="49"/>
      <c r="H149" s="58"/>
      <c r="I149" s="179"/>
      <c r="J149" s="179"/>
      <c r="K149" s="49"/>
      <c r="L149" s="59"/>
      <c r="M149" s="59"/>
      <c r="N149" s="59"/>
      <c r="O149" s="59"/>
      <c r="P149" s="59"/>
    </row>
    <row r="150" spans="1:16" ht="25.5">
      <c r="A150" s="56" t="s">
        <v>427</v>
      </c>
      <c r="B150" s="161" t="s">
        <v>267</v>
      </c>
      <c r="C150" s="186" t="s">
        <v>329</v>
      </c>
      <c r="D150" s="67" t="s">
        <v>330</v>
      </c>
      <c r="E150" s="67">
        <v>1</v>
      </c>
      <c r="F150" s="178"/>
      <c r="G150" s="49"/>
      <c r="H150" s="58"/>
      <c r="I150" s="179"/>
      <c r="J150" s="179"/>
      <c r="K150" s="49"/>
      <c r="L150" s="59"/>
      <c r="M150" s="59"/>
      <c r="N150" s="59"/>
      <c r="O150" s="59"/>
      <c r="P150" s="59"/>
    </row>
    <row r="151" spans="1:16">
      <c r="A151" s="56" t="s">
        <v>428</v>
      </c>
      <c r="B151" s="161" t="s">
        <v>267</v>
      </c>
      <c r="C151" s="187" t="s">
        <v>331</v>
      </c>
      <c r="D151" s="67" t="s">
        <v>330</v>
      </c>
      <c r="E151" s="67">
        <v>1</v>
      </c>
      <c r="F151" s="178"/>
      <c r="G151" s="49"/>
      <c r="H151" s="58"/>
      <c r="I151" s="179"/>
      <c r="J151" s="179"/>
      <c r="K151" s="49"/>
      <c r="L151" s="59"/>
      <c r="M151" s="59"/>
      <c r="N151" s="59"/>
      <c r="O151" s="59"/>
      <c r="P151" s="59"/>
    </row>
    <row r="152" spans="1:16" ht="14.25">
      <c r="A152" s="56" t="s">
        <v>429</v>
      </c>
      <c r="B152" s="161"/>
      <c r="C152" s="188" t="s">
        <v>444</v>
      </c>
      <c r="D152" s="153"/>
      <c r="E152" s="154"/>
      <c r="F152" s="155"/>
      <c r="G152" s="73"/>
      <c r="H152" s="156"/>
      <c r="I152" s="157"/>
      <c r="J152" s="157"/>
      <c r="K152" s="49"/>
      <c r="L152" s="59"/>
      <c r="M152" s="59"/>
      <c r="N152" s="59"/>
      <c r="O152" s="59"/>
      <c r="P152" s="59"/>
    </row>
    <row r="153" spans="1:16" ht="25.5">
      <c r="A153" s="56" t="s">
        <v>430</v>
      </c>
      <c r="B153" s="161" t="s">
        <v>267</v>
      </c>
      <c r="C153" s="74" t="s">
        <v>337</v>
      </c>
      <c r="D153" s="67" t="s">
        <v>328</v>
      </c>
      <c r="E153" s="67">
        <v>1</v>
      </c>
      <c r="F153" s="178"/>
      <c r="G153" s="49"/>
      <c r="H153" s="58"/>
      <c r="I153" s="179"/>
      <c r="J153" s="179"/>
      <c r="K153" s="49"/>
      <c r="L153" s="59"/>
      <c r="M153" s="59"/>
      <c r="N153" s="59"/>
      <c r="O153" s="59"/>
      <c r="P153" s="59"/>
    </row>
    <row r="154" spans="1:16" ht="25.5">
      <c r="A154" s="56" t="s">
        <v>431</v>
      </c>
      <c r="B154" s="161" t="s">
        <v>267</v>
      </c>
      <c r="C154" s="185" t="s">
        <v>326</v>
      </c>
      <c r="D154" s="67" t="s">
        <v>0</v>
      </c>
      <c r="E154" s="67">
        <v>4</v>
      </c>
      <c r="F154" s="178"/>
      <c r="G154" s="49"/>
      <c r="H154" s="58"/>
      <c r="I154" s="179"/>
      <c r="J154" s="179"/>
      <c r="K154" s="49"/>
      <c r="L154" s="59"/>
      <c r="M154" s="59"/>
      <c r="N154" s="59"/>
      <c r="O154" s="59"/>
      <c r="P154" s="59"/>
    </row>
    <row r="155" spans="1:16" ht="14.25">
      <c r="A155" s="56" t="s">
        <v>432</v>
      </c>
      <c r="B155" s="161" t="s">
        <v>267</v>
      </c>
      <c r="C155" s="71" t="s">
        <v>327</v>
      </c>
      <c r="D155" s="67" t="s">
        <v>328</v>
      </c>
      <c r="E155" s="67">
        <v>2</v>
      </c>
      <c r="F155" s="178"/>
      <c r="G155" s="49"/>
      <c r="H155" s="58"/>
      <c r="I155" s="179"/>
      <c r="J155" s="179"/>
      <c r="K155" s="49"/>
      <c r="L155" s="59"/>
      <c r="M155" s="59"/>
      <c r="N155" s="59"/>
      <c r="O155" s="59"/>
      <c r="P155" s="59"/>
    </row>
    <row r="156" spans="1:16" ht="18" customHeight="1">
      <c r="A156" s="56" t="s">
        <v>433</v>
      </c>
      <c r="B156" s="161" t="s">
        <v>267</v>
      </c>
      <c r="C156" s="185" t="s">
        <v>336</v>
      </c>
      <c r="D156" s="67" t="s">
        <v>0</v>
      </c>
      <c r="E156" s="67">
        <v>1</v>
      </c>
      <c r="F156" s="178"/>
      <c r="G156" s="49"/>
      <c r="H156" s="58"/>
      <c r="I156" s="179"/>
      <c r="J156" s="179"/>
      <c r="K156" s="49"/>
      <c r="L156" s="59"/>
      <c r="M156" s="59"/>
      <c r="N156" s="59"/>
      <c r="O156" s="59"/>
      <c r="P156" s="59"/>
    </row>
    <row r="157" spans="1:16" ht="25.5">
      <c r="A157" s="56" t="s">
        <v>448</v>
      </c>
      <c r="B157" s="161" t="s">
        <v>267</v>
      </c>
      <c r="C157" s="186" t="s">
        <v>329</v>
      </c>
      <c r="D157" s="67" t="s">
        <v>330</v>
      </c>
      <c r="E157" s="67">
        <v>1</v>
      </c>
      <c r="F157" s="178"/>
      <c r="G157" s="49"/>
      <c r="H157" s="58"/>
      <c r="I157" s="179"/>
      <c r="J157" s="179"/>
      <c r="K157" s="49"/>
      <c r="L157" s="59"/>
      <c r="M157" s="59"/>
      <c r="N157" s="59"/>
      <c r="O157" s="59"/>
      <c r="P157" s="59"/>
    </row>
    <row r="158" spans="1:16">
      <c r="A158" s="56" t="s">
        <v>449</v>
      </c>
      <c r="B158" s="161" t="s">
        <v>267</v>
      </c>
      <c r="C158" s="187" t="s">
        <v>331</v>
      </c>
      <c r="D158" s="67" t="s">
        <v>330</v>
      </c>
      <c r="E158" s="67">
        <v>1</v>
      </c>
      <c r="F158" s="178"/>
      <c r="G158" s="49"/>
      <c r="H158" s="58"/>
      <c r="I158" s="179"/>
      <c r="J158" s="179"/>
      <c r="K158" s="49"/>
      <c r="L158" s="59"/>
      <c r="M158" s="59"/>
      <c r="N158" s="59"/>
      <c r="O158" s="59"/>
      <c r="P158" s="59"/>
    </row>
    <row r="159" spans="1:16" ht="25.5">
      <c r="A159" s="60" t="s">
        <v>56</v>
      </c>
      <c r="B159" s="161"/>
      <c r="C159" s="149" t="s">
        <v>263</v>
      </c>
      <c r="D159" s="54"/>
      <c r="E159" s="49"/>
      <c r="F159" s="58"/>
      <c r="G159" s="49"/>
      <c r="H159" s="49"/>
      <c r="I159" s="50"/>
      <c r="J159" s="50"/>
      <c r="K159" s="49"/>
      <c r="L159" s="59"/>
      <c r="M159" s="59"/>
      <c r="N159" s="59"/>
      <c r="O159" s="59"/>
      <c r="P159" s="59"/>
    </row>
    <row r="160" spans="1:16">
      <c r="A160" s="56" t="s">
        <v>434</v>
      </c>
      <c r="B160" s="161" t="s">
        <v>267</v>
      </c>
      <c r="C160" s="74" t="s">
        <v>132</v>
      </c>
      <c r="D160" s="127" t="s">
        <v>35</v>
      </c>
      <c r="E160" s="145">
        <v>1</v>
      </c>
      <c r="F160" s="146"/>
      <c r="G160" s="49"/>
      <c r="H160" s="49"/>
      <c r="I160" s="147"/>
      <c r="J160" s="146"/>
      <c r="K160" s="49"/>
      <c r="L160" s="59"/>
      <c r="M160" s="59"/>
      <c r="N160" s="59"/>
      <c r="O160" s="59"/>
      <c r="P160" s="59"/>
    </row>
    <row r="161" spans="1:16" ht="25.5">
      <c r="A161" s="56" t="s">
        <v>435</v>
      </c>
      <c r="B161" s="161" t="s">
        <v>267</v>
      </c>
      <c r="C161" s="74" t="s">
        <v>258</v>
      </c>
      <c r="D161" s="67" t="s">
        <v>36</v>
      </c>
      <c r="E161" s="50">
        <v>4.3</v>
      </c>
      <c r="F161" s="50"/>
      <c r="G161" s="73"/>
      <c r="H161" s="141"/>
      <c r="I161" s="50"/>
      <c r="J161" s="50"/>
      <c r="K161" s="49"/>
      <c r="L161" s="59"/>
      <c r="M161" s="59"/>
      <c r="N161" s="59"/>
      <c r="O161" s="59"/>
      <c r="P161" s="59"/>
    </row>
    <row r="162" spans="1:16" ht="140.25">
      <c r="A162" s="56" t="s">
        <v>436</v>
      </c>
      <c r="B162" s="161" t="s">
        <v>267</v>
      </c>
      <c r="C162" s="77" t="s">
        <v>264</v>
      </c>
      <c r="D162" s="54" t="s">
        <v>36</v>
      </c>
      <c r="E162" s="142">
        <v>4.3</v>
      </c>
      <c r="F162" s="141"/>
      <c r="G162" s="141"/>
      <c r="H162" s="141"/>
      <c r="I162" s="141"/>
      <c r="J162" s="141"/>
      <c r="K162" s="49"/>
      <c r="L162" s="59"/>
      <c r="M162" s="59"/>
      <c r="N162" s="59"/>
      <c r="O162" s="59"/>
      <c r="P162" s="59"/>
    </row>
    <row r="163" spans="1:16" ht="38.25">
      <c r="A163" s="56" t="s">
        <v>437</v>
      </c>
      <c r="B163" s="161" t="s">
        <v>267</v>
      </c>
      <c r="C163" s="74" t="s">
        <v>259</v>
      </c>
      <c r="D163" s="67" t="s">
        <v>36</v>
      </c>
      <c r="E163" s="50">
        <v>4.3</v>
      </c>
      <c r="F163" s="50"/>
      <c r="G163" s="73"/>
      <c r="H163" s="141"/>
      <c r="I163" s="50"/>
      <c r="J163" s="50"/>
      <c r="K163" s="49"/>
      <c r="L163" s="59"/>
      <c r="M163" s="59"/>
      <c r="N163" s="59"/>
      <c r="O163" s="59"/>
      <c r="P163" s="59"/>
    </row>
    <row r="164" spans="1:16" ht="25.5">
      <c r="A164" s="56" t="s">
        <v>438</v>
      </c>
      <c r="B164" s="161" t="s">
        <v>267</v>
      </c>
      <c r="C164" s="74" t="s">
        <v>258</v>
      </c>
      <c r="D164" s="67" t="s">
        <v>36</v>
      </c>
      <c r="E164" s="50">
        <v>4.3</v>
      </c>
      <c r="F164" s="50"/>
      <c r="G164" s="73"/>
      <c r="H164" s="50"/>
      <c r="I164" s="50"/>
      <c r="J164" s="50"/>
      <c r="K164" s="49"/>
      <c r="L164" s="59"/>
      <c r="M164" s="59"/>
      <c r="N164" s="59"/>
      <c r="O164" s="59"/>
      <c r="P164" s="59"/>
    </row>
    <row r="165" spans="1:16" ht="63.75">
      <c r="A165" s="56" t="s">
        <v>439</v>
      </c>
      <c r="B165" s="161" t="s">
        <v>267</v>
      </c>
      <c r="C165" s="75" t="s">
        <v>261</v>
      </c>
      <c r="D165" s="143" t="s">
        <v>36</v>
      </c>
      <c r="E165" s="62">
        <v>4.3</v>
      </c>
      <c r="F165" s="58"/>
      <c r="G165" s="73"/>
      <c r="H165" s="62"/>
      <c r="I165" s="62"/>
      <c r="J165" s="62"/>
      <c r="K165" s="49"/>
      <c r="L165" s="59"/>
      <c r="M165" s="59"/>
      <c r="N165" s="59"/>
      <c r="O165" s="59"/>
      <c r="P165" s="59"/>
    </row>
    <row r="166" spans="1:16" ht="25.5">
      <c r="A166" s="56" t="s">
        <v>440</v>
      </c>
      <c r="B166" s="161" t="s">
        <v>267</v>
      </c>
      <c r="C166" s="74" t="s">
        <v>258</v>
      </c>
      <c r="D166" s="54" t="s">
        <v>36</v>
      </c>
      <c r="E166" s="144">
        <v>4.3</v>
      </c>
      <c r="F166" s="73"/>
      <c r="G166" s="73"/>
      <c r="H166" s="50"/>
      <c r="I166" s="49"/>
      <c r="J166" s="73"/>
      <c r="K166" s="49"/>
      <c r="L166" s="59"/>
      <c r="M166" s="59"/>
      <c r="N166" s="59"/>
      <c r="O166" s="59"/>
      <c r="P166" s="59"/>
    </row>
    <row r="167" spans="1:16" ht="38.25">
      <c r="A167" s="56" t="s">
        <v>450</v>
      </c>
      <c r="B167" s="161" t="s">
        <v>267</v>
      </c>
      <c r="C167" s="74" t="s">
        <v>260</v>
      </c>
      <c r="D167" s="54" t="s">
        <v>36</v>
      </c>
      <c r="E167" s="148">
        <v>4.3</v>
      </c>
      <c r="F167" s="73"/>
      <c r="G167" s="49"/>
      <c r="H167" s="50"/>
      <c r="I167" s="49"/>
      <c r="J167" s="73"/>
      <c r="K167" s="49"/>
      <c r="L167" s="59"/>
      <c r="M167" s="59"/>
      <c r="N167" s="59"/>
      <c r="O167" s="59"/>
      <c r="P167" s="59"/>
    </row>
    <row r="168" spans="1:16" ht="89.25">
      <c r="A168" s="56" t="s">
        <v>451</v>
      </c>
      <c r="B168" s="161" t="s">
        <v>267</v>
      </c>
      <c r="C168" s="74" t="s">
        <v>262</v>
      </c>
      <c r="D168" s="54" t="s">
        <v>36</v>
      </c>
      <c r="E168" s="148">
        <v>10.5</v>
      </c>
      <c r="F168" s="58"/>
      <c r="G168" s="49"/>
      <c r="H168" s="49"/>
      <c r="I168" s="62"/>
      <c r="J168" s="62"/>
      <c r="K168" s="49"/>
      <c r="L168" s="59"/>
      <c r="M168" s="59"/>
      <c r="N168" s="59"/>
      <c r="O168" s="59"/>
      <c r="P168" s="59"/>
    </row>
    <row r="169" spans="1:16">
      <c r="A169" s="60" t="s">
        <v>57</v>
      </c>
      <c r="B169" s="161"/>
      <c r="C169" s="47" t="s">
        <v>61</v>
      </c>
      <c r="D169" s="158"/>
      <c r="E169" s="122"/>
      <c r="F169" s="159"/>
      <c r="G169" s="79"/>
      <c r="H169" s="78"/>
      <c r="I169" s="132"/>
      <c r="J169" s="125"/>
      <c r="K169" s="49"/>
      <c r="L169" s="59"/>
      <c r="M169" s="59"/>
      <c r="N169" s="59"/>
      <c r="O169" s="59"/>
      <c r="P169" s="59"/>
    </row>
    <row r="170" spans="1:16">
      <c r="A170" s="56" t="s">
        <v>452</v>
      </c>
      <c r="B170" s="161" t="s">
        <v>267</v>
      </c>
      <c r="C170" s="160" t="s">
        <v>59</v>
      </c>
      <c r="D170" s="158" t="s">
        <v>51</v>
      </c>
      <c r="E170" s="78">
        <v>1</v>
      </c>
      <c r="F170" s="78"/>
      <c r="G170" s="79"/>
      <c r="H170" s="78"/>
      <c r="I170" s="79"/>
      <c r="J170" s="79"/>
      <c r="K170" s="49"/>
      <c r="L170" s="59"/>
      <c r="M170" s="59"/>
      <c r="N170" s="59"/>
      <c r="O170" s="59"/>
      <c r="P170" s="59"/>
    </row>
    <row r="171" spans="1:16" ht="25.5">
      <c r="A171" s="56" t="s">
        <v>453</v>
      </c>
      <c r="B171" s="161" t="s">
        <v>267</v>
      </c>
      <c r="C171" s="160" t="s">
        <v>68</v>
      </c>
      <c r="D171" s="158" t="s">
        <v>51</v>
      </c>
      <c r="E171" s="78">
        <v>1</v>
      </c>
      <c r="F171" s="78"/>
      <c r="G171" s="79"/>
      <c r="H171" s="78"/>
      <c r="I171" s="79"/>
      <c r="J171" s="79"/>
      <c r="K171" s="49"/>
      <c r="L171" s="59"/>
      <c r="M171" s="59"/>
      <c r="N171" s="59"/>
      <c r="O171" s="59"/>
      <c r="P171" s="59"/>
    </row>
    <row r="172" spans="1:16">
      <c r="A172" s="80"/>
      <c r="B172" s="81"/>
      <c r="C172" s="246" t="s">
        <v>58</v>
      </c>
      <c r="D172" s="246"/>
      <c r="E172" s="246"/>
      <c r="F172" s="246"/>
      <c r="G172" s="246"/>
      <c r="H172" s="246"/>
      <c r="I172" s="246"/>
      <c r="J172" s="246"/>
      <c r="K172" s="246"/>
      <c r="L172" s="46">
        <f>SUM(L20:L171)</f>
        <v>0</v>
      </c>
      <c r="M172" s="82">
        <f>SUM(M20:M171)</f>
        <v>0</v>
      </c>
      <c r="N172" s="82">
        <f>SUM(N20:N171)</f>
        <v>0</v>
      </c>
      <c r="O172" s="82">
        <f>SUM(O20:O171)</f>
        <v>0</v>
      </c>
      <c r="P172" s="82">
        <f t="shared" ref="P172" si="7">ROUND(O172+N172+M172,2)</f>
        <v>0</v>
      </c>
    </row>
    <row r="173" spans="1:16">
      <c r="C173" s="9"/>
      <c r="E173" s="45"/>
      <c r="F173" s="45"/>
      <c r="G173" s="45"/>
      <c r="H173" s="45"/>
      <c r="I173" s="45"/>
      <c r="J173" s="45"/>
      <c r="K173" s="45"/>
      <c r="L173" s="45"/>
      <c r="M173" s="4"/>
      <c r="N173" s="7"/>
      <c r="O173" s="7"/>
      <c r="P173" s="7"/>
    </row>
    <row r="174" spans="1:16">
      <c r="C174" s="9"/>
      <c r="H174" s="1"/>
      <c r="I174" s="1"/>
      <c r="J174" s="1"/>
      <c r="K174" s="1"/>
      <c r="L174" s="1"/>
      <c r="M174" s="1"/>
      <c r="N174" s="1"/>
      <c r="O174" s="1"/>
      <c r="P174" s="1"/>
    </row>
    <row r="175" spans="1:16">
      <c r="C175" s="233"/>
      <c r="D175" s="233"/>
      <c r="E175" s="233"/>
      <c r="F175" s="233"/>
      <c r="G175" s="233"/>
      <c r="H175" s="233"/>
      <c r="I175" s="233"/>
      <c r="J175" s="233"/>
      <c r="K175" s="233"/>
      <c r="L175" s="233"/>
      <c r="M175" s="233"/>
      <c r="N175" s="233"/>
      <c r="O175" s="233"/>
      <c r="P175" s="233"/>
    </row>
    <row r="176" spans="1:16">
      <c r="C176" s="233" t="s">
        <v>50</v>
      </c>
      <c r="D176" s="233"/>
      <c r="E176" s="233"/>
      <c r="F176" s="233"/>
      <c r="G176" s="233"/>
      <c r="H176" s="233"/>
      <c r="I176" s="233"/>
      <c r="J176" s="233"/>
      <c r="K176" s="233"/>
      <c r="L176" s="233"/>
      <c r="M176" s="233"/>
      <c r="N176" s="233"/>
      <c r="O176" s="233"/>
      <c r="P176" s="233"/>
    </row>
    <row r="177" spans="2:16">
      <c r="C177" s="233"/>
      <c r="D177" s="233"/>
      <c r="E177" s="233"/>
      <c r="F177" s="233"/>
      <c r="G177" s="233"/>
      <c r="H177" s="233"/>
      <c r="I177" s="233"/>
      <c r="J177" s="233"/>
      <c r="K177" s="233"/>
      <c r="L177" s="233"/>
      <c r="M177" s="233"/>
      <c r="N177" s="233"/>
      <c r="O177" s="233"/>
      <c r="P177" s="233"/>
    </row>
    <row r="178" spans="2:16">
      <c r="C178" s="43"/>
      <c r="D178" s="43"/>
      <c r="E178" s="43"/>
      <c r="F178" s="43"/>
      <c r="G178" s="43"/>
      <c r="H178" s="43"/>
      <c r="I178" s="43"/>
      <c r="J178" s="43"/>
      <c r="K178" s="43"/>
      <c r="L178" s="43"/>
      <c r="M178" s="43"/>
      <c r="N178" s="43"/>
      <c r="O178" s="43"/>
      <c r="P178" s="43"/>
    </row>
    <row r="179" spans="2:16">
      <c r="C179" s="11"/>
      <c r="D179" s="43"/>
      <c r="E179" s="43"/>
      <c r="F179" s="43"/>
      <c r="G179" s="43"/>
      <c r="H179" s="43"/>
      <c r="I179" s="43"/>
      <c r="J179" s="43"/>
      <c r="K179" s="43"/>
      <c r="L179" s="43"/>
      <c r="M179" s="43"/>
      <c r="N179" s="43"/>
      <c r="O179" s="43"/>
      <c r="P179" s="43"/>
    </row>
    <row r="180" spans="2:16">
      <c r="C180" s="233"/>
      <c r="D180" s="233"/>
      <c r="E180" s="233"/>
      <c r="F180" s="233"/>
      <c r="G180" s="233"/>
      <c r="H180" s="233"/>
      <c r="I180" s="233"/>
      <c r="J180" s="233"/>
      <c r="K180" s="233"/>
      <c r="L180" s="233"/>
      <c r="M180" s="233"/>
      <c r="N180" s="233"/>
      <c r="O180" s="233"/>
      <c r="P180" s="233"/>
    </row>
    <row r="181" spans="2:16">
      <c r="C181" s="233" t="s">
        <v>50</v>
      </c>
      <c r="D181" s="233"/>
      <c r="E181" s="233"/>
      <c r="F181" s="233"/>
      <c r="G181" s="233"/>
      <c r="H181" s="233"/>
      <c r="I181" s="233"/>
      <c r="J181" s="233"/>
      <c r="K181" s="233"/>
      <c r="L181" s="233"/>
      <c r="M181" s="233"/>
      <c r="N181" s="233"/>
      <c r="O181" s="233"/>
      <c r="P181" s="233"/>
    </row>
    <row r="182" spans="2:16">
      <c r="C182" s="11"/>
      <c r="D182" s="43"/>
      <c r="E182" s="43"/>
      <c r="F182" s="43"/>
      <c r="G182" s="43"/>
      <c r="H182" s="43"/>
      <c r="I182" s="43"/>
      <c r="J182" s="43"/>
      <c r="K182" s="43"/>
      <c r="L182" s="43"/>
      <c r="M182" s="43"/>
      <c r="N182" s="43"/>
      <c r="O182" s="43"/>
      <c r="P182" s="43"/>
    </row>
    <row r="183" spans="2:16">
      <c r="C183" s="222">
        <f>Kopsavilkums!C32</f>
        <v>0</v>
      </c>
      <c r="D183" s="222"/>
      <c r="E183" s="222"/>
      <c r="F183" s="222"/>
      <c r="G183" s="222"/>
      <c r="H183" s="222"/>
      <c r="I183" s="222"/>
      <c r="J183" s="222"/>
      <c r="K183" s="222"/>
      <c r="L183" s="222"/>
      <c r="M183" s="222"/>
      <c r="N183" s="222"/>
      <c r="O183" s="1"/>
      <c r="P183" s="1"/>
    </row>
    <row r="184" spans="2:16" s="8" customFormat="1">
      <c r="B184" s="7"/>
      <c r="C184" s="12"/>
      <c r="M184" s="26"/>
      <c r="N184" s="26"/>
      <c r="O184" s="26"/>
      <c r="P184" s="26"/>
    </row>
    <row r="185" spans="2:16">
      <c r="P185" s="42"/>
    </row>
  </sheetData>
  <mergeCells count="22">
    <mergeCell ref="C9:I9"/>
    <mergeCell ref="C176:P176"/>
    <mergeCell ref="C180:P180"/>
    <mergeCell ref="C181:P181"/>
    <mergeCell ref="C183:N183"/>
    <mergeCell ref="C177:P177"/>
    <mergeCell ref="C172:K172"/>
    <mergeCell ref="C175:P175"/>
    <mergeCell ref="C11:J11"/>
    <mergeCell ref="F13:O13"/>
    <mergeCell ref="F15:K15"/>
    <mergeCell ref="L15:P15"/>
    <mergeCell ref="A2:L2"/>
    <mergeCell ref="A4:L4"/>
    <mergeCell ref="A5:L5"/>
    <mergeCell ref="C8:I8"/>
    <mergeCell ref="C7:K7"/>
    <mergeCell ref="A15:A16"/>
    <mergeCell ref="B15:B16"/>
    <mergeCell ref="C15:C16"/>
    <mergeCell ref="D15:D16"/>
    <mergeCell ref="E15:E16"/>
  </mergeCells>
  <phoneticPr fontId="22" type="noConversion"/>
  <conditionalFormatting sqref="C41:C43">
    <cfRule type="cellIs" dxfId="13" priority="23" stopIfTrue="1" operator="equal">
      <formula>0</formula>
    </cfRule>
  </conditionalFormatting>
  <conditionalFormatting sqref="C45:C51">
    <cfRule type="cellIs" dxfId="12" priority="14" stopIfTrue="1" operator="equal">
      <formula>0</formula>
    </cfRule>
  </conditionalFormatting>
  <conditionalFormatting sqref="C53:C56 C93 C96 C99 C101 C106 C110 C115 C122 C130 C133:C134 C159:C160">
    <cfRule type="cellIs" dxfId="11" priority="33" stopIfTrue="1" operator="equal">
      <formula>0</formula>
    </cfRule>
  </conditionalFormatting>
  <conditionalFormatting sqref="C64:C65">
    <cfRule type="cellIs" dxfId="10" priority="7" stopIfTrue="1" operator="equal">
      <formula>0</formula>
    </cfRule>
  </conditionalFormatting>
  <conditionalFormatting sqref="C69:C70">
    <cfRule type="cellIs" dxfId="9" priority="10" stopIfTrue="1" operator="equal">
      <formula>0</formula>
    </cfRule>
  </conditionalFormatting>
  <conditionalFormatting sqref="C75">
    <cfRule type="cellIs" dxfId="8" priority="5" stopIfTrue="1" operator="equal">
      <formula>0</formula>
    </cfRule>
  </conditionalFormatting>
  <conditionalFormatting sqref="C76:C77">
    <cfRule type="cellIs" dxfId="7" priority="11" stopIfTrue="1" operator="equal">
      <formula>0</formula>
    </cfRule>
  </conditionalFormatting>
  <conditionalFormatting sqref="C77:C79">
    <cfRule type="cellIs" dxfId="6" priority="6" stopIfTrue="1" operator="equal">
      <formula>0</formula>
    </cfRule>
  </conditionalFormatting>
  <conditionalFormatting sqref="C81:C82">
    <cfRule type="cellIs" dxfId="5" priority="3" stopIfTrue="1" operator="equal">
      <formula>0</formula>
    </cfRule>
  </conditionalFormatting>
  <conditionalFormatting sqref="C82:C84">
    <cfRule type="cellIs" dxfId="4" priority="2" stopIfTrue="1" operator="equal">
      <formula>0</formula>
    </cfRule>
  </conditionalFormatting>
  <conditionalFormatting sqref="C167:C168">
    <cfRule type="cellIs" dxfId="3" priority="1" stopIfTrue="1" operator="equal">
      <formula>0</formula>
    </cfRule>
  </conditionalFormatting>
  <pageMargins left="0.42" right="0.11811023622047245" top="0.54" bottom="0.47" header="0.15748031496062992" footer="0.15748031496062992"/>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F04FF-E7C4-4C25-A5E2-536B8DA3F503}">
  <sheetPr>
    <tabColor rgb="FF92D050"/>
  </sheetPr>
  <dimension ref="A1:P64"/>
  <sheetViews>
    <sheetView showZeros="0" workbookViewId="0">
      <selection activeCell="C8" sqref="C8:I8"/>
    </sheetView>
  </sheetViews>
  <sheetFormatPr defaultColWidth="9.140625" defaultRowHeight="12.75"/>
  <cols>
    <col min="1" max="1" width="8.140625" style="2" bestFit="1" customWidth="1"/>
    <col min="2" max="2" width="7.5703125" style="2" bestFit="1" customWidth="1"/>
    <col min="3" max="3" width="39.28515625" style="2" customWidth="1"/>
    <col min="4" max="4" width="6.5703125" style="2" bestFit="1" customWidth="1"/>
    <col min="5" max="5" width="8.140625" style="2" bestFit="1" customWidth="1"/>
    <col min="6" max="6" width="5.5703125" style="2" bestFit="1" customWidth="1"/>
    <col min="7" max="7" width="5.7109375" style="2" bestFit="1" customWidth="1"/>
    <col min="8" max="8" width="6.5703125" style="2" bestFit="1" customWidth="1"/>
    <col min="9" max="9" width="7.5703125" style="2" bestFit="1" customWidth="1"/>
    <col min="10" max="10" width="8.5703125" style="2" bestFit="1" customWidth="1"/>
    <col min="11" max="11" width="8.28515625" style="2" customWidth="1"/>
    <col min="12" max="12" width="7.5703125" style="2" bestFit="1" customWidth="1"/>
    <col min="13" max="16" width="8.5703125" style="2" bestFit="1" customWidth="1"/>
    <col min="17" max="16384" width="9.140625" style="2"/>
  </cols>
  <sheetData>
    <row r="1" spans="1:16" s="8" customFormat="1">
      <c r="B1" s="7"/>
      <c r="C1" s="12"/>
    </row>
    <row r="2" spans="1:16">
      <c r="A2" s="229" t="s">
        <v>145</v>
      </c>
      <c r="B2" s="229"/>
      <c r="C2" s="229"/>
      <c r="D2" s="229"/>
      <c r="E2" s="229"/>
      <c r="F2" s="229"/>
      <c r="G2" s="229"/>
      <c r="H2" s="229"/>
      <c r="I2" s="229"/>
      <c r="J2" s="229"/>
      <c r="K2" s="229"/>
      <c r="L2" s="229"/>
      <c r="M2" s="1"/>
      <c r="N2" s="1"/>
      <c r="O2" s="1"/>
      <c r="P2" s="1"/>
    </row>
    <row r="3" spans="1:16">
      <c r="C3" s="9"/>
    </row>
    <row r="4" spans="1:16">
      <c r="A4" s="245" t="s">
        <v>143</v>
      </c>
      <c r="B4" s="245"/>
      <c r="C4" s="245"/>
      <c r="D4" s="245"/>
      <c r="E4" s="245"/>
      <c r="F4" s="245"/>
      <c r="G4" s="245"/>
      <c r="H4" s="245"/>
      <c r="I4" s="245"/>
      <c r="J4" s="245"/>
      <c r="K4" s="245"/>
      <c r="L4" s="245"/>
    </row>
    <row r="5" spans="1:16">
      <c r="A5" s="224" t="s">
        <v>44</v>
      </c>
      <c r="B5" s="224"/>
      <c r="C5" s="224"/>
      <c r="D5" s="224"/>
      <c r="E5" s="224"/>
      <c r="F5" s="224"/>
      <c r="G5" s="224"/>
      <c r="H5" s="224"/>
      <c r="I5" s="224"/>
      <c r="J5" s="224"/>
      <c r="K5" s="224"/>
      <c r="L5" s="224"/>
    </row>
    <row r="6" spans="1:16">
      <c r="C6" s="9"/>
    </row>
    <row r="7" spans="1:16" s="3" customFormat="1">
      <c r="C7" s="230" t="s">
        <v>487</v>
      </c>
      <c r="D7" s="230"/>
      <c r="E7" s="230"/>
      <c r="F7" s="230"/>
      <c r="G7" s="230"/>
      <c r="H7" s="230"/>
      <c r="I7" s="230"/>
      <c r="J7" s="230"/>
      <c r="K7" s="230"/>
      <c r="L7" s="28"/>
      <c r="M7" s="28"/>
      <c r="N7" s="28"/>
    </row>
    <row r="8" spans="1:16" s="3" customFormat="1" ht="12.75" customHeight="1">
      <c r="C8" s="230" t="s">
        <v>489</v>
      </c>
      <c r="D8" s="230"/>
      <c r="E8" s="230"/>
      <c r="F8" s="230"/>
      <c r="G8" s="230"/>
      <c r="H8" s="230"/>
      <c r="I8" s="230"/>
      <c r="J8" s="28"/>
      <c r="K8" s="28"/>
      <c r="L8" s="28"/>
      <c r="M8" s="28"/>
      <c r="N8" s="28"/>
    </row>
    <row r="9" spans="1:16" s="3" customFormat="1" ht="12.75" customHeight="1">
      <c r="C9" s="231" t="s">
        <v>179</v>
      </c>
      <c r="D9" s="231"/>
      <c r="E9" s="231"/>
      <c r="F9" s="231"/>
      <c r="G9" s="231"/>
      <c r="H9" s="231"/>
      <c r="I9" s="231"/>
      <c r="N9" s="4"/>
      <c r="O9" s="4"/>
    </row>
    <row r="10" spans="1:16" s="3" customFormat="1">
      <c r="C10" s="10" t="s">
        <v>478</v>
      </c>
    </row>
    <row r="11" spans="1:16" s="3" customFormat="1">
      <c r="C11" s="245" t="s">
        <v>486</v>
      </c>
      <c r="D11" s="245"/>
      <c r="E11" s="245"/>
      <c r="F11" s="245"/>
      <c r="G11" s="245"/>
      <c r="H11" s="245"/>
      <c r="I11" s="245"/>
      <c r="J11" s="245"/>
      <c r="K11" s="3" t="s">
        <v>2</v>
      </c>
      <c r="M11" s="5" t="s">
        <v>24</v>
      </c>
      <c r="N11" s="6">
        <f>P51</f>
        <v>0</v>
      </c>
    </row>
    <row r="12" spans="1:16" s="3" customFormat="1">
      <c r="C12" s="10"/>
    </row>
    <row r="13" spans="1:16" s="3" customFormat="1">
      <c r="C13" s="10"/>
      <c r="F13" s="245">
        <f>Kopsavilkums!C26</f>
        <v>0</v>
      </c>
      <c r="G13" s="245"/>
      <c r="H13" s="245"/>
      <c r="I13" s="245"/>
      <c r="J13" s="245"/>
      <c r="K13" s="245"/>
      <c r="L13" s="245"/>
      <c r="M13" s="245"/>
      <c r="N13" s="245"/>
      <c r="O13" s="245"/>
    </row>
    <row r="14" spans="1:16">
      <c r="C14" s="9"/>
    </row>
    <row r="15" spans="1:16" ht="12.75" customHeight="1">
      <c r="A15" s="243" t="s">
        <v>3</v>
      </c>
      <c r="B15" s="243" t="s">
        <v>4</v>
      </c>
      <c r="C15" s="244" t="s">
        <v>38</v>
      </c>
      <c r="D15" s="243" t="s">
        <v>5</v>
      </c>
      <c r="E15" s="243" t="s">
        <v>6</v>
      </c>
      <c r="F15" s="247" t="s">
        <v>7</v>
      </c>
      <c r="G15" s="247"/>
      <c r="H15" s="247"/>
      <c r="I15" s="247"/>
      <c r="J15" s="247"/>
      <c r="K15" s="247"/>
      <c r="L15" s="247" t="s">
        <v>8</v>
      </c>
      <c r="M15" s="247"/>
      <c r="N15" s="247"/>
      <c r="O15" s="247"/>
      <c r="P15" s="247"/>
    </row>
    <row r="16" spans="1:16" ht="90.75">
      <c r="A16" s="243"/>
      <c r="B16" s="243"/>
      <c r="C16" s="244"/>
      <c r="D16" s="243"/>
      <c r="E16" s="243"/>
      <c r="F16" s="40" t="s">
        <v>9</v>
      </c>
      <c r="G16" s="41" t="s">
        <v>39</v>
      </c>
      <c r="H16" s="40" t="s">
        <v>40</v>
      </c>
      <c r="I16" s="40" t="s">
        <v>41</v>
      </c>
      <c r="J16" s="40" t="s">
        <v>42</v>
      </c>
      <c r="K16" s="40" t="s">
        <v>22</v>
      </c>
      <c r="L16" s="40" t="s">
        <v>10</v>
      </c>
      <c r="M16" s="40" t="s">
        <v>40</v>
      </c>
      <c r="N16" s="40" t="s">
        <v>41</v>
      </c>
      <c r="O16" s="40" t="s">
        <v>42</v>
      </c>
      <c r="P16" s="40" t="s">
        <v>43</v>
      </c>
    </row>
    <row r="17" spans="1:16">
      <c r="A17" s="47">
        <v>1</v>
      </c>
      <c r="B17" s="47">
        <v>2</v>
      </c>
      <c r="C17" s="47">
        <v>3</v>
      </c>
      <c r="D17" s="47">
        <v>4</v>
      </c>
      <c r="E17" s="47">
        <v>5</v>
      </c>
      <c r="F17" s="47">
        <v>6</v>
      </c>
      <c r="G17" s="47">
        <v>7</v>
      </c>
      <c r="H17" s="47">
        <v>8</v>
      </c>
      <c r="I17" s="47">
        <v>9</v>
      </c>
      <c r="J17" s="47">
        <v>10</v>
      </c>
      <c r="K17" s="47">
        <v>11</v>
      </c>
      <c r="L17" s="47">
        <v>12</v>
      </c>
      <c r="M17" s="47">
        <v>13</v>
      </c>
      <c r="N17" s="47">
        <v>14</v>
      </c>
      <c r="O17" s="47">
        <v>15</v>
      </c>
      <c r="P17" s="47">
        <v>16</v>
      </c>
    </row>
    <row r="18" spans="1:16">
      <c r="A18" s="60" t="s">
        <v>146</v>
      </c>
      <c r="B18" s="47"/>
      <c r="C18" s="168" t="s">
        <v>268</v>
      </c>
      <c r="D18" s="169"/>
      <c r="E18" s="63"/>
      <c r="F18" s="64"/>
      <c r="G18" s="65"/>
      <c r="H18" s="59">
        <f t="shared" ref="H18" si="0">ROUND(G18*F18,2)</f>
        <v>0</v>
      </c>
      <c r="I18" s="49"/>
      <c r="J18" s="66"/>
      <c r="K18" s="49">
        <f t="shared" ref="K18:K19" si="1">ROUND(J18+I18+H18,2)</f>
        <v>0</v>
      </c>
      <c r="L18" s="59">
        <f t="shared" ref="L18:L19" si="2">ROUND(F18*E18,2)</f>
        <v>0</v>
      </c>
      <c r="M18" s="59">
        <f t="shared" ref="M18:M19" si="3">ROUND(H18*E18,2)</f>
        <v>0</v>
      </c>
      <c r="N18" s="59">
        <f t="shared" ref="N18:N19" si="4">ROUND(I18*E18,2)</f>
        <v>0</v>
      </c>
      <c r="O18" s="59">
        <f t="shared" ref="O18:O19" si="5">ROUND(J18*E18,2)</f>
        <v>0</v>
      </c>
      <c r="P18" s="59">
        <f t="shared" ref="P18:P51" si="6">ROUND(O18+N18+M18,2)</f>
        <v>0</v>
      </c>
    </row>
    <row r="19" spans="1:16">
      <c r="A19" s="56" t="s">
        <v>147</v>
      </c>
      <c r="B19" s="57"/>
      <c r="C19" s="168" t="s">
        <v>269</v>
      </c>
      <c r="D19" s="169"/>
      <c r="E19" s="68"/>
      <c r="F19" s="58"/>
      <c r="G19" s="49"/>
      <c r="H19" s="49">
        <f t="shared" ref="H19" si="7">ROUND(F19*G19,2)</f>
        <v>0</v>
      </c>
      <c r="I19" s="50"/>
      <c r="J19" s="50"/>
      <c r="K19" s="49">
        <f t="shared" si="1"/>
        <v>0</v>
      </c>
      <c r="L19" s="59">
        <f t="shared" si="2"/>
        <v>0</v>
      </c>
      <c r="M19" s="59">
        <f t="shared" si="3"/>
        <v>0</v>
      </c>
      <c r="N19" s="59">
        <f t="shared" si="4"/>
        <v>0</v>
      </c>
      <c r="O19" s="59">
        <f t="shared" si="5"/>
        <v>0</v>
      </c>
      <c r="P19" s="59">
        <f t="shared" si="6"/>
        <v>0</v>
      </c>
    </row>
    <row r="20" spans="1:16" ht="25.5">
      <c r="A20" s="56" t="s">
        <v>148</v>
      </c>
      <c r="B20" s="57" t="s">
        <v>267</v>
      </c>
      <c r="C20" s="175" t="s">
        <v>270</v>
      </c>
      <c r="D20" s="170" t="s">
        <v>174</v>
      </c>
      <c r="E20" s="63">
        <v>1</v>
      </c>
      <c r="F20" s="58"/>
      <c r="G20" s="49"/>
      <c r="H20" s="49"/>
      <c r="I20" s="49"/>
      <c r="J20" s="49"/>
      <c r="K20" s="49"/>
      <c r="L20" s="59"/>
      <c r="M20" s="59"/>
      <c r="N20" s="59"/>
      <c r="O20" s="59"/>
      <c r="P20" s="59"/>
    </row>
    <row r="21" spans="1:16" ht="25.5">
      <c r="A21" s="56" t="s">
        <v>149</v>
      </c>
      <c r="B21" s="57" t="s">
        <v>267</v>
      </c>
      <c r="C21" s="89" t="s">
        <v>271</v>
      </c>
      <c r="D21" s="171" t="s">
        <v>174</v>
      </c>
      <c r="E21" s="63">
        <v>1</v>
      </c>
      <c r="F21" s="58"/>
      <c r="G21" s="49"/>
      <c r="H21" s="49"/>
      <c r="I21" s="58"/>
      <c r="J21" s="58"/>
      <c r="K21" s="49"/>
      <c r="L21" s="59"/>
      <c r="M21" s="59"/>
      <c r="N21" s="59"/>
      <c r="O21" s="59"/>
      <c r="P21" s="59"/>
    </row>
    <row r="22" spans="1:16" ht="25.5">
      <c r="A22" s="56" t="s">
        <v>150</v>
      </c>
      <c r="B22" s="57" t="s">
        <v>267</v>
      </c>
      <c r="C22" s="89" t="s">
        <v>272</v>
      </c>
      <c r="D22" s="171" t="s">
        <v>174</v>
      </c>
      <c r="E22" s="68">
        <v>2</v>
      </c>
      <c r="F22" s="58"/>
      <c r="G22" s="49"/>
      <c r="H22" s="49"/>
      <c r="I22" s="50"/>
      <c r="J22" s="50"/>
      <c r="K22" s="49"/>
      <c r="L22" s="59"/>
      <c r="M22" s="59"/>
      <c r="N22" s="59"/>
      <c r="O22" s="59"/>
      <c r="P22" s="59"/>
    </row>
    <row r="23" spans="1:16">
      <c r="A23" s="56" t="s">
        <v>151</v>
      </c>
      <c r="B23" s="57" t="s">
        <v>267</v>
      </c>
      <c r="C23" s="88" t="s">
        <v>273</v>
      </c>
      <c r="D23" s="87" t="s">
        <v>274</v>
      </c>
      <c r="E23" s="63">
        <v>1</v>
      </c>
      <c r="F23" s="58"/>
      <c r="G23" s="49"/>
      <c r="H23" s="49"/>
      <c r="I23" s="49"/>
      <c r="J23" s="49"/>
      <c r="K23" s="49"/>
      <c r="L23" s="59"/>
      <c r="M23" s="59"/>
      <c r="N23" s="59"/>
      <c r="O23" s="59"/>
      <c r="P23" s="59"/>
    </row>
    <row r="24" spans="1:16">
      <c r="A24" s="56" t="s">
        <v>152</v>
      </c>
      <c r="B24" s="57" t="s">
        <v>267</v>
      </c>
      <c r="C24" s="88" t="s">
        <v>275</v>
      </c>
      <c r="D24" s="87" t="s">
        <v>274</v>
      </c>
      <c r="E24" s="63">
        <v>2</v>
      </c>
      <c r="F24" s="58"/>
      <c r="G24" s="49"/>
      <c r="H24" s="49"/>
      <c r="I24" s="58"/>
      <c r="J24" s="58"/>
      <c r="K24" s="49"/>
      <c r="L24" s="59"/>
      <c r="M24" s="59"/>
      <c r="N24" s="59"/>
      <c r="O24" s="59"/>
      <c r="P24" s="59"/>
    </row>
    <row r="25" spans="1:16" ht="25.5">
      <c r="A25" s="56" t="s">
        <v>153</v>
      </c>
      <c r="B25" s="57" t="s">
        <v>267</v>
      </c>
      <c r="C25" s="89" t="s">
        <v>276</v>
      </c>
      <c r="D25" s="67" t="s">
        <v>274</v>
      </c>
      <c r="E25" s="68">
        <v>3</v>
      </c>
      <c r="F25" s="58"/>
      <c r="G25" s="49"/>
      <c r="H25" s="49"/>
      <c r="I25" s="50"/>
      <c r="J25" s="50"/>
      <c r="K25" s="49"/>
      <c r="L25" s="59"/>
      <c r="M25" s="59"/>
      <c r="N25" s="59"/>
      <c r="O25" s="59"/>
      <c r="P25" s="59"/>
    </row>
    <row r="26" spans="1:16">
      <c r="A26" s="56" t="s">
        <v>154</v>
      </c>
      <c r="B26" s="57" t="s">
        <v>267</v>
      </c>
      <c r="C26" s="89" t="s">
        <v>277</v>
      </c>
      <c r="D26" s="87" t="s">
        <v>274</v>
      </c>
      <c r="E26" s="63">
        <v>20</v>
      </c>
      <c r="F26" s="58"/>
      <c r="G26" s="49"/>
      <c r="H26" s="49"/>
      <c r="I26" s="49"/>
      <c r="J26" s="49"/>
      <c r="K26" s="49"/>
      <c r="L26" s="59"/>
      <c r="M26" s="59"/>
      <c r="N26" s="59"/>
      <c r="O26" s="59"/>
      <c r="P26" s="59"/>
    </row>
    <row r="27" spans="1:16">
      <c r="A27" s="56" t="s">
        <v>155</v>
      </c>
      <c r="B27" s="57" t="s">
        <v>267</v>
      </c>
      <c r="C27" s="89" t="s">
        <v>278</v>
      </c>
      <c r="D27" s="87" t="s">
        <v>274</v>
      </c>
      <c r="E27" s="63">
        <v>10</v>
      </c>
      <c r="F27" s="58"/>
      <c r="G27" s="49"/>
      <c r="H27" s="49"/>
      <c r="I27" s="58"/>
      <c r="J27" s="58"/>
      <c r="K27" s="49"/>
      <c r="L27" s="59"/>
      <c r="M27" s="59"/>
      <c r="N27" s="59"/>
      <c r="O27" s="59"/>
      <c r="P27" s="59"/>
    </row>
    <row r="28" spans="1:16">
      <c r="A28" s="56" t="s">
        <v>156</v>
      </c>
      <c r="B28" s="57" t="s">
        <v>267</v>
      </c>
      <c r="C28" s="89" t="s">
        <v>279</v>
      </c>
      <c r="D28" s="87" t="s">
        <v>274</v>
      </c>
      <c r="E28" s="68">
        <v>70</v>
      </c>
      <c r="F28" s="58"/>
      <c r="G28" s="49"/>
      <c r="H28" s="49"/>
      <c r="I28" s="50"/>
      <c r="J28" s="50"/>
      <c r="K28" s="49"/>
      <c r="L28" s="59"/>
      <c r="M28" s="59"/>
      <c r="N28" s="59"/>
      <c r="O28" s="59"/>
      <c r="P28" s="59"/>
    </row>
    <row r="29" spans="1:16">
      <c r="A29" s="60" t="s">
        <v>303</v>
      </c>
      <c r="B29" s="57"/>
      <c r="C29" s="168" t="s">
        <v>280</v>
      </c>
      <c r="D29" s="169"/>
      <c r="E29" s="63"/>
      <c r="F29" s="58"/>
      <c r="G29" s="49"/>
      <c r="H29" s="49"/>
      <c r="I29" s="49"/>
      <c r="J29" s="49"/>
      <c r="K29" s="49"/>
      <c r="L29" s="59"/>
      <c r="M29" s="59"/>
      <c r="N29" s="59"/>
      <c r="O29" s="59"/>
      <c r="P29" s="59"/>
    </row>
    <row r="30" spans="1:16">
      <c r="A30" s="56" t="s">
        <v>304</v>
      </c>
      <c r="B30" s="57" t="s">
        <v>267</v>
      </c>
      <c r="C30" s="89" t="s">
        <v>281</v>
      </c>
      <c r="D30" s="172" t="s">
        <v>174</v>
      </c>
      <c r="E30" s="63">
        <v>1</v>
      </c>
      <c r="F30" s="58"/>
      <c r="G30" s="49"/>
      <c r="H30" s="49"/>
      <c r="I30" s="58"/>
      <c r="J30" s="58"/>
      <c r="K30" s="49"/>
      <c r="L30" s="59"/>
      <c r="M30" s="59"/>
      <c r="N30" s="59"/>
      <c r="O30" s="59"/>
      <c r="P30" s="59"/>
    </row>
    <row r="31" spans="1:16">
      <c r="A31" s="56" t="s">
        <v>305</v>
      </c>
      <c r="B31" s="57" t="s">
        <v>267</v>
      </c>
      <c r="C31" s="89" t="s">
        <v>282</v>
      </c>
      <c r="D31" s="172" t="s">
        <v>37</v>
      </c>
      <c r="E31" s="68">
        <v>1</v>
      </c>
      <c r="F31" s="58"/>
      <c r="G31" s="49"/>
      <c r="H31" s="49"/>
      <c r="I31" s="50"/>
      <c r="J31" s="50"/>
      <c r="K31" s="49"/>
      <c r="L31" s="59"/>
      <c r="M31" s="59"/>
      <c r="N31" s="59"/>
      <c r="O31" s="59"/>
      <c r="P31" s="59"/>
    </row>
    <row r="32" spans="1:16">
      <c r="A32" s="56" t="s">
        <v>306</v>
      </c>
      <c r="B32" s="57" t="s">
        <v>267</v>
      </c>
      <c r="C32" s="89" t="s">
        <v>283</v>
      </c>
      <c r="D32" s="172" t="s">
        <v>37</v>
      </c>
      <c r="E32" s="63">
        <v>2</v>
      </c>
      <c r="F32" s="58"/>
      <c r="G32" s="49"/>
      <c r="H32" s="49"/>
      <c r="I32" s="49"/>
      <c r="J32" s="49"/>
      <c r="K32" s="49"/>
      <c r="L32" s="59"/>
      <c r="M32" s="59"/>
      <c r="N32" s="59"/>
      <c r="O32" s="59"/>
      <c r="P32" s="59"/>
    </row>
    <row r="33" spans="1:16">
      <c r="A33" s="56" t="s">
        <v>307</v>
      </c>
      <c r="B33" s="57" t="s">
        <v>267</v>
      </c>
      <c r="C33" s="89" t="s">
        <v>284</v>
      </c>
      <c r="D33" s="172" t="s">
        <v>37</v>
      </c>
      <c r="E33" s="63">
        <v>1</v>
      </c>
      <c r="F33" s="58"/>
      <c r="G33" s="49"/>
      <c r="H33" s="49"/>
      <c r="I33" s="58"/>
      <c r="J33" s="58"/>
      <c r="K33" s="49"/>
      <c r="L33" s="59"/>
      <c r="M33" s="59"/>
      <c r="N33" s="59"/>
      <c r="O33" s="59"/>
      <c r="P33" s="59"/>
    </row>
    <row r="34" spans="1:16">
      <c r="A34" s="56" t="s">
        <v>308</v>
      </c>
      <c r="B34" s="57" t="s">
        <v>267</v>
      </c>
      <c r="C34" s="89" t="s">
        <v>285</v>
      </c>
      <c r="D34" s="172" t="s">
        <v>0</v>
      </c>
      <c r="E34" s="68">
        <v>20</v>
      </c>
      <c r="F34" s="58"/>
      <c r="G34" s="49"/>
      <c r="H34" s="49"/>
      <c r="I34" s="50"/>
      <c r="J34" s="50"/>
      <c r="K34" s="49"/>
      <c r="L34" s="59"/>
      <c r="M34" s="59"/>
      <c r="N34" s="59"/>
      <c r="O34" s="59"/>
      <c r="P34" s="59"/>
    </row>
    <row r="35" spans="1:16">
      <c r="A35" s="60" t="s">
        <v>309</v>
      </c>
      <c r="B35" s="57"/>
      <c r="C35" s="168" t="s">
        <v>286</v>
      </c>
      <c r="D35" s="169"/>
      <c r="E35" s="63"/>
      <c r="F35" s="58"/>
      <c r="G35" s="49"/>
      <c r="H35" s="49"/>
      <c r="I35" s="49"/>
      <c r="J35" s="49"/>
      <c r="K35" s="49"/>
      <c r="L35" s="59"/>
      <c r="M35" s="59"/>
      <c r="N35" s="59"/>
      <c r="O35" s="59"/>
      <c r="P35" s="59"/>
    </row>
    <row r="36" spans="1:16" ht="38.25">
      <c r="A36" s="56" t="s">
        <v>310</v>
      </c>
      <c r="B36" s="57" t="s">
        <v>267</v>
      </c>
      <c r="C36" s="89" t="s">
        <v>287</v>
      </c>
      <c r="D36" s="67" t="s">
        <v>174</v>
      </c>
      <c r="E36" s="63">
        <v>3</v>
      </c>
      <c r="F36" s="58"/>
      <c r="G36" s="49"/>
      <c r="H36" s="49"/>
      <c r="I36" s="58"/>
      <c r="J36" s="58"/>
      <c r="K36" s="49"/>
      <c r="L36" s="59"/>
      <c r="M36" s="59"/>
      <c r="N36" s="59"/>
      <c r="O36" s="59"/>
      <c r="P36" s="59"/>
    </row>
    <row r="37" spans="1:16" ht="38.25">
      <c r="A37" s="56" t="s">
        <v>311</v>
      </c>
      <c r="B37" s="57" t="s">
        <v>267</v>
      </c>
      <c r="C37" s="89" t="s">
        <v>288</v>
      </c>
      <c r="D37" s="67" t="s">
        <v>174</v>
      </c>
      <c r="E37" s="68">
        <v>2</v>
      </c>
      <c r="F37" s="58"/>
      <c r="G37" s="49"/>
      <c r="H37" s="49"/>
      <c r="I37" s="50"/>
      <c r="J37" s="50"/>
      <c r="K37" s="49"/>
      <c r="L37" s="59"/>
      <c r="M37" s="59"/>
      <c r="N37" s="59"/>
      <c r="O37" s="59"/>
      <c r="P37" s="59"/>
    </row>
    <row r="38" spans="1:16" ht="38.25">
      <c r="A38" s="56" t="s">
        <v>312</v>
      </c>
      <c r="B38" s="57" t="s">
        <v>267</v>
      </c>
      <c r="C38" s="89" t="s">
        <v>289</v>
      </c>
      <c r="D38" s="67" t="s">
        <v>174</v>
      </c>
      <c r="E38" s="63">
        <v>2</v>
      </c>
      <c r="F38" s="58"/>
      <c r="G38" s="49"/>
      <c r="H38" s="49"/>
      <c r="I38" s="49"/>
      <c r="J38" s="49"/>
      <c r="K38" s="49"/>
      <c r="L38" s="59"/>
      <c r="M38" s="59"/>
      <c r="N38" s="59"/>
      <c r="O38" s="59"/>
      <c r="P38" s="59"/>
    </row>
    <row r="39" spans="1:16">
      <c r="A39" s="60" t="s">
        <v>313</v>
      </c>
      <c r="B39" s="57"/>
      <c r="C39" s="168" t="s">
        <v>290</v>
      </c>
      <c r="D39" s="169"/>
      <c r="E39" s="63"/>
      <c r="F39" s="58"/>
      <c r="G39" s="49"/>
      <c r="H39" s="49"/>
      <c r="I39" s="58"/>
      <c r="J39" s="58"/>
      <c r="K39" s="49"/>
      <c r="L39" s="59"/>
      <c r="M39" s="59"/>
      <c r="N39" s="59"/>
      <c r="O39" s="59"/>
      <c r="P39" s="59"/>
    </row>
    <row r="40" spans="1:16" ht="38.25">
      <c r="A40" s="56" t="s">
        <v>314</v>
      </c>
      <c r="B40" s="57" t="s">
        <v>267</v>
      </c>
      <c r="C40" s="176" t="s">
        <v>291</v>
      </c>
      <c r="D40" s="173" t="s">
        <v>174</v>
      </c>
      <c r="E40" s="68">
        <v>3</v>
      </c>
      <c r="F40" s="58"/>
      <c r="G40" s="49"/>
      <c r="H40" s="49"/>
      <c r="I40" s="50"/>
      <c r="J40" s="50"/>
      <c r="K40" s="49"/>
      <c r="L40" s="59"/>
      <c r="M40" s="59"/>
      <c r="N40" s="59"/>
      <c r="O40" s="59"/>
      <c r="P40" s="59"/>
    </row>
    <row r="41" spans="1:16" ht="38.25">
      <c r="A41" s="56" t="s">
        <v>315</v>
      </c>
      <c r="B41" s="57" t="s">
        <v>267</v>
      </c>
      <c r="C41" s="176" t="s">
        <v>292</v>
      </c>
      <c r="D41" s="173" t="s">
        <v>174</v>
      </c>
      <c r="E41" s="63">
        <v>1</v>
      </c>
      <c r="F41" s="58"/>
      <c r="G41" s="49"/>
      <c r="H41" s="49"/>
      <c r="I41" s="49"/>
      <c r="J41" s="49"/>
      <c r="K41" s="49"/>
      <c r="L41" s="59"/>
      <c r="M41" s="59"/>
      <c r="N41" s="59"/>
      <c r="O41" s="59"/>
      <c r="P41" s="59"/>
    </row>
    <row r="42" spans="1:16">
      <c r="A42" s="60" t="s">
        <v>316</v>
      </c>
      <c r="B42" s="57"/>
      <c r="C42" s="168" t="s">
        <v>293</v>
      </c>
      <c r="D42" s="169"/>
      <c r="E42" s="63"/>
      <c r="F42" s="58"/>
      <c r="G42" s="49"/>
      <c r="H42" s="49"/>
      <c r="I42" s="58"/>
      <c r="J42" s="58"/>
      <c r="K42" s="49"/>
      <c r="L42" s="59"/>
      <c r="M42" s="59"/>
      <c r="N42" s="59"/>
      <c r="O42" s="59"/>
      <c r="P42" s="59"/>
    </row>
    <row r="43" spans="1:16" ht="108.75" customHeight="1">
      <c r="A43" s="56" t="s">
        <v>317</v>
      </c>
      <c r="B43" s="57" t="s">
        <v>267</v>
      </c>
      <c r="C43" s="89" t="s">
        <v>294</v>
      </c>
      <c r="D43" s="67" t="s">
        <v>174</v>
      </c>
      <c r="E43" s="68">
        <v>6</v>
      </c>
      <c r="F43" s="58"/>
      <c r="G43" s="49"/>
      <c r="H43" s="49"/>
      <c r="I43" s="50"/>
      <c r="J43" s="50"/>
      <c r="K43" s="49"/>
      <c r="L43" s="59"/>
      <c r="M43" s="59"/>
      <c r="N43" s="59"/>
      <c r="O43" s="59"/>
      <c r="P43" s="59"/>
    </row>
    <row r="44" spans="1:16" ht="109.5" customHeight="1">
      <c r="A44" s="56" t="s">
        <v>318</v>
      </c>
      <c r="B44" s="57" t="s">
        <v>267</v>
      </c>
      <c r="C44" s="89" t="s">
        <v>295</v>
      </c>
      <c r="D44" s="67" t="s">
        <v>174</v>
      </c>
      <c r="E44" s="63">
        <v>8</v>
      </c>
      <c r="F44" s="58"/>
      <c r="G44" s="49"/>
      <c r="H44" s="49"/>
      <c r="I44" s="49"/>
      <c r="J44" s="49"/>
      <c r="K44" s="49"/>
      <c r="L44" s="59"/>
      <c r="M44" s="59"/>
      <c r="N44" s="59"/>
      <c r="O44" s="59"/>
      <c r="P44" s="59"/>
    </row>
    <row r="45" spans="1:16" ht="25.5">
      <c r="A45" s="56" t="s">
        <v>319</v>
      </c>
      <c r="B45" s="57" t="s">
        <v>267</v>
      </c>
      <c r="C45" s="89" t="s">
        <v>296</v>
      </c>
      <c r="D45" s="67" t="s">
        <v>174</v>
      </c>
      <c r="E45" s="63">
        <v>1</v>
      </c>
      <c r="F45" s="58"/>
      <c r="G45" s="49"/>
      <c r="H45" s="49"/>
      <c r="I45" s="58"/>
      <c r="J45" s="58"/>
      <c r="K45" s="49"/>
      <c r="L45" s="59"/>
      <c r="M45" s="59"/>
      <c r="N45" s="59"/>
      <c r="O45" s="59"/>
      <c r="P45" s="59"/>
    </row>
    <row r="46" spans="1:16">
      <c r="A46" s="60" t="s">
        <v>320</v>
      </c>
      <c r="B46" s="57"/>
      <c r="C46" s="168" t="s">
        <v>297</v>
      </c>
      <c r="D46" s="174"/>
      <c r="E46" s="68"/>
      <c r="F46" s="58"/>
      <c r="G46" s="49"/>
      <c r="H46" s="49"/>
      <c r="I46" s="50"/>
      <c r="J46" s="50"/>
      <c r="K46" s="49"/>
      <c r="L46" s="59"/>
      <c r="M46" s="59"/>
      <c r="N46" s="59"/>
      <c r="O46" s="59"/>
      <c r="P46" s="59"/>
    </row>
    <row r="47" spans="1:16">
      <c r="A47" s="56" t="s">
        <v>321</v>
      </c>
      <c r="B47" s="57" t="s">
        <v>267</v>
      </c>
      <c r="C47" s="89" t="s">
        <v>298</v>
      </c>
      <c r="D47" s="87" t="s">
        <v>299</v>
      </c>
      <c r="E47" s="63">
        <v>110</v>
      </c>
      <c r="F47" s="58"/>
      <c r="G47" s="49"/>
      <c r="H47" s="49"/>
      <c r="I47" s="49"/>
      <c r="J47" s="49"/>
      <c r="K47" s="49"/>
      <c r="L47" s="59"/>
      <c r="M47" s="59"/>
      <c r="N47" s="59"/>
      <c r="O47" s="59"/>
      <c r="P47" s="59"/>
    </row>
    <row r="48" spans="1:16">
      <c r="A48" s="56" t="s">
        <v>322</v>
      </c>
      <c r="B48" s="57" t="s">
        <v>267</v>
      </c>
      <c r="C48" s="89" t="s">
        <v>300</v>
      </c>
      <c r="D48" s="87" t="s">
        <v>299</v>
      </c>
      <c r="E48" s="63">
        <v>70</v>
      </c>
      <c r="F48" s="58"/>
      <c r="G48" s="49"/>
      <c r="H48" s="49"/>
      <c r="I48" s="58"/>
      <c r="J48" s="58"/>
      <c r="K48" s="49"/>
      <c r="L48" s="59"/>
      <c r="M48" s="59"/>
      <c r="N48" s="59"/>
      <c r="O48" s="59"/>
      <c r="P48" s="59"/>
    </row>
    <row r="49" spans="1:16" ht="15.75" customHeight="1">
      <c r="A49" s="60" t="s">
        <v>323</v>
      </c>
      <c r="B49" s="57"/>
      <c r="C49" s="168" t="s">
        <v>301</v>
      </c>
      <c r="D49" s="174"/>
      <c r="E49" s="68"/>
      <c r="F49" s="58"/>
      <c r="G49" s="49"/>
      <c r="H49" s="49"/>
      <c r="I49" s="50"/>
      <c r="J49" s="50"/>
      <c r="K49" s="49"/>
      <c r="L49" s="59"/>
      <c r="M49" s="59"/>
      <c r="N49" s="59"/>
      <c r="O49" s="59"/>
      <c r="P49" s="59"/>
    </row>
    <row r="50" spans="1:16" ht="25.5">
      <c r="A50" s="56" t="s">
        <v>324</v>
      </c>
      <c r="B50" s="57" t="s">
        <v>267</v>
      </c>
      <c r="C50" s="89" t="s">
        <v>302</v>
      </c>
      <c r="D50" s="67" t="s">
        <v>299</v>
      </c>
      <c r="E50" s="63">
        <v>110</v>
      </c>
      <c r="F50" s="58"/>
      <c r="G50" s="49"/>
      <c r="H50" s="49"/>
      <c r="I50" s="49"/>
      <c r="J50" s="49"/>
      <c r="K50" s="49"/>
      <c r="L50" s="59"/>
      <c r="M50" s="59"/>
      <c r="N50" s="59"/>
      <c r="O50" s="59"/>
      <c r="P50" s="59"/>
    </row>
    <row r="51" spans="1:16">
      <c r="A51" s="80"/>
      <c r="B51" s="81"/>
      <c r="C51" s="246" t="s">
        <v>58</v>
      </c>
      <c r="D51" s="246"/>
      <c r="E51" s="246"/>
      <c r="F51" s="246"/>
      <c r="G51" s="246"/>
      <c r="H51" s="246"/>
      <c r="I51" s="246"/>
      <c r="J51" s="246"/>
      <c r="K51" s="246"/>
      <c r="L51" s="46">
        <f>SUM(L18:L50)</f>
        <v>0</v>
      </c>
      <c r="M51" s="82">
        <f>SUM(M18:M50)</f>
        <v>0</v>
      </c>
      <c r="N51" s="82">
        <f>SUM(N18:N50)</f>
        <v>0</v>
      </c>
      <c r="O51" s="82">
        <f>SUM(O18:O50)</f>
        <v>0</v>
      </c>
      <c r="P51" s="82">
        <f t="shared" si="6"/>
        <v>0</v>
      </c>
    </row>
    <row r="52" spans="1:16">
      <c r="C52" s="9"/>
      <c r="E52" s="45"/>
      <c r="F52" s="45"/>
      <c r="G52" s="45"/>
      <c r="H52" s="45"/>
      <c r="I52" s="45"/>
      <c r="J52" s="45"/>
      <c r="K52" s="45"/>
      <c r="L52" s="45"/>
      <c r="M52" s="4"/>
      <c r="N52" s="7"/>
      <c r="O52" s="7"/>
      <c r="P52" s="7"/>
    </row>
    <row r="53" spans="1:16">
      <c r="C53" s="9"/>
      <c r="H53" s="1"/>
      <c r="I53" s="1"/>
      <c r="J53" s="1"/>
      <c r="K53" s="1"/>
      <c r="L53" s="1"/>
      <c r="M53" s="1"/>
      <c r="N53" s="1"/>
      <c r="O53" s="1"/>
      <c r="P53" s="1"/>
    </row>
    <row r="54" spans="1:16">
      <c r="C54" s="233"/>
      <c r="D54" s="233"/>
      <c r="E54" s="233"/>
      <c r="F54" s="233"/>
      <c r="G54" s="233"/>
      <c r="H54" s="233"/>
      <c r="I54" s="233"/>
      <c r="J54" s="233"/>
      <c r="K54" s="233"/>
      <c r="L54" s="233"/>
      <c r="M54" s="233"/>
      <c r="N54" s="233"/>
      <c r="O54" s="233"/>
      <c r="P54" s="233"/>
    </row>
    <row r="55" spans="1:16">
      <c r="C55" s="233" t="s">
        <v>50</v>
      </c>
      <c r="D55" s="233"/>
      <c r="E55" s="233"/>
      <c r="F55" s="233"/>
      <c r="G55" s="233"/>
      <c r="H55" s="233"/>
      <c r="I55" s="233"/>
      <c r="J55" s="233"/>
      <c r="K55" s="233"/>
      <c r="L55" s="233"/>
      <c r="M55" s="233"/>
      <c r="N55" s="233"/>
      <c r="O55" s="233"/>
      <c r="P55" s="233"/>
    </row>
    <row r="56" spans="1:16">
      <c r="C56" s="233"/>
      <c r="D56" s="233"/>
      <c r="E56" s="233"/>
      <c r="F56" s="233"/>
      <c r="G56" s="233"/>
      <c r="H56" s="233"/>
      <c r="I56" s="233"/>
      <c r="J56" s="233"/>
      <c r="K56" s="233"/>
      <c r="L56" s="233"/>
      <c r="M56" s="233"/>
      <c r="N56" s="233"/>
      <c r="O56" s="233"/>
      <c r="P56" s="233"/>
    </row>
    <row r="57" spans="1:16">
      <c r="C57" s="43"/>
      <c r="D57" s="43"/>
      <c r="E57" s="43"/>
      <c r="F57" s="43"/>
      <c r="G57" s="43"/>
      <c r="H57" s="43"/>
      <c r="I57" s="43"/>
      <c r="J57" s="43"/>
      <c r="K57" s="43"/>
      <c r="L57" s="43"/>
      <c r="M57" s="43"/>
      <c r="N57" s="43"/>
      <c r="O57" s="43"/>
      <c r="P57" s="43"/>
    </row>
    <row r="58" spans="1:16">
      <c r="C58" s="11"/>
      <c r="D58" s="43"/>
      <c r="E58" s="43"/>
      <c r="F58" s="43"/>
      <c r="G58" s="43"/>
      <c r="H58" s="43"/>
      <c r="I58" s="43"/>
      <c r="J58" s="43"/>
      <c r="K58" s="43"/>
      <c r="L58" s="43"/>
      <c r="M58" s="43"/>
      <c r="N58" s="43"/>
      <c r="O58" s="43"/>
      <c r="P58" s="43"/>
    </row>
    <row r="59" spans="1:16">
      <c r="C59" s="233"/>
      <c r="D59" s="233"/>
      <c r="E59" s="233"/>
      <c r="F59" s="233"/>
      <c r="G59" s="233"/>
      <c r="H59" s="233"/>
      <c r="I59" s="233"/>
      <c r="J59" s="233"/>
      <c r="K59" s="233"/>
      <c r="L59" s="233"/>
      <c r="M59" s="233"/>
      <c r="N59" s="233"/>
      <c r="O59" s="233"/>
      <c r="P59" s="233"/>
    </row>
    <row r="60" spans="1:16">
      <c r="C60" s="233" t="s">
        <v>50</v>
      </c>
      <c r="D60" s="233"/>
      <c r="E60" s="233"/>
      <c r="F60" s="233"/>
      <c r="G60" s="233"/>
      <c r="H60" s="233"/>
      <c r="I60" s="233"/>
      <c r="J60" s="233"/>
      <c r="K60" s="233"/>
      <c r="L60" s="233"/>
      <c r="M60" s="233"/>
      <c r="N60" s="233"/>
      <c r="O60" s="233"/>
      <c r="P60" s="233"/>
    </row>
    <row r="61" spans="1:16">
      <c r="C61" s="11"/>
      <c r="D61" s="43"/>
      <c r="E61" s="43"/>
      <c r="F61" s="43"/>
      <c r="G61" s="43"/>
      <c r="H61" s="43"/>
      <c r="I61" s="43"/>
      <c r="J61" s="43"/>
      <c r="K61" s="43"/>
      <c r="L61" s="43"/>
      <c r="M61" s="43"/>
      <c r="N61" s="43"/>
      <c r="O61" s="43"/>
      <c r="P61" s="43"/>
    </row>
    <row r="62" spans="1:16">
      <c r="C62" s="222"/>
      <c r="D62" s="222"/>
      <c r="E62" s="222"/>
      <c r="F62" s="222"/>
      <c r="G62" s="222"/>
      <c r="H62" s="222"/>
      <c r="I62" s="222"/>
      <c r="J62" s="222"/>
      <c r="K62" s="222"/>
      <c r="L62" s="222"/>
      <c r="M62" s="222"/>
      <c r="N62" s="222"/>
      <c r="O62" s="1"/>
      <c r="P62" s="1"/>
    </row>
    <row r="63" spans="1:16" s="8" customFormat="1">
      <c r="B63" s="7"/>
      <c r="C63" s="12"/>
      <c r="M63" s="26"/>
      <c r="N63" s="26"/>
      <c r="O63" s="26"/>
      <c r="P63" s="26"/>
    </row>
    <row r="64" spans="1:16">
      <c r="P64" s="42"/>
    </row>
  </sheetData>
  <mergeCells count="22">
    <mergeCell ref="C62:N62"/>
    <mergeCell ref="C51:K51"/>
    <mergeCell ref="C54:P54"/>
    <mergeCell ref="C55:P55"/>
    <mergeCell ref="C56:P56"/>
    <mergeCell ref="C59:P59"/>
    <mergeCell ref="C60:P60"/>
    <mergeCell ref="C11:J11"/>
    <mergeCell ref="F13:O13"/>
    <mergeCell ref="A15:A16"/>
    <mergeCell ref="B15:B16"/>
    <mergeCell ref="C15:C16"/>
    <mergeCell ref="D15:D16"/>
    <mergeCell ref="E15:E16"/>
    <mergeCell ref="F15:K15"/>
    <mergeCell ref="L15:P15"/>
    <mergeCell ref="C9:I9"/>
    <mergeCell ref="A2:L2"/>
    <mergeCell ref="A4:L4"/>
    <mergeCell ref="A5:L5"/>
    <mergeCell ref="C7:K7"/>
    <mergeCell ref="C8:I8"/>
  </mergeCells>
  <phoneticPr fontId="22" type="noConversion"/>
  <conditionalFormatting sqref="C19">
    <cfRule type="cellIs" dxfId="2" priority="4" stopIfTrue="1" operator="equal">
      <formula>0</formula>
    </cfRule>
  </conditionalFormatting>
  <conditionalFormatting sqref="C21:C22 C24:C25 C27:C28 C30:C31 C33:C34 C36:C37 C39:C40 C42:C43 C45:C46 C48:C49">
    <cfRule type="cellIs" dxfId="1" priority="3" stopIfTrue="1" operator="equal">
      <formula>0</formula>
    </cfRule>
  </conditionalFormatting>
  <pageMargins left="0.48" right="0.33" top="0.74803149606299213" bottom="0.74803149606299213" header="0.31496062992125984" footer="0.31496062992125984"/>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5F48F-71B3-4B7E-A716-9A5C95D5683B}">
  <sheetPr>
    <tabColor rgb="FF92D050"/>
  </sheetPr>
  <dimension ref="A1:P52"/>
  <sheetViews>
    <sheetView showZeros="0" workbookViewId="0">
      <selection activeCell="C7" sqref="C7:K7"/>
    </sheetView>
  </sheetViews>
  <sheetFormatPr defaultColWidth="9.140625" defaultRowHeight="12.75"/>
  <cols>
    <col min="1" max="1" width="6.140625" style="2" bestFit="1" customWidth="1"/>
    <col min="2" max="2" width="7.5703125" style="2" bestFit="1" customWidth="1"/>
    <col min="3" max="3" width="39.28515625" style="2" customWidth="1"/>
    <col min="4" max="4" width="6.5703125" style="2" bestFit="1" customWidth="1"/>
    <col min="5" max="6" width="5.5703125" style="2" bestFit="1" customWidth="1"/>
    <col min="7" max="7" width="5.7109375" style="2" bestFit="1" customWidth="1"/>
    <col min="8" max="8" width="6.5703125" style="2" bestFit="1" customWidth="1"/>
    <col min="9" max="9" width="7.5703125" style="2" bestFit="1" customWidth="1"/>
    <col min="10" max="10" width="5.5703125" style="2" bestFit="1" customWidth="1"/>
    <col min="11" max="11" width="8.28515625" style="2" customWidth="1"/>
    <col min="12" max="12" width="7.5703125" style="2" bestFit="1" customWidth="1"/>
    <col min="13" max="16" width="8.5703125" style="2" bestFit="1" customWidth="1"/>
    <col min="17" max="16384" width="9.140625" style="2"/>
  </cols>
  <sheetData>
    <row r="1" spans="1:16" s="8" customFormat="1">
      <c r="B1" s="7"/>
      <c r="C1" s="12"/>
    </row>
    <row r="2" spans="1:16">
      <c r="A2" s="229" t="s">
        <v>157</v>
      </c>
      <c r="B2" s="229"/>
      <c r="C2" s="229"/>
      <c r="D2" s="229"/>
      <c r="E2" s="229"/>
      <c r="F2" s="229"/>
      <c r="G2" s="229"/>
      <c r="H2" s="229"/>
      <c r="I2" s="229"/>
      <c r="J2" s="229"/>
      <c r="K2" s="229"/>
      <c r="L2" s="229"/>
      <c r="M2" s="1"/>
      <c r="N2" s="1"/>
      <c r="O2" s="1"/>
      <c r="P2" s="1"/>
    </row>
    <row r="3" spans="1:16">
      <c r="C3" s="9"/>
    </row>
    <row r="4" spans="1:16">
      <c r="A4" s="245" t="s">
        <v>142</v>
      </c>
      <c r="B4" s="245"/>
      <c r="C4" s="245"/>
      <c r="D4" s="245"/>
      <c r="E4" s="245"/>
      <c r="F4" s="245"/>
      <c r="G4" s="245"/>
      <c r="H4" s="245"/>
      <c r="I4" s="245"/>
      <c r="J4" s="245"/>
      <c r="K4" s="245"/>
      <c r="L4" s="245"/>
    </row>
    <row r="5" spans="1:16">
      <c r="A5" s="224" t="s">
        <v>44</v>
      </c>
      <c r="B5" s="224"/>
      <c r="C5" s="224"/>
      <c r="D5" s="224"/>
      <c r="E5" s="224"/>
      <c r="F5" s="224"/>
      <c r="G5" s="224"/>
      <c r="H5" s="224"/>
      <c r="I5" s="224"/>
      <c r="J5" s="224"/>
      <c r="K5" s="224"/>
      <c r="L5" s="224"/>
    </row>
    <row r="6" spans="1:16">
      <c r="C6" s="9"/>
    </row>
    <row r="7" spans="1:16" s="3" customFormat="1">
      <c r="C7" s="230" t="s">
        <v>488</v>
      </c>
      <c r="D7" s="230"/>
      <c r="E7" s="230"/>
      <c r="F7" s="230"/>
      <c r="G7" s="230"/>
      <c r="H7" s="230"/>
      <c r="I7" s="230"/>
      <c r="J7" s="230"/>
      <c r="K7" s="230"/>
      <c r="L7" s="28"/>
      <c r="M7" s="28"/>
      <c r="N7" s="28"/>
    </row>
    <row r="8" spans="1:16" s="3" customFormat="1" ht="12.75" customHeight="1">
      <c r="C8" s="230" t="s">
        <v>178</v>
      </c>
      <c r="D8" s="230"/>
      <c r="E8" s="230"/>
      <c r="F8" s="230"/>
      <c r="G8" s="230"/>
      <c r="H8" s="230"/>
      <c r="I8" s="230"/>
      <c r="J8" s="28"/>
      <c r="K8" s="28"/>
      <c r="L8" s="28"/>
      <c r="M8" s="28"/>
      <c r="N8" s="28"/>
    </row>
    <row r="9" spans="1:16" s="3" customFormat="1" ht="12.75" customHeight="1">
      <c r="C9" s="231" t="s">
        <v>179</v>
      </c>
      <c r="D9" s="231"/>
      <c r="E9" s="231"/>
      <c r="F9" s="231"/>
      <c r="G9" s="231"/>
      <c r="H9" s="231"/>
      <c r="I9" s="231"/>
      <c r="N9" s="4"/>
      <c r="O9" s="4"/>
    </row>
    <row r="10" spans="1:16" s="3" customFormat="1">
      <c r="C10" s="10" t="s">
        <v>478</v>
      </c>
    </row>
    <row r="11" spans="1:16" s="3" customFormat="1">
      <c r="C11" s="245" t="s">
        <v>485</v>
      </c>
      <c r="D11" s="245"/>
      <c r="E11" s="245"/>
      <c r="F11" s="245"/>
      <c r="G11" s="245"/>
      <c r="H11" s="245"/>
      <c r="I11" s="245"/>
      <c r="J11" s="245"/>
      <c r="K11" s="3" t="s">
        <v>2</v>
      </c>
      <c r="M11" s="5" t="s">
        <v>24</v>
      </c>
      <c r="N11" s="6">
        <f>P39</f>
        <v>0</v>
      </c>
    </row>
    <row r="12" spans="1:16" s="3" customFormat="1">
      <c r="C12" s="10"/>
    </row>
    <row r="13" spans="1:16" s="3" customFormat="1">
      <c r="C13" s="10"/>
      <c r="F13" s="245">
        <f>Kopsavilkums!C26</f>
        <v>0</v>
      </c>
      <c r="G13" s="245"/>
      <c r="H13" s="245"/>
      <c r="I13" s="245"/>
      <c r="J13" s="245"/>
      <c r="K13" s="245"/>
      <c r="L13" s="245"/>
      <c r="M13" s="245"/>
      <c r="N13" s="245"/>
      <c r="O13" s="245"/>
    </row>
    <row r="14" spans="1:16">
      <c r="C14" s="9"/>
    </row>
    <row r="15" spans="1:16" ht="12.75" customHeight="1">
      <c r="A15" s="243" t="s">
        <v>3</v>
      </c>
      <c r="B15" s="243" t="s">
        <v>4</v>
      </c>
      <c r="C15" s="244" t="s">
        <v>38</v>
      </c>
      <c r="D15" s="243" t="s">
        <v>5</v>
      </c>
      <c r="E15" s="243" t="s">
        <v>6</v>
      </c>
      <c r="F15" s="247" t="s">
        <v>7</v>
      </c>
      <c r="G15" s="247"/>
      <c r="H15" s="247"/>
      <c r="I15" s="247"/>
      <c r="J15" s="247"/>
      <c r="K15" s="247"/>
      <c r="L15" s="247" t="s">
        <v>8</v>
      </c>
      <c r="M15" s="247"/>
      <c r="N15" s="247"/>
      <c r="O15" s="247"/>
      <c r="P15" s="247"/>
    </row>
    <row r="16" spans="1:16" ht="90.75">
      <c r="A16" s="243"/>
      <c r="B16" s="243"/>
      <c r="C16" s="244"/>
      <c r="D16" s="243"/>
      <c r="E16" s="243"/>
      <c r="F16" s="40" t="s">
        <v>9</v>
      </c>
      <c r="G16" s="41" t="s">
        <v>39</v>
      </c>
      <c r="H16" s="40" t="s">
        <v>40</v>
      </c>
      <c r="I16" s="40" t="s">
        <v>41</v>
      </c>
      <c r="J16" s="40" t="s">
        <v>42</v>
      </c>
      <c r="K16" s="40" t="s">
        <v>22</v>
      </c>
      <c r="L16" s="40" t="s">
        <v>10</v>
      </c>
      <c r="M16" s="40" t="s">
        <v>40</v>
      </c>
      <c r="N16" s="40" t="s">
        <v>41</v>
      </c>
      <c r="O16" s="40" t="s">
        <v>42</v>
      </c>
      <c r="P16" s="40" t="s">
        <v>43</v>
      </c>
    </row>
    <row r="17" spans="1:16">
      <c r="A17" s="213">
        <v>1</v>
      </c>
      <c r="B17" s="213">
        <v>2</v>
      </c>
      <c r="C17" s="213">
        <v>3</v>
      </c>
      <c r="D17" s="213">
        <v>4</v>
      </c>
      <c r="E17" s="213">
        <v>5</v>
      </c>
      <c r="F17" s="213">
        <v>6</v>
      </c>
      <c r="G17" s="213">
        <v>7</v>
      </c>
      <c r="H17" s="213">
        <v>8</v>
      </c>
      <c r="I17" s="213">
        <v>9</v>
      </c>
      <c r="J17" s="213">
        <v>10</v>
      </c>
      <c r="K17" s="213">
        <v>11</v>
      </c>
      <c r="L17" s="213">
        <v>12</v>
      </c>
      <c r="M17" s="213">
        <v>13</v>
      </c>
      <c r="N17" s="213">
        <v>14</v>
      </c>
      <c r="O17" s="213">
        <v>15</v>
      </c>
      <c r="P17" s="213">
        <v>16</v>
      </c>
    </row>
    <row r="18" spans="1:16">
      <c r="A18" s="214" t="s">
        <v>158</v>
      </c>
      <c r="B18" s="213"/>
      <c r="C18" s="198" t="s">
        <v>454</v>
      </c>
      <c r="D18" s="199"/>
      <c r="E18" s="215"/>
      <c r="F18" s="216"/>
      <c r="G18" s="159"/>
      <c r="H18" s="79">
        <f t="shared" ref="H18" si="0">ROUND(G18*F18,2)</f>
        <v>0</v>
      </c>
      <c r="I18" s="79"/>
      <c r="J18" s="217"/>
      <c r="K18" s="79">
        <f t="shared" ref="K18" si="1">ROUND(J18+I18+H18,2)</f>
        <v>0</v>
      </c>
      <c r="L18" s="79">
        <f t="shared" ref="L18" si="2">ROUND(F18*E18,2)</f>
        <v>0</v>
      </c>
      <c r="M18" s="79">
        <f t="shared" ref="M18" si="3">ROUND(H18*E18,2)</f>
        <v>0</v>
      </c>
      <c r="N18" s="79">
        <f t="shared" ref="N18" si="4">ROUND(I18*E18,2)</f>
        <v>0</v>
      </c>
      <c r="O18" s="79">
        <f t="shared" ref="O18" si="5">ROUND(J18*E18,2)</f>
        <v>0</v>
      </c>
      <c r="P18" s="79">
        <f t="shared" ref="P18:P39" si="6">ROUND(O18+N18+M18,2)</f>
        <v>0</v>
      </c>
    </row>
    <row r="19" spans="1:16" ht="51">
      <c r="A19" s="218" t="s">
        <v>159</v>
      </c>
      <c r="B19" s="219" t="s">
        <v>267</v>
      </c>
      <c r="C19" s="200" t="s">
        <v>455</v>
      </c>
      <c r="D19" s="201" t="s">
        <v>172</v>
      </c>
      <c r="E19" s="79">
        <v>3</v>
      </c>
      <c r="F19" s="78"/>
      <c r="G19" s="79"/>
      <c r="H19" s="79"/>
      <c r="I19" s="122"/>
      <c r="J19" s="122"/>
      <c r="K19" s="79"/>
      <c r="L19" s="79"/>
      <c r="M19" s="79"/>
      <c r="N19" s="79"/>
      <c r="O19" s="79"/>
      <c r="P19" s="79"/>
    </row>
    <row r="20" spans="1:16" ht="63.75">
      <c r="A20" s="218" t="s">
        <v>160</v>
      </c>
      <c r="B20" s="219" t="s">
        <v>267</v>
      </c>
      <c r="C20" s="202" t="s">
        <v>456</v>
      </c>
      <c r="D20" s="203" t="s">
        <v>0</v>
      </c>
      <c r="E20" s="215">
        <v>3.5</v>
      </c>
      <c r="F20" s="78"/>
      <c r="G20" s="79"/>
      <c r="H20" s="79"/>
      <c r="I20" s="79"/>
      <c r="J20" s="79"/>
      <c r="K20" s="79"/>
      <c r="L20" s="79"/>
      <c r="M20" s="79"/>
      <c r="N20" s="79"/>
      <c r="O20" s="79"/>
      <c r="P20" s="79"/>
    </row>
    <row r="21" spans="1:16" ht="63.75">
      <c r="A21" s="218" t="s">
        <v>161</v>
      </c>
      <c r="B21" s="219" t="s">
        <v>267</v>
      </c>
      <c r="C21" s="202" t="s">
        <v>457</v>
      </c>
      <c r="D21" s="203" t="s">
        <v>0</v>
      </c>
      <c r="E21" s="215">
        <v>9.5</v>
      </c>
      <c r="F21" s="78"/>
      <c r="G21" s="79"/>
      <c r="H21" s="79"/>
      <c r="I21" s="78"/>
      <c r="J21" s="78"/>
      <c r="K21" s="79"/>
      <c r="L21" s="79"/>
      <c r="M21" s="79"/>
      <c r="N21" s="79"/>
      <c r="O21" s="79"/>
      <c r="P21" s="79"/>
    </row>
    <row r="22" spans="1:16" ht="63.75">
      <c r="A22" s="218" t="s">
        <v>162</v>
      </c>
      <c r="B22" s="219" t="s">
        <v>267</v>
      </c>
      <c r="C22" s="202" t="s">
        <v>458</v>
      </c>
      <c r="D22" s="203" t="s">
        <v>0</v>
      </c>
      <c r="E22" s="79">
        <v>8.1999999999999993</v>
      </c>
      <c r="F22" s="78"/>
      <c r="G22" s="79"/>
      <c r="H22" s="79"/>
      <c r="I22" s="122"/>
      <c r="J22" s="122"/>
      <c r="K22" s="79"/>
      <c r="L22" s="79"/>
      <c r="M22" s="79"/>
      <c r="N22" s="79"/>
      <c r="O22" s="79"/>
      <c r="P22" s="79"/>
    </row>
    <row r="23" spans="1:16">
      <c r="A23" s="218" t="s">
        <v>163</v>
      </c>
      <c r="B23" s="219" t="s">
        <v>267</v>
      </c>
      <c r="C23" s="204" t="s">
        <v>459</v>
      </c>
      <c r="D23" s="205" t="s">
        <v>37</v>
      </c>
      <c r="E23" s="215">
        <v>1</v>
      </c>
      <c r="F23" s="78"/>
      <c r="G23" s="79"/>
      <c r="H23" s="79"/>
      <c r="I23" s="79"/>
      <c r="J23" s="79"/>
      <c r="K23" s="79"/>
      <c r="L23" s="79"/>
      <c r="M23" s="79"/>
      <c r="N23" s="79"/>
      <c r="O23" s="79"/>
      <c r="P23" s="79"/>
    </row>
    <row r="24" spans="1:16">
      <c r="A24" s="218" t="s">
        <v>164</v>
      </c>
      <c r="B24" s="219" t="s">
        <v>267</v>
      </c>
      <c r="C24" s="204" t="s">
        <v>460</v>
      </c>
      <c r="D24" s="205" t="s">
        <v>37</v>
      </c>
      <c r="E24" s="215">
        <v>2</v>
      </c>
      <c r="F24" s="78"/>
      <c r="G24" s="79"/>
      <c r="H24" s="79"/>
      <c r="I24" s="78"/>
      <c r="J24" s="78"/>
      <c r="K24" s="79"/>
      <c r="L24" s="79"/>
      <c r="M24" s="79"/>
      <c r="N24" s="79"/>
      <c r="O24" s="79"/>
      <c r="P24" s="79"/>
    </row>
    <row r="25" spans="1:16">
      <c r="A25" s="218" t="s">
        <v>165</v>
      </c>
      <c r="B25" s="219" t="s">
        <v>267</v>
      </c>
      <c r="C25" s="200" t="s">
        <v>461</v>
      </c>
      <c r="D25" s="206" t="s">
        <v>37</v>
      </c>
      <c r="E25" s="79">
        <v>8</v>
      </c>
      <c r="F25" s="78"/>
      <c r="G25" s="79"/>
      <c r="H25" s="79"/>
      <c r="I25" s="122"/>
      <c r="J25" s="122"/>
      <c r="K25" s="79"/>
      <c r="L25" s="79"/>
      <c r="M25" s="79"/>
      <c r="N25" s="79"/>
      <c r="O25" s="79"/>
      <c r="P25" s="79"/>
    </row>
    <row r="26" spans="1:16" ht="51">
      <c r="A26" s="218" t="s">
        <v>166</v>
      </c>
      <c r="B26" s="219" t="s">
        <v>267</v>
      </c>
      <c r="C26" s="207" t="s">
        <v>462</v>
      </c>
      <c r="D26" s="208" t="s">
        <v>171</v>
      </c>
      <c r="E26" s="215">
        <v>1</v>
      </c>
      <c r="F26" s="78"/>
      <c r="G26" s="79"/>
      <c r="H26" s="79"/>
      <c r="I26" s="79"/>
      <c r="J26" s="79"/>
      <c r="K26" s="79"/>
      <c r="L26" s="79"/>
      <c r="M26" s="79"/>
      <c r="N26" s="79"/>
      <c r="O26" s="79"/>
      <c r="P26" s="79"/>
    </row>
    <row r="27" spans="1:16" ht="51">
      <c r="A27" s="218" t="s">
        <v>167</v>
      </c>
      <c r="B27" s="219" t="s">
        <v>267</v>
      </c>
      <c r="C27" s="207" t="s">
        <v>463</v>
      </c>
      <c r="D27" s="208" t="s">
        <v>171</v>
      </c>
      <c r="E27" s="215">
        <v>1</v>
      </c>
      <c r="F27" s="78"/>
      <c r="G27" s="79"/>
      <c r="H27" s="79"/>
      <c r="I27" s="78"/>
      <c r="J27" s="78"/>
      <c r="K27" s="79"/>
      <c r="L27" s="79"/>
      <c r="M27" s="79"/>
      <c r="N27" s="79"/>
      <c r="O27" s="79"/>
      <c r="P27" s="79"/>
    </row>
    <row r="28" spans="1:16" ht="127.5">
      <c r="A28" s="218" t="s">
        <v>168</v>
      </c>
      <c r="B28" s="219" t="s">
        <v>267</v>
      </c>
      <c r="C28" s="207" t="s">
        <v>464</v>
      </c>
      <c r="D28" s="208" t="s">
        <v>174</v>
      </c>
      <c r="E28" s="79">
        <v>1</v>
      </c>
      <c r="F28" s="78"/>
      <c r="G28" s="79"/>
      <c r="H28" s="79"/>
      <c r="I28" s="122"/>
      <c r="J28" s="122"/>
      <c r="K28" s="79"/>
      <c r="L28" s="79"/>
      <c r="M28" s="79"/>
      <c r="N28" s="79"/>
      <c r="O28" s="79"/>
      <c r="P28" s="79"/>
    </row>
    <row r="29" spans="1:16">
      <c r="A29" s="218" t="s">
        <v>169</v>
      </c>
      <c r="B29" s="219" t="s">
        <v>267</v>
      </c>
      <c r="C29" s="209" t="s">
        <v>465</v>
      </c>
      <c r="D29" s="206" t="s">
        <v>172</v>
      </c>
      <c r="E29" s="215">
        <v>1</v>
      </c>
      <c r="F29" s="78"/>
      <c r="G29" s="79"/>
      <c r="H29" s="79"/>
      <c r="I29" s="79"/>
      <c r="J29" s="79"/>
      <c r="K29" s="79"/>
      <c r="L29" s="79"/>
      <c r="M29" s="79"/>
      <c r="N29" s="79"/>
      <c r="O29" s="79"/>
      <c r="P29" s="79"/>
    </row>
    <row r="30" spans="1:16" ht="25.5">
      <c r="A30" s="218" t="s">
        <v>170</v>
      </c>
      <c r="B30" s="219" t="s">
        <v>267</v>
      </c>
      <c r="C30" s="209" t="s">
        <v>466</v>
      </c>
      <c r="D30" s="206" t="s">
        <v>51</v>
      </c>
      <c r="E30" s="215">
        <v>1</v>
      </c>
      <c r="F30" s="78"/>
      <c r="G30" s="79"/>
      <c r="H30" s="79"/>
      <c r="I30" s="78"/>
      <c r="J30" s="78"/>
      <c r="K30" s="79"/>
      <c r="L30" s="79"/>
      <c r="M30" s="79"/>
      <c r="N30" s="79"/>
      <c r="O30" s="79"/>
      <c r="P30" s="79"/>
    </row>
    <row r="31" spans="1:16">
      <c r="A31" s="214" t="s">
        <v>356</v>
      </c>
      <c r="B31" s="219"/>
      <c r="C31" s="210" t="s">
        <v>173</v>
      </c>
      <c r="D31" s="211"/>
      <c r="E31" s="79"/>
      <c r="F31" s="78"/>
      <c r="G31" s="79"/>
      <c r="H31" s="79"/>
      <c r="I31" s="122"/>
      <c r="J31" s="122"/>
      <c r="K31" s="79"/>
      <c r="L31" s="79"/>
      <c r="M31" s="79"/>
      <c r="N31" s="79"/>
      <c r="O31" s="79"/>
      <c r="P31" s="79"/>
    </row>
    <row r="32" spans="1:16" ht="63.75">
      <c r="A32" s="218" t="s">
        <v>474</v>
      </c>
      <c r="B32" s="219" t="s">
        <v>267</v>
      </c>
      <c r="C32" s="200" t="s">
        <v>467</v>
      </c>
      <c r="D32" s="201" t="s">
        <v>172</v>
      </c>
      <c r="E32" s="215">
        <v>3</v>
      </c>
      <c r="F32" s="78"/>
      <c r="G32" s="79"/>
      <c r="H32" s="79"/>
      <c r="I32" s="79"/>
      <c r="J32" s="79"/>
      <c r="K32" s="79"/>
      <c r="L32" s="79"/>
      <c r="M32" s="79"/>
      <c r="N32" s="79"/>
      <c r="O32" s="79"/>
      <c r="P32" s="79"/>
    </row>
    <row r="33" spans="1:16" ht="25.5">
      <c r="A33" s="218" t="s">
        <v>475</v>
      </c>
      <c r="B33" s="219"/>
      <c r="C33" s="200" t="s">
        <v>468</v>
      </c>
      <c r="D33" s="201" t="s">
        <v>37</v>
      </c>
      <c r="E33" s="215">
        <v>2</v>
      </c>
      <c r="F33" s="78"/>
      <c r="G33" s="79"/>
      <c r="H33" s="79"/>
      <c r="I33" s="78"/>
      <c r="J33" s="78"/>
      <c r="K33" s="79"/>
      <c r="L33" s="79"/>
      <c r="M33" s="79"/>
      <c r="N33" s="79"/>
      <c r="O33" s="79"/>
      <c r="P33" s="79"/>
    </row>
    <row r="34" spans="1:16" ht="25.5">
      <c r="A34" s="218" t="s">
        <v>357</v>
      </c>
      <c r="B34" s="219" t="s">
        <v>267</v>
      </c>
      <c r="C34" s="200" t="s">
        <v>469</v>
      </c>
      <c r="D34" s="201" t="s">
        <v>37</v>
      </c>
      <c r="E34" s="79">
        <v>1</v>
      </c>
      <c r="F34" s="78"/>
      <c r="G34" s="79"/>
      <c r="H34" s="79"/>
      <c r="I34" s="122"/>
      <c r="J34" s="122"/>
      <c r="K34" s="79"/>
      <c r="L34" s="79"/>
      <c r="M34" s="79"/>
      <c r="N34" s="79"/>
      <c r="O34" s="79"/>
      <c r="P34" s="79"/>
    </row>
    <row r="35" spans="1:16" ht="38.25">
      <c r="A35" s="218" t="s">
        <v>358</v>
      </c>
      <c r="B35" s="219" t="s">
        <v>267</v>
      </c>
      <c r="C35" s="202" t="s">
        <v>470</v>
      </c>
      <c r="D35" s="212" t="s">
        <v>0</v>
      </c>
      <c r="E35" s="215">
        <v>1.2</v>
      </c>
      <c r="F35" s="78"/>
      <c r="G35" s="79"/>
      <c r="H35" s="79"/>
      <c r="I35" s="79"/>
      <c r="J35" s="79"/>
      <c r="K35" s="79"/>
      <c r="L35" s="79"/>
      <c r="M35" s="79"/>
      <c r="N35" s="79"/>
      <c r="O35" s="79"/>
      <c r="P35" s="79"/>
    </row>
    <row r="36" spans="1:16" ht="38.25">
      <c r="A36" s="218" t="s">
        <v>359</v>
      </c>
      <c r="B36" s="219" t="s">
        <v>267</v>
      </c>
      <c r="C36" s="202" t="s">
        <v>471</v>
      </c>
      <c r="D36" s="212" t="s">
        <v>0</v>
      </c>
      <c r="E36" s="215">
        <v>4.8</v>
      </c>
      <c r="F36" s="78"/>
      <c r="G36" s="79"/>
      <c r="H36" s="79"/>
      <c r="I36" s="78"/>
      <c r="J36" s="78"/>
      <c r="K36" s="79"/>
      <c r="L36" s="79"/>
      <c r="M36" s="79"/>
      <c r="N36" s="79"/>
      <c r="O36" s="79"/>
      <c r="P36" s="79"/>
    </row>
    <row r="37" spans="1:16" ht="51">
      <c r="A37" s="218" t="s">
        <v>360</v>
      </c>
      <c r="B37" s="219" t="s">
        <v>267</v>
      </c>
      <c r="C37" s="202" t="s">
        <v>472</v>
      </c>
      <c r="D37" s="212" t="s">
        <v>0</v>
      </c>
      <c r="E37" s="79">
        <v>4.3000000000000007</v>
      </c>
      <c r="F37" s="78"/>
      <c r="G37" s="79"/>
      <c r="H37" s="79"/>
      <c r="I37" s="122"/>
      <c r="J37" s="122"/>
      <c r="K37" s="79"/>
      <c r="L37" s="79"/>
      <c r="M37" s="79"/>
      <c r="N37" s="79"/>
      <c r="O37" s="79"/>
      <c r="P37" s="79"/>
    </row>
    <row r="38" spans="1:16" ht="25.5">
      <c r="A38" s="218" t="s">
        <v>361</v>
      </c>
      <c r="B38" s="219" t="s">
        <v>267</v>
      </c>
      <c r="C38" s="202" t="s">
        <v>473</v>
      </c>
      <c r="D38" s="201" t="s">
        <v>172</v>
      </c>
      <c r="E38" s="215">
        <v>1</v>
      </c>
      <c r="F38" s="78"/>
      <c r="G38" s="79"/>
      <c r="H38" s="79"/>
      <c r="I38" s="79"/>
      <c r="J38" s="79"/>
      <c r="K38" s="79"/>
      <c r="L38" s="79"/>
      <c r="M38" s="79"/>
      <c r="N38" s="79"/>
      <c r="O38" s="79"/>
      <c r="P38" s="79"/>
    </row>
    <row r="39" spans="1:16">
      <c r="A39" s="218"/>
      <c r="B39" s="220"/>
      <c r="C39" s="248" t="s">
        <v>58</v>
      </c>
      <c r="D39" s="248"/>
      <c r="E39" s="248"/>
      <c r="F39" s="248"/>
      <c r="G39" s="248"/>
      <c r="H39" s="248"/>
      <c r="I39" s="248"/>
      <c r="J39" s="248"/>
      <c r="K39" s="248"/>
      <c r="L39" s="78">
        <f>SUM(L18:L38)</f>
        <v>0</v>
      </c>
      <c r="M39" s="221">
        <f>SUM(M18:M38)</f>
        <v>0</v>
      </c>
      <c r="N39" s="221">
        <f>SUM(N18:N38)</f>
        <v>0</v>
      </c>
      <c r="O39" s="221">
        <f>SUM(O18:O38)</f>
        <v>0</v>
      </c>
      <c r="P39" s="221">
        <f t="shared" si="6"/>
        <v>0</v>
      </c>
    </row>
    <row r="40" spans="1:16">
      <c r="C40" s="9"/>
      <c r="E40" s="45"/>
      <c r="F40" s="45"/>
      <c r="G40" s="45"/>
      <c r="H40" s="45"/>
      <c r="I40" s="45"/>
      <c r="J40" s="45"/>
      <c r="K40" s="45"/>
      <c r="L40" s="45"/>
      <c r="M40" s="4"/>
      <c r="N40" s="7"/>
      <c r="O40" s="7"/>
      <c r="P40" s="7"/>
    </row>
    <row r="41" spans="1:16">
      <c r="C41" s="9"/>
      <c r="H41" s="1"/>
      <c r="I41" s="1"/>
      <c r="J41" s="1"/>
      <c r="K41" s="1"/>
      <c r="L41" s="1"/>
      <c r="M41" s="1"/>
      <c r="N41" s="1"/>
      <c r="O41" s="1"/>
      <c r="P41" s="1"/>
    </row>
    <row r="42" spans="1:16">
      <c r="C42" s="233"/>
      <c r="D42" s="233"/>
      <c r="E42" s="233"/>
      <c r="F42" s="233"/>
      <c r="G42" s="233"/>
      <c r="H42" s="233"/>
      <c r="I42" s="233"/>
      <c r="J42" s="233"/>
      <c r="K42" s="233"/>
      <c r="L42" s="233"/>
      <c r="M42" s="233"/>
      <c r="N42" s="233"/>
      <c r="O42" s="233"/>
      <c r="P42" s="233"/>
    </row>
    <row r="43" spans="1:16">
      <c r="C43" s="233" t="s">
        <v>50</v>
      </c>
      <c r="D43" s="233"/>
      <c r="E43" s="233"/>
      <c r="F43" s="233"/>
      <c r="G43" s="233"/>
      <c r="H43" s="233"/>
      <c r="I43" s="233"/>
      <c r="J43" s="233"/>
      <c r="K43" s="233"/>
      <c r="L43" s="233"/>
      <c r="M43" s="233"/>
      <c r="N43" s="233"/>
      <c r="O43" s="233"/>
      <c r="P43" s="233"/>
    </row>
    <row r="44" spans="1:16">
      <c r="C44" s="233" t="s">
        <v>476</v>
      </c>
      <c r="D44" s="233"/>
      <c r="E44" s="233"/>
      <c r="F44" s="233"/>
      <c r="G44" s="233"/>
      <c r="H44" s="233"/>
      <c r="I44" s="233"/>
      <c r="J44" s="233"/>
      <c r="K44" s="233"/>
      <c r="L44" s="233"/>
      <c r="M44" s="233"/>
      <c r="N44" s="233"/>
      <c r="O44" s="233"/>
      <c r="P44" s="233"/>
    </row>
    <row r="45" spans="1:16">
      <c r="C45" s="43"/>
      <c r="D45" s="43"/>
      <c r="E45" s="43"/>
      <c r="F45" s="43"/>
      <c r="G45" s="43"/>
      <c r="H45" s="43"/>
      <c r="I45" s="43"/>
      <c r="J45" s="43"/>
      <c r="K45" s="43"/>
      <c r="L45" s="43"/>
      <c r="M45" s="43"/>
      <c r="N45" s="43"/>
      <c r="O45" s="43"/>
      <c r="P45" s="43"/>
    </row>
    <row r="46" spans="1:16">
      <c r="C46" s="11"/>
      <c r="D46" s="43"/>
      <c r="E46" s="43"/>
      <c r="F46" s="43"/>
      <c r="G46" s="43"/>
      <c r="H46" s="43"/>
      <c r="I46" s="43"/>
      <c r="J46" s="43"/>
      <c r="K46" s="43"/>
      <c r="L46" s="43"/>
      <c r="M46" s="43"/>
      <c r="N46" s="43"/>
      <c r="O46" s="43"/>
      <c r="P46" s="43"/>
    </row>
    <row r="47" spans="1:16">
      <c r="C47" s="233"/>
      <c r="D47" s="233"/>
      <c r="E47" s="233"/>
      <c r="F47" s="233"/>
      <c r="G47" s="233"/>
      <c r="H47" s="233"/>
      <c r="I47" s="233"/>
      <c r="J47" s="233"/>
      <c r="K47" s="233"/>
      <c r="L47" s="233"/>
      <c r="M47" s="233"/>
      <c r="N47" s="233"/>
      <c r="O47" s="233"/>
      <c r="P47" s="233"/>
    </row>
    <row r="48" spans="1:16">
      <c r="C48" s="233" t="s">
        <v>50</v>
      </c>
      <c r="D48" s="233"/>
      <c r="E48" s="233"/>
      <c r="F48" s="233"/>
      <c r="G48" s="233"/>
      <c r="H48" s="233"/>
      <c r="I48" s="233"/>
      <c r="J48" s="233"/>
      <c r="K48" s="233"/>
      <c r="L48" s="233"/>
      <c r="M48" s="233"/>
      <c r="N48" s="233"/>
      <c r="O48" s="233"/>
      <c r="P48" s="233"/>
    </row>
    <row r="49" spans="2:16">
      <c r="C49" s="11"/>
      <c r="D49" s="43"/>
      <c r="E49" s="43"/>
      <c r="F49" s="43"/>
      <c r="G49" s="43"/>
      <c r="H49" s="43"/>
      <c r="I49" s="43"/>
      <c r="J49" s="43"/>
      <c r="K49" s="43"/>
      <c r="L49" s="43"/>
      <c r="M49" s="43"/>
      <c r="N49" s="43"/>
      <c r="O49" s="43"/>
      <c r="P49" s="43"/>
    </row>
    <row r="50" spans="2:16">
      <c r="C50" s="222"/>
      <c r="D50" s="222"/>
      <c r="E50" s="222"/>
      <c r="F50" s="222"/>
      <c r="G50" s="222"/>
      <c r="H50" s="222"/>
      <c r="I50" s="222"/>
      <c r="J50" s="222"/>
      <c r="K50" s="222"/>
      <c r="L50" s="222"/>
      <c r="M50" s="222"/>
      <c r="N50" s="222"/>
      <c r="O50" s="1"/>
      <c r="P50" s="1"/>
    </row>
    <row r="51" spans="2:16" s="8" customFormat="1">
      <c r="B51" s="7"/>
      <c r="C51" s="12"/>
      <c r="M51" s="26"/>
      <c r="N51" s="26"/>
      <c r="O51" s="26"/>
      <c r="P51" s="26"/>
    </row>
    <row r="52" spans="2:16">
      <c r="P52" s="42"/>
    </row>
  </sheetData>
  <mergeCells count="22">
    <mergeCell ref="C50:N50"/>
    <mergeCell ref="C39:K39"/>
    <mergeCell ref="C42:P42"/>
    <mergeCell ref="C43:P43"/>
    <mergeCell ref="C44:P44"/>
    <mergeCell ref="C47:P47"/>
    <mergeCell ref="C48:P48"/>
    <mergeCell ref="C11:J11"/>
    <mergeCell ref="F13:O13"/>
    <mergeCell ref="A15:A16"/>
    <mergeCell ref="B15:B16"/>
    <mergeCell ref="C15:C16"/>
    <mergeCell ref="D15:D16"/>
    <mergeCell ref="E15:E16"/>
    <mergeCell ref="F15:K15"/>
    <mergeCell ref="L15:P15"/>
    <mergeCell ref="C9:I9"/>
    <mergeCell ref="A2:L2"/>
    <mergeCell ref="A4:L4"/>
    <mergeCell ref="A5:L5"/>
    <mergeCell ref="C7:K7"/>
    <mergeCell ref="C8:I8"/>
  </mergeCells>
  <phoneticPr fontId="22" type="noConversion"/>
  <conditionalFormatting sqref="C38">
    <cfRule type="cellIs" dxfId="0" priority="1" stopIfTrue="1" operator="equal">
      <formula>0</formula>
    </cfRule>
  </conditionalFormatting>
  <pageMargins left="0.70866141732283472" right="0.4" top="0.56999999999999995" bottom="0.74803149606299213"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5</vt:i4>
      </vt:variant>
      <vt:variant>
        <vt:lpstr>Diapazoni ar nosaukumiem</vt:lpstr>
      </vt:variant>
      <vt:variant>
        <vt:i4>8</vt:i4>
      </vt:variant>
    </vt:vector>
  </HeadingPairs>
  <TitlesOfParts>
    <vt:vector size="13" baseType="lpstr">
      <vt:lpstr>Būvn. Koptāme</vt:lpstr>
      <vt:lpstr>Kopsavilkums</vt:lpstr>
      <vt:lpstr>LT-1 dop, ar</vt:lpstr>
      <vt:lpstr>LT-2 el</vt:lpstr>
      <vt:lpstr>LT-3 uk</vt:lpstr>
      <vt:lpstr>'Būvn. Koptāme'!Drukas_apgabals</vt:lpstr>
      <vt:lpstr>Kopsavilkums!Drukas_apgabals</vt:lpstr>
      <vt:lpstr>'LT-1 dop, ar'!Drukas_apgabals</vt:lpstr>
      <vt:lpstr>'LT-2 el'!Drukas_apgabals</vt:lpstr>
      <vt:lpstr>'LT-3 uk'!Drukas_apgabals</vt:lpstr>
      <vt:lpstr>'LT-1 dop, ar'!Drukāt_virsrakstus</vt:lpstr>
      <vt:lpstr>'LT-2 el'!Drukāt_virsrakstus</vt:lpstr>
      <vt:lpstr>'LT-3 uk'!Drukāt_virsrakstus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4Stils</dc:creator>
  <cp:lastModifiedBy>Admin</cp:lastModifiedBy>
  <cp:lastPrinted>2023-10-19T06:41:53Z</cp:lastPrinted>
  <dcterms:created xsi:type="dcterms:W3CDTF">2011-08-11T11:00:57Z</dcterms:created>
  <dcterms:modified xsi:type="dcterms:W3CDTF">2024-03-15T11:36:31Z</dcterms:modified>
</cp:coreProperties>
</file>