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R:\Iepirkumu_un_ligumu_dala\Aktualie iepirkumi\TIRGUS_PRIEKSIZPETES_2023\2024_GADS\BKUS_2024_72_TP_Rezerves daļu un piederumu iegāde pacientu novērošanas monitoriem un funkcionālās diagnostiskas iekārtām_Ginta\"/>
    </mc:Choice>
  </mc:AlternateContent>
  <xr:revisionPtr revIDLastSave="0" documentId="8_{D0451613-85F3-412C-821A-08584FEC5A9F}" xr6:coauthVersionLast="47" xr6:coauthVersionMax="47" xr10:uidLastSave="{00000000-0000-0000-0000-000000000000}"/>
  <bookViews>
    <workbookView xWindow="-108" yWindow="-108" windowWidth="23256" windowHeight="12576" tabRatio="717" activeTab="2" xr2:uid="{00000000-000D-0000-FFFF-FFFF00000000}"/>
  </bookViews>
  <sheets>
    <sheet name="Kopsavilkums" sheetId="3" r:id="rId1"/>
    <sheet name="Obligātās prasības" sheetId="1" r:id="rId2"/>
    <sheet name="Tehn.spec. un Tehn_Fin.pied.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88" i="2" l="1"/>
  <c r="K661" i="2"/>
  <c r="K645" i="2"/>
  <c r="K638" i="2"/>
  <c r="K616" i="2"/>
  <c r="K572" i="2"/>
  <c r="K559" i="2"/>
  <c r="K545" i="2"/>
  <c r="K536" i="2"/>
  <c r="K526" i="2"/>
  <c r="K472" i="2"/>
  <c r="K462" i="2"/>
  <c r="K442" i="2"/>
  <c r="K436" i="2"/>
  <c r="K420" i="2"/>
  <c r="K408" i="2"/>
  <c r="K398" i="2"/>
  <c r="K389" i="2"/>
  <c r="K360" i="2"/>
  <c r="K322" i="2"/>
  <c r="K307" i="2"/>
  <c r="K288" i="2"/>
  <c r="K271" i="2"/>
  <c r="K234" i="2"/>
  <c r="K194" i="2"/>
  <c r="K185" i="2"/>
  <c r="K179" i="2"/>
  <c r="K171" i="2"/>
  <c r="K132" i="2"/>
  <c r="K6" i="2"/>
  <c r="I576" i="2"/>
  <c r="I575" i="2" l="1"/>
  <c r="I108" i="2" l="1"/>
  <c r="I109" i="2"/>
  <c r="I110" i="2"/>
  <c r="I107" i="2"/>
  <c r="I635" i="2"/>
  <c r="I634" i="2"/>
  <c r="I633" i="2"/>
  <c r="I632" i="2"/>
  <c r="I631" i="2"/>
  <c r="I628" i="2"/>
  <c r="I627" i="2"/>
  <c r="I625" i="2"/>
  <c r="I624" i="2"/>
  <c r="I622" i="2"/>
  <c r="I621" i="2"/>
  <c r="I619" i="2"/>
  <c r="I601" i="2"/>
  <c r="I599" i="2"/>
  <c r="I598" i="2"/>
  <c r="I597" i="2"/>
  <c r="I606" i="2"/>
  <c r="I605" i="2"/>
  <c r="I604" i="2"/>
  <c r="I610" i="2"/>
  <c r="I609" i="2"/>
  <c r="I608" i="2"/>
  <c r="I595" i="2"/>
  <c r="I594" i="2"/>
  <c r="I569" i="2"/>
  <c r="I568" i="2"/>
  <c r="I566" i="2"/>
  <c r="I565" i="2"/>
  <c r="I564" i="2"/>
  <c r="I562" i="2"/>
  <c r="I532" i="2"/>
  <c r="I533" i="2"/>
  <c r="I531" i="2"/>
  <c r="I505" i="2"/>
  <c r="I506" i="2"/>
  <c r="I502" i="2"/>
  <c r="I432" i="2"/>
  <c r="I433" i="2"/>
  <c r="I431" i="2"/>
  <c r="I429" i="2"/>
  <c r="I428" i="2"/>
  <c r="I423" i="2"/>
  <c r="I424" i="2"/>
  <c r="I425" i="2"/>
  <c r="I426" i="2"/>
  <c r="I422" i="2"/>
  <c r="I417" i="2"/>
  <c r="I418" i="2"/>
  <c r="I416" i="2"/>
  <c r="I411" i="2"/>
  <c r="I412" i="2"/>
  <c r="I413" i="2"/>
  <c r="I410" i="2"/>
  <c r="I402" i="2"/>
  <c r="I403" i="2"/>
  <c r="I404" i="2"/>
  <c r="I405" i="2"/>
  <c r="I401" i="2"/>
  <c r="I390" i="2"/>
  <c r="I391" i="2"/>
  <c r="I392" i="2"/>
  <c r="I393" i="2"/>
  <c r="I394" i="2"/>
  <c r="I395" i="2"/>
  <c r="I389" i="2"/>
  <c r="I292" i="2"/>
  <c r="I293" i="2"/>
  <c r="I220" i="2"/>
  <c r="I219" i="2"/>
  <c r="I216" i="2"/>
  <c r="I215" i="2"/>
  <c r="I199" i="2"/>
  <c r="I200" i="2"/>
  <c r="I167" i="2"/>
  <c r="I168" i="2"/>
  <c r="I169" i="2"/>
  <c r="I166" i="2"/>
  <c r="I94" i="2"/>
  <c r="I95" i="2"/>
  <c r="I96" i="2"/>
  <c r="I97" i="2"/>
  <c r="I93" i="2"/>
  <c r="I692" i="2"/>
  <c r="I523" i="2"/>
  <c r="I501" i="2"/>
  <c r="I500" i="2"/>
  <c r="I241" i="2"/>
  <c r="I317" i="2" l="1"/>
  <c r="I231" i="2" l="1"/>
  <c r="I208" i="2" l="1"/>
  <c r="I207" i="2"/>
  <c r="I138" i="2" l="1"/>
  <c r="I612" i="2" l="1"/>
  <c r="I613" i="2"/>
  <c r="I614" i="2"/>
  <c r="I684" i="2" l="1"/>
  <c r="I681" i="2"/>
  <c r="I677" i="2"/>
  <c r="I678" i="2"/>
  <c r="I679" i="2"/>
  <c r="I680" i="2"/>
  <c r="I673" i="2"/>
  <c r="I674" i="2"/>
  <c r="I691" i="2" l="1"/>
  <c r="I690" i="2"/>
  <c r="I689" i="2"/>
  <c r="I688" i="2"/>
  <c r="I667" i="2"/>
  <c r="I668" i="2"/>
  <c r="I670" i="2"/>
  <c r="I671" i="2"/>
  <c r="I672" i="2"/>
  <c r="I676" i="2"/>
  <c r="I682" i="2"/>
  <c r="I683" i="2"/>
  <c r="I685" i="2"/>
  <c r="I665" i="2"/>
  <c r="I664" i="2"/>
  <c r="I652" i="2"/>
  <c r="I653" i="2"/>
  <c r="I655" i="2"/>
  <c r="I656" i="2"/>
  <c r="I657" i="2"/>
  <c r="I658" i="2"/>
  <c r="I650" i="2"/>
  <c r="I649" i="2"/>
  <c r="I647" i="2"/>
  <c r="I642" i="2"/>
  <c r="I643" i="2"/>
  <c r="I641" i="2"/>
  <c r="I640" i="2"/>
  <c r="I578" i="2"/>
  <c r="I579" i="2"/>
  <c r="I580" i="2"/>
  <c r="I581" i="2"/>
  <c r="I583" i="2"/>
  <c r="I584" i="2"/>
  <c r="I585" i="2"/>
  <c r="I586" i="2"/>
  <c r="I588" i="2"/>
  <c r="I589" i="2"/>
  <c r="I591" i="2"/>
  <c r="I592" i="2"/>
  <c r="I593" i="2"/>
  <c r="I600" i="2"/>
  <c r="I574" i="2"/>
  <c r="I553" i="2"/>
  <c r="I554" i="2"/>
  <c r="I555" i="2"/>
  <c r="I556" i="2"/>
  <c r="I557" i="2"/>
  <c r="I551" i="2"/>
  <c r="I550" i="2"/>
  <c r="I542" i="2"/>
  <c r="I543" i="2"/>
  <c r="I540" i="2"/>
  <c r="I539" i="2"/>
  <c r="I520" i="2"/>
  <c r="I521" i="2"/>
  <c r="I522" i="2"/>
  <c r="I518" i="2"/>
  <c r="I517" i="2"/>
  <c r="I516" i="2"/>
  <c r="I514" i="2"/>
  <c r="I513" i="2"/>
  <c r="I512" i="2"/>
  <c r="I511" i="2"/>
  <c r="I509" i="2"/>
  <c r="I508" i="2"/>
  <c r="I507" i="2"/>
  <c r="I504" i="2"/>
  <c r="I478" i="2"/>
  <c r="I479" i="2"/>
  <c r="I480" i="2"/>
  <c r="I481" i="2"/>
  <c r="I482" i="2"/>
  <c r="I484" i="2"/>
  <c r="I485" i="2"/>
  <c r="I486" i="2"/>
  <c r="I487" i="2"/>
  <c r="I489" i="2"/>
  <c r="I490" i="2"/>
  <c r="I491" i="2"/>
  <c r="I492" i="2"/>
  <c r="I493" i="2"/>
  <c r="I495" i="2"/>
  <c r="I496" i="2"/>
  <c r="I497" i="2"/>
  <c r="I498" i="2"/>
  <c r="I499" i="2"/>
  <c r="I477" i="2"/>
  <c r="I476" i="2"/>
  <c r="I475" i="2"/>
  <c r="I474" i="2"/>
  <c r="I467" i="2"/>
  <c r="I468" i="2"/>
  <c r="I469" i="2"/>
  <c r="I466" i="2"/>
  <c r="I464" i="2"/>
  <c r="I463" i="2"/>
  <c r="I462" i="2"/>
  <c r="I460" i="2"/>
  <c r="I459" i="2"/>
  <c r="I458" i="2"/>
  <c r="I457" i="2"/>
  <c r="I456" i="2"/>
  <c r="I454" i="2"/>
  <c r="I450" i="2"/>
  <c r="I451" i="2"/>
  <c r="I452" i="2"/>
  <c r="I449" i="2"/>
  <c r="I448" i="2"/>
  <c r="I447" i="2"/>
  <c r="I445" i="2"/>
  <c r="I444" i="2"/>
  <c r="I443" i="2"/>
  <c r="I439" i="2"/>
  <c r="I438" i="2"/>
  <c r="I437" i="2"/>
  <c r="I386" i="2"/>
  <c r="I385" i="2"/>
  <c r="I384" i="2"/>
  <c r="I365" i="2"/>
  <c r="I366" i="2"/>
  <c r="I367" i="2"/>
  <c r="I368" i="2"/>
  <c r="I370" i="2"/>
  <c r="I371" i="2"/>
  <c r="I372" i="2"/>
  <c r="I373" i="2"/>
  <c r="I374" i="2"/>
  <c r="I375" i="2"/>
  <c r="I376" i="2"/>
  <c r="I378" i="2"/>
  <c r="I379" i="2"/>
  <c r="I380" i="2"/>
  <c r="I381" i="2"/>
  <c r="I382" i="2"/>
  <c r="I364" i="2"/>
  <c r="I363" i="2"/>
  <c r="I362" i="2"/>
  <c r="I357" i="2"/>
  <c r="I356" i="2"/>
  <c r="I355" i="2"/>
  <c r="I338" i="2"/>
  <c r="I339" i="2"/>
  <c r="I341" i="2"/>
  <c r="I342" i="2"/>
  <c r="I343" i="2"/>
  <c r="I344" i="2"/>
  <c r="I345" i="2"/>
  <c r="I346" i="2"/>
  <c r="I348" i="2"/>
  <c r="I349" i="2"/>
  <c r="I350" i="2"/>
  <c r="I351" i="2"/>
  <c r="I352" i="2"/>
  <c r="I337" i="2"/>
  <c r="I336" i="2"/>
  <c r="I329" i="2"/>
  <c r="I331" i="2"/>
  <c r="I332" i="2"/>
  <c r="I333" i="2"/>
  <c r="I328" i="2"/>
  <c r="I327" i="2"/>
  <c r="I326" i="2"/>
  <c r="I325" i="2"/>
  <c r="I319" i="2"/>
  <c r="I312" i="2"/>
  <c r="I314" i="2"/>
  <c r="I315" i="2"/>
  <c r="I316" i="2"/>
  <c r="I311" i="2"/>
  <c r="I310" i="2"/>
  <c r="I304" i="2"/>
  <c r="I303" i="2"/>
  <c r="I300" i="2"/>
  <c r="I301" i="2"/>
  <c r="I299" i="2"/>
  <c r="I298" i="2"/>
  <c r="I297" i="2"/>
  <c r="I296" i="2"/>
  <c r="I295" i="2"/>
  <c r="I291" i="2"/>
  <c r="I290" i="2"/>
  <c r="I282" i="2"/>
  <c r="I283" i="2"/>
  <c r="I284" i="2"/>
  <c r="I285" i="2"/>
  <c r="I281" i="2"/>
  <c r="I280" i="2"/>
  <c r="I278" i="2"/>
  <c r="I276" i="2"/>
  <c r="I275" i="2"/>
  <c r="I274" i="2"/>
  <c r="I268" i="2"/>
  <c r="I267" i="2"/>
  <c r="I266" i="2"/>
  <c r="I264" i="2"/>
  <c r="I263" i="2"/>
  <c r="I262" i="2"/>
  <c r="I260" i="2"/>
  <c r="I259" i="2"/>
  <c r="I257" i="2"/>
  <c r="I247" i="2"/>
  <c r="I248" i="2"/>
  <c r="I249" i="2"/>
  <c r="I250" i="2"/>
  <c r="I252" i="2"/>
  <c r="I253" i="2"/>
  <c r="I254" i="2"/>
  <c r="I255" i="2"/>
  <c r="I245" i="2"/>
  <c r="I244" i="2"/>
  <c r="I238" i="2"/>
  <c r="I239" i="2"/>
  <c r="I240" i="2"/>
  <c r="I236" i="2"/>
  <c r="I230" i="2"/>
  <c r="I229" i="2"/>
  <c r="I222" i="2"/>
  <c r="I223" i="2"/>
  <c r="I224" i="2"/>
  <c r="I225" i="2"/>
  <c r="I226" i="2"/>
  <c r="I227" i="2"/>
  <c r="I212" i="2"/>
  <c r="I213" i="2"/>
  <c r="I211" i="2"/>
  <c r="I198" i="2"/>
  <c r="I202" i="2"/>
  <c r="I203" i="2"/>
  <c r="I205" i="2"/>
  <c r="I206" i="2"/>
  <c r="I197" i="2"/>
  <c r="I189" i="2"/>
  <c r="I190" i="2"/>
  <c r="I191" i="2"/>
  <c r="I187" i="2"/>
  <c r="I182" i="2"/>
  <c r="I183" i="2"/>
  <c r="I175" i="2"/>
  <c r="I176" i="2"/>
  <c r="I177" i="2"/>
  <c r="I173" i="2"/>
  <c r="I135" i="2"/>
  <c r="I136" i="2"/>
  <c r="I137" i="2"/>
  <c r="I141" i="2"/>
  <c r="I142" i="2"/>
  <c r="I144" i="2"/>
  <c r="I145" i="2"/>
  <c r="I148" i="2"/>
  <c r="I149" i="2"/>
  <c r="I151" i="2"/>
  <c r="I152" i="2"/>
  <c r="I153" i="2"/>
  <c r="I154" i="2"/>
  <c r="I156" i="2"/>
  <c r="I157" i="2"/>
  <c r="I158" i="2"/>
  <c r="I159" i="2"/>
  <c r="I160" i="2"/>
  <c r="I162" i="2"/>
  <c r="I163" i="2"/>
  <c r="I164" i="2"/>
  <c r="I134" i="2"/>
  <c r="I122" i="2"/>
  <c r="I123" i="2"/>
  <c r="I124" i="2"/>
  <c r="I125" i="2"/>
  <c r="I126" i="2"/>
  <c r="I127" i="2"/>
  <c r="I129" i="2"/>
  <c r="I130" i="2"/>
  <c r="I121" i="2"/>
  <c r="I119" i="2"/>
  <c r="I118" i="2"/>
  <c r="I103" i="2"/>
  <c r="I104" i="2"/>
  <c r="I105" i="2"/>
  <c r="I112" i="2"/>
  <c r="I113" i="2"/>
  <c r="I114" i="2"/>
  <c r="I102" i="2"/>
  <c r="I84" i="2"/>
  <c r="I85" i="2"/>
  <c r="I86" i="2"/>
  <c r="I87" i="2"/>
  <c r="I90" i="2"/>
  <c r="I91" i="2"/>
  <c r="I83" i="2"/>
  <c r="I75" i="2"/>
  <c r="I76" i="2"/>
  <c r="I78" i="2"/>
  <c r="I79" i="2"/>
  <c r="I74" i="2"/>
  <c r="I64" i="2"/>
  <c r="I66" i="2"/>
  <c r="I67" i="2"/>
  <c r="I68" i="2"/>
  <c r="I69" i="2"/>
  <c r="I70" i="2"/>
  <c r="I63" i="2"/>
  <c r="I10" i="2"/>
  <c r="I12" i="2"/>
  <c r="I13" i="2"/>
  <c r="I16" i="2"/>
  <c r="I17" i="2"/>
  <c r="I18" i="2"/>
  <c r="I19" i="2"/>
  <c r="I20" i="2"/>
  <c r="I22" i="2"/>
  <c r="I23" i="2"/>
  <c r="I24" i="2"/>
  <c r="I25" i="2"/>
  <c r="I26" i="2"/>
  <c r="I28" i="2"/>
  <c r="I29" i="2"/>
  <c r="I31" i="2"/>
  <c r="I32" i="2"/>
  <c r="I33" i="2"/>
  <c r="I35" i="2"/>
  <c r="I36" i="2"/>
  <c r="I37" i="2"/>
  <c r="I38" i="2"/>
  <c r="I39" i="2"/>
  <c r="I40" i="2"/>
  <c r="I41" i="2"/>
  <c r="I42" i="2"/>
  <c r="I43" i="2"/>
  <c r="I44" i="2"/>
  <c r="I45" i="2"/>
  <c r="I47" i="2"/>
  <c r="I48" i="2"/>
  <c r="I49" i="2"/>
  <c r="I50" i="2"/>
  <c r="I51" i="2"/>
  <c r="I52" i="2"/>
  <c r="I54" i="2"/>
  <c r="I55" i="2"/>
  <c r="I57" i="2"/>
  <c r="I58" i="2"/>
  <c r="I59" i="2"/>
  <c r="I9" i="2"/>
</calcChain>
</file>

<file path=xl/sharedStrings.xml><?xml version="1.0" encoding="utf-8"?>
<sst xmlns="http://schemas.openxmlformats.org/spreadsheetml/2006/main" count="1655" uniqueCount="1278">
  <si>
    <t>Obligātās prsības iekārtām un iesniegtajam piedāvājumam</t>
  </si>
  <si>
    <t>nr.</t>
  </si>
  <si>
    <t>Piemērs</t>
  </si>
  <si>
    <t>Pretendenta piedāvājums, atsauce uz informatīvo materiālu (Informatīvā materiāla nosaukums, lpp.)</t>
  </si>
  <si>
    <t>Ražotāja apliecinājums 1, 1.lpp</t>
  </si>
  <si>
    <t>Informatīvais materiāls 2, 4.lpp</t>
  </si>
  <si>
    <t xml:space="preserve">Piedāvājumam jāpievieno: </t>
  </si>
  <si>
    <t>Piedāvātas Preces CE sertifikāta kopija, ja attiecināms.</t>
  </si>
  <si>
    <t xml:space="preserve">Parametru atbilstību pamatot ar norādi uz tehniskajām datu lapām vai informatīviem materiāliem,  norādot atsauci tehniskajā piedāvājumā uz konkrēto lapaspusi un punktu. Informatīvajā materiālā norādīt tehniskās specifikācijas punktu, uz kuru attiecināms. </t>
  </si>
  <si>
    <t>*Vienību skaits ir aptuvens un paredzēts konkursa uzvarētāja noteikšanai; līgumu paredzēts noslēgt par vienības cenu, norādot maksimālo summu, kuru var izmantot līguma darbības laikā.</t>
  </si>
  <si>
    <t>Papildus informācija par iepirkumu un piedāvājuma aizpildīšanas prasībām:</t>
  </si>
  <si>
    <t>"-"(gadījumos, ja nepiesakās uz pozīciju)</t>
  </si>
  <si>
    <t>Nr.</t>
  </si>
  <si>
    <t xml:space="preserve">Preces nosaukums, veicamās funkcijas, tehniskās prasības un komplektācija </t>
  </si>
  <si>
    <t>Skaits, gab.*</t>
  </si>
  <si>
    <t>Preces ražotāja izsniegta autorizācijas vēstule, kas apliecina, ka pretendents ir tiesīgs izplatīt piedāvāto Preci Latvijas Republikā.</t>
  </si>
  <si>
    <t xml:space="preserve">Pretendents tehniskajā piedāvājumā norāda Preces ražotāju, kodu (ref.nr.) un atbilstošos parametrus. </t>
  </si>
  <si>
    <t>Preču katalogs, informatīvais materiāls</t>
  </si>
  <si>
    <t>1. pozīcija</t>
  </si>
  <si>
    <t>2. pozīcija</t>
  </si>
  <si>
    <t>Pēc nepieciešamības nodrošināt paraugu demonstrāciju</t>
  </si>
  <si>
    <t>Piedāvātas Preces atbilstības deklarācijas kopija.</t>
  </si>
  <si>
    <r>
      <t xml:space="preserve">Preces ražotāja apliecinājums par saderību ar iepirkuma pozīcijās norādītajām iekārtām un to piederumiem, ja šī informācija </t>
    </r>
    <r>
      <rPr>
        <sz val="11"/>
        <rFont val="Times New Roman"/>
        <family val="1"/>
        <charset val="186"/>
      </rPr>
      <t xml:space="preserve">nav pieejama </t>
    </r>
    <r>
      <rPr>
        <sz val="11"/>
        <color theme="1"/>
        <rFont val="Times New Roman"/>
        <family val="1"/>
        <charset val="186"/>
      </rPr>
      <t>preču katalogā, ja attiecināms.</t>
    </r>
  </si>
  <si>
    <t>Daudzreizlietojami:</t>
  </si>
  <si>
    <t>Vienreizlietojami:</t>
  </si>
  <si>
    <t xml:space="preserve">Iepirkuma pozīcijās, kurām norādītas apakšpozīcijas, piedāvājums jāiesniedz par visām apakšpozīcijām (Izņemot gadījumus, ja ražotājs ir pārtraucis konkrētās preces ražošanu). </t>
  </si>
  <si>
    <t>X. pozīcija</t>
  </si>
  <si>
    <t>Kombinēts CO2/plūsmas sensors</t>
  </si>
  <si>
    <t>Pieaugušo/pediatriskais, endotraheālai caurulei &gt; 5,5 mm (Philips atsauces nr. M2781A vai analogs)</t>
  </si>
  <si>
    <t xml:space="preserve">Pediatriskais, endotraheālai caurulei 3,5 - 6 mm (Philips atsauces nr. M2783A vai analogs) </t>
  </si>
  <si>
    <t>Pieaugušo/pediatriskais, endotraheālai caurulei &gt; 4 mm (Philips atsauces nr. M2785A vai analogs)</t>
  </si>
  <si>
    <t>Pieaugušo, endotraheālā caurulei &gt; 4mm (Philips atsauces nr. M2533A vai analogs)</t>
  </si>
  <si>
    <t>Zīdaiņu, endotraheālā caurulei ≤ 4mm (Philips atsauces nr. M2536A vai analogs)</t>
  </si>
  <si>
    <t>Kabelis EKG, 12 adatu konektors, garums vismaz 2,5 m</t>
  </si>
  <si>
    <t>3 novadījumi (Philips atsauces nr. M1669A vai analogs)</t>
  </si>
  <si>
    <t>5 novadījumi (Philips atsauces nr. M1669A vai analogs)</t>
  </si>
  <si>
    <t>3 novadījumi, jaundzimušo (Philips atsauces nr. M1626A vai analogs)</t>
  </si>
  <si>
    <t>3 novadījumi, bērnu/pieaugušo (Philips atsauces nr. M1672A vai analogs)</t>
  </si>
  <si>
    <t>Vadu komplekts EKG, satverējtipa konektors,  garums vismaz 80 cm</t>
  </si>
  <si>
    <t>5 novadījumi, krūšu (Philips atsauces nr. M1978A vai analogs)</t>
  </si>
  <si>
    <t>5 novadījumi, ekstremitāšu (Philips atsauces nr. M1971A vai analogs)</t>
  </si>
  <si>
    <t>Zonde, garums vizmaz 300 cm</t>
  </si>
  <si>
    <t>Ādas, diametrs 9,5 mm (Philips atsauces nr. 21078A vai analogs)</t>
  </si>
  <si>
    <t>Ezofageālā/rektālā, 10 Fr, zīdaiņu (Philips atsauces nr. 21076A vai analogs)</t>
  </si>
  <si>
    <t xml:space="preserve">Ezofageālā/rektālā, 12 Fr, pediatriskā (Philips atsauces nr. 21075A vai analogs) </t>
  </si>
  <si>
    <t>Kabelis pagarinātājs zondei</t>
  </si>
  <si>
    <t>Elpceļu adapters, savienojams ar M2501A tiešās plūsmas CO2 sensoru</t>
  </si>
  <si>
    <t>Caurule savienojošā neinvazīvā asinsspiediena</t>
  </si>
  <si>
    <t>Pediatriskajām/pieaugušo manžetēm, garums ne mazāks par 3,0 m (Philips atsauces nr. M1599B vai analogs)</t>
  </si>
  <si>
    <t>Garums ne mazāk kā 3 m (Philips atsauces nr. 21082B vai analogs)</t>
  </si>
  <si>
    <t>Garums ne mazāk kā 1,5 m (Philips atsauces nr. 21082A vai analogs)</t>
  </si>
  <si>
    <t>Pieaugušo, endotraheālā caurulei &gt; 4mm (Philips atsauces nr. M2513A vai analogs)</t>
  </si>
  <si>
    <t>Zīdaiņu, endotraheālā caurulei ≤ 4mm (Philips atsauces nr. M2516A vai analogs)</t>
  </si>
  <si>
    <t>Saderīgs ar Philips M1205A un Philips M1275A monitoriem</t>
  </si>
  <si>
    <t>Saderīgs ar Philips Intelliview X2 pacientu monitoriem (Philips atsauces nr. M4607A vai analogs)</t>
  </si>
  <si>
    <t>Saderīgs ar Philips SureSigns VM6 vitālo funkciju monitoriem (Philips atsauces nr. 989803194541 vai analogs)</t>
  </si>
  <si>
    <t>Saderīgs ar Philips MR400 monitoru, magnētiskajā laukā (Philips atsauces nr.989803169491 vai analogs)</t>
  </si>
  <si>
    <t>Saderīgs ar Philips MR400 monitora bezvadu mērījumu moduļiem (Philips atsauces nr.989803191341 vai analogs)</t>
  </si>
  <si>
    <t>Pediatriskais (EDAN atsauces nr. 02.01.210121 vai analogs)</t>
  </si>
  <si>
    <t>Pieaugušo (EDAN atsauces nr. 02.01.210122 vai analogs)</t>
  </si>
  <si>
    <t>3 novadījumi</t>
  </si>
  <si>
    <t>Vadu komplekts EKG, satverējtipa konektors,  garums vismaz 50 cm</t>
  </si>
  <si>
    <t>5 novadījumi</t>
  </si>
  <si>
    <t>Integrētais EKG kabelis, garums vismaz 3 m</t>
  </si>
  <si>
    <t>Saderīgs ar EDAN iM60 monitoru</t>
  </si>
  <si>
    <t>Saderīgs ar EDAN iM80 monitoru</t>
  </si>
  <si>
    <t>Kabelis savienojošais pulsa oksimetrijas (Medlab atsauces nr. 00309 vai analogs)</t>
  </si>
  <si>
    <t>Caurule savienojoša neinvazīvā spiediena, garums ne mazāk kā 2.5m</t>
  </si>
  <si>
    <t>Jaundzimušo (Charmcare atsauces Nr. S10-100 vai analogs)</t>
  </si>
  <si>
    <t>Pediatriskais (Charmcare atsauces Nr. S02-100 vai analogs)</t>
  </si>
  <si>
    <t>Pieaugušo (Charmcare atsauces Nr.S01-100 vai analogs)</t>
  </si>
  <si>
    <t>Kabelis savienojošais pulsa oksimetrijas</t>
  </si>
  <si>
    <t>Pediatriskais pirksta klipša sensors (Mindray atsauces nr. 512H-30-79061 vai analogs)</t>
  </si>
  <si>
    <t>Pieaugušo pirksta klipša sensors (Mindray atsauces nr. 512F-30-28263 vai analogs)</t>
  </si>
  <si>
    <t>Jaundzimušo "wrap" tipa sensors (Mindray atsauces nr. 518B-30-72107 vai analogs)</t>
  </si>
  <si>
    <t xml:space="preserve">Pediatriskais sensors (Mindray atsauces nr. 512G-30-90607 vai analogs) </t>
  </si>
  <si>
    <t>Pieaugušo sensors (Mindray atsauces nr. 512E-30-90390 vai analogs)</t>
  </si>
  <si>
    <t>Jaundzimušām manšetēm, MEC-1000 (Mindray atsauces nr. 509B-30-06260 vai analogs)</t>
  </si>
  <si>
    <t>Pediariskais, 18-26 cm (Mindray atsauces nr. 040-000978-00 vai analogs)</t>
  </si>
  <si>
    <t>Augšstilba, 46-66 cm (Mindray atsauces nr. 040-000993-00 vai analogs)</t>
  </si>
  <si>
    <t>5.izmērs, 8-15 cm (Mindray atsauces nr. 001B-30-70696 vai analogs)</t>
  </si>
  <si>
    <t>Lenta fiksācijas Y tipa sensoram, vienreizlietojamā (Mindray atsauces nr. 115-004895-00 vai analogs)</t>
  </si>
  <si>
    <t>EKG elektrodi ar novadījumu kabeļi, jaundzimušo, rtg caurlaidīgi, 3 elektrodi, garums vismaz 45cm</t>
  </si>
  <si>
    <t>Saderīgi ar MR400 monitoru</t>
  </si>
  <si>
    <t>Pediatriskais "pirkstiņš"daudzreizlietojams (Philips atsauces nr.989803166541 vai analogs)</t>
  </si>
  <si>
    <t>Pieaugušo "pirkstiņš", daudzreizlietojams (Philips atsauces nr.989803166531 vai analogs)</t>
  </si>
  <si>
    <t>Jaundzimušo lente fiksācijai, vienreizlietojama (Philips atsauces nr.989803166581 vai analogs)</t>
  </si>
  <si>
    <t>Manšete, daudzreizlietojamā</t>
  </si>
  <si>
    <t>Zīdaiņu, 10-15cm (Philips atsauces nr.989803182611 vai analogs)</t>
  </si>
  <si>
    <t>Pediatriskā, 14-21cm (Philips atsauces nr.989803182621vai analogs)</t>
  </si>
  <si>
    <t>Pieaugušā mazā, 20-28cm (Philips atsauces nr.989803182631 vai analogs)</t>
  </si>
  <si>
    <t>Pieaugušā, 27-36cm (Philips atsauces nr.989803182641 vai analogs)</t>
  </si>
  <si>
    <t>Manšete, vienreizlietojamā, jaundzimušo</t>
  </si>
  <si>
    <t>Gāzu monitorēšanas piederumi</t>
  </si>
  <si>
    <t>Gāzu paraugu līnija, vienreizlietojamā (Philips atsauces nr.989803152661 vai analogs)</t>
  </si>
  <si>
    <t>Skābekļa šūna (Philips atsauces nr.989803162051 vai analogs)</t>
  </si>
  <si>
    <t>Nosaukums: Polisomnogrāfijas iekārtu rezerves daļas un piederumi</t>
  </si>
  <si>
    <t>Jaundzimušo - ne garāka par 450 mm (Natus atsauces nr. 4140090 vai analogs)</t>
  </si>
  <si>
    <t>Pediatriskā - ne garāka par 650 mm (Natus atsauces nr. 4140089 vai analogs)</t>
  </si>
  <si>
    <t>Krūškurvja - vismaz 1800 mm (Natus atsauces nr. 4140096 vai analogs)</t>
  </si>
  <si>
    <t>Vēdera - vismaz 1800 mm (Natus atsauces nr. 4140095 vai analogs)</t>
  </si>
  <si>
    <t>Siksna elpošanas, pletismogrāfiskā, signāla devējs ar savienotājvadiem</t>
  </si>
  <si>
    <t>Sensors elpošanas, termopāra</t>
  </si>
  <si>
    <t>Pieaugušo (Natus atsauces nr. 019-480800 vai analogs)</t>
  </si>
  <si>
    <t>Pediatriskais (Natus atsauces nr. 019-480900 vai analogs)</t>
  </si>
  <si>
    <t>Jaundzimušo (Natus atsauces nr. ACE176 vai analogs)</t>
  </si>
  <si>
    <t>Sensors krākšanas (Natus atsauces nr. 1420610 vai analogs)</t>
  </si>
  <si>
    <t>Sensors pozīcijas</t>
  </si>
  <si>
    <t>Ķermeņa pozīcijas, vismaz 4 pozīcijām, kopā ar velcro siksnu (Natus atsauces nr. 1440010 vai analogs)</t>
  </si>
  <si>
    <t>Ekstremitāšu pozīcijas, ar siksnu un savienotājvadu, vada garums vismaz 2,8 m (Natus atsauces nr. ACE146 vai analogs)</t>
  </si>
  <si>
    <t>Kanile nazālā, poligrāfijai ar Luer lock savienojumu</t>
  </si>
  <si>
    <t>Fiksācijas lente pulsa oksimetrijas sensoram</t>
  </si>
  <si>
    <t>Jaundzimušo (Natus atsauces nr. 1431501 vai analogs)</t>
  </si>
  <si>
    <t>Pediatriskā (Natus atsauces nr. 1431502 vai analogs)</t>
  </si>
  <si>
    <t>Pieaugušo (Natus atsauces nr. 1431500 vai analogs)</t>
  </si>
  <si>
    <t>Elektrods vakuuma, 1 m (GE Medical atsauces nr. 4000-002 vai analogs)</t>
  </si>
  <si>
    <t>Elektrods vakuuma, 1,3 m (GE Medical atsauces nr. 4000-004 vai analogs)</t>
  </si>
  <si>
    <t>2 elektrodi un zemējuma vads (Natus atsauces nr. 019-415200 vai analogs)</t>
  </si>
  <si>
    <t>4 elektrodi (Natus atsauces nr. 019-415000 vai analogs)</t>
  </si>
  <si>
    <t>Elektrodu komplekts EMG, Ag/AgCl tipa, apaļš, diametrs 20 mm, vadu garums vismaz 1 m, krāsu kods, DIN konektors</t>
  </si>
  <si>
    <t>Klipsis deguna, daudzreizlietojams (Vyaire atsauces nr. V-892895 vai analogs)</t>
  </si>
  <si>
    <t>Klipša uzgalis, vienreizlietojams (Vyaire atsauces nr. V-892121 vai analogs)</t>
  </si>
  <si>
    <t>Klipsis deguna, vienreizlietojams (Vyaire atsauces nr. V-892900 vai analogs)</t>
  </si>
  <si>
    <t>Mērīšanas modulis (Vyaire atsauces nr. V-707277 vai analogs)</t>
  </si>
  <si>
    <t>Sensors tilpuma (Vyaire atsauces nr. V-982094 vai analogs)</t>
  </si>
  <si>
    <t>Adapteris paraugu līnijai un maskai (Vyaire atsauces nr. V-707717 vai analogs)</t>
  </si>
  <si>
    <t>Sensors skābekļa (Vyaire atsauces nr. V-923015 vai analogs)</t>
  </si>
  <si>
    <t>Kabelis savienojošais, garums vismaz 3 m (Vyaire atsauces nr. V-918321 vai analogs)</t>
  </si>
  <si>
    <t>Sensors, ausu klipsis, daudzreizlietojams, vada garums vismaz 1 m (Vyaire atsauces nr. V-992582 vai analogs)</t>
  </si>
  <si>
    <t>Sensors lokans, pieaugušo, daudzreizlietojams, vada garums vizmas 3 m (Vyaire atsauces nr. V-992506 vai analogs)</t>
  </si>
  <si>
    <t>Fiksācijas lente, pieaugušo, vienreizlietojama (Vyaire atsauces nr. V-992578 vai analogs)</t>
  </si>
  <si>
    <t>Adapteris (Vyaire atsauces nr. V-982192 vai analogs)</t>
  </si>
  <si>
    <t>Maska 7450 series</t>
  </si>
  <si>
    <t>Aproce velkro (Vyaire atsauces nr. 919296 vai analogs)</t>
  </si>
  <si>
    <t>Filtriņš body base, d=25mm, h=3,2mm (Vyaire atsauces nr. 919291 vai analogs)</t>
  </si>
  <si>
    <t>Adapteris tilpuma sensoram (Vyaire atsauces nr. V-861078 vai analogs)</t>
  </si>
  <si>
    <t>Parauga dubultlīnija, garums vismaz 240 cm (Vyaire atsauces nr. V-707327 vai analogs)</t>
  </si>
  <si>
    <t>Elektrodi BlueSensor P un R</t>
  </si>
  <si>
    <t>Sīksna locitāvai (SunTech Medical atsauces nr. 98-0003-00 vai analogs)</t>
  </si>
  <si>
    <t>EKG kabelis ar vadiem, 3 novadījumi (SunTech Medical atsauces nr. 91-0004-00 vai analogs)</t>
  </si>
  <si>
    <t>Kabelis savienojošais (SunTech Medical atsauces nr. 91-0127-01 vai analogs)</t>
  </si>
  <si>
    <t>Pediatriskais (Covidien/Medtronic atsauces nr. 186-0200 vai analogs)</t>
  </si>
  <si>
    <t>Pieaugušo (Covidien/Medtronic atsauces nr. 186-0106 vai analogs)</t>
  </si>
  <si>
    <t>Kabelis EKG, 4 novadījumi (Schiller atsauces rn.2.400103 vai analogs)</t>
  </si>
  <si>
    <t>Kabelis EKG, 6 novadījumi (Schiller atsauces rn.2.400102 vai analogs)</t>
  </si>
  <si>
    <t>Somiņa, priekšpusē caurspīdīgs panelis, augšpusē atvērums vadiem (Schiller atsauces nr. 2.156078 vai analogs)</t>
  </si>
  <si>
    <t>Somiņa  (Schiller atsauces nr. 2.156077 vai analogs)</t>
  </si>
  <si>
    <t>Nosaukums: Ražotāja SunTech holtera Oscar 2 piederumi</t>
  </si>
  <si>
    <t xml:space="preserve">Fiksācijas josta </t>
  </si>
  <si>
    <t>Vāciņš baterijām (Schiller atsauces rn.2.610064 vai analogs)</t>
  </si>
  <si>
    <t>Vāciņš priekšējais, caurspīdīgais (Schiller atsauces rn.2.610065 vai analogs)</t>
  </si>
  <si>
    <t>Aizsargkorpuss, stiprināms pie pacienta jastas (Schiller atsauces rn.2.610063 vai analogs)</t>
  </si>
  <si>
    <t>Kabelis EKG, 5 novadījumi (Schiller atsauces rn.2.400176 vai analogs)</t>
  </si>
  <si>
    <t>Kabelis EKG, 7 novadījumi (Schiller atsauces rn.2.400177 vai analogs)</t>
  </si>
  <si>
    <t>Somiņa (Suntech atsauce nr. 98-0032-00 vai analogs)</t>
  </si>
  <si>
    <t>Josta pacienta (Suntech atsauce nr. 98-0037-00 vai analogs)</t>
  </si>
  <si>
    <t>Siksna pleca (Suntech atsauce nr. 98-0036-00 vai analogs)</t>
  </si>
  <si>
    <t>Kabelis savienojošais manšetei (Suntech atsauce nr. 97-0021-00 vai analogs)</t>
  </si>
  <si>
    <t>Veidi:</t>
  </si>
  <si>
    <t>Nosaukums: Cistometrijas piederumi</t>
  </si>
  <si>
    <t>Vienreizlietojami</t>
  </si>
  <si>
    <t>Saderīgi ar Medical Measurement Systems cistometrijas iekārtu Nexus</t>
  </si>
  <si>
    <t>Caurulīte uzpildīšanai (MMS atsauces nr. OBS 275/C vai analogs)</t>
  </si>
  <si>
    <t>Katetri ar Luer Lock savienojumu, sterils iepakojums, krāsu kods</t>
  </si>
  <si>
    <t>Spiediena pārveidotājs, 1 lūmena, ar iebūvētu skalošanas ierīci un nullēšanas vārstu (MMS atsauces nr. DT-XX vai analogs)</t>
  </si>
  <si>
    <t>Papīrs urodinamikas printerim Flowstar NS (MMS atsauces nr. UFS-112 vai analogs)</t>
  </si>
  <si>
    <t xml:space="preserve">Mikrofons ar vadu </t>
  </si>
  <si>
    <t>Manšete bez mikrofona</t>
  </si>
  <si>
    <t>Vidējā, 25-35 cm (Suntech Medical atsauces nr.98-0061-02 vai analogs)</t>
  </si>
  <si>
    <t>Lielā, 32-44 cm (Suntech Medical atsauces nr.98-0061-03 vai analogs)</t>
  </si>
  <si>
    <t>Mazā, 18-27 cm (Suntech Medical atsauces nr.98-0061-01 vai analogs)</t>
  </si>
  <si>
    <t>Somiņa moduļa izvietošanai pie pacienta, vienreizlietojama (Vyaire atsauces nr. V-841234 vai analogs)</t>
  </si>
  <si>
    <t>Saderīgi ar ražotāja Vyaire velospiroegronometru Vyntus CPX</t>
  </si>
  <si>
    <t>Komplekts tilpuma sensora, DVT (Vyaire atsauces nr. V-707326 vai analogs)</t>
  </si>
  <si>
    <t>Īpaši mazā (Hans Rudolph atsauces nr. 669198 vai analogs)</t>
  </si>
  <si>
    <t>Mazā (Hans Rudolph atsauces nr. 669197 vai analogs)</t>
  </si>
  <si>
    <t>Vidējā (Hans Rudolph atsauces nr. 669196 vai analogs)</t>
  </si>
  <si>
    <t>Lielā (Hans Rudolph atsauces nr. 669195 vai analogs)</t>
  </si>
  <si>
    <t>Īpaši mazā (Hans Rudolph atsauces nr. 113869 vai analogs)</t>
  </si>
  <si>
    <t>Mazā (Hans Rudolph atsauces nr. 113868 vai analogs)</t>
  </si>
  <si>
    <t>Vidējā (Hans Rudolph atsauces nr. 113867 vai analogs)</t>
  </si>
  <si>
    <t>Lielā (Hans Rudolph atsauces nr. 113866 vai analogs)</t>
  </si>
  <si>
    <t>Lielā izmēra maskām (Hans Rudolph atsauces nr. 201494A vai analogs)</t>
  </si>
  <si>
    <t>Vidējā un mazā izmēra maskām (Hans Rudolph atsauces nr. 201493A vai analogs)</t>
  </si>
  <si>
    <t>Īpaši mazā izmēra maskām (Hans Rudolph atsauces nr. 201492A vai analogs)</t>
  </si>
  <si>
    <t>Maska 7450 series ar fiksācijas siksnu galvai un adapteri, daudzreizlietojama</t>
  </si>
  <si>
    <t>Fiksācijas siksna galvai</t>
  </si>
  <si>
    <t>Saderīga ar Spot Vital Signs Device pacientu monitoru</t>
  </si>
  <si>
    <t>Saderīga ar Spot Vital Signs LXi pacientu monitoru</t>
  </si>
  <si>
    <t>Kabelis savienojošais, Philips monitoriem (Biometrix atsauces nr. ZF-0002 vai analogs)</t>
  </si>
  <si>
    <t>Stiprinājums organizeram (Biometrix atsauces nr. AS-0403 vai analogs)</t>
  </si>
  <si>
    <t>Kabelis savienojošais (Masimo atsauces nr. 4496 vai analogs)</t>
  </si>
  <si>
    <t>Saderīgi ar Philips invazīvā spiediena mērījumu moduli IBP</t>
  </si>
  <si>
    <t>Ražotāja Philips pacientu monitoru piederumi un rezerves daļas</t>
  </si>
  <si>
    <t xml:space="preserve">1. izmērs, 3 – 6 cm </t>
  </si>
  <si>
    <t xml:space="preserve">2. izmērs, 4 – 8 cm </t>
  </si>
  <si>
    <t xml:space="preserve">3. izmērs, 6 – 11 cm </t>
  </si>
  <si>
    <t xml:space="preserve">4. izmērs, 7 – 13 cm </t>
  </si>
  <si>
    <t xml:space="preserve">5. izmērs, 8 – 15 cm </t>
  </si>
  <si>
    <t>Jaundzimušo manžetēm, "klik" savienojums, garums ne mazāks par 3,0 m (Philips atsauces nr. M1597C vai analogs)</t>
  </si>
  <si>
    <t>Vienreizlietojami, jaundzimušo:</t>
  </si>
  <si>
    <t>Manšete neinvazīvā spiediena, krāsu kods, "klik" savienojums</t>
  </si>
  <si>
    <t>Jaundzimušo, 6-10 cm</t>
  </si>
  <si>
    <t>Pieaugušo mazā, 20-28 cm</t>
  </si>
  <si>
    <t>Pieaugušo, 27-36 cm</t>
  </si>
  <si>
    <t>EKG mērījumu modulis, Wireless (MIPN atsauces nr.5300028 vai analogs)</t>
  </si>
  <si>
    <t>Zīdaiņu, 9-15cm (MIPN atsauces nr.5100038 vai analogs)</t>
  </si>
  <si>
    <t>Pediatriskā, 14-21cm (MIPN atsauces nr.5100039 vai analogs)</t>
  </si>
  <si>
    <t>Pieaugušā mazā, 20-28cm (MIPN atsauces nr.5100040 vai analogs)</t>
  </si>
  <si>
    <t>Pieaugušā, 27-35cm (Philips atsauces nr.5100041 vai analogs)</t>
  </si>
  <si>
    <t>Manšete, daudzreizlietojama, krāsu kods</t>
  </si>
  <si>
    <t>Manšete, vienreizlietojama, jaundzimušo, krāsu kods</t>
  </si>
  <si>
    <t>1. izmērs, 3 – 6 cm (MIPN atsauces nr.5100026 vai analogs)</t>
  </si>
  <si>
    <t>3. izmērs, 4 – 8 cm (MIPN atsauces nr.5100027 vai analogs)</t>
  </si>
  <si>
    <t>4. izmērs, 7 – 13 cm (MIPN atsauces nr.5100029 vai analogs)</t>
  </si>
  <si>
    <t>5. izmērs, 8 – 15 cm (MIPN atsauces nr.5100030 vai analogs)</t>
  </si>
  <si>
    <t>Caurule savienojošā, garums vismaz 4 m</t>
  </si>
  <si>
    <t>Daudzreizlietojamām manšetēm (MIPN atsauces nr. 5100044 vai analogs)</t>
  </si>
  <si>
    <t>Vienreizlietojamām manšetēm (MIPN atsauces nr. 5100003 vai analogs)</t>
  </si>
  <si>
    <t>Saderīgi ar MIPN MRI Tesla M3 monitoru</t>
  </si>
  <si>
    <t>Ražotāja MIPN pacientu monitora Tesla M3 piederumi un rezerves daļas</t>
  </si>
  <si>
    <t>Ražotāja EDAN pacientu monitoru piederumi un rezerves daļas</t>
  </si>
  <si>
    <t>Ražotāja Medlab pacientu monitoru piederumi</t>
  </si>
  <si>
    <t>Ražotāja Welch Allyn pacientu monitoru piederumi</t>
  </si>
  <si>
    <t>Asinsspiediena mērīšanas piederumi</t>
  </si>
  <si>
    <t>Zīdaiņu, 10-15 cm</t>
  </si>
  <si>
    <t>Bērnu, 14-22 cm</t>
  </si>
  <si>
    <t xml:space="preserve">Pieaugušo mazā, 20-28 cm </t>
  </si>
  <si>
    <t xml:space="preserve">Pieaugušo, 27-36 cm </t>
  </si>
  <si>
    <t xml:space="preserve">Pieaugušo lielā, 35-45 cm </t>
  </si>
  <si>
    <t xml:space="preserve">Augšstilba 44-56 cm </t>
  </si>
  <si>
    <t>Pieaugušo pirksta (Philips atsauces nr. M1191T vai analogs)</t>
  </si>
  <si>
    <t>Pediatriskais pirksta (Philips atsauces nr. M1192T vai analogs)</t>
  </si>
  <si>
    <t>Jaundzimušo rokas/kājas (Philips atsauces nr. M1193T vai analogs)</t>
  </si>
  <si>
    <t>Pediatriskais/pieaugušo pirksta klipsis (Philips atsauces nr. M1196T vai analogs)</t>
  </si>
  <si>
    <t>Kabelis savienojošais pulsaoksimetrijas, 9 pin - D-Sub</t>
  </si>
  <si>
    <t>Nosaukums: Biometrix Art-Line piederumi</t>
  </si>
  <si>
    <t>Gāzu paraugu līnija, vienreizlietojamā (MIPM atsauces nr. 5400017 vai analogs)</t>
  </si>
  <si>
    <t>Mitruma savacējtrauks, vienreizlietojams</t>
  </si>
  <si>
    <t xml:space="preserve">Pieaugušo, pirksta klipsis (Medlab atsauces nr. P-200 00535 vai analogs) </t>
  </si>
  <si>
    <t>Pediatriskais, pirksta klipsis (Medlab atsauces nr. PS-200 00537 vai analogs)</t>
  </si>
  <si>
    <t xml:space="preserve">Augšstilba, 44-54 cm </t>
  </si>
  <si>
    <t>Ražotāja Charmcare monitoru rezerves daļas un piederumi</t>
  </si>
  <si>
    <t>Ražotāja Mindray monitoru rezerves daļas un piederumi</t>
  </si>
  <si>
    <t>Ražotāja BiliCare bilirubinometra rezerves daļas</t>
  </si>
  <si>
    <t>Holteru monitorēšanas piederumi</t>
  </si>
  <si>
    <t>Velospiroergonometra piederumi</t>
  </si>
  <si>
    <t xml:space="preserve"> pH-metrijas un cistometrijas piederumi</t>
  </si>
  <si>
    <t>Saderīgi ar SCHILLER kardiogrāfu CARDIOVIT FT-1</t>
  </si>
  <si>
    <r>
      <t xml:space="preserve">10 novadījumu  IEC vadu komplekts, vismaz 2 m ar </t>
    </r>
    <r>
      <rPr>
        <i/>
        <sz val="11"/>
        <color theme="1"/>
        <rFont val="Times New Roman"/>
        <family val="1"/>
        <charset val="186"/>
      </rPr>
      <t>banana plug</t>
    </r>
    <r>
      <rPr>
        <sz val="11"/>
        <color theme="1"/>
        <rFont val="Times New Roman"/>
        <family val="1"/>
        <charset val="186"/>
      </rPr>
      <t xml:space="preserve"> veida savienojumu (Schiller atsauces nr. 2.000226 vai analogs)</t>
    </r>
  </si>
  <si>
    <t>Īss, garums vismaz 1 m (Philips atsauces nr. M1943A vai analogs)</t>
  </si>
  <si>
    <t>Vidējais, garums vismaz 3 m (Philips atsauces nr. M1943AL vai analogs)</t>
  </si>
  <si>
    <t>Garš, garums vismaz 5 m</t>
  </si>
  <si>
    <t xml:space="preserve">Jaundzimušo, 7-10 cm </t>
  </si>
  <si>
    <t xml:space="preserve">Zīdaiņu, 10-15 cm </t>
  </si>
  <si>
    <t xml:space="preserve">Bērnu, 14-22 cm </t>
  </si>
  <si>
    <t>Pieaugušo lielā, 34-44 cm</t>
  </si>
  <si>
    <t xml:space="preserve">Augšstilba, 42-56 cm </t>
  </si>
  <si>
    <t>Sensors "pirkstiņš" (Welch Allen atsauces nr. DS-100A vai analogs)</t>
  </si>
  <si>
    <t>Kabelis savienojošais, garums vismaz 2m, pāreja uz sensoriem 9 pin konektors (Welch Allen atsauces nr. DOC-10 vai analogs)</t>
  </si>
  <si>
    <t>Bayonet tipa konektors, neinvazīvā spiediena caurules, daudzreizlietojams (Unimed atsauces nr. BP15 vai analogs)</t>
  </si>
  <si>
    <t>Sensors pulsa oksimetrijas, garums vismaz 2m, 9-pin konektors</t>
  </si>
  <si>
    <t>Sensors pulsa oksimetrijas, vada garums vismaz 2m, 9-pin konektors</t>
  </si>
  <si>
    <t>Zīdaiņu, 10-15 cm (Mindray atsauces nr. 040-000973-00 vai analogs)</t>
  </si>
  <si>
    <t>Pieaugušo mazā, 25-35 cm (Mindray atsauces nr. 040-000983-00 vai analogs)</t>
  </si>
  <si>
    <t>1.izmērs, 3-6 cm (Mindray atsauces nr. 001B-30-70692 vai analogs)</t>
  </si>
  <si>
    <t>2.izmērs, 4-8 cm (Mindray atsauces nr. 001B-30-70693 vai analogs)</t>
  </si>
  <si>
    <t>4.izmērs, 7-13 cm (Mindray atsauces nr. 001B-30-70695 vai analogs)</t>
  </si>
  <si>
    <t>3.izmērs, 6-10 cm (Mindray atsauces nr. 001B-30-70694 vai analogs)</t>
  </si>
  <si>
    <t>Elektrodu uzlīmes komplekts (GE Medical atsauces nr. 2000-159 vai analogs)</t>
  </si>
  <si>
    <t>Pediatriskais (Natus atsauces nr. 1420050 vai analogs)</t>
  </si>
  <si>
    <t>Sensors CO2 līdzplūsmas (Philips atsauces nr. M2741A vai analogs)</t>
  </si>
  <si>
    <t>Sensors CO2 tiešās plūsmas (Philips atsauces nr. M2501A vai analogs)</t>
  </si>
  <si>
    <t>Skaitliskiem parametriem pielaide ± 10%, ja nav norādīts citādāk</t>
  </si>
  <si>
    <t>Prasību izpilde, piedāvātas preces parametri</t>
  </si>
  <si>
    <t>Finanšu piedāvājums</t>
  </si>
  <si>
    <t>Vienas vienības cena EUR, bez PVN</t>
  </si>
  <si>
    <t>Summa EUR, bez PVN</t>
  </si>
  <si>
    <t>PVN likme, %</t>
  </si>
  <si>
    <t>Tehniskais piedāvājums</t>
  </si>
  <si>
    <t>Ražotāja nosaukums, preču kods, atsauce uz informatīvo materiālu (Info materiāla nosaukums, lpp.)</t>
  </si>
  <si>
    <t>1.1.</t>
  </si>
  <si>
    <t>1.2.</t>
  </si>
  <si>
    <t>1.3.</t>
  </si>
  <si>
    <t>1.4.</t>
  </si>
  <si>
    <t>1.5.</t>
  </si>
  <si>
    <t>1.6.</t>
  </si>
  <si>
    <t>Piezīmes</t>
  </si>
  <si>
    <t>2.1.</t>
  </si>
  <si>
    <t>2.2.</t>
  </si>
  <si>
    <t>2.3.</t>
  </si>
  <si>
    <t>2.4.</t>
  </si>
  <si>
    <t>6.1.</t>
  </si>
  <si>
    <t>6.2.</t>
  </si>
  <si>
    <t>Sensors cerebrālās oksimetrijas</t>
  </si>
  <si>
    <t>Pieaugušo, no 40 kg (Masimo atsauces nr. 3756 vai analogs)</t>
  </si>
  <si>
    <t>Bērnu, no 5 kg līdz 40 kg (Masimo atsauces nr. 4235 vai analogs)</t>
  </si>
  <si>
    <t>Jaudzimušo, zem 10 kg (Masimo atsauces nr. 4384 vai analogs)</t>
  </si>
  <si>
    <t>Nomenklatūras kods</t>
  </si>
  <si>
    <t>Ražotājs, ref.XXXX</t>
  </si>
  <si>
    <t>EKG elektrodu komplekts, 4 gab.</t>
  </si>
  <si>
    <t>Pieaugušie/pediatriskie (Philips atsauces nr.989803179031 vai analogs)</t>
  </si>
  <si>
    <t>Jaundzimušo (Philips atsauces nr.989803179051 vai analogs)</t>
  </si>
  <si>
    <t>EKG kabelis</t>
  </si>
  <si>
    <t>Pieaugušo/pediatrisko elektrodiem (Philips atsauces nr.989803193731 vai analogs)</t>
  </si>
  <si>
    <t>Jaundzimušo elektrodiem (Philips atsauces nr.989803193741 vai analogs)</t>
  </si>
  <si>
    <t>Caurule savienojošā</t>
  </si>
  <si>
    <t>Vienreizlietojāmām manšetēm (Philips atsauces nr.989803183231 vai analogs)</t>
  </si>
  <si>
    <t>Daudzreizlietojāmām manšetēm (Philips atsauces nr.989803183221 vai analogs)</t>
  </si>
  <si>
    <t>5. izmērs, 10 – 15 cm</t>
  </si>
  <si>
    <t>Vieta sistēmu izvietošanai</t>
  </si>
  <si>
    <t>Divvietīgais (Biometrix atsauces nr. AS-0402 vai analogs)</t>
  </si>
  <si>
    <t>Trīsvietīgais (Biometrix atsauces nr. AS-0404 vai analogs)</t>
  </si>
  <si>
    <t>Jaundzimušo ar pozicionēšanas saitīti (EDAN atsauces nr. 02.01.210673 vai analogs)</t>
  </si>
  <si>
    <t>Sensors, 9-pin konektors</t>
  </si>
  <si>
    <t>Jaundzimušo (MIPN atsauces nr.5010012 vai analogs)</t>
  </si>
  <si>
    <t>Adapteris "pirkstiņš"</t>
  </si>
  <si>
    <t>Bērnu (MIPN atsauces nr.5010012 vai analogs)</t>
  </si>
  <si>
    <t>Pieaugušo  (MIPN atsauces nr.5010012 vai analogs)</t>
  </si>
  <si>
    <t>Bērnu, 70 mm x 70 mm (MIPN atsauces nr. 5300202 vai analogs)</t>
  </si>
  <si>
    <t>EKG elektrodu komplekts, MRI, 4 gab.</t>
  </si>
  <si>
    <t>Pieaugušo, 100 mm x 100 mm (MIPN atsauces nr. 5300203 vai analogs)</t>
  </si>
  <si>
    <t>Saderīgs ar EKG mērījumu moduli, Wireless</t>
  </si>
  <si>
    <t>Sensora modulis, Wireless (MIPN atsauces nr.5300028 vai analogs)</t>
  </si>
  <si>
    <t>Saderīgs ar pulsa oksimetrijas mērījumu moduli, Wireless</t>
  </si>
  <si>
    <t>Monitora akumulators</t>
  </si>
  <si>
    <t>Skābekļa šūna</t>
  </si>
  <si>
    <t>Nosaukums: Cerebrālās oksimetrijas mērīšanas piederumi</t>
  </si>
  <si>
    <t xml:space="preserve">Saderīgi ar Philips NMT mērījumu moduli </t>
  </si>
  <si>
    <t>Kabelis savienojošais (Philips atsauces nr. 989803174581 vai analogs)</t>
  </si>
  <si>
    <t>Adapteris rokai (Philips atsauces nr.9898031992119 vai analogs)</t>
  </si>
  <si>
    <t>Saderīgs ar Philips Intelliview X3 pacientu monitoriem (Philips atsauces nr. 9898031992119 vai analogs)</t>
  </si>
  <si>
    <t>Saderīgs ar Philips MP20/30, MP40/50, MX550 pacientu monitoriem (Philips atsauces nr. M4605A vai analogs)</t>
  </si>
  <si>
    <t>Manšete, daudzreizlietojama</t>
  </si>
  <si>
    <t xml:space="preserve">Caurule savienojošā </t>
  </si>
  <si>
    <t>Saderīgi ar pulsa oksimetru CX130 un pacienta monitoru PRIZM3</t>
  </si>
  <si>
    <t>Kabelis savienojošais pulsa oksimetrijas, garums vismaz 2m</t>
  </si>
  <si>
    <t>Daudzreizlietojami</t>
  </si>
  <si>
    <t>Caurule savienojoša neinvazīvā spiediena, garums ne mazāk kā 2.5m (Charmcare atsauces nr. NPH-100 vai analogs)</t>
  </si>
  <si>
    <t>Saderīgi ar Mindray monitoriem VS-600, Beneview T1 un MEC-1000</t>
  </si>
  <si>
    <t>Kabelis savienojošais EKG</t>
  </si>
  <si>
    <t>Beneview T1, 3 novadījumu, 12 pin konektors (Mindray atsauces nr. 0010-30-42724 vai analogs)</t>
  </si>
  <si>
    <t>MEC-1000, 3/5 novadījumu, 6-pin konektors (Mindray atsauces nr. 0010-30-42782 vai analogs)</t>
  </si>
  <si>
    <t>MEC-1000 monitoram</t>
  </si>
  <si>
    <t>Manšete, jaundzimušo, vienreizlietojama</t>
  </si>
  <si>
    <t>Pieaugušo, 33-47 cm (Mindray atsauces nr. 040-000988-00 vai analogs)</t>
  </si>
  <si>
    <r>
      <t xml:space="preserve">Pediatriskā/pieaugušo, MEC-1000, </t>
    </r>
    <r>
      <rPr>
        <i/>
        <sz val="11"/>
        <color theme="1"/>
        <rFont val="Times New Roman"/>
        <family val="1"/>
        <charset val="186"/>
      </rPr>
      <t>Bayonet</t>
    </r>
    <r>
      <rPr>
        <sz val="11"/>
        <color theme="1"/>
        <rFont val="Times New Roman"/>
        <family val="1"/>
        <charset val="186"/>
      </rPr>
      <t xml:space="preserve"> tipa savienojums ar manšeti (Mindray atsauces nr. 509B-30-06260 vai analogs)</t>
    </r>
  </si>
  <si>
    <t>Bayonet tipa konektors, daudzreizlietojams (Unimed atsauces nr. BP12 vai analogs)</t>
  </si>
  <si>
    <t>Bayonet tipa konektors, vienreizlietojams (Unimed atsauces nr. BP05-P vai analogs)</t>
  </si>
  <si>
    <t>Vienlūmena, daudzreizlietojama, Bayonet tipa konektors</t>
  </si>
  <si>
    <t>Divlūmenu, daudzreizlietojama, Bayonet tipa konektors</t>
  </si>
  <si>
    <t>Vienlūmena, vienreizlietojama, jaudzimušo, Bayonet tipa konektors</t>
  </si>
  <si>
    <t>Saderīgas ar Bilicare bilirubinometru</t>
  </si>
  <si>
    <t>Baterija Litija, 3,7V 1,1Ah</t>
  </si>
  <si>
    <t>Korpuss aizmugurējais (Bilicare atsauces nr. 33000212 vai analogs)</t>
  </si>
  <si>
    <t>Stikliņš kalibrēšanai, komplekts 3 gab. (Bilicare atsauces nr. 38000110 vai analogs)</t>
  </si>
  <si>
    <t>Nosaukums: Bilirubinometra rezerves daļas</t>
  </si>
  <si>
    <t>Saderīgi ar Ohmeda pH-metrijas iekārtu</t>
  </si>
  <si>
    <t>Bērnu, 16-21cm (EDAN atsauces nr. E7 vai analogs)</t>
  </si>
  <si>
    <t>Pieaugušo mazā, 20-28 cm (EDAN atsauces nr. E8 vai analogs)</t>
  </si>
  <si>
    <t>Jaundzimušo, 13-17 cm (EDAN atsauces nr. E6 vai analogs)</t>
  </si>
  <si>
    <t>Pieaugušo, 27-35 cm (EDAN atsauces nr. E9 vai analogs)</t>
  </si>
  <si>
    <t>Pieaugušo lielā, 33-43 cm (EDAN atsauces nr. E10 vai analogs)</t>
  </si>
  <si>
    <t>Augšstilba, 42-54 cm (EDAN atsauces nr. E11 vai analogs)</t>
  </si>
  <si>
    <t>Nodrošina Philips Fast mērījumu tehnoloģiju</t>
  </si>
  <si>
    <t xml:space="preserve">Saderīgi ar Philips cerebrālās oksimetrijas O3 mērījumu moduli </t>
  </si>
  <si>
    <t>Nosaukums: Bisspektrālā indeksa mērīšanas piederumi</t>
  </si>
  <si>
    <t>Saderīgi ar Philips bispektrālā indeksa (BIS) mērījumu moduli</t>
  </si>
  <si>
    <t>Sensors galvas smadzeņu aktivitātes monitorēšanai anestēzijas laikā</t>
  </si>
  <si>
    <t>Kabelis savienojošais</t>
  </si>
  <si>
    <t>Kaniles nazālās, saderīgas ar CO2 sensoru</t>
  </si>
  <si>
    <t>CO2, pieaugušo (Philips atsauces nr. M2744A vai analogs)</t>
  </si>
  <si>
    <t>CO2, pediatriskās (Philips atsauces nr. M2745A vai analogs)</t>
  </si>
  <si>
    <t>CO2, zīdaiņu (Philips atsauces nr. M2746A vai analogs)</t>
  </si>
  <si>
    <t>CO2/O2, pieaugušo ar papildu skābekļa pievadu (Philips atsauces nr. M2750A vai analogs)</t>
  </si>
  <si>
    <t>CO2/O2, pediatriskās ar papildus skābekļa padevi (Philips atsauces nr. M2751A vai analogs)</t>
  </si>
  <si>
    <t>CO2, pieaugušo (Philips atsauces nr. M2756A vai analogs)</t>
  </si>
  <si>
    <t>CO2, pediatriskās (Philips atsauces nr. M2757A vai analogs)</t>
  </si>
  <si>
    <t>CO2/O2, pieaugušo ar papildus skābekļa pievadu (Philips atsauces nr. M2760A vai analogs)</t>
  </si>
  <si>
    <t>CO2/O2, pediatriskās ar papildus skābekļa pievadu (Philips atsauces nr. M2761A vai analogs)</t>
  </si>
  <si>
    <t>CO2/O2, zīdaiņu ar papildus skābekļa pievadu (Philips atsauces nr. 989803144471 vai analogs)</t>
  </si>
  <si>
    <t>Kaniles orālās-nazālās, saderīgas ar CO2 sensoru</t>
  </si>
  <si>
    <t>Ar mitrināšanu, pieaugušo (Philips atsauces nr. M4689A vai analogs)</t>
  </si>
  <si>
    <t>Ar mitrināšanu, pediatriskā (Philips atsauces nr. M4690A vai analogs)</t>
  </si>
  <si>
    <t>Ar mitrināšanu, zīdaiņu (Philips atsauces nr. M4691A vai analogs)</t>
  </si>
  <si>
    <t>Ar mitrināšanu, O2, pieaugušo (Philips atsauces nr. M4680A vai analogs)</t>
  </si>
  <si>
    <t>Ar mitrināšanu, O2, pediatriskā (Philips atsauces nr. M4681A vai analogs)</t>
  </si>
  <si>
    <t>Ar mitrināšanu, O2, zīdaiņu (Philips atsauces nr. 989803178001 vai analogs)</t>
  </si>
  <si>
    <t>NIV līnija, pieaugušo (Philips atsauces nr. M4686A vai analogs)</t>
  </si>
  <si>
    <t>NIV līnija, pediatriskais (Philips atsauces nr. M4687A vai analogs)</t>
  </si>
  <si>
    <t xml:space="preserve">Filtra līnija, neintubētiem pacientiem, savienojama ar Philips M3015A mikroplūsmas serveri </t>
  </si>
  <si>
    <t>Kapno līnija, nazālā, intubētiem pacientiem</t>
  </si>
  <si>
    <t>Pieaugušo/pediatriskā, bez mitrināšanas (Philips atsauces nr. M1920A vai analogs)</t>
  </si>
  <si>
    <t>Pieaugušo/pediatriskā, ar mitrināšanu (Philips atsauces nr. M1921A vai analogs)</t>
  </si>
  <si>
    <t>Zīdaiņu/jaundzimušo, ar mitrināšanu un bez mitrināšanas (Philips atsauces nr. M1923A vai analogs)</t>
  </si>
  <si>
    <t>Kapno līnija "Smart", orālā-nazālā, intubētiem pacientiem</t>
  </si>
  <si>
    <t>Pediatriskā (Philips atsauces nr. M2524A vai analogs)</t>
  </si>
  <si>
    <t>Pieaugušo (Philips atsauces nr. M2526A vai analogs)</t>
  </si>
  <si>
    <t>O2, pediatriskā (Philips atsauces nr. M2520A vai analogs)</t>
  </si>
  <si>
    <t>O2, pieaugušo (Philips atsauces nr. M2522A vai analogs)</t>
  </si>
  <si>
    <t>Ar mitrināšanu, O2, pieaugušo (Philips atsauces nr. 989803177951 vai analogs)</t>
  </si>
  <si>
    <t>Ar mitrināšanu, O2, pediatriskā (Philips atsauces nr. 989803177971 vai analogs)</t>
  </si>
  <si>
    <t>Filtra līnija, O2, pieaugušo (Philips atsauces nr. 989803179101 vai analogs)</t>
  </si>
  <si>
    <t>Filtra līnija, O2, pediatriskā (Philips atsauces nr. 989803179121 vai analogs)</t>
  </si>
  <si>
    <t>Filtra līnija, O2, zīdaiņu (Philips atsauces nr. 989803178021 vai analogs)</t>
  </si>
  <si>
    <t>Sensors plūsmas</t>
  </si>
  <si>
    <t>Jaundzimušo, endotraheālai caurulei ≤ 4 mm (Philips atsauces nr. M2786A vai analogs)</t>
  </si>
  <si>
    <t>Jaundzimušo, endotraheālai caurulei 2,5 - 4 mm (Philips atsauces nr. M2782A vai analogs)</t>
  </si>
  <si>
    <t>1.7.</t>
  </si>
  <si>
    <t>1.8.</t>
  </si>
  <si>
    <t>7.1.</t>
  </si>
  <si>
    <t>7.2.</t>
  </si>
  <si>
    <t>Akumulators</t>
  </si>
  <si>
    <t>Kabelis savienojošais MX550 monitoru ar X3 monitoru</t>
  </si>
  <si>
    <t>Īss, garums vismaz 60 cm (Philips atsauces nr.M3081-61626 vai analogs)</t>
  </si>
  <si>
    <t>Garš, garums vismaz 2 m (Philips atsauces nr.M3081-61602 vai analogs)</t>
  </si>
  <si>
    <t>Mitruma savacējtrauks, vienreizlietojams (Philips atsauces nr.989803152671  vai analogs)</t>
  </si>
  <si>
    <t>24.1.</t>
  </si>
  <si>
    <t>24.2.</t>
  </si>
  <si>
    <t>Saderīgi ar Medlab Vitro monitoru</t>
  </si>
  <si>
    <t>25.1.</t>
  </si>
  <si>
    <t>25.2.</t>
  </si>
  <si>
    <t>26.1.</t>
  </si>
  <si>
    <t>26.2.</t>
  </si>
  <si>
    <t>26.2.1.</t>
  </si>
  <si>
    <t>26.2.2.</t>
  </si>
  <si>
    <t>27.1.</t>
  </si>
  <si>
    <t>27.2.</t>
  </si>
  <si>
    <t>28.1.</t>
  </si>
  <si>
    <t>28.2.</t>
  </si>
  <si>
    <t>28.2.1.</t>
  </si>
  <si>
    <t>28.2.2.</t>
  </si>
  <si>
    <t>28.3.</t>
  </si>
  <si>
    <t>29.1.</t>
  </si>
  <si>
    <t>30.1.</t>
  </si>
  <si>
    <t>30.2.</t>
  </si>
  <si>
    <t>30.3.</t>
  </si>
  <si>
    <t>Manšete</t>
  </si>
  <si>
    <t>Jaundzimušo, 14-20 cm (ražotāja Schiller atsauces nr. 2.120063 vai analogs)</t>
  </si>
  <si>
    <t>Pediatriskā, 18-24 cm (ražotāja Schiller atsauces nr. 2.120064 vai analogs)</t>
  </si>
  <si>
    <t>Pieaugušo mazā, 25-35 cm (ražotāja Schiller atsauces nr. 2.120065 vai analogs)</t>
  </si>
  <si>
    <t>Pieaugušo, 30-36 cm (ražotāja Schiller atsauces nr. 2.120066 vai analogs)</t>
  </si>
  <si>
    <t>Pieaugušo lielā, 35-46 cm (ražotāja Schiller atsauces nr. 2.120067 vai analogs)</t>
  </si>
  <si>
    <t>Mazā, 18-28 cm (Suntech atsauce nr. 98-0239-01 vai analogs)</t>
  </si>
  <si>
    <t>Vidējā, 26-34 cm (Suntech atsauce nr. 98-0239-02 vai analogs)</t>
  </si>
  <si>
    <t>Lielā, 32-44 cm (Suntech atsauce nr. 98-0239-03 vai analogs)</t>
  </si>
  <si>
    <t>Katetrs cistometrijas, divlūmenu</t>
  </si>
  <si>
    <t>6Fr (MMS atsauces Nr. MMS 5716 vai analogs)</t>
  </si>
  <si>
    <t>8Fr (MMS atsauces Nr. MMS 5702 vai analogs)</t>
  </si>
  <si>
    <t>Balonskatetrs rektālais</t>
  </si>
  <si>
    <t>4,5 Fr (MMS atsauces Nr. MMS 5415I vai analogs)</t>
  </si>
  <si>
    <t>7,5 Fr (MMS atsauces Nr. MMS U-71501 vai analogs)</t>
  </si>
  <si>
    <t>Pulsa oksimetrijas sensors</t>
  </si>
  <si>
    <t>Jaundzimušo (Natus atsauces nr. 1431003 vai analogs)</t>
  </si>
  <si>
    <t>Pediatriskais (Natus atsauces nr. 1431004 vai analogs)</t>
  </si>
  <si>
    <t>Pieaugušo (Natus atsauces nr. 1431005 vai analogs)</t>
  </si>
  <si>
    <t>Elektrokardiogrāfijas iekārtu piederumi</t>
  </si>
  <si>
    <t>Nosaukums: Vakuumelektrodu sistēmas KISS piederumi</t>
  </si>
  <si>
    <t>Saderīgi ar vakuumelektrodu sistēmu KISS DT100 T</t>
  </si>
  <si>
    <t>Komplekts vakuuma elektrodu, 10 gab. (GE Medical atsauces nr. 4000-005 vai analogs)</t>
  </si>
  <si>
    <t>Elektrodu komplekts</t>
  </si>
  <si>
    <t>Pieaugušo (Schiller atsauces nr. 2.000041 vai analogs)</t>
  </si>
  <si>
    <t>Bērnu (Schiller atsauces nr. 2.000052 vai analogs)</t>
  </si>
  <si>
    <t>Elektrodi Ag/AgC, plaksnes</t>
  </si>
  <si>
    <t>Jaundzimušo, 13x34 mm (Fiab atsauces nr.F3001NECG vai analogs)</t>
  </si>
  <si>
    <t>Pieaugušo, 22x34 mm (Schiller atsauces nr. 2.155031 vai analogs)</t>
  </si>
  <si>
    <t>Adapteris</t>
  </si>
  <si>
    <t>Snap/clip (Schiller atsauces nr. 2.155032 vai analogs)</t>
  </si>
  <si>
    <t xml:space="preserve">Clip/alligator </t>
  </si>
  <si>
    <t>Nosaukums: Ražotāja Schiller kardiogrāfa piederumi</t>
  </si>
  <si>
    <t xml:space="preserve">Termopapīrs, Cardiovit AT-101, platums 80 mm, garums vismaz 20 m </t>
  </si>
  <si>
    <t>Termopapīrs, Cardiovit FT-1, Z-folded 114 x 150 mm (Schiller atsauces nr. 2.155055 vai analogs)</t>
  </si>
  <si>
    <t xml:space="preserve"> Izmeklējumu veikšanai nepieciešamie geli un pastas</t>
  </si>
  <si>
    <t>Nosaukums:  Izmeklējumu veikšanai nepieciešamie geli un pastas</t>
  </si>
  <si>
    <t>EMG monopolārām adatām, garums vismaz 50 cm (CareFusion-Teca atsauces nr. 902-RLC-TP vai analogs)</t>
  </si>
  <si>
    <t>Elektrods stimulācijas EMG, ar filča ielikņiem, garums vismaz 200 cm (Schuler Medizintechnik  nr. 212011 vai analogs)</t>
  </si>
  <si>
    <t>Saite elektrodu fiksācijas elektromiogrāfijai, Velcro tipa materiāla (Natus atsauces nr. 698-621400 vai analogs)</t>
  </si>
  <si>
    <t>Nosaukums: Elektromiogrāfijas mērījumu piederumi</t>
  </si>
  <si>
    <t>Elektromiogrāfijas mērījumu piederumi</t>
  </si>
  <si>
    <t>Vertējāmā summa</t>
  </si>
  <si>
    <r>
      <t>Garums 25 mm, diametrs 0,3 mm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(Natus atsauces nr. S53153 vai analogs)</t>
    </r>
  </si>
  <si>
    <r>
      <t>Garums 75 mm, diametrs 0,64 mm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(Natus atsauces nr. S53159 vai analogs)</t>
    </r>
    <r>
      <rPr>
        <vertAlign val="superscript"/>
        <sz val="11"/>
        <color theme="1"/>
        <rFont val="Times New Roman"/>
        <family val="1"/>
        <charset val="186"/>
      </rPr>
      <t xml:space="preserve"> </t>
    </r>
  </si>
  <si>
    <t>Elektrods, adatveida, koncentriskais, krāsu kods</t>
  </si>
  <si>
    <r>
      <t>Garums 25 mm, diametrs 0,46 mm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(Natus atsauces nr. S53155 vai analogs)</t>
    </r>
    <r>
      <rPr>
        <vertAlign val="superscript"/>
        <sz val="11"/>
        <color theme="1"/>
        <rFont val="Times New Roman"/>
        <family val="1"/>
        <charset val="186"/>
      </rPr>
      <t xml:space="preserve"> </t>
    </r>
  </si>
  <si>
    <r>
      <t>Garums 37 mm, diametrs 0,46 mm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(Natus atsauces nr. S53156 vai analogs)</t>
    </r>
    <r>
      <rPr>
        <vertAlign val="superscript"/>
        <sz val="11"/>
        <color theme="1"/>
        <rFont val="Times New Roman"/>
        <family val="1"/>
        <charset val="186"/>
      </rPr>
      <t xml:space="preserve"> </t>
    </r>
  </si>
  <si>
    <r>
      <t>Garums 50 mm, diametrs 0,46 mm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(Natus atsauces nr. S53158 vai analogs)</t>
    </r>
    <r>
      <rPr>
        <vertAlign val="superscript"/>
        <sz val="11"/>
        <color theme="1"/>
        <rFont val="Times New Roman"/>
        <family val="1"/>
        <charset val="186"/>
      </rPr>
      <t xml:space="preserve"> </t>
    </r>
  </si>
  <si>
    <t>Garums vismaz 25 mm, diametrs 0,36 mm (Natus atsauces nr. 902-DMF25-S vai analogs)</t>
  </si>
  <si>
    <t>Garums vismaz 25 mm, diametrs 0,46 mm (Natus atsauces nr. 902-DMG25-S vai analogs)</t>
  </si>
  <si>
    <t>Garums vismaz 37 mm, diametrs 0,36 mm (Natus atsauces nr. 902-DMF37-S vai analogs)</t>
  </si>
  <si>
    <t>Garums vismaz 37 mm, diametrs 0,46 mm (Natus atsauces nr. 902-DMG37-S vai analogs)</t>
  </si>
  <si>
    <t>Garums vismaz 50 mm, diametrs 0,46 mm (Natus atsauces nr. 902-DMG50-S vai analogs)</t>
  </si>
  <si>
    <t>Elektrods, adatveida, monopolārais, krāsu kods</t>
  </si>
  <si>
    <t>Garums vismaz 75 mm, diametrs 0,46 mm (Natus atsauces nr. 902-DMG75-S vai analogs)</t>
  </si>
  <si>
    <t>EMG adatveida elektrodiem, garums vismaz 1 m, 5-pin DIN savienojums (Carefusion atsauce nr. X21001 vai analogs)</t>
  </si>
  <si>
    <t>Spilventiņi filča uzgaļiem, divi 7 mm diametra (Natus atsauces nr. 9013L0362 vai analogs)</t>
  </si>
  <si>
    <t>Jauns</t>
  </si>
  <si>
    <t>Jaundzimušo, 7-12 cm (Mindray atsauces nr. 040-000968-00 vai analogs)</t>
  </si>
  <si>
    <t xml:space="preserve">Cepurīte elektrodu fiksācijas no elastīga materiāla </t>
  </si>
  <si>
    <t>Mazā (Tytex atsauces nr.50-01.01.057 vai analogs)</t>
  </si>
  <si>
    <t>Vidējā (Tytex atsauces nr.50-03.01.057 vai analogs)</t>
  </si>
  <si>
    <t>Lielā (Tytex atsauces nr.50-05.01.057 vai analogs)</t>
  </si>
  <si>
    <t>Filča paliktņi, cilindrveida, diametrs 7 mm, garums 7 mm (Schuler Medizintechnik  nr. 334004 vai analogs)</t>
  </si>
  <si>
    <t>Konektors, taisnais ar Luer/Lock 15/22mm (VBM atsauces nr.60-12-201 vai analogs)</t>
  </si>
  <si>
    <t>Vērtējamā summa ir summa par visām apakšpozicijām</t>
  </si>
  <si>
    <t>Josta Xact Trace RIP</t>
  </si>
  <si>
    <t>Liela (Natus atsauces nr. 011519 vai analogs)</t>
  </si>
  <si>
    <t>Īpaši maza (Natus atsauces nr.011516 vai analogs)</t>
  </si>
  <si>
    <t>Maza (Natus atsauces nr. 011517 vai analogs)</t>
  </si>
  <si>
    <t>Vidēja (Natus atsauces nr.011518 vai analogs)</t>
  </si>
  <si>
    <t>Jaundzimušo (Natus atsauces nr. 1420040 vai analogs)</t>
  </si>
  <si>
    <t>Pieaugušo (Natus atsauces nr. 1420013 vai analogs)</t>
  </si>
  <si>
    <t>Saderīgi ar ražotāja Natus Xltek Brain monitor EEG sistēmu 128-kanālu pastiprinātāju</t>
  </si>
  <si>
    <t>Adapteris plūsmas tipa kanilēm (Natus atsauces nr. 4140094 vai analogs)</t>
  </si>
  <si>
    <t>Ekstremitāšu pozīcijas, vada garums vismaz 2 m (Natus atsauces nr. 1770G-KIT vai analogs)</t>
  </si>
  <si>
    <t>Ķermeņa pozīcijas, vismaz 4 pozīcijām, vada garums vismaz 2 m (Natus atsauces nr. 019-406500 vai analogs)</t>
  </si>
  <si>
    <t>Sensors fiksācijas Xact Trace</t>
  </si>
  <si>
    <t>Krūškurvja (Natus atsauces nr. 011522 vai analogs)</t>
  </si>
  <si>
    <t>Vēdera (Natus atsauces nr. 011521 vai analogs)</t>
  </si>
  <si>
    <t>Sensors Xact Trace RIP</t>
  </si>
  <si>
    <t>Vēdera (Natus atsauces nr. 1421048 vai analogs)</t>
  </si>
  <si>
    <t>Krūškurvja (Natus atsauces nr. 1421047 vai analogs)</t>
  </si>
  <si>
    <t>Kanile nāzālā, dalīta, paredzēta papildus skābekļa padevei</t>
  </si>
  <si>
    <t>Pieaugušo (Philips atsauces nr. 989803152601 vai analogs)</t>
  </si>
  <si>
    <t>Pediatriskā (Philips atsauces nr. 989803152631 vai analogs)</t>
  </si>
  <si>
    <t>Zīdaiņu (Philips atsauces nr. 989803152621 vai analogs)</t>
  </si>
  <si>
    <t>Jaundzimušo (Philips atsauces nr. 989803152611 vai analogs)</t>
  </si>
  <si>
    <t>3 novadījumi, koagulācijai bērnu/pieaugušo (Philips atsauces nr. M1678A vai analogs)</t>
  </si>
  <si>
    <t>Kabelis SpO2 modulim (Philips atsauces nr.989803161991 vai analogs)</t>
  </si>
  <si>
    <t>Priekšlaicīgi dzimušo lente fiksācijai, vienreizlietojama (Philips atsauces nr.989803166571 vai analogs)</t>
  </si>
  <si>
    <t>6.3.</t>
  </si>
  <si>
    <t>Manšete neinvazīvā spiediena</t>
  </si>
  <si>
    <t>Jaundzimušo, 10-15cm, pūšļa garums 15cm</t>
  </si>
  <si>
    <t>Pediatriskā, 14-21cm, pūšļa garums 21cm</t>
  </si>
  <si>
    <t>Pieaugušo mazā, 20-28cm, pūšļa garums 24cm</t>
  </si>
  <si>
    <t>Pieaugušo, 27-35cm, pūšļa garums 28cm</t>
  </si>
  <si>
    <t>Pieaugušo lielā, 35-43cm, pūšļa garums 35cm</t>
  </si>
  <si>
    <t>Kabelis EKG, iM60 un iM80 monitoriem, garums vismaz 2,5 m</t>
  </si>
  <si>
    <t>3 novadījumi, iM60 un iM80 monitoriem</t>
  </si>
  <si>
    <t>5 novadījumi, iM60 un iM80 monitoriem</t>
  </si>
  <si>
    <t>3 novadījumi, X12 monitoriem</t>
  </si>
  <si>
    <t>5 novadījumi, X12 monitoriem</t>
  </si>
  <si>
    <t>Kabelis savienojošs</t>
  </si>
  <si>
    <t>iM60 un iM80 monitoriem</t>
  </si>
  <si>
    <t>X12 monitoriem</t>
  </si>
  <si>
    <t>Savienojošā caurule, garums vismaz 3 m</t>
  </si>
  <si>
    <t>Saderīgs ar EDAN X12 monitoru</t>
  </si>
  <si>
    <t>Ražotāja dr.Langer neiromonitora rezerves daļas un piederumi</t>
  </si>
  <si>
    <t>Saderīgi ar Avalanche XT neiromonitoru</t>
  </si>
  <si>
    <t xml:space="preserve">Sensors augstfrekvences elektroķirurģisko iekārtu trokšņu slāpēšanai </t>
  </si>
  <si>
    <t>Zonde bipolāra koaksiāla sejas nervu stimulēšanai</t>
  </si>
  <si>
    <t>Elektrods zemējuma</t>
  </si>
  <si>
    <t xml:space="preserve">Elektrodu komplekts bipolārs zemādas nervu monitorēšanai, krāsu kods, vada garums vismaz 1,5 m </t>
  </si>
  <si>
    <t>Komplekts 1. un 2. kanāliem</t>
  </si>
  <si>
    <t>Komplekts 3. un 4. kanāliem</t>
  </si>
  <si>
    <t>Nosaukums: Sejas nervu stimulācijas un monitorēšanas piederumi</t>
  </si>
  <si>
    <t>Nosaukums: Vagus nerva stimulācijas un monitorēšanas piederumi</t>
  </si>
  <si>
    <t>Kabelis savienojošais bipolārajai zondei</t>
  </si>
  <si>
    <t>Kabelis savienojošais zemādas elektrodiem, 4 kanālu</t>
  </si>
  <si>
    <t>Kabelis EMG 1 kanālam</t>
  </si>
  <si>
    <t>Kabelis savienojošais stimulācijas zondei</t>
  </si>
  <si>
    <t>Adaptera kabelis</t>
  </si>
  <si>
    <t>Kabelis savienojošais elektrodiem</t>
  </si>
  <si>
    <t>Zonde stimulācijas, dakšas tipa, kāta garums vismaz 60 mm</t>
  </si>
  <si>
    <t>Elektrods saksafona formas</t>
  </si>
  <si>
    <t>Elektrodi adhezīvie endotrahiālai caurulei</t>
  </si>
  <si>
    <t>Caurules diametriem vairāk par 7,5 mm</t>
  </si>
  <si>
    <t>Caurules diametriem no 6 mm līdz 7 mm</t>
  </si>
  <si>
    <t>Caurules diametriem līdz 6 mm</t>
  </si>
  <si>
    <t>Saderīga ar ProBP 3400 asinsspiediena mērītāju</t>
  </si>
  <si>
    <t>Saderīga ar ProBP 2000 asinsspiediena mērītāju</t>
  </si>
  <si>
    <t>Sensors, nodrošina Medlab SpO2 Pearl tehnoloģiju, 9-pin konektors, vada garums vismaz 1,5 m</t>
  </si>
  <si>
    <t>Manšete, daudzreizlietojama, saderīga ar monitoriem Spot Vital Sings Device un Lxi</t>
  </si>
  <si>
    <t>Barošanas bloks, CX130 pulsa oksimetram (Charmcare atsauces nr. DC-100 vai analogs)</t>
  </si>
  <si>
    <t>VS-600 un Beneview T1 monitoriem</t>
  </si>
  <si>
    <t>Jaundzimušām manšetēm, VS-600 un Beneview T1 (Mindray atsauces nr. 6200-30-11560 vai analogs)</t>
  </si>
  <si>
    <r>
      <t xml:space="preserve">Pediatriskā/pieaugušo, VS-600 un Beneview T1, </t>
    </r>
    <r>
      <rPr>
        <i/>
        <sz val="11"/>
        <color theme="1"/>
        <rFont val="Times New Roman"/>
        <family val="1"/>
        <charset val="186"/>
      </rPr>
      <t>Bayonet</t>
    </r>
    <r>
      <rPr>
        <sz val="11"/>
        <color theme="1"/>
        <rFont val="Times New Roman"/>
        <family val="1"/>
        <charset val="186"/>
      </rPr>
      <t xml:space="preserve"> tipa savienojums ar manšeti (Mindray atsauces nr. 6200-30-09688 vai analogs)</t>
    </r>
  </si>
  <si>
    <t xml:space="preserve">Pieaugušo, 25-35 cm </t>
  </si>
  <si>
    <t>Ražotāja Shenzhen Creative Industry pulsa oksimetra rezerves daļas un piederumi</t>
  </si>
  <si>
    <t>Ražotāja Bitmos pulsa oksimetra rezerves daļas un piederumi</t>
  </si>
  <si>
    <t>Korpuss priekšējais (Bitmos atsauces nr. 39-7105 vai analogs)</t>
  </si>
  <si>
    <t>Korpuss aizmugurējais (Bitmos atsauces nr. 39-7108 vai analogs)</t>
  </si>
  <si>
    <t>Aizsargstikls ekrāna (Bitmos atsauces nr. 39-7112 vai analogs)</t>
  </si>
  <si>
    <t>Poga regulēšanas (Bitmos atsauces nr. 39-7115 vai analogs)</t>
  </si>
  <si>
    <t>Bloks barošanas SAT 805, izejas spriegums 9,3 V, izejas strāva 1,3 A (Bitmos atsauces nr. 28-5004 vai analogs)</t>
  </si>
  <si>
    <t>Bloks barošanas SAT 801+, izejas spriegums 5 V, izejas strāva 1,2 A (Bitmos atsauces nr. 36-5004EU  vai analogs)</t>
  </si>
  <si>
    <t>Akumulators SAT 805, Li-Ion 7,2V, 4,4Ah (Bitmos atsauces nr. 39-7103 vai analogs)</t>
  </si>
  <si>
    <t>Saderīgi ar pulsa oksimetru SP-20</t>
  </si>
  <si>
    <t>Sensors pulsa oksimetrijas, garums vismaz 1,5m, 9-pin konektors</t>
  </si>
  <si>
    <t>Bloks barošanas</t>
  </si>
  <si>
    <t>Lenta fiksācijas jaundzimušajam sensoram, vienreizlietojamā</t>
  </si>
  <si>
    <t>Nosaukums: pH-metrijas un impedances mērīšanas piederumi, Digitrapper</t>
  </si>
  <si>
    <t>Saderīgi ar Digitrapper pH impedances mērītāju</t>
  </si>
  <si>
    <t>pH katetrs, 1 pH kanāls, 4,7 Fr</t>
  </si>
  <si>
    <t xml:space="preserve">pH 4 </t>
  </si>
  <si>
    <t>pH 7</t>
  </si>
  <si>
    <t>Bufera šķidrumi izmeklējumu veikšanai, tilpums vismaz 250 ml</t>
  </si>
  <si>
    <t xml:space="preserve">pH katetrs, 1 pH kanāls, 6 Fr (MMS atsauces nr. MMS-0Z1P vai analogs) </t>
  </si>
  <si>
    <t xml:space="preserve">pH/impedances katetrs, 1 pH kanāls, 6 Fr (MMS atsauces nr. MMS-6Z1P-I01 vai analogs) </t>
  </si>
  <si>
    <t>Jaundzimušo</t>
  </si>
  <si>
    <t>Pediatriskais</t>
  </si>
  <si>
    <t>Pieaugušo</t>
  </si>
  <si>
    <t>pH/impedances katetrs 1 pH kanāls, 6 Fh</t>
  </si>
  <si>
    <t>pH 4 (MMS atsauces Nr. UPS 9863-1 vai analogs)</t>
  </si>
  <si>
    <t>pH 7 (MMS atsauces Nr. UPS-9865-1 vai analogs)</t>
  </si>
  <si>
    <t>EKG un EEG abrazīvs ādas preparācijas gēls, 120 g (Neurowerk atsauces nr.NUPREP vai analogs)</t>
  </si>
  <si>
    <t>Saderīgs ar ražotāja Natus EEG Nicolet un Quantum iekārtu</t>
  </si>
  <si>
    <t>Jaundzimušo Flex (Natus atsauces nr. 1431011 vai analogs)</t>
  </si>
  <si>
    <t>Pieaugušo Flex (Natus atsauces nr. 1431000 vai analogs)</t>
  </si>
  <si>
    <t>Spirometrijas filtri</t>
  </si>
  <si>
    <t>Vienreizlietojams</t>
  </si>
  <si>
    <t>Filtrācijas veids elektrostatisks/mehānisks</t>
  </si>
  <si>
    <t>Filtra iemutes forma novērš iespējamas noplūdes mērījumu laikā</t>
  </si>
  <si>
    <t>Nosaukums: Spirometrijas filtrs</t>
  </si>
  <si>
    <t>Filtrācijas efektivitāte vismaz 99,99%</t>
  </si>
  <si>
    <t>Sensors pozīcionēšanas</t>
  </si>
  <si>
    <t>Caurule spiediena CPAP (Natus atsauces nr. 1420117 vai analogs)</t>
  </si>
  <si>
    <t>Saderīgi ar Natus Synergy EDX EMG iekārtu</t>
  </si>
  <si>
    <t>Pediatriskais, saderīgs ar portatīvu spirogrāfu ražotāja Carefusion MicroLab (MADA atsauce nr.30804 vai analogs)</t>
  </si>
  <si>
    <t>Pieaugušo, saderīgs ar portatīvu spirogrāfu ražotāja Carefusion MicroLab (MADA atsauce nr.30812 vai analogs)</t>
  </si>
  <si>
    <t>Pieaugušo, saderīgs ar stacionāru spirogrāfu ražotāja CareFusion MasterScreen (MADA atsauce nr.30811 vai analogs)</t>
  </si>
  <si>
    <t>Elektroencefalogrāfijas un polisomnogrāfijas mērījumu rezerves daļas un piederumi</t>
  </si>
  <si>
    <t>1.pozīcija</t>
  </si>
  <si>
    <t>2.pozīcija</t>
  </si>
  <si>
    <t>3.pozīcija</t>
  </si>
  <si>
    <t>4.pozīcija</t>
  </si>
  <si>
    <t>5.pozīcija</t>
  </si>
  <si>
    <t>6.pozīcija</t>
  </si>
  <si>
    <t>7.pozīcija</t>
  </si>
  <si>
    <t>8.pozīcija</t>
  </si>
  <si>
    <t>9.pozīcija</t>
  </si>
  <si>
    <t>10.pozīcija</t>
  </si>
  <si>
    <t>11.pozīcija</t>
  </si>
  <si>
    <t>12.pozīcija</t>
  </si>
  <si>
    <t>13.pozīcija</t>
  </si>
  <si>
    <t>14.pozīcija</t>
  </si>
  <si>
    <t>15.pozīcija</t>
  </si>
  <si>
    <t>16.pozīcija</t>
  </si>
  <si>
    <t>17.pozīcija</t>
  </si>
  <si>
    <t>18.pozīcija</t>
  </si>
  <si>
    <t>19.pozīcija</t>
  </si>
  <si>
    <t>20.pozīcija</t>
  </si>
  <si>
    <t>21.pozīcija</t>
  </si>
  <si>
    <t>22.pozīcija</t>
  </si>
  <si>
    <t>23.pozīcija</t>
  </si>
  <si>
    <t>24.pozīcija</t>
  </si>
  <si>
    <t>25.pozīcija</t>
  </si>
  <si>
    <t>26.pozīcija</t>
  </si>
  <si>
    <t>27.pozīcija</t>
  </si>
  <si>
    <t>28.pozīcija</t>
  </si>
  <si>
    <t>29.pozīcija</t>
  </si>
  <si>
    <t>30.pozīcija</t>
  </si>
  <si>
    <t>Elektrodu gēls defibrilācijai, 250 gr (Signa Gel vai analogs)</t>
  </si>
  <si>
    <t>Elektrovadošais gēls, EEG un EMG izmeklējumiem, 250 gr (NEURGEL vai analogs)</t>
  </si>
  <si>
    <t>Neirodiagnostiskā kontakta pasta, adhēziska, viegli notīrāma, nomazgājama un neizžūstoša, 220 g (TEN20 vai analogs)</t>
  </si>
  <si>
    <t>Elektrodu krēms, adhēziska, 100 g (EC-2 vai tā analogs)</t>
  </si>
  <si>
    <t>Nosaukums: Ražotāja Philips pacientu monitoru piederumi un rezerves daļas</t>
  </si>
  <si>
    <t>CO2 mērīšanas piederumi, saderīgi ar pacientu monitora Philips moduli M2501A</t>
  </si>
  <si>
    <t>Elektrokardiogrāfijas mērīšanas piederumi</t>
  </si>
  <si>
    <t>Saderīgi ar Philips pacientu monitoriem IntellVue X2, X3, MP30, MX550, MX750</t>
  </si>
  <si>
    <t>Temperatūras mērīšanas piederumi</t>
  </si>
  <si>
    <t>Neinvazīvā spiediena mērīšanas piederumi</t>
  </si>
  <si>
    <t>Pulsa oksimetrijas mērīšanas piederumi</t>
  </si>
  <si>
    <t>Neiromuskulāro transmisiju mērījumu piederumi</t>
  </si>
  <si>
    <t>Nosaukums: Ražotāja EDAN pacientu monitoru piederumi un rezerves daļas</t>
  </si>
  <si>
    <t>Pulsa oksimetrijas mērījumu piederumi</t>
  </si>
  <si>
    <t>Elektrokardiogrāfijas mērījumu piederumi</t>
  </si>
  <si>
    <t>Neinvazīvā asinsspiediena mērījumu piederumi</t>
  </si>
  <si>
    <t>Saderīgi ar ražotāja EDAN monitoriem iM60, iM80 un X12</t>
  </si>
  <si>
    <t>Neinvazīvā spiediena mērījumu piederumi</t>
  </si>
  <si>
    <t>6.4.</t>
  </si>
  <si>
    <t>Nosaukums: Ražotāja MIPN pacientu monitora Tesla M3 piederumi mērīšanai magnētiskajā laukā</t>
  </si>
  <si>
    <t>Nosaukums: Ražotāja Philips pacienta monitora MR400 piederumi mērīšanai magnētiskajā laukā</t>
  </si>
  <si>
    <t>7.3.</t>
  </si>
  <si>
    <t>7.4.</t>
  </si>
  <si>
    <t>7.5.</t>
  </si>
  <si>
    <t>Nosaukums: Ražotāja Medlab pacientu monitoru piederumi</t>
  </si>
  <si>
    <t>8.1.</t>
  </si>
  <si>
    <t>8.2.</t>
  </si>
  <si>
    <t>Jaundzimušo, wrap tipa</t>
  </si>
  <si>
    <t>Nosaukums: Ražotāja Welch Allyn pacientu monitoru piederumi</t>
  </si>
  <si>
    <t>9.1.</t>
  </si>
  <si>
    <t>9.2.</t>
  </si>
  <si>
    <t>Nosaukums: Ražotāja Charmcare monitoru rezerves daļas un piederumi</t>
  </si>
  <si>
    <t>10.1.</t>
  </si>
  <si>
    <t>Pulsa oksimetrijas mērīšanas piederumi, daudzreizlietojami</t>
  </si>
  <si>
    <t>10.2.</t>
  </si>
  <si>
    <t>Neinvazīvā spiediena mērīšanas piederumi, Prizm3</t>
  </si>
  <si>
    <t>CX130 pulsa oksimetram (Charmcare atsauces nr. EXT-100 vai analogs)</t>
  </si>
  <si>
    <t>PRIZM3 pacientu monitora (Charmcare atsauces nr. EXT-200 vai analogs)</t>
  </si>
  <si>
    <t>Barošanas bloks, Prizm3 pacientu monitoram</t>
  </si>
  <si>
    <t>Nosaukums: Ražotāja Mindray monitoru rezerves daļas un piederumi</t>
  </si>
  <si>
    <t>11.1.</t>
  </si>
  <si>
    <t>11.2.</t>
  </si>
  <si>
    <t>11.3.</t>
  </si>
  <si>
    <t>Neinvazīvā spiediena manšete</t>
  </si>
  <si>
    <t>Nosaukums: Asinsspiediena mērīšanas piederumi</t>
  </si>
  <si>
    <t>12.1.</t>
  </si>
  <si>
    <t>12.2.</t>
  </si>
  <si>
    <t>Neinvazīvā spiediena manšešu konektori</t>
  </si>
  <si>
    <t>Nosaukums: Ražotāja Bitmos pulsa oksimetra rezerves daļas un piederumi</t>
  </si>
  <si>
    <t>Nosaukums: Ražotāja Shenzhen Creative Industry pulsa oksimetra rezerves daļas un piederumi</t>
  </si>
  <si>
    <t>14.1.</t>
  </si>
  <si>
    <t>Nosaukums: Ražotāja Schiller holteru piederumi</t>
  </si>
  <si>
    <t>Saderīgi ar Microvit MT-101 holteru</t>
  </si>
  <si>
    <t>18.1.</t>
  </si>
  <si>
    <t>18.2.</t>
  </si>
  <si>
    <t>Saderīgi ar Medilog AR holteru</t>
  </si>
  <si>
    <t>18.3.</t>
  </si>
  <si>
    <t>Saderīgi ar BR-102 plus holteru</t>
  </si>
  <si>
    <t>Spirometrijas piederumi</t>
  </si>
  <si>
    <t>Nosaukums: Velospiroergonometra piederumi</t>
  </si>
  <si>
    <t>20.1.</t>
  </si>
  <si>
    <t>20.2.</t>
  </si>
  <si>
    <t>20.3.</t>
  </si>
  <si>
    <t>Filtrs spirometrijas</t>
  </si>
  <si>
    <t>Iemutis, vienreizlietojams (Vyaire atsauces nr.892103 vai analogs)</t>
  </si>
  <si>
    <t>Iemutis, bērnu, daudzreizlietojams (Vyaire atsauces nr.892100 vai analogs)</t>
  </si>
  <si>
    <t>20.4.</t>
  </si>
  <si>
    <t>20.5.</t>
  </si>
  <si>
    <t xml:space="preserve">Kalibrācijas gāze 5% CO2, 16% O2, rest N2, tilpums vismaz 0,8l (Vyiare atsauces nr. V-892587 vai analogs) </t>
  </si>
  <si>
    <t>Sensors stiprināms pierei komplektā ar stiprinājumiem (Vyaire atsauces nr. V-992528 vai analogs)</t>
  </si>
  <si>
    <t>Stiprinājumu komplekts pieres sensors (Vyaire atsauces nr. V-992529 vai analogs)</t>
  </si>
  <si>
    <t>Nosaukums: pH-metrijas piederumi, Ohmeda</t>
  </si>
  <si>
    <t>Iepakojuma cena EUR, bez PVN 
Minimālais pasūtījums apjoms</t>
  </si>
  <si>
    <t>1.1.1.</t>
  </si>
  <si>
    <t>1.1.2.</t>
  </si>
  <si>
    <t>1.1.3.</t>
  </si>
  <si>
    <t>1.1.4.</t>
  </si>
  <si>
    <t>1.1.3.1.</t>
  </si>
  <si>
    <t>1.1.3.2.</t>
  </si>
  <si>
    <t>1.1.4.1.</t>
  </si>
  <si>
    <t>1.1.4.2.</t>
  </si>
  <si>
    <t>1.1.4.3.</t>
  </si>
  <si>
    <t>1.1.4.4.</t>
  </si>
  <si>
    <t>1.1.4.5.</t>
  </si>
  <si>
    <t>1.1.5.</t>
  </si>
  <si>
    <t>1.1.5.1.</t>
  </si>
  <si>
    <t>1.1.5.2.</t>
  </si>
  <si>
    <t>1.1.5.3.</t>
  </si>
  <si>
    <t>1.1.5.4.</t>
  </si>
  <si>
    <t>1.1.5.5.</t>
  </si>
  <si>
    <t>1.1.6.</t>
  </si>
  <si>
    <t>1.1.6.1.</t>
  </si>
  <si>
    <t>1.1.6.2.</t>
  </si>
  <si>
    <t>1.1.7.</t>
  </si>
  <si>
    <t>1.1.7.1.</t>
  </si>
  <si>
    <t>1.1.7.2.</t>
  </si>
  <si>
    <t>1.1.7.3.</t>
  </si>
  <si>
    <t>1.1.8.</t>
  </si>
  <si>
    <t>1.1.8.1.</t>
  </si>
  <si>
    <t>1.1.8.2.</t>
  </si>
  <si>
    <t>1.1.8.3.</t>
  </si>
  <si>
    <t>1.1.8.4.</t>
  </si>
  <si>
    <t>1.1.8.5.</t>
  </si>
  <si>
    <t>1.1.8.6.</t>
  </si>
  <si>
    <t>1.1.8.7.</t>
  </si>
  <si>
    <t>1.1.8.8.</t>
  </si>
  <si>
    <t>1.1.8.9.</t>
  </si>
  <si>
    <t>1.1.8.10.</t>
  </si>
  <si>
    <t>1.1.8.11.</t>
  </si>
  <si>
    <t>1.1.9.</t>
  </si>
  <si>
    <t>1.1.9.1.</t>
  </si>
  <si>
    <t>1.1.9.2.</t>
  </si>
  <si>
    <t>1.1.9.3.</t>
  </si>
  <si>
    <t>1.1.9.4.</t>
  </si>
  <si>
    <t>1.1.9.5.</t>
  </si>
  <si>
    <t>1.1.10.</t>
  </si>
  <si>
    <t>1.1.9.6</t>
  </si>
  <si>
    <t>1.1.10.1.</t>
  </si>
  <si>
    <t>1.1.10.2.</t>
  </si>
  <si>
    <t>1.1.11.</t>
  </si>
  <si>
    <t>1.1.11.1.</t>
  </si>
  <si>
    <t>1.1.11.2.</t>
  </si>
  <si>
    <t>1.1.11.3.</t>
  </si>
  <si>
    <t>1.2.1.</t>
  </si>
  <si>
    <t>1.2.1.1.</t>
  </si>
  <si>
    <t>1.2.1.2.</t>
  </si>
  <si>
    <t>1.2.2.</t>
  </si>
  <si>
    <t>1.2.2.1.</t>
  </si>
  <si>
    <t>1.2.2.2.</t>
  </si>
  <si>
    <t>1.2.2.3.</t>
  </si>
  <si>
    <t>1.2.2.4.</t>
  </si>
  <si>
    <t>1.2.2.5.</t>
  </si>
  <si>
    <t>1.3.1.</t>
  </si>
  <si>
    <t>1.3.1.1.</t>
  </si>
  <si>
    <t>1.3.1.2.</t>
  </si>
  <si>
    <t>1.3.1.3.</t>
  </si>
  <si>
    <t>1.3.2.</t>
  </si>
  <si>
    <t>1.3.2.1.</t>
  </si>
  <si>
    <t>1.3.2.2.</t>
  </si>
  <si>
    <t>1.4.1.</t>
  </si>
  <si>
    <t>1.4.1.1.</t>
  </si>
  <si>
    <t>1.4.1.2.</t>
  </si>
  <si>
    <t>1.4.1.3.</t>
  </si>
  <si>
    <t>1.4.1.4.</t>
  </si>
  <si>
    <t>1.4.1.5.</t>
  </si>
  <si>
    <t>1.4.2.</t>
  </si>
  <si>
    <t>1.4.2.1.</t>
  </si>
  <si>
    <t>1.4.2.2.</t>
  </si>
  <si>
    <t>1.4.3.</t>
  </si>
  <si>
    <t>1.4.3.1.</t>
  </si>
  <si>
    <t>1.4.3.2.</t>
  </si>
  <si>
    <t>1.4.3.3.</t>
  </si>
  <si>
    <t>1.4.3.4.</t>
  </si>
  <si>
    <t>1.4.3.5.</t>
  </si>
  <si>
    <t>1.5.1.</t>
  </si>
  <si>
    <t>1.5.1.1.</t>
  </si>
  <si>
    <t>1.5.1.2.</t>
  </si>
  <si>
    <t>1.5.1.3.</t>
  </si>
  <si>
    <t>1.5.1.4.</t>
  </si>
  <si>
    <t>Sensors, 9 adatu D – subkonektors, kabeļa garums vismaz 45 cm</t>
  </si>
  <si>
    <t>Pieaugušo pirksta (Philips atsauces nr. M1191BL vai analogs)</t>
  </si>
  <si>
    <t>Pediatriskais pirksta (Philips atsauces nr. M1192A vai analogs)</t>
  </si>
  <si>
    <t>Jaundzimušo rokas/kājas (Philips atsauces nr. M1193A vai analogs)</t>
  </si>
  <si>
    <t>Pediatriskais/pieaugušo pirksta klipsis (Philips atsauces nr. M1196A vai analogs)</t>
  </si>
  <si>
    <t>Sensors savienojams ar monitoru, Philips pin8, kabeļa garums vismaz 1,5 m</t>
  </si>
  <si>
    <t>1.5.2.</t>
  </si>
  <si>
    <t>1.5.2.1.</t>
  </si>
  <si>
    <t>1.5.2.2.</t>
  </si>
  <si>
    <t>1.5.2.3.</t>
  </si>
  <si>
    <t>1.5.2.4.</t>
  </si>
  <si>
    <t>1.5.3.</t>
  </si>
  <si>
    <t>1.5.3.1.</t>
  </si>
  <si>
    <t>1.5.3.2.</t>
  </si>
  <si>
    <t>1.5.3.3.</t>
  </si>
  <si>
    <t>1.6.1.</t>
  </si>
  <si>
    <t>1.6.2.</t>
  </si>
  <si>
    <t>1.7.1.</t>
  </si>
  <si>
    <t>1.7.2.</t>
  </si>
  <si>
    <t>1.7.3.</t>
  </si>
  <si>
    <t>1.7.4.</t>
  </si>
  <si>
    <t>1.7.5.</t>
  </si>
  <si>
    <t>1.7.6.</t>
  </si>
  <si>
    <t>1.7.7.</t>
  </si>
  <si>
    <t>1.8.1.</t>
  </si>
  <si>
    <t>1.8.2.</t>
  </si>
  <si>
    <t>2.1.1.</t>
  </si>
  <si>
    <t>2.1.2.</t>
  </si>
  <si>
    <t>2.1.3.</t>
  </si>
  <si>
    <t>2.1.4.</t>
  </si>
  <si>
    <t>2.1.5.</t>
  </si>
  <si>
    <t>2.2.1.</t>
  </si>
  <si>
    <t>2.2.1.1.</t>
  </si>
  <si>
    <t>2.2.1.2.</t>
  </si>
  <si>
    <t>2.2.2.</t>
  </si>
  <si>
    <t>2.2.2.1.</t>
  </si>
  <si>
    <t>2.2.2.2.</t>
  </si>
  <si>
    <t>2.3.1.</t>
  </si>
  <si>
    <t>2.3.1.1.</t>
  </si>
  <si>
    <t>2.3.1.2.</t>
  </si>
  <si>
    <t>2.3.2.</t>
  </si>
  <si>
    <t>2.3.2.1.</t>
  </si>
  <si>
    <t>2.3.2.2.</t>
  </si>
  <si>
    <t>2.3.2.3.</t>
  </si>
  <si>
    <t>2.3.2.4.</t>
  </si>
  <si>
    <t>2.3.3.</t>
  </si>
  <si>
    <t>2.3.3.1.</t>
  </si>
  <si>
    <t>2.3.3.2.</t>
  </si>
  <si>
    <t>2.3.3.3.</t>
  </si>
  <si>
    <t>2.3.3.4.</t>
  </si>
  <si>
    <t>2.3.3.5.</t>
  </si>
  <si>
    <t>2.4.1.</t>
  </si>
  <si>
    <t>2.4.2.</t>
  </si>
  <si>
    <t>2.4.3.</t>
  </si>
  <si>
    <t>2.4.4.</t>
  </si>
  <si>
    <t>2.4.4.1.</t>
  </si>
  <si>
    <t>2.4.4.2.</t>
  </si>
  <si>
    <t>2.4.4.3.</t>
  </si>
  <si>
    <t>2.4.4.4.</t>
  </si>
  <si>
    <t>3.1.</t>
  </si>
  <si>
    <t>3.2.</t>
  </si>
  <si>
    <t>3.2.1.</t>
  </si>
  <si>
    <t>3.2.2.</t>
  </si>
  <si>
    <t>3.2.3.</t>
  </si>
  <si>
    <t>4.1.</t>
  </si>
  <si>
    <t>4.1.1.</t>
  </si>
  <si>
    <t>4.1.2.</t>
  </si>
  <si>
    <t>5.1.</t>
  </si>
  <si>
    <t>5.2.</t>
  </si>
  <si>
    <t>5.2.1.</t>
  </si>
  <si>
    <t>5.2.2.</t>
  </si>
  <si>
    <t>5.3.</t>
  </si>
  <si>
    <t>6.1.1.</t>
  </si>
  <si>
    <t>6.1.1.1.</t>
  </si>
  <si>
    <t>6.1.1.2.</t>
  </si>
  <si>
    <t>6.1.1.3.</t>
  </si>
  <si>
    <t>6.1.1.4.</t>
  </si>
  <si>
    <t>6.1.2.</t>
  </si>
  <si>
    <t>6.1.2.1.</t>
  </si>
  <si>
    <t>6.1.2.2.</t>
  </si>
  <si>
    <t>6.1.3.</t>
  </si>
  <si>
    <t>6.1.3.1.</t>
  </si>
  <si>
    <t>6.1.3.2.</t>
  </si>
  <si>
    <t>6.1.3.3.</t>
  </si>
  <si>
    <t>6.1.3.4.</t>
  </si>
  <si>
    <t>6.2.1.</t>
  </si>
  <si>
    <t>6.2.1.1.</t>
  </si>
  <si>
    <t>6.2.1.2.</t>
  </si>
  <si>
    <t>6.2.1.3.</t>
  </si>
  <si>
    <t>6.2.2.</t>
  </si>
  <si>
    <t>6.2.2.1.</t>
  </si>
  <si>
    <t>6.2.2.2.</t>
  </si>
  <si>
    <t>6.3.1.</t>
  </si>
  <si>
    <t>6.3.1.1.</t>
  </si>
  <si>
    <t>6.3.1.2.</t>
  </si>
  <si>
    <t>6.3.2.</t>
  </si>
  <si>
    <t>6.3.2.1.</t>
  </si>
  <si>
    <t>6.3.2.2.</t>
  </si>
  <si>
    <t>6.3.2.3.</t>
  </si>
  <si>
    <t>6.3.2.4.</t>
  </si>
  <si>
    <t>6.3.2.5.</t>
  </si>
  <si>
    <t>6.3.2.6.</t>
  </si>
  <si>
    <t>6.4.1.</t>
  </si>
  <si>
    <t>6.4.3.</t>
  </si>
  <si>
    <t>6.4.2.</t>
  </si>
  <si>
    <t>7.1.1.</t>
  </si>
  <si>
    <t>7.1.2.</t>
  </si>
  <si>
    <t>7.1.2.1.</t>
  </si>
  <si>
    <t>7.1.2.2.</t>
  </si>
  <si>
    <t>7.1.2.3.</t>
  </si>
  <si>
    <t>7.1.2.4.</t>
  </si>
  <si>
    <t>7.2.1.</t>
  </si>
  <si>
    <t>7.2.1.1.</t>
  </si>
  <si>
    <t>7.2.1.2.</t>
  </si>
  <si>
    <t>7.2.2.</t>
  </si>
  <si>
    <t>7.2.2.1.</t>
  </si>
  <si>
    <t>7.2.2.2.</t>
  </si>
  <si>
    <t>7.2.2.3.</t>
  </si>
  <si>
    <t>7.2.2.4.</t>
  </si>
  <si>
    <t>7.2.3.</t>
  </si>
  <si>
    <t>7.2.3.1.</t>
  </si>
  <si>
    <t>7.2.3.2.</t>
  </si>
  <si>
    <t>7.2.3.3.</t>
  </si>
  <si>
    <t>7.3.1.</t>
  </si>
  <si>
    <t>7.3.2.</t>
  </si>
  <si>
    <t>7.3.2.1.</t>
  </si>
  <si>
    <t>7.3.2.2.</t>
  </si>
  <si>
    <t>7.4.1.</t>
  </si>
  <si>
    <t>7.4.2.</t>
  </si>
  <si>
    <t>7.4.3.</t>
  </si>
  <si>
    <t>7.5.1.</t>
  </si>
  <si>
    <t>7.5.2.</t>
  </si>
  <si>
    <t>7.5.3.</t>
  </si>
  <si>
    <t>8.1.1.</t>
  </si>
  <si>
    <t>8.1.1.1.</t>
  </si>
  <si>
    <t>8.1.1.2.</t>
  </si>
  <si>
    <t>8.1.1.3.</t>
  </si>
  <si>
    <t>8.2.1.</t>
  </si>
  <si>
    <t>8.2.2.</t>
  </si>
  <si>
    <t>8.2.2.1.</t>
  </si>
  <si>
    <t>8.2.2.2.</t>
  </si>
  <si>
    <t>8.2.2.3.</t>
  </si>
  <si>
    <t>8.2.2.4.</t>
  </si>
  <si>
    <t>8.2.2.5.</t>
  </si>
  <si>
    <t>8.2.2.6.</t>
  </si>
  <si>
    <t>9.1.1.</t>
  </si>
  <si>
    <t>9.1.1.1.</t>
  </si>
  <si>
    <t>9.1.1.2.</t>
  </si>
  <si>
    <t>9.1.1.3.</t>
  </si>
  <si>
    <t>9.1.1.4.</t>
  </si>
  <si>
    <t>9.1.2.</t>
  </si>
  <si>
    <t>9.1.2.1.</t>
  </si>
  <si>
    <t>9.1.2.2.</t>
  </si>
  <si>
    <t>9.1.2.3.</t>
  </si>
  <si>
    <t>9.1.2.4.</t>
  </si>
  <si>
    <t>9.1.2.5.</t>
  </si>
  <si>
    <t>9.1.2.6.</t>
  </si>
  <si>
    <t>9.1.2.7.</t>
  </si>
  <si>
    <t>9.2.1.</t>
  </si>
  <si>
    <t>9.2.2.</t>
  </si>
  <si>
    <t>10.1.1.</t>
  </si>
  <si>
    <t>10.1.1.1.</t>
  </si>
  <si>
    <t>10.1.1.2.</t>
  </si>
  <si>
    <t>10.1.1.3.</t>
  </si>
  <si>
    <t>10.1.2.</t>
  </si>
  <si>
    <t>10.1.2.1.</t>
  </si>
  <si>
    <t>10.1.2.2.</t>
  </si>
  <si>
    <t>10.1.3.</t>
  </si>
  <si>
    <t>10.1.4.</t>
  </si>
  <si>
    <t>10.2.1.</t>
  </si>
  <si>
    <t>11.1.1.</t>
  </si>
  <si>
    <t>11.1.1.1.</t>
  </si>
  <si>
    <t>11.1.1.2.</t>
  </si>
  <si>
    <t>11.1.1.3.</t>
  </si>
  <si>
    <t>11.1.1.4.</t>
  </si>
  <si>
    <t>11.1.1.5.</t>
  </si>
  <si>
    <t>11.1.2.</t>
  </si>
  <si>
    <t>11.1.2.1.</t>
  </si>
  <si>
    <t>11.1.2.2.</t>
  </si>
  <si>
    <t>11.1.3.</t>
  </si>
  <si>
    <t>11.2.1.</t>
  </si>
  <si>
    <t>11.2.1.1.</t>
  </si>
  <si>
    <t>11.2.1.2.</t>
  </si>
  <si>
    <t>11.2.1.3.</t>
  </si>
  <si>
    <t>11.2.1.4.</t>
  </si>
  <si>
    <t>11.2.2.</t>
  </si>
  <si>
    <t>11.2.2.1.</t>
  </si>
  <si>
    <t>11.2.2.2.</t>
  </si>
  <si>
    <t>11.2.2.3.</t>
  </si>
  <si>
    <t>11.2.2.4.</t>
  </si>
  <si>
    <t>11.2.2.5.</t>
  </si>
  <si>
    <t>11.2.2.6.</t>
  </si>
  <si>
    <t>11.2.3.</t>
  </si>
  <si>
    <t>11.2.3.1.</t>
  </si>
  <si>
    <t>11.2.3.2.</t>
  </si>
  <si>
    <t>11.2.3.3.</t>
  </si>
  <si>
    <t>11.2.3.4.</t>
  </si>
  <si>
    <t>11.2.3.5.</t>
  </si>
  <si>
    <t>11.3.1.</t>
  </si>
  <si>
    <t>11.3.1.1.</t>
  </si>
  <si>
    <t>11.3.1.2.</t>
  </si>
  <si>
    <t>11.3.1.3.</t>
  </si>
  <si>
    <t>12.1.1.</t>
  </si>
  <si>
    <t>12.1.1.1.</t>
  </si>
  <si>
    <t>12.1.1.2.</t>
  </si>
  <si>
    <t>12.1.1.3.</t>
  </si>
  <si>
    <t>12.1.1.4.</t>
  </si>
  <si>
    <t>12.1.1.5.</t>
  </si>
  <si>
    <t>12.1.1.6.</t>
  </si>
  <si>
    <t>12.1.1.7.</t>
  </si>
  <si>
    <t>12.1.2.</t>
  </si>
  <si>
    <t>12.1.2.1.</t>
  </si>
  <si>
    <t>12.1.2.2.</t>
  </si>
  <si>
    <t>12.1.2.3.</t>
  </si>
  <si>
    <t>12.1.2.4.</t>
  </si>
  <si>
    <t>12.1.2.5.</t>
  </si>
  <si>
    <t>12.1.2.6.</t>
  </si>
  <si>
    <t>12.1.2.7.</t>
  </si>
  <si>
    <t>12.1.3.</t>
  </si>
  <si>
    <t>12.1.3.1.</t>
  </si>
  <si>
    <t>12.1.3.2.</t>
  </si>
  <si>
    <t>12.1.3.3.</t>
  </si>
  <si>
    <t>12.1.3.4.</t>
  </si>
  <si>
    <t>12.1.3.5.</t>
  </si>
  <si>
    <t>12.2.1.</t>
  </si>
  <si>
    <t>12.2.2.</t>
  </si>
  <si>
    <t>12.2.3.</t>
  </si>
  <si>
    <t>13.1.</t>
  </si>
  <si>
    <t>13.2.</t>
  </si>
  <si>
    <t>13.3.</t>
  </si>
  <si>
    <t>13.4.</t>
  </si>
  <si>
    <t>13.5.</t>
  </si>
  <si>
    <t>13.6.</t>
  </si>
  <si>
    <t>13.7.</t>
  </si>
  <si>
    <t>14.1.1.</t>
  </si>
  <si>
    <t>14.1.1.1.</t>
  </si>
  <si>
    <t>14.1.1.2.</t>
  </si>
  <si>
    <t>14.1.1.3.</t>
  </si>
  <si>
    <t>14.1.2.</t>
  </si>
  <si>
    <t>14.1.3.</t>
  </si>
  <si>
    <t>15.1.</t>
  </si>
  <si>
    <t>15.2.</t>
  </si>
  <si>
    <t>15.3.</t>
  </si>
  <si>
    <t>15.4.</t>
  </si>
  <si>
    <t>15.5.</t>
  </si>
  <si>
    <t>15.5.1.</t>
  </si>
  <si>
    <t>15.5.2.</t>
  </si>
  <si>
    <t>15.6.</t>
  </si>
  <si>
    <t>16.1.</t>
  </si>
  <si>
    <t>16.2.</t>
  </si>
  <si>
    <t>16.3.</t>
  </si>
  <si>
    <t>16.4.</t>
  </si>
  <si>
    <t>16.5.</t>
  </si>
  <si>
    <t>16.6.</t>
  </si>
  <si>
    <t>16.7.</t>
  </si>
  <si>
    <t>16.8.</t>
  </si>
  <si>
    <t>16.8.1.</t>
  </si>
  <si>
    <t>16.8.2.</t>
  </si>
  <si>
    <t>16.8.3.</t>
  </si>
  <si>
    <t>17.1.</t>
  </si>
  <si>
    <t>17.2.</t>
  </si>
  <si>
    <t>17.3.</t>
  </si>
  <si>
    <t>18.1.1.</t>
  </si>
  <si>
    <t>18.1.2.</t>
  </si>
  <si>
    <t>18.1.3.</t>
  </si>
  <si>
    <t>18.2.1.</t>
  </si>
  <si>
    <t>18.2.2.</t>
  </si>
  <si>
    <t>18.2.3.</t>
  </si>
  <si>
    <t>18.2.4.</t>
  </si>
  <si>
    <t>18.2.5.</t>
  </si>
  <si>
    <t>18.2.6.</t>
  </si>
  <si>
    <t>18.3.1.</t>
  </si>
  <si>
    <t>18.3.2.</t>
  </si>
  <si>
    <t>18.3.2.1.</t>
  </si>
  <si>
    <t>18.3.2.2.</t>
  </si>
  <si>
    <t>18.3.2.3.</t>
  </si>
  <si>
    <t>18.3.2.4.</t>
  </si>
  <si>
    <t>18.3.2.5.</t>
  </si>
  <si>
    <t>19.1.</t>
  </si>
  <si>
    <t>19.2.</t>
  </si>
  <si>
    <t>19.3.</t>
  </si>
  <si>
    <t>19.4.</t>
  </si>
  <si>
    <t>19.4.1.</t>
  </si>
  <si>
    <t>19.4.2.</t>
  </si>
  <si>
    <t>19.4.3.</t>
  </si>
  <si>
    <t>19.5.</t>
  </si>
  <si>
    <t>20.1.1.</t>
  </si>
  <si>
    <t>20.1.2.</t>
  </si>
  <si>
    <t>20.1.3.</t>
  </si>
  <si>
    <t>20.1.4.</t>
  </si>
  <si>
    <t>20.1.5.</t>
  </si>
  <si>
    <t>20.1.6.</t>
  </si>
  <si>
    <t>20.1.7.</t>
  </si>
  <si>
    <t>20.1.8.</t>
  </si>
  <si>
    <t>20.1.9.</t>
  </si>
  <si>
    <t>20.1.10.</t>
  </si>
  <si>
    <t>20.1.10.1.</t>
  </si>
  <si>
    <t>20.1.10.2.</t>
  </si>
  <si>
    <t>20.1.10.3.</t>
  </si>
  <si>
    <t>20.1.10.4.</t>
  </si>
  <si>
    <t>20.1.11.</t>
  </si>
  <si>
    <t>20.1.11.1.</t>
  </si>
  <si>
    <t>20.1.11.2.</t>
  </si>
  <si>
    <t>20.1.11.3.</t>
  </si>
  <si>
    <t>20.1.11.4.</t>
  </si>
  <si>
    <t>20.1.12.</t>
  </si>
  <si>
    <t>20.1.13.</t>
  </si>
  <si>
    <t>20.1.13.1.</t>
  </si>
  <si>
    <t>20.1.13.2.</t>
  </si>
  <si>
    <t>20.1.13.3.</t>
  </si>
  <si>
    <t>20.1.14.</t>
  </si>
  <si>
    <t>20.1.15.</t>
  </si>
  <si>
    <t>20.1.16.</t>
  </si>
  <si>
    <t>20.1.17.</t>
  </si>
  <si>
    <t>20.1.18.</t>
  </si>
  <si>
    <t>20.2.1.</t>
  </si>
  <si>
    <t>20.2.2.</t>
  </si>
  <si>
    <t>20.2.3.</t>
  </si>
  <si>
    <t>20.2.4.</t>
  </si>
  <si>
    <t>20.2.5.</t>
  </si>
  <si>
    <t>20.2.6.</t>
  </si>
  <si>
    <t>20.3.1.</t>
  </si>
  <si>
    <t>20.3.2.</t>
  </si>
  <si>
    <t>20.3.3.</t>
  </si>
  <si>
    <t>20.3.4.</t>
  </si>
  <si>
    <t>20.4.1.</t>
  </si>
  <si>
    <t>20.4.2.</t>
  </si>
  <si>
    <t>20.4.3.</t>
  </si>
  <si>
    <t>20.4.4.</t>
  </si>
  <si>
    <t>20.4.4.1.</t>
  </si>
  <si>
    <t>20.4.4.2.</t>
  </si>
  <si>
    <t>20.4.4.3.</t>
  </si>
  <si>
    <t>21.1.</t>
  </si>
  <si>
    <t>21.2.</t>
  </si>
  <si>
    <t>21.3.</t>
  </si>
  <si>
    <t>22.1.</t>
  </si>
  <si>
    <t>22.2.</t>
  </si>
  <si>
    <t>22.3.</t>
  </si>
  <si>
    <t>22.3.1.</t>
  </si>
  <si>
    <t>22.3.2.</t>
  </si>
  <si>
    <t>23.1.</t>
  </si>
  <si>
    <t>23.1.1.</t>
  </si>
  <si>
    <t>23.1.2.</t>
  </si>
  <si>
    <t>23.2.</t>
  </si>
  <si>
    <t>23.2.1.</t>
  </si>
  <si>
    <t>23.2.2.</t>
  </si>
  <si>
    <t>23.3.</t>
  </si>
  <si>
    <t>23.4.</t>
  </si>
  <si>
    <t>23.5.</t>
  </si>
  <si>
    <t>24.2.1.</t>
  </si>
  <si>
    <t>24.2.2.</t>
  </si>
  <si>
    <t>24.2.3.</t>
  </si>
  <si>
    <t>24.3.</t>
  </si>
  <si>
    <t>24.3.1.</t>
  </si>
  <si>
    <t>24.3.2.</t>
  </si>
  <si>
    <t>25.3.</t>
  </si>
  <si>
    <t>25.3.1.</t>
  </si>
  <si>
    <t>25.3.2.</t>
  </si>
  <si>
    <t>25.3.3.</t>
  </si>
  <si>
    <t>25.3.4.</t>
  </si>
  <si>
    <t>25.4.</t>
  </si>
  <si>
    <t>25.4.1.</t>
  </si>
  <si>
    <t>25.4.2.</t>
  </si>
  <si>
    <t>25.4.3.</t>
  </si>
  <si>
    <t>25.5.</t>
  </si>
  <si>
    <t>25.6.</t>
  </si>
  <si>
    <t>25.6.1.</t>
  </si>
  <si>
    <t>25.6.2.</t>
  </si>
  <si>
    <t>25.7.</t>
  </si>
  <si>
    <t>25.7.1.</t>
  </si>
  <si>
    <t>25.7.2.</t>
  </si>
  <si>
    <t>25.7.3.</t>
  </si>
  <si>
    <t>25.7.4.</t>
  </si>
  <si>
    <t>25.7.5.</t>
  </si>
  <si>
    <t>25.8.</t>
  </si>
  <si>
    <t>25.8.1.</t>
  </si>
  <si>
    <t>25.8.2.</t>
  </si>
  <si>
    <t>25.8.3.</t>
  </si>
  <si>
    <t>25.9.</t>
  </si>
  <si>
    <t>25.10.</t>
  </si>
  <si>
    <t>25.11.</t>
  </si>
  <si>
    <t>25.11.1.</t>
  </si>
  <si>
    <t>25.11.2.</t>
  </si>
  <si>
    <t>25.11.3.</t>
  </si>
  <si>
    <t>25.12.</t>
  </si>
  <si>
    <t>25.12.1.</t>
  </si>
  <si>
    <t>25.12.2.</t>
  </si>
  <si>
    <t>25.12.3.</t>
  </si>
  <si>
    <t>25.13.</t>
  </si>
  <si>
    <t>25.13.1.</t>
  </si>
  <si>
    <t>25.13.2.</t>
  </si>
  <si>
    <t>25.13.3.</t>
  </si>
  <si>
    <t>26.3.</t>
  </si>
  <si>
    <t>26.3.1.</t>
  </si>
  <si>
    <t>26.3.2.</t>
  </si>
  <si>
    <t>26.4.</t>
  </si>
  <si>
    <t>26.4.1.</t>
  </si>
  <si>
    <t>26.4.2.</t>
  </si>
  <si>
    <t>26.5.</t>
  </si>
  <si>
    <t>26.5.1.</t>
  </si>
  <si>
    <t>26.5.2.</t>
  </si>
  <si>
    <t>26.5.3.</t>
  </si>
  <si>
    <t>26.5.4.</t>
  </si>
  <si>
    <t>26.6.</t>
  </si>
  <si>
    <t>27.3.</t>
  </si>
  <si>
    <t>27.4.</t>
  </si>
  <si>
    <t>28.3.1.</t>
  </si>
  <si>
    <t>28.3.2.</t>
  </si>
  <si>
    <t>28.4.</t>
  </si>
  <si>
    <t>28.4.1.</t>
  </si>
  <si>
    <t>28.4.2.</t>
  </si>
  <si>
    <t>28.5.</t>
  </si>
  <si>
    <t>28.6.</t>
  </si>
  <si>
    <t>29.1.1.</t>
  </si>
  <si>
    <t>29.1.2.</t>
  </si>
  <si>
    <t>29.2.</t>
  </si>
  <si>
    <t>29.2.1.</t>
  </si>
  <si>
    <t>29.2.2.</t>
  </si>
  <si>
    <t>29.3.</t>
  </si>
  <si>
    <t>29.3.1.</t>
  </si>
  <si>
    <t>29.3.2.</t>
  </si>
  <si>
    <t>29.3.3.</t>
  </si>
  <si>
    <t>29.3.4.</t>
  </si>
  <si>
    <t>29.3.5.</t>
  </si>
  <si>
    <t>29.4.</t>
  </si>
  <si>
    <t>29.4.1.</t>
  </si>
  <si>
    <t>29.4.2.</t>
  </si>
  <si>
    <t>29.4.3.</t>
  </si>
  <si>
    <t>29.4.4.</t>
  </si>
  <si>
    <t>29.4.5.</t>
  </si>
  <si>
    <t>29.4.6.</t>
  </si>
  <si>
    <t>29.5.</t>
  </si>
  <si>
    <t>29.6.</t>
  </si>
  <si>
    <t>29.7.</t>
  </si>
  <si>
    <t>29.8.</t>
  </si>
  <si>
    <t>30.4.</t>
  </si>
  <si>
    <t>30.5.</t>
  </si>
  <si>
    <t>Ražotāja Philips pacienta monitora MR400 piederumi mērīšanai magnētiskajā laukā</t>
  </si>
  <si>
    <t>Cerebrālās oksimetrijas mērīšanas piederumi</t>
  </si>
  <si>
    <t>Bisspektrālā indeksa mērīšanas piederumi</t>
  </si>
  <si>
    <t>Biometrix Art-Line piederumi</t>
  </si>
  <si>
    <t>Ražotāja MIPN pacientu monitora Tesla M3 piederumi mērīšanai magnētiskajā laukā</t>
  </si>
  <si>
    <t>Sejas nervu stimulācijas un monitorēšanas piederumi</t>
  </si>
  <si>
    <t>Vagus nerva stimulācijas un monitorēšanas piederumi</t>
  </si>
  <si>
    <t>Bilirubinometra rezerves daļas</t>
  </si>
  <si>
    <t>Ražotāja Schiller holteru piederumi</t>
  </si>
  <si>
    <t>Ražotāja SunTech holtera Oscar 2 piederumi</t>
  </si>
  <si>
    <t>Spirometrijas filtrs</t>
  </si>
  <si>
    <t>pH-metrijas piederumi, Ohmeda</t>
  </si>
  <si>
    <t>Cistometrijas piederumi</t>
  </si>
  <si>
    <t>pH-metrijas un impedances mērīšanas piederumi, Digitrapper</t>
  </si>
  <si>
    <t>Polisomnogrāfijas iekārtu rezerves daļas un piederumi</t>
  </si>
  <si>
    <t>Nosaukums: Polisomnogrāfijas iekārtu rezerves daļas un piederumi - 2</t>
  </si>
  <si>
    <t>Polisomnogrāfijas iekārtu rezerves daļas un piederumi - 2</t>
  </si>
  <si>
    <t>Vakuumelektrodu sistēmas KISS piederumi</t>
  </si>
  <si>
    <t>Ražotāja Schiller kardiogrāfa piederumi</t>
  </si>
  <si>
    <t>Izmeklējumu veikšanai nepieciešamie geli un pastas</t>
  </si>
  <si>
    <t>Savienojošais kabelis pulsa oksimetrijas (Natus atsauces nr. 1430500 vai analogs)</t>
  </si>
  <si>
    <t>25.1.1.</t>
  </si>
  <si>
    <t>Elektrodu komplekts, EEG, zelta kausiņš 10 mm, vadu garums vsimaz 1,5 m, komplektā 12 gab. (Natus atsauces nr. 019-413900 vai analogs)</t>
  </si>
  <si>
    <t xml:space="preserve">Jaundzimušo </t>
  </si>
  <si>
    <t xml:space="preserve">Pediatriskais </t>
  </si>
  <si>
    <t xml:space="preserve">Pieaugušo </t>
  </si>
  <si>
    <t>Komplekts savienotājvadu, EKG, ar spiedpogu, 5 gab., izmantojams ar standarta elektrodiem, vada garums 150 cm (Natus atsauces nr. 019-419100 vai analogs)</t>
  </si>
  <si>
    <t>Elektrodu komplekts, EEG Genuine Grass, zelta kausiņš 10 mm, vadu garums vismaz 1,5 m, komplektā 10 gab. (Natus atsauces nr. FS-E5GH-60 vai analogs)</t>
  </si>
  <si>
    <t>Pozīcija</t>
  </si>
  <si>
    <t>Nosaukums</t>
  </si>
  <si>
    <t>Iepirkums ir sadalīts 30 pozīcijās. Līguma slēgšanas tiesības tiks piešķirtas par katru pozīciju atsevišķi, parakstot vispārīgo vienošanos ar trim piegādātājiem.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</si>
</sst>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26]_-;\-* #,##0.00\ [$€-426]_-;_-* &quot;-&quot;??\ [$€-426]_-;_-@_-"/>
  </numFmts>
  <fonts count="24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Times New Roman"/>
      <family val="1"/>
      <charset val="186"/>
    </font>
    <font>
      <sz val="11"/>
      <color theme="1"/>
      <name val="tims New Roman"/>
      <charset val="186"/>
    </font>
    <font>
      <b/>
      <sz val="11"/>
      <color theme="1"/>
      <name val="tims New Roman"/>
      <charset val="186"/>
    </font>
    <font>
      <i/>
      <sz val="11"/>
      <color theme="1"/>
      <name val="tims New Roman"/>
      <charset val="186"/>
    </font>
    <font>
      <i/>
      <sz val="11"/>
      <color theme="1"/>
      <name val="Calibri"/>
      <family val="2"/>
      <scheme val="minor"/>
    </font>
    <font>
      <b/>
      <i/>
      <sz val="11"/>
      <color theme="1"/>
      <name val="tims New Roman"/>
      <charset val="186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3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1" xfId="0" applyFont="1" applyBorder="1"/>
    <xf numFmtId="0" fontId="3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" fillId="2" borderId="4" xfId="0" applyFont="1" applyFill="1" applyBorder="1"/>
    <xf numFmtId="0" fontId="1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0" fillId="2" borderId="1" xfId="0" applyFill="1" applyBorder="1"/>
    <xf numFmtId="0" fontId="10" fillId="3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0" fillId="3" borderId="1" xfId="0" applyFill="1" applyBorder="1"/>
    <xf numFmtId="0" fontId="3" fillId="2" borderId="3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2" fillId="0" borderId="1" xfId="0" applyFont="1" applyBorder="1"/>
    <xf numFmtId="0" fontId="12" fillId="0" borderId="0" xfId="0" applyFont="1"/>
    <xf numFmtId="0" fontId="10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wrapText="1"/>
    </xf>
    <xf numFmtId="0" fontId="1" fillId="3" borderId="1" xfId="0" applyFont="1" applyFill="1" applyBorder="1"/>
    <xf numFmtId="0" fontId="13" fillId="0" borderId="1" xfId="0" applyFont="1" applyBorder="1" applyAlignment="1">
      <alignment wrapText="1"/>
    </xf>
    <xf numFmtId="0" fontId="1" fillId="0" borderId="3" xfId="0" applyFont="1" applyBorder="1" applyAlignment="1">
      <alignment horizontal="justify" vertical="center" wrapText="1"/>
    </xf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9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justify" vertical="center"/>
    </xf>
    <xf numFmtId="0" fontId="9" fillId="0" borderId="1" xfId="0" applyFont="1" applyBorder="1" applyAlignment="1">
      <alignment horizontal="justify" vertical="center"/>
    </xf>
    <xf numFmtId="0" fontId="0" fillId="2" borderId="1" xfId="0" applyFill="1" applyBorder="1" applyAlignment="1">
      <alignment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/>
    <xf numFmtId="0" fontId="15" fillId="2" borderId="1" xfId="0" applyFont="1" applyFill="1" applyBorder="1" applyAlignment="1">
      <alignment wrapText="1"/>
    </xf>
    <xf numFmtId="0" fontId="15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5" fillId="0" borderId="1" xfId="0" applyFont="1" applyBorder="1"/>
    <xf numFmtId="0" fontId="1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/>
    <xf numFmtId="164" fontId="0" fillId="2" borderId="1" xfId="0" applyNumberFormat="1" applyFill="1" applyBorder="1"/>
    <xf numFmtId="0" fontId="1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64" fontId="0" fillId="0" borderId="3" xfId="0" applyNumberFormat="1" applyBorder="1"/>
    <xf numFmtId="0" fontId="3" fillId="0" borderId="3" xfId="0" applyFont="1" applyBorder="1" applyAlignment="1">
      <alignment horizontal="justify" vertical="center" wrapText="1"/>
    </xf>
    <xf numFmtId="0" fontId="17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0" fontId="0" fillId="5" borderId="1" xfId="0" applyFill="1" applyBorder="1"/>
    <xf numFmtId="164" fontId="0" fillId="5" borderId="3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/>
    <xf numFmtId="0" fontId="17" fillId="0" borderId="8" xfId="0" applyFont="1" applyBorder="1" applyAlignment="1">
      <alignment horizontal="center" vertical="center"/>
    </xf>
    <xf numFmtId="0" fontId="6" fillId="0" borderId="1" xfId="0" applyFont="1" applyBorder="1"/>
    <xf numFmtId="0" fontId="1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20" fillId="0" borderId="1" xfId="0" applyFont="1" applyBorder="1"/>
    <xf numFmtId="0" fontId="20" fillId="0" borderId="0" xfId="0" applyFont="1"/>
    <xf numFmtId="0" fontId="22" fillId="0" borderId="1" xfId="0" applyFont="1" applyBorder="1"/>
    <xf numFmtId="0" fontId="23" fillId="3" borderId="1" xfId="0" applyFont="1" applyFill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/>
    </xf>
    <xf numFmtId="0" fontId="9" fillId="0" borderId="5" xfId="0" applyFont="1" applyBorder="1" applyAlignment="1">
      <alignment horizontal="center" vertical="center"/>
    </xf>
    <xf numFmtId="0" fontId="20" fillId="0" borderId="5" xfId="0" applyFont="1" applyBorder="1"/>
    <xf numFmtId="0" fontId="23" fillId="0" borderId="1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1" fillId="2" borderId="8" xfId="0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3" fillId="2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wrapText="1"/>
    </xf>
    <xf numFmtId="0" fontId="2" fillId="5" borderId="1" xfId="0" applyFont="1" applyFill="1" applyBorder="1"/>
    <xf numFmtId="0" fontId="0" fillId="5" borderId="3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9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/>
    <xf numFmtId="0" fontId="20" fillId="5" borderId="3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wrapText="1"/>
    </xf>
    <xf numFmtId="0" fontId="12" fillId="5" borderId="1" xfId="0" applyFont="1" applyFill="1" applyBorder="1"/>
    <xf numFmtId="0" fontId="12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wrapText="1"/>
    </xf>
    <xf numFmtId="0" fontId="15" fillId="5" borderId="1" xfId="0" applyFont="1" applyFill="1" applyBorder="1"/>
    <xf numFmtId="0" fontId="15" fillId="5" borderId="3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wrapText="1"/>
    </xf>
    <xf numFmtId="0" fontId="22" fillId="5" borderId="1" xfId="0" applyFont="1" applyFill="1" applyBorder="1"/>
    <xf numFmtId="0" fontId="22" fillId="5" borderId="3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wrapText="1"/>
    </xf>
    <xf numFmtId="0" fontId="19" fillId="5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wrapText="1"/>
    </xf>
    <xf numFmtId="0" fontId="20" fillId="5" borderId="5" xfId="0" applyFont="1" applyFill="1" applyBorder="1"/>
    <xf numFmtId="0" fontId="20" fillId="5" borderId="9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horizontal="center" vertical="center"/>
    </xf>
    <xf numFmtId="0" fontId="0" fillId="2" borderId="8" xfId="0" applyFill="1" applyBorder="1" applyAlignment="1">
      <alignment wrapText="1"/>
    </xf>
    <xf numFmtId="0" fontId="0" fillId="2" borderId="8" xfId="0" applyFill="1" applyBorder="1"/>
    <xf numFmtId="164" fontId="0" fillId="2" borderId="8" xfId="0" applyNumberFormat="1" applyFill="1" applyBorder="1"/>
    <xf numFmtId="164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3" xfId="0" applyFill="1" applyBorder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16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4" borderId="2" xfId="0" applyFont="1" applyFill="1" applyBorder="1" applyAlignment="1">
      <alignment horizontal="left" vertical="center"/>
    </xf>
    <xf numFmtId="0" fontId="14" fillId="4" borderId="8" xfId="0" applyFont="1" applyFill="1" applyBorder="1" applyAlignment="1">
      <alignment horizontal="left" vertical="center"/>
    </xf>
    <xf numFmtId="0" fontId="14" fillId="4" borderId="3" xfId="0" applyFont="1" applyFill="1" applyBorder="1" applyAlignment="1">
      <alignment horizontal="left" vertical="center"/>
    </xf>
    <xf numFmtId="0" fontId="14" fillId="4" borderId="10" xfId="0" applyFont="1" applyFill="1" applyBorder="1" applyAlignment="1">
      <alignment horizontal="left" vertical="center"/>
    </xf>
    <xf numFmtId="0" fontId="14" fillId="4" borderId="11" xfId="0" applyFont="1" applyFill="1" applyBorder="1" applyAlignment="1">
      <alignment horizontal="left" vertical="center"/>
    </xf>
    <xf numFmtId="0" fontId="14" fillId="4" borderId="9" xfId="0" applyFont="1" applyFill="1" applyBorder="1" applyAlignment="1">
      <alignment horizontal="left" vertical="center"/>
    </xf>
    <xf numFmtId="164" fontId="0" fillId="0" borderId="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4" borderId="2" xfId="0" applyFont="1" applyFill="1" applyBorder="1" applyAlignment="1">
      <alignment horizontal="left"/>
    </xf>
    <xf numFmtId="0" fontId="14" fillId="4" borderId="8" xfId="0" applyFont="1" applyFill="1" applyBorder="1" applyAlignment="1">
      <alignment horizontal="left"/>
    </xf>
    <xf numFmtId="0" fontId="14" fillId="4" borderId="3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1"/>
  <sheetViews>
    <sheetView topLeftCell="A3" workbookViewId="0">
      <selection activeCell="E27" sqref="E27"/>
    </sheetView>
  </sheetViews>
  <sheetFormatPr defaultRowHeight="14.4"/>
  <cols>
    <col min="1" max="1" width="13.88671875" customWidth="1"/>
    <col min="2" max="2" width="76" bestFit="1" customWidth="1"/>
  </cols>
  <sheetData>
    <row r="1" spans="1:2">
      <c r="A1" s="164" t="s">
        <v>1275</v>
      </c>
      <c r="B1" s="164" t="s">
        <v>1276</v>
      </c>
    </row>
    <row r="2" spans="1:2">
      <c r="A2" s="7" t="s">
        <v>621</v>
      </c>
      <c r="B2" s="7" t="s">
        <v>193</v>
      </c>
    </row>
    <row r="3" spans="1:2">
      <c r="A3" s="7" t="s">
        <v>622</v>
      </c>
      <c r="B3" s="7" t="s">
        <v>1247</v>
      </c>
    </row>
    <row r="4" spans="1:2">
      <c r="A4" s="7" t="s">
        <v>623</v>
      </c>
      <c r="B4" s="7" t="s">
        <v>1248</v>
      </c>
    </row>
    <row r="5" spans="1:2">
      <c r="A5" s="7" t="s">
        <v>624</v>
      </c>
      <c r="B5" s="7" t="s">
        <v>1249</v>
      </c>
    </row>
    <row r="6" spans="1:2">
      <c r="A6" s="7" t="s">
        <v>625</v>
      </c>
      <c r="B6" s="7" t="s">
        <v>1250</v>
      </c>
    </row>
    <row r="7" spans="1:2">
      <c r="A7" s="7" t="s">
        <v>626</v>
      </c>
      <c r="B7" s="7" t="s">
        <v>221</v>
      </c>
    </row>
    <row r="8" spans="1:2">
      <c r="A8" s="7" t="s">
        <v>627</v>
      </c>
      <c r="B8" s="7" t="s">
        <v>1251</v>
      </c>
    </row>
    <row r="9" spans="1:2">
      <c r="A9" s="7" t="s">
        <v>628</v>
      </c>
      <c r="B9" s="7" t="s">
        <v>222</v>
      </c>
    </row>
    <row r="10" spans="1:2">
      <c r="A10" s="7" t="s">
        <v>629</v>
      </c>
      <c r="B10" s="7" t="s">
        <v>223</v>
      </c>
    </row>
    <row r="11" spans="1:2">
      <c r="A11" s="7" t="s">
        <v>630</v>
      </c>
      <c r="B11" s="7" t="s">
        <v>242</v>
      </c>
    </row>
    <row r="12" spans="1:2">
      <c r="A12" s="7" t="s">
        <v>631</v>
      </c>
      <c r="B12" s="7" t="s">
        <v>243</v>
      </c>
    </row>
    <row r="13" spans="1:2">
      <c r="A13" s="7" t="s">
        <v>632</v>
      </c>
      <c r="B13" s="7" t="s">
        <v>224</v>
      </c>
    </row>
    <row r="14" spans="1:2">
      <c r="A14" s="7" t="s">
        <v>633</v>
      </c>
      <c r="B14" s="7" t="s">
        <v>578</v>
      </c>
    </row>
    <row r="15" spans="1:2">
      <c r="A15" s="7" t="s">
        <v>634</v>
      </c>
      <c r="B15" s="7" t="s">
        <v>577</v>
      </c>
    </row>
    <row r="16" spans="1:2">
      <c r="A16" s="7" t="s">
        <v>635</v>
      </c>
      <c r="B16" s="7" t="s">
        <v>1252</v>
      </c>
    </row>
    <row r="17" spans="1:2">
      <c r="A17" s="7" t="s">
        <v>636</v>
      </c>
      <c r="B17" s="7" t="s">
        <v>1253</v>
      </c>
    </row>
    <row r="18" spans="1:2">
      <c r="A18" s="7" t="s">
        <v>637</v>
      </c>
      <c r="B18" s="7" t="s">
        <v>1254</v>
      </c>
    </row>
    <row r="19" spans="1:2">
      <c r="A19" s="7" t="s">
        <v>638</v>
      </c>
      <c r="B19" s="7" t="s">
        <v>1255</v>
      </c>
    </row>
    <row r="20" spans="1:2">
      <c r="A20" s="7" t="s">
        <v>639</v>
      </c>
      <c r="B20" s="7" t="s">
        <v>1256</v>
      </c>
    </row>
    <row r="21" spans="1:2">
      <c r="A21" s="7" t="s">
        <v>640</v>
      </c>
      <c r="B21" s="7" t="s">
        <v>246</v>
      </c>
    </row>
    <row r="22" spans="1:2">
      <c r="A22" s="7" t="s">
        <v>641</v>
      </c>
      <c r="B22" s="7" t="s">
        <v>1257</v>
      </c>
    </row>
    <row r="23" spans="1:2">
      <c r="A23" s="7" t="s">
        <v>642</v>
      </c>
      <c r="B23" s="7" t="s">
        <v>1258</v>
      </c>
    </row>
    <row r="24" spans="1:2">
      <c r="A24" s="7" t="s">
        <v>643</v>
      </c>
      <c r="B24" s="7" t="s">
        <v>1259</v>
      </c>
    </row>
    <row r="25" spans="1:2">
      <c r="A25" s="7" t="s">
        <v>644</v>
      </c>
      <c r="B25" s="7" t="s">
        <v>1260</v>
      </c>
    </row>
    <row r="26" spans="1:2">
      <c r="A26" s="7" t="s">
        <v>645</v>
      </c>
      <c r="B26" s="7" t="s">
        <v>1261</v>
      </c>
    </row>
    <row r="27" spans="1:2">
      <c r="A27" s="7" t="s">
        <v>646</v>
      </c>
      <c r="B27" s="7" t="s">
        <v>1263</v>
      </c>
    </row>
    <row r="28" spans="1:2">
      <c r="A28" s="7" t="s">
        <v>647</v>
      </c>
      <c r="B28" s="7" t="s">
        <v>1264</v>
      </c>
    </row>
    <row r="29" spans="1:2">
      <c r="A29" s="7" t="s">
        <v>648</v>
      </c>
      <c r="B29" s="7" t="s">
        <v>1265</v>
      </c>
    </row>
    <row r="30" spans="1:2">
      <c r="A30" s="7" t="s">
        <v>649</v>
      </c>
      <c r="B30" s="7" t="s">
        <v>478</v>
      </c>
    </row>
    <row r="31" spans="1:2">
      <c r="A31" s="7" t="s">
        <v>650</v>
      </c>
      <c r="B31" s="7" t="s">
        <v>1266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0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H18"/>
    </sheetView>
  </sheetViews>
  <sheetFormatPr defaultRowHeight="14.4"/>
  <cols>
    <col min="1" max="1" width="9.109375" style="9"/>
    <col min="2" max="2" width="82" style="3" customWidth="1"/>
    <col min="3" max="8" width="17.6640625" customWidth="1"/>
  </cols>
  <sheetData>
    <row r="1" spans="1:8">
      <c r="A1" s="174" t="s">
        <v>1</v>
      </c>
      <c r="B1" s="175" t="s">
        <v>0</v>
      </c>
      <c r="C1" s="168" t="s">
        <v>3</v>
      </c>
      <c r="D1" s="169"/>
      <c r="E1" s="169"/>
      <c r="F1" s="169"/>
      <c r="G1" s="169"/>
      <c r="H1" s="170"/>
    </row>
    <row r="2" spans="1:8">
      <c r="A2" s="174"/>
      <c r="B2" s="175"/>
      <c r="C2" s="1" t="s">
        <v>18</v>
      </c>
      <c r="D2" s="1" t="s">
        <v>19</v>
      </c>
      <c r="E2" s="1" t="s">
        <v>26</v>
      </c>
      <c r="F2" s="1" t="s">
        <v>26</v>
      </c>
      <c r="G2" s="1" t="s">
        <v>26</v>
      </c>
      <c r="H2" s="1" t="s">
        <v>26</v>
      </c>
    </row>
    <row r="3" spans="1:8" ht="40.200000000000003">
      <c r="A3" s="16" t="s">
        <v>2</v>
      </c>
      <c r="B3" s="17" t="s">
        <v>2</v>
      </c>
      <c r="C3" s="18" t="s">
        <v>4</v>
      </c>
      <c r="D3" s="18" t="s">
        <v>5</v>
      </c>
      <c r="E3" s="19" t="s">
        <v>11</v>
      </c>
      <c r="F3" s="19" t="s">
        <v>11</v>
      </c>
      <c r="G3" s="19" t="s">
        <v>11</v>
      </c>
      <c r="H3" s="19" t="s">
        <v>11</v>
      </c>
    </row>
    <row r="4" spans="1:8">
      <c r="A4" s="176" t="s">
        <v>6</v>
      </c>
      <c r="B4" s="177"/>
      <c r="C4" s="171"/>
      <c r="D4" s="172"/>
      <c r="E4" s="172"/>
      <c r="F4" s="172"/>
      <c r="G4" s="172"/>
      <c r="H4" s="173"/>
    </row>
    <row r="5" spans="1:8" ht="28.2">
      <c r="A5" s="5">
        <v>1</v>
      </c>
      <c r="B5" s="6" t="s">
        <v>15</v>
      </c>
      <c r="C5" s="7"/>
      <c r="D5" s="7"/>
      <c r="E5" s="7"/>
      <c r="F5" s="7"/>
      <c r="G5" s="7"/>
      <c r="H5" s="7"/>
    </row>
    <row r="6" spans="1:8">
      <c r="A6" s="5">
        <v>2</v>
      </c>
      <c r="B6" s="6" t="s">
        <v>21</v>
      </c>
      <c r="C6" s="7"/>
      <c r="D6" s="7"/>
      <c r="E6" s="7"/>
      <c r="F6" s="7"/>
      <c r="G6" s="7"/>
      <c r="H6" s="7"/>
    </row>
    <row r="7" spans="1:8">
      <c r="A7" s="5">
        <v>3</v>
      </c>
      <c r="B7" s="6" t="s">
        <v>7</v>
      </c>
      <c r="C7" s="7"/>
      <c r="D7" s="7"/>
      <c r="E7" s="7"/>
      <c r="F7" s="7"/>
      <c r="G7" s="7"/>
      <c r="H7" s="7"/>
    </row>
    <row r="8" spans="1:8">
      <c r="A8" s="5">
        <v>4</v>
      </c>
      <c r="B8" s="6" t="s">
        <v>17</v>
      </c>
      <c r="C8" s="7"/>
      <c r="D8" s="7"/>
      <c r="E8" s="7"/>
      <c r="F8" s="7"/>
      <c r="G8" s="7"/>
      <c r="H8" s="7"/>
    </row>
    <row r="9" spans="1:8" ht="28.2">
      <c r="A9" s="5">
        <v>5</v>
      </c>
      <c r="B9" s="6" t="s">
        <v>22</v>
      </c>
      <c r="C9" s="7"/>
      <c r="D9" s="7"/>
      <c r="E9" s="7"/>
      <c r="F9" s="7"/>
      <c r="G9" s="7"/>
      <c r="H9" s="7"/>
    </row>
    <row r="10" spans="1:8">
      <c r="A10" s="178" t="s">
        <v>10</v>
      </c>
      <c r="B10" s="178"/>
      <c r="C10" s="1"/>
      <c r="D10" s="168"/>
      <c r="E10" s="169"/>
      <c r="F10" s="169"/>
      <c r="G10" s="169"/>
      <c r="H10" s="170"/>
    </row>
    <row r="11" spans="1:8" ht="28.2">
      <c r="A11" s="5">
        <v>6</v>
      </c>
      <c r="B11" s="6" t="s">
        <v>16</v>
      </c>
      <c r="C11" s="14"/>
      <c r="D11" s="15"/>
      <c r="E11" s="15"/>
      <c r="F11" s="15"/>
      <c r="G11" s="15"/>
      <c r="H11" s="15"/>
    </row>
    <row r="12" spans="1:8" ht="42">
      <c r="A12" s="5">
        <v>7</v>
      </c>
      <c r="B12" s="6" t="s">
        <v>8</v>
      </c>
      <c r="C12" s="14"/>
      <c r="D12" s="15"/>
      <c r="E12" s="15"/>
      <c r="F12" s="15"/>
      <c r="G12" s="15"/>
      <c r="H12" s="15"/>
    </row>
    <row r="13" spans="1:8" ht="28.2">
      <c r="A13" s="5">
        <v>8</v>
      </c>
      <c r="B13" s="6" t="s">
        <v>9</v>
      </c>
      <c r="C13" s="14"/>
      <c r="D13" s="15"/>
      <c r="E13" s="15"/>
      <c r="F13" s="15"/>
      <c r="G13" s="15"/>
      <c r="H13" s="15"/>
    </row>
    <row r="14" spans="1:8" ht="28.2">
      <c r="A14" s="5">
        <v>9</v>
      </c>
      <c r="B14" s="4" t="s">
        <v>25</v>
      </c>
      <c r="C14" s="14"/>
      <c r="D14" s="15"/>
      <c r="E14" s="15"/>
      <c r="F14" s="15"/>
      <c r="G14" s="15"/>
      <c r="H14" s="15"/>
    </row>
    <row r="15" spans="1:8">
      <c r="A15" s="30">
        <v>10</v>
      </c>
      <c r="B15" s="6" t="s">
        <v>503</v>
      </c>
      <c r="C15" s="15"/>
      <c r="D15" s="15"/>
      <c r="E15" s="15"/>
      <c r="F15" s="15"/>
      <c r="G15" s="15"/>
      <c r="H15" s="15"/>
    </row>
    <row r="16" spans="1:8">
      <c r="A16" s="5">
        <v>11</v>
      </c>
      <c r="B16" s="32" t="s">
        <v>273</v>
      </c>
      <c r="C16" s="15"/>
      <c r="D16" s="15"/>
      <c r="E16" s="15"/>
      <c r="F16" s="15"/>
      <c r="G16" s="15"/>
      <c r="H16" s="15"/>
    </row>
    <row r="17" spans="1:8" ht="15" customHeight="1">
      <c r="A17" s="5">
        <v>12</v>
      </c>
      <c r="B17" s="31" t="s">
        <v>20</v>
      </c>
      <c r="C17" s="14"/>
      <c r="D17" s="15"/>
      <c r="E17" s="15"/>
      <c r="F17" s="15"/>
      <c r="G17" s="15"/>
      <c r="H17" s="15"/>
    </row>
    <row r="18" spans="1:8" ht="28.2">
      <c r="A18" s="5">
        <v>13</v>
      </c>
      <c r="B18" s="6" t="s">
        <v>1277</v>
      </c>
      <c r="C18" s="14"/>
      <c r="D18" s="15"/>
      <c r="E18" s="15"/>
      <c r="F18" s="15"/>
      <c r="G18" s="15"/>
      <c r="H18" s="15"/>
    </row>
    <row r="19" spans="1:8">
      <c r="B19" s="10"/>
    </row>
    <row r="20" spans="1:8">
      <c r="B20" s="10"/>
    </row>
  </sheetData>
  <mergeCells count="7">
    <mergeCell ref="D10:H10"/>
    <mergeCell ref="C4:H4"/>
    <mergeCell ref="C1:H1"/>
    <mergeCell ref="A1:A2"/>
    <mergeCell ref="B1:B2"/>
    <mergeCell ref="A4:B4"/>
    <mergeCell ref="A10:B10"/>
  </mergeCells>
  <pageMargins left="0.7" right="0.7" top="0.75" bottom="0.75" header="0.3" footer="0.3"/>
  <pageSetup paperSize="9" scale="4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92"/>
  <sheetViews>
    <sheetView tabSelected="1" zoomScale="60" zoomScaleNormal="60" workbookViewId="0">
      <pane xSplit="3" ySplit="3" topLeftCell="D676" activePane="bottomRight" state="frozen"/>
      <selection pane="topRight" activeCell="D1" sqref="D1"/>
      <selection pane="bottomLeft" activeCell="A4" sqref="A4"/>
      <selection pane="bottomRight" activeCell="C709" sqref="C709"/>
    </sheetView>
  </sheetViews>
  <sheetFormatPr defaultColWidth="9.109375" defaultRowHeight="14.4"/>
  <cols>
    <col min="1" max="1" width="11.109375" style="165" customWidth="1"/>
    <col min="2" max="2" width="73.88671875" style="166" customWidth="1"/>
    <col min="3" max="3" width="13.5546875" style="167" bestFit="1" customWidth="1"/>
    <col min="4" max="4" width="14.44140625" style="165" bestFit="1" customWidth="1"/>
    <col min="5" max="5" width="30.6640625" style="3" customWidth="1"/>
    <col min="6" max="6" width="30.6640625" customWidth="1"/>
    <col min="7" max="9" width="20.6640625" style="9" customWidth="1"/>
    <col min="10" max="11" width="15.6640625" style="9" customWidth="1"/>
    <col min="12" max="12" width="30.6640625" customWidth="1"/>
  </cols>
  <sheetData>
    <row r="1" spans="1:12" ht="18">
      <c r="A1" s="195"/>
      <c r="B1" s="195"/>
      <c r="C1" s="195"/>
      <c r="D1" s="5"/>
      <c r="E1" s="197" t="s">
        <v>279</v>
      </c>
      <c r="F1" s="197"/>
      <c r="G1" s="196" t="s">
        <v>275</v>
      </c>
      <c r="H1" s="196"/>
      <c r="I1" s="196"/>
      <c r="J1" s="196"/>
      <c r="K1" s="67"/>
      <c r="L1" s="191" t="s">
        <v>287</v>
      </c>
    </row>
    <row r="2" spans="1:12" s="152" customFormat="1" ht="55.2">
      <c r="A2" s="5" t="s">
        <v>12</v>
      </c>
      <c r="B2" s="33" t="s">
        <v>13</v>
      </c>
      <c r="C2" s="5" t="s">
        <v>14</v>
      </c>
      <c r="D2" s="45" t="s">
        <v>298</v>
      </c>
      <c r="E2" s="45" t="s">
        <v>274</v>
      </c>
      <c r="F2" s="45" t="s">
        <v>280</v>
      </c>
      <c r="G2" s="53" t="s">
        <v>276</v>
      </c>
      <c r="H2" s="53" t="s">
        <v>723</v>
      </c>
      <c r="I2" s="45" t="s">
        <v>277</v>
      </c>
      <c r="J2" s="45" t="s">
        <v>278</v>
      </c>
      <c r="K2" s="45" t="s">
        <v>479</v>
      </c>
      <c r="L2" s="191"/>
    </row>
    <row r="3" spans="1:12" ht="15.75" customHeight="1">
      <c r="A3" s="5"/>
      <c r="B3" s="11" t="s">
        <v>2</v>
      </c>
      <c r="C3" s="83"/>
      <c r="D3" s="5"/>
      <c r="E3" s="42" t="s">
        <v>299</v>
      </c>
      <c r="F3" s="11" t="s">
        <v>5</v>
      </c>
      <c r="G3" s="54"/>
      <c r="H3" s="54"/>
      <c r="I3" s="48"/>
      <c r="J3" s="48"/>
      <c r="K3" s="48"/>
      <c r="L3" s="8"/>
    </row>
    <row r="4" spans="1:12" ht="18">
      <c r="A4" s="192" t="s">
        <v>193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4"/>
    </row>
    <row r="5" spans="1:12">
      <c r="A5" s="65">
        <v>1</v>
      </c>
      <c r="B5" s="12" t="s">
        <v>655</v>
      </c>
      <c r="C5" s="84"/>
      <c r="D5" s="72"/>
      <c r="E5" s="57"/>
      <c r="F5" s="2"/>
      <c r="G5" s="55"/>
      <c r="H5" s="55"/>
      <c r="I5" s="49"/>
      <c r="J5" s="49"/>
      <c r="K5" s="49"/>
      <c r="L5" s="21"/>
    </row>
    <row r="6" spans="1:12" ht="28.5" customHeight="1">
      <c r="A6" s="66"/>
      <c r="B6" s="23" t="s">
        <v>658</v>
      </c>
      <c r="C6" s="89"/>
      <c r="D6" s="90"/>
      <c r="E6" s="118"/>
      <c r="F6" s="119"/>
      <c r="G6" s="120"/>
      <c r="H6" s="120"/>
      <c r="I6" s="95"/>
      <c r="J6" s="95"/>
      <c r="K6" s="179">
        <f>SUM(I9:I10,I12:I13,I16:I20,I22:I26,I28:I29,I31:I33,I35:I45,I47:I52,I54:I55,I57:I59,I63:I64,I66:I70,I74:I76,I78:I79,I83:I87,I90:I91,I93:I97,I102:I110,I112:I114,I118:I119,I121:I127,I129:I130)</f>
        <v>0</v>
      </c>
      <c r="L6" s="8"/>
    </row>
    <row r="7" spans="1:12" ht="15" customHeight="1">
      <c r="A7" s="105" t="s">
        <v>281</v>
      </c>
      <c r="B7" s="104" t="s">
        <v>656</v>
      </c>
      <c r="C7" s="89"/>
      <c r="D7" s="90"/>
      <c r="E7" s="121"/>
      <c r="F7" s="119"/>
      <c r="G7" s="120"/>
      <c r="H7" s="120"/>
      <c r="I7" s="95"/>
      <c r="J7" s="95"/>
      <c r="K7" s="188"/>
      <c r="L7" s="8"/>
    </row>
    <row r="8" spans="1:12">
      <c r="A8" s="24"/>
      <c r="B8" s="28" t="s">
        <v>23</v>
      </c>
      <c r="C8" s="89"/>
      <c r="D8" s="90"/>
      <c r="E8" s="122"/>
      <c r="F8" s="123"/>
      <c r="G8" s="120"/>
      <c r="H8" s="120"/>
      <c r="I8" s="95"/>
      <c r="J8" s="95"/>
      <c r="K8" s="188"/>
      <c r="L8" s="8"/>
    </row>
    <row r="9" spans="1:12">
      <c r="A9" s="24" t="s">
        <v>724</v>
      </c>
      <c r="B9" s="29" t="s">
        <v>271</v>
      </c>
      <c r="C9" s="85">
        <v>1</v>
      </c>
      <c r="D9" s="24" t="s">
        <v>495</v>
      </c>
      <c r="E9" s="43"/>
      <c r="F9" s="38"/>
      <c r="G9" s="79"/>
      <c r="H9" s="79"/>
      <c r="I9" s="78">
        <f t="shared" ref="I9:I39" si="0">G9*C9</f>
        <v>0</v>
      </c>
      <c r="J9" s="48"/>
      <c r="K9" s="188"/>
      <c r="L9" s="8"/>
    </row>
    <row r="10" spans="1:12">
      <c r="A10" s="24" t="s">
        <v>725</v>
      </c>
      <c r="B10" s="29" t="s">
        <v>272</v>
      </c>
      <c r="C10" s="85">
        <v>1</v>
      </c>
      <c r="D10" s="24">
        <v>3205610</v>
      </c>
      <c r="E10" s="43"/>
      <c r="F10" s="38"/>
      <c r="G10" s="79"/>
      <c r="H10" s="79"/>
      <c r="I10" s="78">
        <f t="shared" si="0"/>
        <v>0</v>
      </c>
      <c r="J10" s="48"/>
      <c r="K10" s="188"/>
      <c r="L10" s="8"/>
    </row>
    <row r="11" spans="1:12" ht="18" customHeight="1">
      <c r="A11" s="24" t="s">
        <v>726</v>
      </c>
      <c r="B11" s="23" t="s">
        <v>46</v>
      </c>
      <c r="C11" s="89"/>
      <c r="D11" s="90"/>
      <c r="E11" s="122"/>
      <c r="F11" s="123"/>
      <c r="G11" s="93"/>
      <c r="H11" s="93"/>
      <c r="I11" s="94"/>
      <c r="J11" s="95"/>
      <c r="K11" s="188"/>
      <c r="L11" s="8"/>
    </row>
    <row r="12" spans="1:12">
      <c r="A12" s="24" t="s">
        <v>728</v>
      </c>
      <c r="B12" s="51" t="s">
        <v>51</v>
      </c>
      <c r="C12" s="85">
        <v>5</v>
      </c>
      <c r="D12" s="24">
        <v>3205601</v>
      </c>
      <c r="E12" s="43"/>
      <c r="F12" s="38"/>
      <c r="G12" s="79"/>
      <c r="H12" s="79"/>
      <c r="I12" s="78">
        <f t="shared" si="0"/>
        <v>0</v>
      </c>
      <c r="J12" s="48"/>
      <c r="K12" s="188"/>
      <c r="L12" s="8"/>
    </row>
    <row r="13" spans="1:12" ht="18" customHeight="1">
      <c r="A13" s="24" t="s">
        <v>729</v>
      </c>
      <c r="B13" s="51" t="s">
        <v>52</v>
      </c>
      <c r="C13" s="85">
        <v>5</v>
      </c>
      <c r="D13" s="24" t="s">
        <v>495</v>
      </c>
      <c r="E13" s="43"/>
      <c r="F13" s="38"/>
      <c r="G13" s="79"/>
      <c r="H13" s="79"/>
      <c r="I13" s="78">
        <f t="shared" si="0"/>
        <v>0</v>
      </c>
      <c r="J13" s="48"/>
      <c r="K13" s="188"/>
      <c r="L13" s="8"/>
    </row>
    <row r="14" spans="1:12">
      <c r="A14" s="24"/>
      <c r="B14" s="28" t="s">
        <v>24</v>
      </c>
      <c r="C14" s="89"/>
      <c r="D14" s="90"/>
      <c r="E14" s="122"/>
      <c r="F14" s="92"/>
      <c r="G14" s="93"/>
      <c r="H14" s="93"/>
      <c r="I14" s="94"/>
      <c r="J14" s="95"/>
      <c r="K14" s="188"/>
      <c r="L14" s="8"/>
    </row>
    <row r="15" spans="1:12">
      <c r="A15" s="50" t="s">
        <v>727</v>
      </c>
      <c r="B15" s="23" t="s">
        <v>370</v>
      </c>
      <c r="C15" s="89"/>
      <c r="D15" s="90"/>
      <c r="E15" s="122"/>
      <c r="F15" s="92"/>
      <c r="G15" s="93"/>
      <c r="H15" s="93"/>
      <c r="I15" s="94"/>
      <c r="J15" s="95"/>
      <c r="K15" s="188"/>
      <c r="L15" s="8"/>
    </row>
    <row r="16" spans="1:12">
      <c r="A16" s="24" t="s">
        <v>730</v>
      </c>
      <c r="B16" s="23" t="s">
        <v>371</v>
      </c>
      <c r="C16" s="83">
        <v>100</v>
      </c>
      <c r="D16" s="45" t="s">
        <v>495</v>
      </c>
      <c r="E16" s="43"/>
      <c r="F16" s="26"/>
      <c r="G16" s="79"/>
      <c r="H16" s="79"/>
      <c r="I16" s="78">
        <f t="shared" si="0"/>
        <v>0</v>
      </c>
      <c r="J16" s="48"/>
      <c r="K16" s="188"/>
      <c r="L16" s="8"/>
    </row>
    <row r="17" spans="1:12" ht="18.75" customHeight="1">
      <c r="A17" s="24" t="s">
        <v>731</v>
      </c>
      <c r="B17" s="23" t="s">
        <v>372</v>
      </c>
      <c r="C17" s="83">
        <v>100</v>
      </c>
      <c r="D17" s="45" t="s">
        <v>495</v>
      </c>
      <c r="E17" s="43"/>
      <c r="F17" s="26"/>
      <c r="G17" s="79"/>
      <c r="H17" s="79"/>
      <c r="I17" s="78">
        <f t="shared" si="0"/>
        <v>0</v>
      </c>
      <c r="J17" s="48"/>
      <c r="K17" s="188"/>
      <c r="L17" s="8"/>
    </row>
    <row r="18" spans="1:12">
      <c r="A18" s="24" t="s">
        <v>732</v>
      </c>
      <c r="B18" s="23" t="s">
        <v>373</v>
      </c>
      <c r="C18" s="83">
        <v>100</v>
      </c>
      <c r="D18" s="45" t="s">
        <v>495</v>
      </c>
      <c r="E18" s="43"/>
      <c r="F18" s="26"/>
      <c r="G18" s="79"/>
      <c r="H18" s="79"/>
      <c r="I18" s="78">
        <f t="shared" si="0"/>
        <v>0</v>
      </c>
      <c r="J18" s="48"/>
      <c r="K18" s="188"/>
      <c r="L18" s="8"/>
    </row>
    <row r="19" spans="1:12" ht="27.6">
      <c r="A19" s="24" t="s">
        <v>733</v>
      </c>
      <c r="B19" s="23" t="s">
        <v>374</v>
      </c>
      <c r="C19" s="83">
        <v>100</v>
      </c>
      <c r="D19" s="45" t="s">
        <v>495</v>
      </c>
      <c r="E19" s="43"/>
      <c r="F19" s="26"/>
      <c r="G19" s="79"/>
      <c r="H19" s="79"/>
      <c r="I19" s="78">
        <f t="shared" si="0"/>
        <v>0</v>
      </c>
      <c r="J19" s="48"/>
      <c r="K19" s="188"/>
      <c r="L19" s="8"/>
    </row>
    <row r="20" spans="1:12" ht="27.6">
      <c r="A20" s="24" t="s">
        <v>734</v>
      </c>
      <c r="B20" s="23" t="s">
        <v>375</v>
      </c>
      <c r="C20" s="83">
        <v>100</v>
      </c>
      <c r="D20" s="45" t="s">
        <v>495</v>
      </c>
      <c r="E20" s="43"/>
      <c r="F20" s="26"/>
      <c r="G20" s="79"/>
      <c r="H20" s="79"/>
      <c r="I20" s="78">
        <f t="shared" si="0"/>
        <v>0</v>
      </c>
      <c r="J20" s="48"/>
      <c r="K20" s="188"/>
      <c r="L20" s="8"/>
    </row>
    <row r="21" spans="1:12">
      <c r="A21" s="24" t="s">
        <v>735</v>
      </c>
      <c r="B21" s="23" t="s">
        <v>381</v>
      </c>
      <c r="C21" s="89"/>
      <c r="D21" s="90"/>
      <c r="E21" s="122"/>
      <c r="F21" s="92"/>
      <c r="G21" s="93"/>
      <c r="H21" s="93"/>
      <c r="I21" s="94"/>
      <c r="J21" s="95"/>
      <c r="K21" s="188"/>
      <c r="L21" s="8"/>
    </row>
    <row r="22" spans="1:12">
      <c r="A22" s="24" t="s">
        <v>736</v>
      </c>
      <c r="B22" s="23" t="s">
        <v>376</v>
      </c>
      <c r="C22" s="83">
        <v>100</v>
      </c>
      <c r="D22" s="5" t="s">
        <v>495</v>
      </c>
      <c r="E22" s="43"/>
      <c r="F22" s="26"/>
      <c r="G22" s="79"/>
      <c r="H22" s="79"/>
      <c r="I22" s="78">
        <f t="shared" si="0"/>
        <v>0</v>
      </c>
      <c r="J22" s="48"/>
      <c r="K22" s="188"/>
      <c r="L22" s="8"/>
    </row>
    <row r="23" spans="1:12">
      <c r="A23" s="24" t="s">
        <v>737</v>
      </c>
      <c r="B23" s="23" t="s">
        <v>377</v>
      </c>
      <c r="C23" s="83">
        <v>100</v>
      </c>
      <c r="D23" s="5" t="s">
        <v>495</v>
      </c>
      <c r="E23" s="43"/>
      <c r="F23" s="26"/>
      <c r="G23" s="79"/>
      <c r="H23" s="79"/>
      <c r="I23" s="78">
        <f t="shared" si="0"/>
        <v>0</v>
      </c>
      <c r="J23" s="48"/>
      <c r="K23" s="188"/>
      <c r="L23" s="8"/>
    </row>
    <row r="24" spans="1:12" ht="27.6">
      <c r="A24" s="24" t="s">
        <v>738</v>
      </c>
      <c r="B24" s="23" t="s">
        <v>378</v>
      </c>
      <c r="C24" s="83">
        <v>100</v>
      </c>
      <c r="D24" s="5" t="s">
        <v>495</v>
      </c>
      <c r="E24" s="43"/>
      <c r="F24" s="26"/>
      <c r="G24" s="79"/>
      <c r="H24" s="79"/>
      <c r="I24" s="78">
        <f t="shared" si="0"/>
        <v>0</v>
      </c>
      <c r="J24" s="48"/>
      <c r="K24" s="188"/>
      <c r="L24" s="8"/>
    </row>
    <row r="25" spans="1:12" ht="27.6">
      <c r="A25" s="24" t="s">
        <v>739</v>
      </c>
      <c r="B25" s="23" t="s">
        <v>379</v>
      </c>
      <c r="C25" s="83">
        <v>100</v>
      </c>
      <c r="D25" s="5" t="s">
        <v>495</v>
      </c>
      <c r="E25" s="43"/>
      <c r="F25" s="26"/>
      <c r="G25" s="79"/>
      <c r="H25" s="79"/>
      <c r="I25" s="78">
        <f t="shared" si="0"/>
        <v>0</v>
      </c>
      <c r="J25" s="48"/>
      <c r="K25" s="188"/>
      <c r="L25" s="8"/>
    </row>
    <row r="26" spans="1:12" ht="27.6">
      <c r="A26" s="24" t="s">
        <v>740</v>
      </c>
      <c r="B26" s="23" t="s">
        <v>380</v>
      </c>
      <c r="C26" s="83">
        <v>100</v>
      </c>
      <c r="D26" s="5" t="s">
        <v>495</v>
      </c>
      <c r="E26" s="43"/>
      <c r="F26" s="26"/>
      <c r="G26" s="79"/>
      <c r="H26" s="79"/>
      <c r="I26" s="78">
        <f t="shared" si="0"/>
        <v>0</v>
      </c>
      <c r="J26" s="48"/>
      <c r="K26" s="188"/>
      <c r="L26" s="8"/>
    </row>
    <row r="27" spans="1:12">
      <c r="A27" s="24" t="s">
        <v>741</v>
      </c>
      <c r="B27" s="23" t="s">
        <v>46</v>
      </c>
      <c r="C27" s="89"/>
      <c r="D27" s="90"/>
      <c r="E27" s="122"/>
      <c r="F27" s="92"/>
      <c r="G27" s="93"/>
      <c r="H27" s="93"/>
      <c r="I27" s="94"/>
      <c r="J27" s="95"/>
      <c r="K27" s="188"/>
      <c r="L27" s="8"/>
    </row>
    <row r="28" spans="1:12">
      <c r="A28" s="24" t="s">
        <v>742</v>
      </c>
      <c r="B28" s="51" t="s">
        <v>31</v>
      </c>
      <c r="C28" s="83">
        <v>100</v>
      </c>
      <c r="D28" s="5">
        <v>162108096</v>
      </c>
      <c r="E28" s="43"/>
      <c r="F28" s="26"/>
      <c r="G28" s="79"/>
      <c r="H28" s="79"/>
      <c r="I28" s="78">
        <f t="shared" si="0"/>
        <v>0</v>
      </c>
      <c r="J28" s="48"/>
      <c r="K28" s="188"/>
      <c r="L28" s="8"/>
    </row>
    <row r="29" spans="1:12">
      <c r="A29" s="24" t="s">
        <v>743</v>
      </c>
      <c r="B29" s="51" t="s">
        <v>32</v>
      </c>
      <c r="C29" s="83">
        <v>100</v>
      </c>
      <c r="D29" s="5" t="s">
        <v>495</v>
      </c>
      <c r="E29" s="43"/>
      <c r="F29" s="26"/>
      <c r="G29" s="79"/>
      <c r="H29" s="79"/>
      <c r="I29" s="78">
        <f t="shared" si="0"/>
        <v>0</v>
      </c>
      <c r="J29" s="48"/>
      <c r="K29" s="188"/>
      <c r="L29" s="8"/>
    </row>
    <row r="30" spans="1:12" ht="27.6">
      <c r="A30" s="24" t="s">
        <v>744</v>
      </c>
      <c r="B30" s="23" t="s">
        <v>390</v>
      </c>
      <c r="C30" s="89"/>
      <c r="D30" s="90"/>
      <c r="E30" s="122"/>
      <c r="F30" s="92"/>
      <c r="G30" s="93"/>
      <c r="H30" s="93"/>
      <c r="I30" s="94"/>
      <c r="J30" s="95"/>
      <c r="K30" s="188"/>
      <c r="L30" s="8"/>
    </row>
    <row r="31" spans="1:12">
      <c r="A31" s="24" t="s">
        <v>745</v>
      </c>
      <c r="B31" s="23" t="s">
        <v>392</v>
      </c>
      <c r="C31" s="83">
        <v>20</v>
      </c>
      <c r="D31" s="5" t="s">
        <v>495</v>
      </c>
      <c r="E31" s="43"/>
      <c r="F31" s="26"/>
      <c r="G31" s="79"/>
      <c r="H31" s="79"/>
      <c r="I31" s="78">
        <f t="shared" si="0"/>
        <v>0</v>
      </c>
      <c r="J31" s="48"/>
      <c r="K31" s="188"/>
      <c r="L31" s="8"/>
    </row>
    <row r="32" spans="1:12">
      <c r="A32" s="24" t="s">
        <v>746</v>
      </c>
      <c r="B32" s="23" t="s">
        <v>393</v>
      </c>
      <c r="C32" s="83">
        <v>20</v>
      </c>
      <c r="D32" s="5" t="s">
        <v>495</v>
      </c>
      <c r="E32" s="43"/>
      <c r="F32" s="26"/>
      <c r="G32" s="79"/>
      <c r="H32" s="79"/>
      <c r="I32" s="78">
        <f t="shared" si="0"/>
        <v>0</v>
      </c>
      <c r="J32" s="48"/>
      <c r="K32" s="188"/>
      <c r="L32" s="8"/>
    </row>
    <row r="33" spans="1:12" ht="27.6">
      <c r="A33" s="24" t="s">
        <v>747</v>
      </c>
      <c r="B33" s="23" t="s">
        <v>394</v>
      </c>
      <c r="C33" s="83">
        <v>50</v>
      </c>
      <c r="D33" s="5">
        <v>166400004</v>
      </c>
      <c r="E33" s="43"/>
      <c r="F33" s="26"/>
      <c r="G33" s="79"/>
      <c r="H33" s="79"/>
      <c r="I33" s="78">
        <f t="shared" si="0"/>
        <v>0</v>
      </c>
      <c r="J33" s="48"/>
      <c r="K33" s="188"/>
      <c r="L33" s="8"/>
    </row>
    <row r="34" spans="1:12">
      <c r="A34" s="24" t="s">
        <v>748</v>
      </c>
      <c r="B34" s="23" t="s">
        <v>391</v>
      </c>
      <c r="C34" s="89"/>
      <c r="D34" s="90"/>
      <c r="E34" s="122"/>
      <c r="F34" s="92"/>
      <c r="G34" s="93"/>
      <c r="H34" s="93"/>
      <c r="I34" s="94"/>
      <c r="J34" s="95"/>
      <c r="K34" s="188"/>
      <c r="L34" s="8"/>
    </row>
    <row r="35" spans="1:12">
      <c r="A35" s="24" t="s">
        <v>749</v>
      </c>
      <c r="B35" s="51" t="s">
        <v>382</v>
      </c>
      <c r="C35" s="83">
        <v>100</v>
      </c>
      <c r="D35" s="5" t="s">
        <v>495</v>
      </c>
      <c r="E35" s="43"/>
      <c r="F35" s="26"/>
      <c r="G35" s="79"/>
      <c r="H35" s="79"/>
      <c r="I35" s="78">
        <f t="shared" si="0"/>
        <v>0</v>
      </c>
      <c r="J35" s="48"/>
      <c r="K35" s="188"/>
      <c r="L35" s="8"/>
    </row>
    <row r="36" spans="1:12">
      <c r="A36" s="24" t="s">
        <v>750</v>
      </c>
      <c r="B36" s="51" t="s">
        <v>383</v>
      </c>
      <c r="C36" s="83">
        <v>100</v>
      </c>
      <c r="D36" s="5" t="s">
        <v>495</v>
      </c>
      <c r="E36" s="43"/>
      <c r="F36" s="26"/>
      <c r="G36" s="79"/>
      <c r="H36" s="79"/>
      <c r="I36" s="78">
        <f t="shared" si="0"/>
        <v>0</v>
      </c>
      <c r="J36" s="48"/>
      <c r="K36" s="188"/>
      <c r="L36" s="8"/>
    </row>
    <row r="37" spans="1:12">
      <c r="A37" s="24" t="s">
        <v>751</v>
      </c>
      <c r="B37" s="51" t="s">
        <v>384</v>
      </c>
      <c r="C37" s="83">
        <v>100</v>
      </c>
      <c r="D37" s="5" t="s">
        <v>495</v>
      </c>
      <c r="E37" s="43"/>
      <c r="F37" s="26"/>
      <c r="G37" s="79"/>
      <c r="H37" s="79"/>
      <c r="I37" s="78">
        <f t="shared" si="0"/>
        <v>0</v>
      </c>
      <c r="J37" s="48"/>
      <c r="K37" s="188"/>
      <c r="L37" s="8"/>
    </row>
    <row r="38" spans="1:12">
      <c r="A38" s="24" t="s">
        <v>752</v>
      </c>
      <c r="B38" s="51" t="s">
        <v>385</v>
      </c>
      <c r="C38" s="83">
        <v>100</v>
      </c>
      <c r="D38" s="5" t="s">
        <v>495</v>
      </c>
      <c r="E38" s="43"/>
      <c r="F38" s="26"/>
      <c r="G38" s="79"/>
      <c r="H38" s="79"/>
      <c r="I38" s="78">
        <f t="shared" si="0"/>
        <v>0</v>
      </c>
      <c r="J38" s="48"/>
      <c r="K38" s="188"/>
      <c r="L38" s="8"/>
    </row>
    <row r="39" spans="1:12">
      <c r="A39" s="24" t="s">
        <v>753</v>
      </c>
      <c r="B39" s="51" t="s">
        <v>386</v>
      </c>
      <c r="C39" s="83">
        <v>100</v>
      </c>
      <c r="D39" s="5" t="s">
        <v>495</v>
      </c>
      <c r="E39" s="43"/>
      <c r="F39" s="26"/>
      <c r="G39" s="79"/>
      <c r="H39" s="79"/>
      <c r="I39" s="78">
        <f t="shared" si="0"/>
        <v>0</v>
      </c>
      <c r="J39" s="48"/>
      <c r="K39" s="188"/>
      <c r="L39" s="8"/>
    </row>
    <row r="40" spans="1:12">
      <c r="A40" s="24" t="s">
        <v>754</v>
      </c>
      <c r="B40" s="51" t="s">
        <v>387</v>
      </c>
      <c r="C40" s="83">
        <v>100</v>
      </c>
      <c r="D40" s="5" t="s">
        <v>495</v>
      </c>
      <c r="E40" s="43"/>
      <c r="F40" s="26"/>
      <c r="G40" s="79"/>
      <c r="H40" s="79"/>
      <c r="I40" s="78">
        <f t="shared" ref="I40:I59" si="1">G40*C40</f>
        <v>0</v>
      </c>
      <c r="J40" s="48"/>
      <c r="K40" s="188"/>
      <c r="L40" s="8"/>
    </row>
    <row r="41" spans="1:12">
      <c r="A41" s="24" t="s">
        <v>755</v>
      </c>
      <c r="B41" s="51" t="s">
        <v>388</v>
      </c>
      <c r="C41" s="83">
        <v>100</v>
      </c>
      <c r="D41" s="5" t="s">
        <v>495</v>
      </c>
      <c r="E41" s="43"/>
      <c r="F41" s="26"/>
      <c r="G41" s="79"/>
      <c r="H41" s="79"/>
      <c r="I41" s="78">
        <f t="shared" si="1"/>
        <v>0</v>
      </c>
      <c r="J41" s="48"/>
      <c r="K41" s="188"/>
      <c r="L41" s="8"/>
    </row>
    <row r="42" spans="1:12">
      <c r="A42" s="24" t="s">
        <v>756</v>
      </c>
      <c r="B42" s="51" t="s">
        <v>389</v>
      </c>
      <c r="C42" s="83">
        <v>100</v>
      </c>
      <c r="D42" s="5" t="s">
        <v>495</v>
      </c>
      <c r="E42" s="43"/>
      <c r="F42" s="26"/>
      <c r="G42" s="79"/>
      <c r="H42" s="79"/>
      <c r="I42" s="78">
        <f t="shared" si="1"/>
        <v>0</v>
      </c>
      <c r="J42" s="48"/>
      <c r="K42" s="188"/>
      <c r="L42" s="8"/>
    </row>
    <row r="43" spans="1:12">
      <c r="A43" s="24" t="s">
        <v>757</v>
      </c>
      <c r="B43" s="51" t="s">
        <v>402</v>
      </c>
      <c r="C43" s="83">
        <v>100</v>
      </c>
      <c r="D43" s="5" t="s">
        <v>495</v>
      </c>
      <c r="E43" s="43"/>
      <c r="F43" s="26"/>
      <c r="G43" s="79"/>
      <c r="H43" s="79"/>
      <c r="I43" s="78">
        <f t="shared" si="1"/>
        <v>0</v>
      </c>
      <c r="J43" s="48"/>
      <c r="K43" s="188"/>
      <c r="L43" s="8"/>
    </row>
    <row r="44" spans="1:12">
      <c r="A44" s="24" t="s">
        <v>758</v>
      </c>
      <c r="B44" s="51" t="s">
        <v>403</v>
      </c>
      <c r="C44" s="83">
        <v>100</v>
      </c>
      <c r="D44" s="5" t="s">
        <v>495</v>
      </c>
      <c r="E44" s="43"/>
      <c r="F44" s="26"/>
      <c r="G44" s="79"/>
      <c r="H44" s="79"/>
      <c r="I44" s="78">
        <f t="shared" si="1"/>
        <v>0</v>
      </c>
      <c r="J44" s="48"/>
      <c r="K44" s="188"/>
      <c r="L44" s="8"/>
    </row>
    <row r="45" spans="1:12">
      <c r="A45" s="24" t="s">
        <v>759</v>
      </c>
      <c r="B45" s="51" t="s">
        <v>404</v>
      </c>
      <c r="C45" s="83">
        <v>100</v>
      </c>
      <c r="D45" s="5" t="s">
        <v>495</v>
      </c>
      <c r="E45" s="43"/>
      <c r="F45" s="26"/>
      <c r="G45" s="79"/>
      <c r="H45" s="79"/>
      <c r="I45" s="78">
        <f t="shared" si="1"/>
        <v>0</v>
      </c>
      <c r="J45" s="48"/>
      <c r="K45" s="188"/>
      <c r="L45" s="8"/>
    </row>
    <row r="46" spans="1:12">
      <c r="A46" s="24" t="s">
        <v>760</v>
      </c>
      <c r="B46" s="23" t="s">
        <v>395</v>
      </c>
      <c r="C46" s="89"/>
      <c r="D46" s="90"/>
      <c r="E46" s="122"/>
      <c r="F46" s="92"/>
      <c r="G46" s="93"/>
      <c r="H46" s="93"/>
      <c r="I46" s="94"/>
      <c r="J46" s="95"/>
      <c r="K46" s="188"/>
      <c r="L46" s="8"/>
    </row>
    <row r="47" spans="1:12">
      <c r="A47" s="24" t="s">
        <v>761</v>
      </c>
      <c r="B47" s="51" t="s">
        <v>397</v>
      </c>
      <c r="C47" s="83">
        <v>50</v>
      </c>
      <c r="D47" s="5" t="s">
        <v>495</v>
      </c>
      <c r="E47" s="43"/>
      <c r="F47" s="26"/>
      <c r="G47" s="79"/>
      <c r="H47" s="79"/>
      <c r="I47" s="78">
        <f t="shared" si="1"/>
        <v>0</v>
      </c>
      <c r="J47" s="48"/>
      <c r="K47" s="188"/>
      <c r="L47" s="8"/>
    </row>
    <row r="48" spans="1:12">
      <c r="A48" s="24" t="s">
        <v>762</v>
      </c>
      <c r="B48" s="51" t="s">
        <v>396</v>
      </c>
      <c r="C48" s="83">
        <v>50</v>
      </c>
      <c r="D48" s="5" t="s">
        <v>495</v>
      </c>
      <c r="E48" s="43"/>
      <c r="F48" s="26"/>
      <c r="G48" s="79"/>
      <c r="H48" s="79"/>
      <c r="I48" s="78">
        <f t="shared" si="1"/>
        <v>0</v>
      </c>
      <c r="J48" s="48"/>
      <c r="K48" s="188"/>
      <c r="L48" s="8"/>
    </row>
    <row r="49" spans="1:12">
      <c r="A49" s="24" t="s">
        <v>763</v>
      </c>
      <c r="B49" s="51" t="s">
        <v>399</v>
      </c>
      <c r="C49" s="83">
        <v>50</v>
      </c>
      <c r="D49" s="5" t="s">
        <v>495</v>
      </c>
      <c r="E49" s="43"/>
      <c r="F49" s="26"/>
      <c r="G49" s="79"/>
      <c r="H49" s="79"/>
      <c r="I49" s="78">
        <f t="shared" si="1"/>
        <v>0</v>
      </c>
      <c r="J49" s="48"/>
      <c r="K49" s="188"/>
      <c r="L49" s="8"/>
    </row>
    <row r="50" spans="1:12">
      <c r="A50" s="24" t="s">
        <v>764</v>
      </c>
      <c r="B50" s="51" t="s">
        <v>398</v>
      </c>
      <c r="C50" s="83">
        <v>50</v>
      </c>
      <c r="D50" s="5" t="s">
        <v>495</v>
      </c>
      <c r="E50" s="43"/>
      <c r="F50" s="26"/>
      <c r="G50" s="79"/>
      <c r="H50" s="79"/>
      <c r="I50" s="78">
        <f t="shared" si="1"/>
        <v>0</v>
      </c>
      <c r="J50" s="48"/>
      <c r="K50" s="188"/>
      <c r="L50" s="8"/>
    </row>
    <row r="51" spans="1:12">
      <c r="A51" s="24" t="s">
        <v>765</v>
      </c>
      <c r="B51" s="51" t="s">
        <v>400</v>
      </c>
      <c r="C51" s="83">
        <v>50</v>
      </c>
      <c r="D51" s="5" t="s">
        <v>495</v>
      </c>
      <c r="E51" s="43"/>
      <c r="F51" s="26"/>
      <c r="G51" s="79"/>
      <c r="H51" s="79"/>
      <c r="I51" s="78">
        <f t="shared" si="1"/>
        <v>0</v>
      </c>
      <c r="J51" s="48"/>
      <c r="K51" s="188"/>
      <c r="L51" s="8"/>
    </row>
    <row r="52" spans="1:12">
      <c r="A52" s="24" t="s">
        <v>767</v>
      </c>
      <c r="B52" s="51" t="s">
        <v>401</v>
      </c>
      <c r="C52" s="83">
        <v>50</v>
      </c>
      <c r="D52" s="5" t="s">
        <v>495</v>
      </c>
      <c r="E52" s="43"/>
      <c r="F52" s="26"/>
      <c r="G52" s="79"/>
      <c r="H52" s="79"/>
      <c r="I52" s="78">
        <f t="shared" si="1"/>
        <v>0</v>
      </c>
      <c r="J52" s="48"/>
      <c r="K52" s="188"/>
      <c r="L52" s="8"/>
    </row>
    <row r="53" spans="1:12">
      <c r="A53" s="24" t="s">
        <v>766</v>
      </c>
      <c r="B53" s="51" t="s">
        <v>405</v>
      </c>
      <c r="C53" s="89"/>
      <c r="D53" s="90"/>
      <c r="E53" s="122"/>
      <c r="F53" s="92"/>
      <c r="G53" s="93"/>
      <c r="H53" s="93"/>
      <c r="I53" s="94"/>
      <c r="J53" s="95"/>
      <c r="K53" s="188"/>
      <c r="L53" s="8"/>
    </row>
    <row r="54" spans="1:12" ht="27.6">
      <c r="A54" s="24" t="s">
        <v>768</v>
      </c>
      <c r="B54" s="51" t="s">
        <v>30</v>
      </c>
      <c r="C54" s="83">
        <v>50</v>
      </c>
      <c r="D54" s="5" t="s">
        <v>495</v>
      </c>
      <c r="E54" s="43"/>
      <c r="F54" s="26"/>
      <c r="G54" s="79"/>
      <c r="H54" s="79"/>
      <c r="I54" s="78">
        <f t="shared" si="1"/>
        <v>0</v>
      </c>
      <c r="J54" s="48"/>
      <c r="K54" s="188"/>
      <c r="L54" s="8"/>
    </row>
    <row r="55" spans="1:12">
      <c r="A55" s="24" t="s">
        <v>769</v>
      </c>
      <c r="B55" s="51" t="s">
        <v>406</v>
      </c>
      <c r="C55" s="83">
        <v>50</v>
      </c>
      <c r="D55" s="5" t="s">
        <v>495</v>
      </c>
      <c r="E55" s="43"/>
      <c r="F55" s="26"/>
      <c r="G55" s="79"/>
      <c r="H55" s="79"/>
      <c r="I55" s="78">
        <f t="shared" si="1"/>
        <v>0</v>
      </c>
      <c r="J55" s="48"/>
      <c r="K55" s="188"/>
      <c r="L55" s="8"/>
    </row>
    <row r="56" spans="1:12">
      <c r="A56" s="24" t="s">
        <v>770</v>
      </c>
      <c r="B56" s="51" t="s">
        <v>27</v>
      </c>
      <c r="C56" s="89"/>
      <c r="D56" s="90"/>
      <c r="E56" s="122"/>
      <c r="F56" s="92"/>
      <c r="G56" s="93"/>
      <c r="H56" s="93"/>
      <c r="I56" s="94"/>
      <c r="J56" s="95"/>
      <c r="K56" s="188"/>
      <c r="L56" s="8"/>
    </row>
    <row r="57" spans="1:12" ht="27.6">
      <c r="A57" s="24" t="s">
        <v>771</v>
      </c>
      <c r="B57" s="51" t="s">
        <v>28</v>
      </c>
      <c r="C57" s="83">
        <v>50</v>
      </c>
      <c r="D57" s="5" t="s">
        <v>495</v>
      </c>
      <c r="E57" s="43"/>
      <c r="F57" s="26"/>
      <c r="G57" s="79"/>
      <c r="H57" s="79"/>
      <c r="I57" s="78">
        <f t="shared" si="1"/>
        <v>0</v>
      </c>
      <c r="J57" s="48"/>
      <c r="K57" s="188"/>
      <c r="L57" s="8"/>
    </row>
    <row r="58" spans="1:12" ht="27.6">
      <c r="A58" s="24" t="s">
        <v>772</v>
      </c>
      <c r="B58" s="51" t="s">
        <v>29</v>
      </c>
      <c r="C58" s="83">
        <v>50</v>
      </c>
      <c r="D58" s="5" t="s">
        <v>495</v>
      </c>
      <c r="E58" s="43"/>
      <c r="F58" s="26"/>
      <c r="G58" s="79"/>
      <c r="H58" s="79"/>
      <c r="I58" s="78">
        <f t="shared" si="1"/>
        <v>0</v>
      </c>
      <c r="J58" s="48"/>
      <c r="K58" s="188"/>
      <c r="L58" s="8"/>
    </row>
    <row r="59" spans="1:12" ht="27.6">
      <c r="A59" s="24" t="s">
        <v>773</v>
      </c>
      <c r="B59" s="51" t="s">
        <v>407</v>
      </c>
      <c r="C59" s="83">
        <v>50</v>
      </c>
      <c r="D59" s="5" t="s">
        <v>495</v>
      </c>
      <c r="E59" s="43"/>
      <c r="F59" s="26"/>
      <c r="G59" s="79"/>
      <c r="H59" s="79"/>
      <c r="I59" s="78">
        <f t="shared" si="1"/>
        <v>0</v>
      </c>
      <c r="J59" s="48"/>
      <c r="K59" s="188"/>
      <c r="L59" s="8"/>
    </row>
    <row r="60" spans="1:12">
      <c r="A60" s="66" t="s">
        <v>282</v>
      </c>
      <c r="B60" s="104" t="s">
        <v>657</v>
      </c>
      <c r="C60" s="89"/>
      <c r="D60" s="90"/>
      <c r="E60" s="122"/>
      <c r="F60" s="92"/>
      <c r="G60" s="120"/>
      <c r="H60" s="120"/>
      <c r="I60" s="95"/>
      <c r="J60" s="95"/>
      <c r="K60" s="188"/>
      <c r="L60" s="8"/>
    </row>
    <row r="61" spans="1:12">
      <c r="A61" s="24"/>
      <c r="B61" s="28" t="s">
        <v>23</v>
      </c>
      <c r="C61" s="89"/>
      <c r="D61" s="90"/>
      <c r="E61" s="122"/>
      <c r="F61" s="92"/>
      <c r="G61" s="120"/>
      <c r="H61" s="120"/>
      <c r="I61" s="95"/>
      <c r="J61" s="95"/>
      <c r="K61" s="188"/>
      <c r="L61" s="8"/>
    </row>
    <row r="62" spans="1:12">
      <c r="A62" s="24" t="s">
        <v>774</v>
      </c>
      <c r="B62" s="29" t="s">
        <v>33</v>
      </c>
      <c r="C62" s="89"/>
      <c r="D62" s="90"/>
      <c r="E62" s="45"/>
      <c r="F62" s="8"/>
      <c r="G62" s="120"/>
      <c r="H62" s="120"/>
      <c r="I62" s="95"/>
      <c r="J62" s="95"/>
      <c r="K62" s="188"/>
      <c r="L62" s="8"/>
    </row>
    <row r="63" spans="1:12">
      <c r="A63" s="24" t="s">
        <v>775</v>
      </c>
      <c r="B63" s="29" t="s">
        <v>34</v>
      </c>
      <c r="C63" s="85">
        <v>10</v>
      </c>
      <c r="D63" s="24">
        <v>3205101</v>
      </c>
      <c r="E63" s="43"/>
      <c r="F63" s="26"/>
      <c r="G63" s="79"/>
      <c r="H63" s="79"/>
      <c r="I63" s="78">
        <f t="shared" ref="I63:I70" si="2">G63*C63</f>
        <v>0</v>
      </c>
      <c r="J63" s="48"/>
      <c r="K63" s="188"/>
      <c r="L63" s="8"/>
    </row>
    <row r="64" spans="1:12">
      <c r="A64" s="24" t="s">
        <v>776</v>
      </c>
      <c r="B64" s="20" t="s">
        <v>35</v>
      </c>
      <c r="C64" s="85">
        <v>1</v>
      </c>
      <c r="D64" s="24" t="s">
        <v>495</v>
      </c>
      <c r="E64" s="43"/>
      <c r="F64" s="26"/>
      <c r="G64" s="79"/>
      <c r="H64" s="79"/>
      <c r="I64" s="78">
        <f t="shared" si="2"/>
        <v>0</v>
      </c>
      <c r="J64" s="48"/>
      <c r="K64" s="188"/>
      <c r="L64" s="8"/>
    </row>
    <row r="65" spans="1:12">
      <c r="A65" s="24" t="s">
        <v>777</v>
      </c>
      <c r="B65" s="23" t="s">
        <v>38</v>
      </c>
      <c r="C65" s="89"/>
      <c r="D65" s="90"/>
      <c r="E65" s="45"/>
      <c r="F65" s="8"/>
      <c r="G65" s="93"/>
      <c r="H65" s="93"/>
      <c r="I65" s="94"/>
      <c r="J65" s="95"/>
      <c r="K65" s="188"/>
      <c r="L65" s="8"/>
    </row>
    <row r="66" spans="1:12">
      <c r="A66" s="24" t="s">
        <v>778</v>
      </c>
      <c r="B66" s="23" t="s">
        <v>36</v>
      </c>
      <c r="C66" s="85">
        <v>1</v>
      </c>
      <c r="D66" s="24" t="s">
        <v>495</v>
      </c>
      <c r="E66" s="43"/>
      <c r="F66" s="26"/>
      <c r="G66" s="79"/>
      <c r="H66" s="79"/>
      <c r="I66" s="78">
        <f t="shared" si="2"/>
        <v>0</v>
      </c>
      <c r="J66" s="48"/>
      <c r="K66" s="188"/>
      <c r="L66" s="8"/>
    </row>
    <row r="67" spans="1:12">
      <c r="A67" s="24" t="s">
        <v>779</v>
      </c>
      <c r="B67" s="23" t="s">
        <v>37</v>
      </c>
      <c r="C67" s="85">
        <v>10</v>
      </c>
      <c r="D67" s="24">
        <v>3205304</v>
      </c>
      <c r="E67" s="43"/>
      <c r="F67" s="26"/>
      <c r="G67" s="79"/>
      <c r="H67" s="79"/>
      <c r="I67" s="78">
        <f t="shared" si="2"/>
        <v>0</v>
      </c>
      <c r="J67" s="48"/>
      <c r="K67" s="188"/>
      <c r="L67" s="8"/>
    </row>
    <row r="68" spans="1:12">
      <c r="A68" s="24" t="s">
        <v>780</v>
      </c>
      <c r="B68" s="23" t="s">
        <v>526</v>
      </c>
      <c r="C68" s="85">
        <v>5</v>
      </c>
      <c r="D68" s="24">
        <v>32053041</v>
      </c>
      <c r="E68" s="43"/>
      <c r="F68" s="26"/>
      <c r="G68" s="79"/>
      <c r="H68" s="79"/>
      <c r="I68" s="78">
        <f t="shared" si="2"/>
        <v>0</v>
      </c>
      <c r="J68" s="48"/>
      <c r="K68" s="188"/>
      <c r="L68" s="8"/>
    </row>
    <row r="69" spans="1:12">
      <c r="A69" s="24" t="s">
        <v>781</v>
      </c>
      <c r="B69" s="23" t="s">
        <v>39</v>
      </c>
      <c r="C69" s="85">
        <v>1</v>
      </c>
      <c r="D69" s="24" t="s">
        <v>495</v>
      </c>
      <c r="E69" s="43"/>
      <c r="F69" s="26"/>
      <c r="G69" s="79"/>
      <c r="H69" s="79"/>
      <c r="I69" s="78">
        <f t="shared" si="2"/>
        <v>0</v>
      </c>
      <c r="J69" s="48"/>
      <c r="K69" s="188"/>
      <c r="L69" s="8"/>
    </row>
    <row r="70" spans="1:12">
      <c r="A70" s="24" t="s">
        <v>782</v>
      </c>
      <c r="B70" s="23" t="s">
        <v>40</v>
      </c>
      <c r="C70" s="85">
        <v>1</v>
      </c>
      <c r="D70" s="24" t="s">
        <v>495</v>
      </c>
      <c r="E70" s="43"/>
      <c r="F70" s="26"/>
      <c r="G70" s="79"/>
      <c r="H70" s="79"/>
      <c r="I70" s="78">
        <f t="shared" si="2"/>
        <v>0</v>
      </c>
      <c r="J70" s="48"/>
      <c r="K70" s="188"/>
      <c r="L70" s="8"/>
    </row>
    <row r="71" spans="1:12">
      <c r="A71" s="105" t="s">
        <v>283</v>
      </c>
      <c r="B71" s="104" t="s">
        <v>659</v>
      </c>
      <c r="C71" s="89"/>
      <c r="D71" s="90"/>
      <c r="E71" s="122"/>
      <c r="F71" s="92"/>
      <c r="G71" s="120"/>
      <c r="H71" s="120"/>
      <c r="I71" s="95"/>
      <c r="J71" s="95"/>
      <c r="K71" s="188"/>
      <c r="L71" s="8"/>
    </row>
    <row r="72" spans="1:12">
      <c r="A72" s="24"/>
      <c r="B72" s="28" t="s">
        <v>23</v>
      </c>
      <c r="C72" s="89"/>
      <c r="D72" s="90"/>
      <c r="E72" s="122"/>
      <c r="F72" s="92"/>
      <c r="G72" s="120"/>
      <c r="H72" s="120"/>
      <c r="I72" s="95"/>
      <c r="J72" s="95"/>
      <c r="K72" s="188"/>
      <c r="L72" s="8"/>
    </row>
    <row r="73" spans="1:12">
      <c r="A73" s="5" t="s">
        <v>783</v>
      </c>
      <c r="B73" s="20" t="s">
        <v>41</v>
      </c>
      <c r="C73" s="89"/>
      <c r="D73" s="90"/>
      <c r="E73" s="45"/>
      <c r="F73" s="8"/>
      <c r="G73" s="120"/>
      <c r="H73" s="120"/>
      <c r="I73" s="95"/>
      <c r="J73" s="95"/>
      <c r="K73" s="188"/>
      <c r="L73" s="8"/>
    </row>
    <row r="74" spans="1:12">
      <c r="A74" s="5" t="s">
        <v>784</v>
      </c>
      <c r="B74" s="20" t="s">
        <v>42</v>
      </c>
      <c r="C74" s="83">
        <v>5</v>
      </c>
      <c r="D74" s="5">
        <v>3205501</v>
      </c>
      <c r="E74" s="45"/>
      <c r="F74" s="8"/>
      <c r="G74" s="79"/>
      <c r="H74" s="79"/>
      <c r="I74" s="78">
        <f t="shared" ref="I74:I79" si="3">G74*C74</f>
        <v>0</v>
      </c>
      <c r="J74" s="48"/>
      <c r="K74" s="188"/>
      <c r="L74" s="8"/>
    </row>
    <row r="75" spans="1:12">
      <c r="A75" s="5" t="s">
        <v>785</v>
      </c>
      <c r="B75" s="20" t="s">
        <v>43</v>
      </c>
      <c r="C75" s="83">
        <v>5</v>
      </c>
      <c r="D75" s="5">
        <v>3205509</v>
      </c>
      <c r="E75" s="45"/>
      <c r="F75" s="8"/>
      <c r="G75" s="79"/>
      <c r="H75" s="79"/>
      <c r="I75" s="78">
        <f t="shared" si="3"/>
        <v>0</v>
      </c>
      <c r="J75" s="48"/>
      <c r="K75" s="188"/>
      <c r="L75" s="8"/>
    </row>
    <row r="76" spans="1:12">
      <c r="A76" s="5" t="s">
        <v>786</v>
      </c>
      <c r="B76" s="20" t="s">
        <v>44</v>
      </c>
      <c r="C76" s="83">
        <v>5</v>
      </c>
      <c r="D76" s="5">
        <v>3205510</v>
      </c>
      <c r="E76" s="45"/>
      <c r="F76" s="8"/>
      <c r="G76" s="79"/>
      <c r="H76" s="79"/>
      <c r="I76" s="78">
        <f t="shared" si="3"/>
        <v>0</v>
      </c>
      <c r="J76" s="48"/>
      <c r="K76" s="188"/>
      <c r="L76" s="8"/>
    </row>
    <row r="77" spans="1:12">
      <c r="A77" s="5" t="s">
        <v>787</v>
      </c>
      <c r="B77" s="20" t="s">
        <v>45</v>
      </c>
      <c r="C77" s="89"/>
      <c r="D77" s="90"/>
      <c r="E77" s="122"/>
      <c r="F77" s="92"/>
      <c r="G77" s="93"/>
      <c r="H77" s="93"/>
      <c r="I77" s="94"/>
      <c r="J77" s="95"/>
      <c r="K77" s="188"/>
      <c r="L77" s="8"/>
    </row>
    <row r="78" spans="1:12">
      <c r="A78" s="5" t="s">
        <v>788</v>
      </c>
      <c r="B78" s="20" t="s">
        <v>50</v>
      </c>
      <c r="C78" s="83">
        <v>1</v>
      </c>
      <c r="D78" s="5" t="s">
        <v>495</v>
      </c>
      <c r="E78" s="45"/>
      <c r="F78" s="8"/>
      <c r="G78" s="79"/>
      <c r="H78" s="79"/>
      <c r="I78" s="78">
        <f t="shared" si="3"/>
        <v>0</v>
      </c>
      <c r="J78" s="48"/>
      <c r="K78" s="188"/>
      <c r="L78" s="8"/>
    </row>
    <row r="79" spans="1:12">
      <c r="A79" s="5" t="s">
        <v>789</v>
      </c>
      <c r="B79" s="20" t="s">
        <v>49</v>
      </c>
      <c r="C79" s="83">
        <v>1</v>
      </c>
      <c r="D79" s="5" t="s">
        <v>495</v>
      </c>
      <c r="E79" s="46"/>
      <c r="F79" s="8"/>
      <c r="G79" s="79"/>
      <c r="H79" s="79"/>
      <c r="I79" s="78">
        <f t="shared" si="3"/>
        <v>0</v>
      </c>
      <c r="J79" s="48"/>
      <c r="K79" s="188"/>
      <c r="L79" s="8"/>
    </row>
    <row r="80" spans="1:12">
      <c r="A80" s="105" t="s">
        <v>284</v>
      </c>
      <c r="B80" s="104" t="s">
        <v>660</v>
      </c>
      <c r="C80" s="89"/>
      <c r="D80" s="90"/>
      <c r="E80" s="122"/>
      <c r="F80" s="92"/>
      <c r="G80" s="120"/>
      <c r="H80" s="120"/>
      <c r="I80" s="95"/>
      <c r="J80" s="95"/>
      <c r="K80" s="188"/>
      <c r="L80" s="8"/>
    </row>
    <row r="81" spans="1:12">
      <c r="A81" s="5"/>
      <c r="B81" s="28" t="s">
        <v>200</v>
      </c>
      <c r="C81" s="89"/>
      <c r="D81" s="90"/>
      <c r="E81" s="91"/>
      <c r="F81" s="92"/>
      <c r="G81" s="120"/>
      <c r="H81" s="120"/>
      <c r="I81" s="95"/>
      <c r="J81" s="95"/>
      <c r="K81" s="188"/>
      <c r="L81" s="8"/>
    </row>
    <row r="82" spans="1:12">
      <c r="A82" s="5" t="s">
        <v>790</v>
      </c>
      <c r="B82" s="29" t="s">
        <v>201</v>
      </c>
      <c r="C82" s="89"/>
      <c r="D82" s="90"/>
      <c r="E82" s="91"/>
      <c r="F82" s="92"/>
      <c r="G82" s="120"/>
      <c r="H82" s="120"/>
      <c r="I82" s="95"/>
      <c r="J82" s="95"/>
      <c r="K82" s="188"/>
      <c r="L82" s="8"/>
    </row>
    <row r="83" spans="1:12">
      <c r="A83" s="5" t="s">
        <v>791</v>
      </c>
      <c r="B83" s="51" t="s">
        <v>194</v>
      </c>
      <c r="C83" s="83">
        <v>10</v>
      </c>
      <c r="D83" s="5" t="s">
        <v>495</v>
      </c>
      <c r="E83" s="47"/>
      <c r="F83" s="8"/>
      <c r="G83" s="79"/>
      <c r="H83" s="79"/>
      <c r="I83" s="78">
        <f t="shared" ref="I83:I91" si="4">G83*C83</f>
        <v>0</v>
      </c>
      <c r="J83" s="48"/>
      <c r="K83" s="188"/>
      <c r="L83" s="8"/>
    </row>
    <row r="84" spans="1:12">
      <c r="A84" s="5" t="s">
        <v>792</v>
      </c>
      <c r="B84" s="51" t="s">
        <v>195</v>
      </c>
      <c r="C84" s="83">
        <v>10</v>
      </c>
      <c r="D84" s="5" t="s">
        <v>495</v>
      </c>
      <c r="E84" s="47"/>
      <c r="F84" s="8"/>
      <c r="G84" s="79"/>
      <c r="H84" s="79"/>
      <c r="I84" s="78">
        <f t="shared" si="4"/>
        <v>0</v>
      </c>
      <c r="J84" s="48"/>
      <c r="K84" s="188"/>
      <c r="L84" s="8"/>
    </row>
    <row r="85" spans="1:12">
      <c r="A85" s="5" t="s">
        <v>793</v>
      </c>
      <c r="B85" s="51" t="s">
        <v>196</v>
      </c>
      <c r="C85" s="83">
        <v>10</v>
      </c>
      <c r="D85" s="5" t="s">
        <v>495</v>
      </c>
      <c r="E85" s="47"/>
      <c r="F85" s="8"/>
      <c r="G85" s="79"/>
      <c r="H85" s="79"/>
      <c r="I85" s="78">
        <f t="shared" si="4"/>
        <v>0</v>
      </c>
      <c r="J85" s="48"/>
      <c r="K85" s="188"/>
      <c r="L85" s="8"/>
    </row>
    <row r="86" spans="1:12">
      <c r="A86" s="5" t="s">
        <v>794</v>
      </c>
      <c r="B86" s="51" t="s">
        <v>197</v>
      </c>
      <c r="C86" s="83">
        <v>10</v>
      </c>
      <c r="D86" s="5" t="s">
        <v>495</v>
      </c>
      <c r="E86" s="47"/>
      <c r="F86" s="8"/>
      <c r="G86" s="79"/>
      <c r="H86" s="79"/>
      <c r="I86" s="78">
        <f t="shared" si="4"/>
        <v>0</v>
      </c>
      <c r="J86" s="48"/>
      <c r="K86" s="188"/>
      <c r="L86" s="8"/>
    </row>
    <row r="87" spans="1:12">
      <c r="A87" s="5" t="s">
        <v>795</v>
      </c>
      <c r="B87" s="51" t="s">
        <v>198</v>
      </c>
      <c r="C87" s="83">
        <v>10</v>
      </c>
      <c r="D87" s="5" t="s">
        <v>495</v>
      </c>
      <c r="E87" s="47"/>
      <c r="F87" s="8"/>
      <c r="G87" s="79"/>
      <c r="H87" s="79"/>
      <c r="I87" s="78">
        <f t="shared" si="4"/>
        <v>0</v>
      </c>
      <c r="J87" s="48"/>
      <c r="K87" s="188"/>
      <c r="L87" s="8"/>
    </row>
    <row r="88" spans="1:12">
      <c r="A88" s="5"/>
      <c r="B88" s="28" t="s">
        <v>23</v>
      </c>
      <c r="C88" s="89"/>
      <c r="D88" s="90"/>
      <c r="E88" s="91"/>
      <c r="F88" s="92"/>
      <c r="G88" s="93"/>
      <c r="H88" s="93"/>
      <c r="I88" s="94"/>
      <c r="J88" s="95"/>
      <c r="K88" s="188"/>
      <c r="L88" s="8"/>
    </row>
    <row r="89" spans="1:12">
      <c r="A89" s="5" t="s">
        <v>796</v>
      </c>
      <c r="B89" s="7" t="s">
        <v>47</v>
      </c>
      <c r="C89" s="89"/>
      <c r="D89" s="90"/>
      <c r="E89" s="91"/>
      <c r="F89" s="92"/>
      <c r="G89" s="93"/>
      <c r="H89" s="93"/>
      <c r="I89" s="94"/>
      <c r="J89" s="95"/>
      <c r="K89" s="188"/>
      <c r="L89" s="8"/>
    </row>
    <row r="90" spans="1:12" ht="27.6">
      <c r="A90" s="5" t="s">
        <v>797</v>
      </c>
      <c r="B90" s="23" t="s">
        <v>48</v>
      </c>
      <c r="C90" s="83">
        <v>10</v>
      </c>
      <c r="D90" s="5">
        <v>3205302</v>
      </c>
      <c r="E90" s="47"/>
      <c r="F90" s="8"/>
      <c r="G90" s="79"/>
      <c r="H90" s="79"/>
      <c r="I90" s="78">
        <f t="shared" si="4"/>
        <v>0</v>
      </c>
      <c r="J90" s="48"/>
      <c r="K90" s="188"/>
      <c r="L90" s="8"/>
    </row>
    <row r="91" spans="1:12" ht="27.6">
      <c r="A91" s="5" t="s">
        <v>798</v>
      </c>
      <c r="B91" s="23" t="s">
        <v>199</v>
      </c>
      <c r="C91" s="83">
        <v>1</v>
      </c>
      <c r="D91" s="5">
        <v>3205304</v>
      </c>
      <c r="E91" s="47"/>
      <c r="F91" s="8"/>
      <c r="G91" s="79"/>
      <c r="H91" s="79"/>
      <c r="I91" s="78">
        <f t="shared" si="4"/>
        <v>0</v>
      </c>
      <c r="J91" s="48"/>
      <c r="K91" s="188"/>
      <c r="L91" s="8"/>
    </row>
    <row r="92" spans="1:12">
      <c r="A92" s="5" t="s">
        <v>799</v>
      </c>
      <c r="B92" s="23" t="s">
        <v>530</v>
      </c>
      <c r="C92" s="89"/>
      <c r="D92" s="90"/>
      <c r="E92" s="91"/>
      <c r="F92" s="92"/>
      <c r="G92" s="93"/>
      <c r="H92" s="93"/>
      <c r="I92" s="94"/>
      <c r="J92" s="95"/>
      <c r="K92" s="188"/>
      <c r="L92" s="8"/>
    </row>
    <row r="93" spans="1:12">
      <c r="A93" s="5" t="s">
        <v>800</v>
      </c>
      <c r="B93" s="23" t="s">
        <v>531</v>
      </c>
      <c r="C93" s="83">
        <v>5</v>
      </c>
      <c r="D93" s="5" t="s">
        <v>495</v>
      </c>
      <c r="E93" s="47"/>
      <c r="F93" s="8"/>
      <c r="G93" s="79"/>
      <c r="H93" s="79"/>
      <c r="I93" s="78">
        <f t="shared" ref="I93" si="5">G93*C93</f>
        <v>0</v>
      </c>
      <c r="J93" s="48"/>
      <c r="K93" s="188"/>
      <c r="L93" s="8"/>
    </row>
    <row r="94" spans="1:12">
      <c r="A94" s="5" t="s">
        <v>801</v>
      </c>
      <c r="B94" s="23" t="s">
        <v>532</v>
      </c>
      <c r="C94" s="83">
        <v>5</v>
      </c>
      <c r="D94" s="5" t="s">
        <v>495</v>
      </c>
      <c r="E94" s="47"/>
      <c r="F94" s="8"/>
      <c r="G94" s="79"/>
      <c r="H94" s="79"/>
      <c r="I94" s="78">
        <f t="shared" ref="I94:I97" si="6">G94*C94</f>
        <v>0</v>
      </c>
      <c r="J94" s="48"/>
      <c r="K94" s="188"/>
      <c r="L94" s="8"/>
    </row>
    <row r="95" spans="1:12">
      <c r="A95" s="5" t="s">
        <v>802</v>
      </c>
      <c r="B95" s="23" t="s">
        <v>533</v>
      </c>
      <c r="C95" s="83">
        <v>5</v>
      </c>
      <c r="D95" s="5" t="s">
        <v>495</v>
      </c>
      <c r="E95" s="47"/>
      <c r="F95" s="8"/>
      <c r="G95" s="79"/>
      <c r="H95" s="79"/>
      <c r="I95" s="78">
        <f t="shared" si="6"/>
        <v>0</v>
      </c>
      <c r="J95" s="48"/>
      <c r="K95" s="188"/>
      <c r="L95" s="8"/>
    </row>
    <row r="96" spans="1:12">
      <c r="A96" s="5" t="s">
        <v>803</v>
      </c>
      <c r="B96" s="23" t="s">
        <v>534</v>
      </c>
      <c r="C96" s="83">
        <v>5</v>
      </c>
      <c r="D96" s="5" t="s">
        <v>495</v>
      </c>
      <c r="E96" s="47"/>
      <c r="F96" s="8"/>
      <c r="G96" s="79"/>
      <c r="H96" s="79"/>
      <c r="I96" s="78">
        <f t="shared" si="6"/>
        <v>0</v>
      </c>
      <c r="J96" s="48"/>
      <c r="K96" s="188"/>
      <c r="L96" s="8"/>
    </row>
    <row r="97" spans="1:12">
      <c r="A97" s="5" t="s">
        <v>804</v>
      </c>
      <c r="B97" s="23" t="s">
        <v>535</v>
      </c>
      <c r="C97" s="83">
        <v>5</v>
      </c>
      <c r="D97" s="5" t="s">
        <v>495</v>
      </c>
      <c r="E97" s="47"/>
      <c r="F97" s="8"/>
      <c r="G97" s="79"/>
      <c r="H97" s="79"/>
      <c r="I97" s="78">
        <f t="shared" si="6"/>
        <v>0</v>
      </c>
      <c r="J97" s="48"/>
      <c r="K97" s="188"/>
      <c r="L97" s="8"/>
    </row>
    <row r="98" spans="1:12">
      <c r="A98" s="105" t="s">
        <v>285</v>
      </c>
      <c r="B98" s="104" t="s">
        <v>661</v>
      </c>
      <c r="C98" s="89"/>
      <c r="D98" s="90"/>
      <c r="E98" s="122"/>
      <c r="F98" s="92"/>
      <c r="G98" s="120"/>
      <c r="H98" s="120"/>
      <c r="I98" s="95"/>
      <c r="J98" s="95"/>
      <c r="K98" s="188"/>
      <c r="L98" s="8"/>
    </row>
    <row r="99" spans="1:12">
      <c r="A99" s="5"/>
      <c r="B99" s="23" t="s">
        <v>364</v>
      </c>
      <c r="C99" s="89"/>
      <c r="D99" s="90"/>
      <c r="E99" s="91"/>
      <c r="F99" s="92"/>
      <c r="G99" s="120"/>
      <c r="H99" s="120"/>
      <c r="I99" s="95"/>
      <c r="J99" s="95"/>
      <c r="K99" s="188"/>
      <c r="L99" s="8"/>
    </row>
    <row r="100" spans="1:12">
      <c r="A100" s="5"/>
      <c r="B100" s="28" t="s">
        <v>23</v>
      </c>
      <c r="C100" s="89"/>
      <c r="D100" s="90"/>
      <c r="E100" s="91"/>
      <c r="F100" s="92"/>
      <c r="G100" s="120"/>
      <c r="H100" s="120"/>
      <c r="I100" s="95"/>
      <c r="J100" s="95"/>
      <c r="K100" s="188"/>
      <c r="L100" s="8"/>
    </row>
    <row r="101" spans="1:12">
      <c r="A101" s="5" t="s">
        <v>805</v>
      </c>
      <c r="B101" s="7" t="s">
        <v>810</v>
      </c>
      <c r="C101" s="89"/>
      <c r="D101" s="90"/>
      <c r="E101" s="47"/>
      <c r="F101" s="8"/>
      <c r="G101" s="120"/>
      <c r="H101" s="120"/>
      <c r="I101" s="95"/>
      <c r="J101" s="95"/>
      <c r="K101" s="188"/>
      <c r="L101" s="8"/>
    </row>
    <row r="102" spans="1:12">
      <c r="A102" s="5" t="s">
        <v>806</v>
      </c>
      <c r="B102" s="23" t="s">
        <v>231</v>
      </c>
      <c r="C102" s="83">
        <v>5</v>
      </c>
      <c r="D102" s="5">
        <v>3205203</v>
      </c>
      <c r="E102" s="47"/>
      <c r="F102" s="8"/>
      <c r="G102" s="79"/>
      <c r="H102" s="79"/>
      <c r="I102" s="78">
        <f t="shared" ref="I102:I114" si="7">G102*C102</f>
        <v>0</v>
      </c>
      <c r="J102" s="48"/>
      <c r="K102" s="188"/>
      <c r="L102" s="8"/>
    </row>
    <row r="103" spans="1:12">
      <c r="A103" s="5" t="s">
        <v>807</v>
      </c>
      <c r="B103" s="23" t="s">
        <v>232</v>
      </c>
      <c r="C103" s="83">
        <v>5</v>
      </c>
      <c r="D103" s="5">
        <v>3205204</v>
      </c>
      <c r="E103" s="47"/>
      <c r="F103" s="8"/>
      <c r="G103" s="79"/>
      <c r="H103" s="79"/>
      <c r="I103" s="78">
        <f t="shared" si="7"/>
        <v>0</v>
      </c>
      <c r="J103" s="48"/>
      <c r="K103" s="188"/>
      <c r="L103" s="8"/>
    </row>
    <row r="104" spans="1:12">
      <c r="A104" s="5" t="s">
        <v>808</v>
      </c>
      <c r="B104" s="23" t="s">
        <v>233</v>
      </c>
      <c r="C104" s="83">
        <v>1</v>
      </c>
      <c r="D104" s="5">
        <v>3205201</v>
      </c>
      <c r="E104" s="47"/>
      <c r="F104" s="8"/>
      <c r="G104" s="79"/>
      <c r="H104" s="79"/>
      <c r="I104" s="78">
        <f t="shared" si="7"/>
        <v>0</v>
      </c>
      <c r="J104" s="48"/>
      <c r="K104" s="188"/>
      <c r="L104" s="8"/>
    </row>
    <row r="105" spans="1:12">
      <c r="A105" s="5" t="s">
        <v>809</v>
      </c>
      <c r="B105" s="23" t="s">
        <v>234</v>
      </c>
      <c r="C105" s="83">
        <v>10</v>
      </c>
      <c r="D105" s="5">
        <v>3205205</v>
      </c>
      <c r="E105" s="47"/>
      <c r="F105" s="8"/>
      <c r="G105" s="79"/>
      <c r="H105" s="79"/>
      <c r="I105" s="78">
        <f t="shared" si="7"/>
        <v>0</v>
      </c>
      <c r="J105" s="48"/>
      <c r="K105" s="188"/>
      <c r="L105" s="8"/>
    </row>
    <row r="106" spans="1:12">
      <c r="A106" s="5" t="s">
        <v>816</v>
      </c>
      <c r="B106" s="23" t="s">
        <v>815</v>
      </c>
      <c r="C106" s="89"/>
      <c r="D106" s="90"/>
      <c r="E106" s="91"/>
      <c r="F106" s="92"/>
      <c r="G106" s="93"/>
      <c r="H106" s="93"/>
      <c r="I106" s="94"/>
      <c r="J106" s="95"/>
      <c r="K106" s="188"/>
      <c r="L106" s="8"/>
    </row>
    <row r="107" spans="1:12">
      <c r="A107" s="5" t="s">
        <v>817</v>
      </c>
      <c r="B107" s="23" t="s">
        <v>811</v>
      </c>
      <c r="C107" s="83"/>
      <c r="D107" s="5"/>
      <c r="E107" s="47"/>
      <c r="F107" s="8"/>
      <c r="G107" s="79"/>
      <c r="H107" s="79"/>
      <c r="I107" s="78">
        <f t="shared" ref="I107" si="8">G107*C107</f>
        <v>0</v>
      </c>
      <c r="J107" s="48"/>
      <c r="K107" s="188"/>
      <c r="L107" s="8"/>
    </row>
    <row r="108" spans="1:12">
      <c r="A108" s="5" t="s">
        <v>818</v>
      </c>
      <c r="B108" s="23" t="s">
        <v>812</v>
      </c>
      <c r="C108" s="83"/>
      <c r="D108" s="5"/>
      <c r="E108" s="47"/>
      <c r="F108" s="8"/>
      <c r="G108" s="79"/>
      <c r="H108" s="79"/>
      <c r="I108" s="78">
        <f t="shared" ref="I108:I110" si="9">G108*C108</f>
        <v>0</v>
      </c>
      <c r="J108" s="48"/>
      <c r="K108" s="188"/>
      <c r="L108" s="8"/>
    </row>
    <row r="109" spans="1:12">
      <c r="A109" s="5" t="s">
        <v>819</v>
      </c>
      <c r="B109" s="23" t="s">
        <v>813</v>
      </c>
      <c r="C109" s="83"/>
      <c r="D109" s="5"/>
      <c r="E109" s="47"/>
      <c r="F109" s="8"/>
      <c r="G109" s="79"/>
      <c r="H109" s="79"/>
      <c r="I109" s="78">
        <f t="shared" si="9"/>
        <v>0</v>
      </c>
      <c r="J109" s="48"/>
      <c r="K109" s="188"/>
      <c r="L109" s="8"/>
    </row>
    <row r="110" spans="1:12">
      <c r="A110" s="5" t="s">
        <v>820</v>
      </c>
      <c r="B110" s="23" t="s">
        <v>814</v>
      </c>
      <c r="C110" s="83"/>
      <c r="D110" s="5"/>
      <c r="E110" s="47"/>
      <c r="F110" s="8"/>
      <c r="G110" s="79"/>
      <c r="H110" s="79"/>
      <c r="I110" s="78">
        <f t="shared" si="9"/>
        <v>0</v>
      </c>
      <c r="J110" s="48"/>
      <c r="K110" s="188"/>
      <c r="L110" s="8"/>
    </row>
    <row r="111" spans="1:12">
      <c r="A111" s="5" t="s">
        <v>821</v>
      </c>
      <c r="B111" s="7" t="s">
        <v>235</v>
      </c>
      <c r="C111" s="89"/>
      <c r="D111" s="90"/>
      <c r="E111" s="47"/>
      <c r="F111" s="8"/>
      <c r="G111" s="93"/>
      <c r="H111" s="93"/>
      <c r="I111" s="94"/>
      <c r="J111" s="95"/>
      <c r="K111" s="188"/>
      <c r="L111" s="8"/>
    </row>
    <row r="112" spans="1:12">
      <c r="A112" s="5" t="s">
        <v>822</v>
      </c>
      <c r="B112" s="23" t="s">
        <v>250</v>
      </c>
      <c r="C112" s="83">
        <v>1</v>
      </c>
      <c r="D112" s="5">
        <v>3205210</v>
      </c>
      <c r="E112" s="47"/>
      <c r="F112" s="8"/>
      <c r="G112" s="79"/>
      <c r="H112" s="79"/>
      <c r="I112" s="78">
        <f t="shared" si="7"/>
        <v>0</v>
      </c>
      <c r="J112" s="48"/>
      <c r="K112" s="188"/>
      <c r="L112" s="8"/>
    </row>
    <row r="113" spans="1:12">
      <c r="A113" s="5" t="s">
        <v>823</v>
      </c>
      <c r="B113" s="23" t="s">
        <v>251</v>
      </c>
      <c r="C113" s="83">
        <v>10</v>
      </c>
      <c r="D113" s="5">
        <v>3205211</v>
      </c>
      <c r="E113" s="47"/>
      <c r="F113" s="8"/>
      <c r="G113" s="79"/>
      <c r="H113" s="79"/>
      <c r="I113" s="78">
        <f t="shared" si="7"/>
        <v>0</v>
      </c>
      <c r="J113" s="48"/>
      <c r="K113" s="188"/>
      <c r="L113" s="8"/>
    </row>
    <row r="114" spans="1:12">
      <c r="A114" s="5" t="s">
        <v>824</v>
      </c>
      <c r="B114" s="7" t="s">
        <v>252</v>
      </c>
      <c r="C114" s="83">
        <v>1</v>
      </c>
      <c r="D114" s="5">
        <v>32052111</v>
      </c>
      <c r="E114" s="47"/>
      <c r="F114" s="8"/>
      <c r="G114" s="79"/>
      <c r="H114" s="79"/>
      <c r="I114" s="78">
        <f t="shared" si="7"/>
        <v>0</v>
      </c>
      <c r="J114" s="48"/>
      <c r="K114" s="188"/>
      <c r="L114" s="8"/>
    </row>
    <row r="115" spans="1:12">
      <c r="A115" s="105" t="s">
        <v>286</v>
      </c>
      <c r="B115" s="104" t="s">
        <v>662</v>
      </c>
      <c r="C115" s="89"/>
      <c r="D115" s="90"/>
      <c r="E115" s="122"/>
      <c r="F115" s="92"/>
      <c r="G115" s="93"/>
      <c r="H115" s="93"/>
      <c r="I115" s="94"/>
      <c r="J115" s="95"/>
      <c r="K115" s="188"/>
      <c r="L115" s="8"/>
    </row>
    <row r="116" spans="1:12">
      <c r="A116" s="5"/>
      <c r="B116" s="7" t="s">
        <v>328</v>
      </c>
      <c r="C116" s="89"/>
      <c r="D116" s="90"/>
      <c r="E116" s="91"/>
      <c r="F116" s="92"/>
      <c r="G116" s="120"/>
      <c r="H116" s="120"/>
      <c r="I116" s="95"/>
      <c r="J116" s="95"/>
      <c r="K116" s="188"/>
      <c r="L116" s="8"/>
    </row>
    <row r="117" spans="1:12">
      <c r="A117" s="5"/>
      <c r="B117" s="41" t="s">
        <v>158</v>
      </c>
      <c r="C117" s="89"/>
      <c r="D117" s="90"/>
      <c r="E117" s="91"/>
      <c r="F117" s="92"/>
      <c r="G117" s="120"/>
      <c r="H117" s="120"/>
      <c r="I117" s="95"/>
      <c r="J117" s="95"/>
      <c r="K117" s="188"/>
      <c r="L117" s="8"/>
    </row>
    <row r="118" spans="1:12">
      <c r="A118" s="5" t="s">
        <v>825</v>
      </c>
      <c r="B118" s="7" t="s">
        <v>329</v>
      </c>
      <c r="C118" s="83">
        <v>1</v>
      </c>
      <c r="D118" s="5" t="s">
        <v>495</v>
      </c>
      <c r="E118" s="47"/>
      <c r="F118" s="8"/>
      <c r="G118" s="79"/>
      <c r="H118" s="79"/>
      <c r="I118" s="78">
        <f t="shared" ref="I118:I119" si="10">G118*C118</f>
        <v>0</v>
      </c>
      <c r="J118" s="48"/>
      <c r="K118" s="188"/>
      <c r="L118" s="8"/>
    </row>
    <row r="119" spans="1:12">
      <c r="A119" s="5" t="s">
        <v>826</v>
      </c>
      <c r="B119" s="7" t="s">
        <v>330</v>
      </c>
      <c r="C119" s="83">
        <v>10</v>
      </c>
      <c r="D119" s="5" t="s">
        <v>495</v>
      </c>
      <c r="E119" s="47"/>
      <c r="F119" s="8"/>
      <c r="G119" s="79"/>
      <c r="H119" s="79"/>
      <c r="I119" s="78">
        <f t="shared" si="10"/>
        <v>0</v>
      </c>
      <c r="J119" s="48"/>
      <c r="K119" s="188"/>
      <c r="L119" s="8"/>
    </row>
    <row r="120" spans="1:12" s="107" customFormat="1">
      <c r="A120" s="105" t="s">
        <v>408</v>
      </c>
      <c r="B120" s="104" t="s">
        <v>412</v>
      </c>
      <c r="C120" s="124"/>
      <c r="D120" s="125"/>
      <c r="E120" s="126"/>
      <c r="F120" s="127"/>
      <c r="G120" s="128"/>
      <c r="H120" s="128"/>
      <c r="I120" s="129"/>
      <c r="J120" s="129"/>
      <c r="K120" s="188"/>
      <c r="L120" s="106"/>
    </row>
    <row r="121" spans="1:12">
      <c r="A121" s="5" t="s">
        <v>827</v>
      </c>
      <c r="B121" s="23" t="s">
        <v>53</v>
      </c>
      <c r="C121" s="83">
        <v>1</v>
      </c>
      <c r="D121" s="45" t="s">
        <v>495</v>
      </c>
      <c r="E121" s="47"/>
      <c r="F121" s="8"/>
      <c r="G121" s="79"/>
      <c r="H121" s="79"/>
      <c r="I121" s="78">
        <f t="shared" ref="I121:I130" si="11">G121*C121</f>
        <v>0</v>
      </c>
      <c r="J121" s="48"/>
      <c r="K121" s="188"/>
      <c r="L121" s="8"/>
    </row>
    <row r="122" spans="1:12" ht="27.6">
      <c r="A122" s="5" t="s">
        <v>828</v>
      </c>
      <c r="B122" s="23" t="s">
        <v>54</v>
      </c>
      <c r="C122" s="83">
        <v>1</v>
      </c>
      <c r="D122" s="45">
        <v>3205613</v>
      </c>
      <c r="E122" s="47"/>
      <c r="F122" s="8"/>
      <c r="G122" s="79"/>
      <c r="H122" s="79"/>
      <c r="I122" s="78">
        <f t="shared" si="11"/>
        <v>0</v>
      </c>
      <c r="J122" s="48"/>
      <c r="K122" s="188"/>
      <c r="L122" s="8"/>
    </row>
    <row r="123" spans="1:12" ht="27.6">
      <c r="A123" s="5" t="s">
        <v>829</v>
      </c>
      <c r="B123" s="23" t="s">
        <v>331</v>
      </c>
      <c r="C123" s="83">
        <v>1</v>
      </c>
      <c r="D123" s="45">
        <v>3205616</v>
      </c>
      <c r="E123" s="47"/>
      <c r="F123" s="8"/>
      <c r="G123" s="79"/>
      <c r="H123" s="79"/>
      <c r="I123" s="78">
        <f t="shared" si="11"/>
        <v>0</v>
      </c>
      <c r="J123" s="48"/>
      <c r="K123" s="188"/>
      <c r="L123" s="8"/>
    </row>
    <row r="124" spans="1:12" ht="27.6">
      <c r="A124" s="5" t="s">
        <v>830</v>
      </c>
      <c r="B124" s="23" t="s">
        <v>332</v>
      </c>
      <c r="C124" s="83">
        <v>1</v>
      </c>
      <c r="D124" s="45">
        <v>3205614</v>
      </c>
      <c r="E124" s="47"/>
      <c r="F124" s="8"/>
      <c r="G124" s="79"/>
      <c r="H124" s="79"/>
      <c r="I124" s="78">
        <f t="shared" si="11"/>
        <v>0</v>
      </c>
      <c r="J124" s="48"/>
      <c r="K124" s="188"/>
      <c r="L124" s="8"/>
    </row>
    <row r="125" spans="1:12" ht="27.6">
      <c r="A125" s="5" t="s">
        <v>831</v>
      </c>
      <c r="B125" s="23" t="s">
        <v>55</v>
      </c>
      <c r="C125" s="83">
        <v>1</v>
      </c>
      <c r="D125" s="45">
        <v>3205615</v>
      </c>
      <c r="E125" s="47"/>
      <c r="F125" s="8"/>
      <c r="G125" s="79"/>
      <c r="H125" s="79"/>
      <c r="I125" s="78">
        <f t="shared" si="11"/>
        <v>0</v>
      </c>
      <c r="J125" s="48"/>
      <c r="K125" s="188"/>
      <c r="L125" s="8"/>
    </row>
    <row r="126" spans="1:12" ht="27.6">
      <c r="A126" s="5" t="s">
        <v>832</v>
      </c>
      <c r="B126" s="23" t="s">
        <v>56</v>
      </c>
      <c r="C126" s="83">
        <v>2</v>
      </c>
      <c r="D126" s="5">
        <v>3205617</v>
      </c>
      <c r="E126" s="47"/>
      <c r="F126" s="8"/>
      <c r="G126" s="79"/>
      <c r="H126" s="79"/>
      <c r="I126" s="78">
        <f t="shared" si="11"/>
        <v>0</v>
      </c>
      <c r="J126" s="48"/>
      <c r="K126" s="188"/>
      <c r="L126" s="8"/>
    </row>
    <row r="127" spans="1:12" ht="27.6">
      <c r="A127" s="5" t="s">
        <v>833</v>
      </c>
      <c r="B127" s="23" t="s">
        <v>57</v>
      </c>
      <c r="C127" s="83">
        <v>2</v>
      </c>
      <c r="D127" s="5">
        <v>3205618</v>
      </c>
      <c r="E127" s="47"/>
      <c r="F127" s="8"/>
      <c r="G127" s="79"/>
      <c r="H127" s="79"/>
      <c r="I127" s="78">
        <f t="shared" si="11"/>
        <v>0</v>
      </c>
      <c r="J127" s="48"/>
      <c r="K127" s="188"/>
      <c r="L127" s="8"/>
    </row>
    <row r="128" spans="1:12">
      <c r="A128" s="105" t="s">
        <v>409</v>
      </c>
      <c r="B128" s="104" t="s">
        <v>413</v>
      </c>
      <c r="C128" s="89"/>
      <c r="D128" s="90"/>
      <c r="E128" s="91"/>
      <c r="F128" s="92"/>
      <c r="G128" s="93"/>
      <c r="H128" s="93"/>
      <c r="I128" s="94"/>
      <c r="J128" s="95"/>
      <c r="K128" s="188"/>
      <c r="L128" s="8"/>
    </row>
    <row r="129" spans="1:12">
      <c r="A129" s="5" t="s">
        <v>834</v>
      </c>
      <c r="B129" s="7" t="s">
        <v>414</v>
      </c>
      <c r="C129" s="83">
        <v>1</v>
      </c>
      <c r="D129" s="5" t="s">
        <v>495</v>
      </c>
      <c r="E129" s="47"/>
      <c r="F129" s="8"/>
      <c r="G129" s="79"/>
      <c r="H129" s="79"/>
      <c r="I129" s="78">
        <f t="shared" si="11"/>
        <v>0</v>
      </c>
      <c r="J129" s="48"/>
      <c r="K129" s="188"/>
      <c r="L129" s="8"/>
    </row>
    <row r="130" spans="1:12">
      <c r="A130" s="5" t="s">
        <v>835</v>
      </c>
      <c r="B130" s="7" t="s">
        <v>415</v>
      </c>
      <c r="C130" s="83">
        <v>1</v>
      </c>
      <c r="D130" s="5" t="s">
        <v>495</v>
      </c>
      <c r="E130" s="47"/>
      <c r="F130" s="8"/>
      <c r="G130" s="79"/>
      <c r="H130" s="79"/>
      <c r="I130" s="78">
        <f t="shared" si="11"/>
        <v>0</v>
      </c>
      <c r="J130" s="48"/>
      <c r="K130" s="189"/>
      <c r="L130" s="8"/>
    </row>
    <row r="131" spans="1:12" ht="27.6">
      <c r="A131" s="65">
        <v>2</v>
      </c>
      <c r="B131" s="58" t="s">
        <v>671</v>
      </c>
      <c r="C131" s="84"/>
      <c r="D131" s="72"/>
      <c r="E131" s="44"/>
      <c r="F131" s="21"/>
      <c r="G131" s="55"/>
      <c r="H131" s="55"/>
      <c r="I131" s="49"/>
      <c r="J131" s="49"/>
      <c r="K131" s="49"/>
      <c r="L131" s="21"/>
    </row>
    <row r="132" spans="1:12">
      <c r="A132" s="5"/>
      <c r="B132" s="7" t="s">
        <v>83</v>
      </c>
      <c r="C132" s="89"/>
      <c r="D132" s="90"/>
      <c r="E132" s="91"/>
      <c r="F132" s="92"/>
      <c r="G132" s="120"/>
      <c r="H132" s="120"/>
      <c r="I132" s="95"/>
      <c r="J132" s="95"/>
      <c r="K132" s="179">
        <f>SUM(I134:I138,I141:I142,I144:I145,I148:I149,I151:I154,I156:I160,I162:I164,I166:I169)</f>
        <v>0</v>
      </c>
      <c r="L132" s="8"/>
    </row>
    <row r="133" spans="1:12">
      <c r="A133" s="105" t="s">
        <v>288</v>
      </c>
      <c r="B133" s="52" t="s">
        <v>664</v>
      </c>
      <c r="C133" s="89"/>
      <c r="D133" s="90"/>
      <c r="E133" s="91"/>
      <c r="F133" s="92"/>
      <c r="G133" s="120"/>
      <c r="H133" s="120"/>
      <c r="I133" s="95"/>
      <c r="J133" s="95"/>
      <c r="K133" s="188"/>
      <c r="L133" s="8"/>
    </row>
    <row r="134" spans="1:12">
      <c r="A134" s="5" t="s">
        <v>836</v>
      </c>
      <c r="B134" s="7" t="s">
        <v>527</v>
      </c>
      <c r="C134" s="83">
        <v>1</v>
      </c>
      <c r="D134" s="5">
        <v>3205246</v>
      </c>
      <c r="E134" s="47"/>
      <c r="F134" s="8"/>
      <c r="G134" s="79"/>
      <c r="H134" s="79"/>
      <c r="I134" s="78">
        <f t="shared" ref="I134:I177" si="12">G134*C134</f>
        <v>0</v>
      </c>
      <c r="J134" s="48"/>
      <c r="K134" s="188"/>
      <c r="L134" s="8"/>
    </row>
    <row r="135" spans="1:12" ht="28.2">
      <c r="A135" s="5" t="s">
        <v>837</v>
      </c>
      <c r="B135" s="6" t="s">
        <v>85</v>
      </c>
      <c r="C135" s="83">
        <v>1</v>
      </c>
      <c r="D135" s="5">
        <v>3205245</v>
      </c>
      <c r="E135" s="47"/>
      <c r="F135" s="8"/>
      <c r="G135" s="79"/>
      <c r="H135" s="79"/>
      <c r="I135" s="78">
        <f t="shared" si="12"/>
        <v>0</v>
      </c>
      <c r="J135" s="48"/>
      <c r="K135" s="188"/>
      <c r="L135" s="8"/>
    </row>
    <row r="136" spans="1:12" ht="28.2">
      <c r="A136" s="5" t="s">
        <v>838</v>
      </c>
      <c r="B136" s="6" t="s">
        <v>84</v>
      </c>
      <c r="C136" s="83">
        <v>1</v>
      </c>
      <c r="D136" s="5">
        <v>3205244</v>
      </c>
      <c r="E136" s="47"/>
      <c r="F136" s="8"/>
      <c r="G136" s="79"/>
      <c r="H136" s="79"/>
      <c r="I136" s="78">
        <f t="shared" si="12"/>
        <v>0</v>
      </c>
      <c r="J136" s="48"/>
      <c r="K136" s="188"/>
      <c r="L136" s="8"/>
    </row>
    <row r="137" spans="1:12" ht="28.2">
      <c r="A137" s="5" t="s">
        <v>839</v>
      </c>
      <c r="B137" s="6" t="s">
        <v>86</v>
      </c>
      <c r="C137" s="83">
        <v>100</v>
      </c>
      <c r="D137" s="5">
        <v>166400024</v>
      </c>
      <c r="E137" s="47"/>
      <c r="F137" s="8"/>
      <c r="G137" s="79"/>
      <c r="H137" s="79"/>
      <c r="I137" s="78">
        <f t="shared" si="12"/>
        <v>0</v>
      </c>
      <c r="J137" s="48"/>
      <c r="K137" s="188"/>
      <c r="L137" s="8"/>
    </row>
    <row r="138" spans="1:12" ht="28.2">
      <c r="A138" s="5" t="s">
        <v>840</v>
      </c>
      <c r="B138" s="6" t="s">
        <v>528</v>
      </c>
      <c r="C138" s="83">
        <v>100</v>
      </c>
      <c r="D138" s="5">
        <v>16640002401</v>
      </c>
      <c r="E138" s="47"/>
      <c r="F138" s="8"/>
      <c r="G138" s="79"/>
      <c r="H138" s="79"/>
      <c r="I138" s="78">
        <f t="shared" si="12"/>
        <v>0</v>
      </c>
      <c r="J138" s="48"/>
      <c r="K138" s="188"/>
      <c r="L138" s="8"/>
    </row>
    <row r="139" spans="1:12" s="35" customFormat="1">
      <c r="A139" s="105" t="s">
        <v>289</v>
      </c>
      <c r="B139" s="52" t="s">
        <v>665</v>
      </c>
      <c r="C139" s="130"/>
      <c r="D139" s="90"/>
      <c r="E139" s="131"/>
      <c r="F139" s="132"/>
      <c r="G139" s="93"/>
      <c r="H139" s="93"/>
      <c r="I139" s="94"/>
      <c r="J139" s="133"/>
      <c r="K139" s="188"/>
      <c r="L139" s="34"/>
    </row>
    <row r="140" spans="1:12" s="35" customFormat="1">
      <c r="A140" s="5" t="s">
        <v>841</v>
      </c>
      <c r="B140" s="7" t="s">
        <v>300</v>
      </c>
      <c r="C140" s="130"/>
      <c r="D140" s="90"/>
      <c r="E140" s="131"/>
      <c r="F140" s="132"/>
      <c r="G140" s="93"/>
      <c r="H140" s="93"/>
      <c r="I140" s="94"/>
      <c r="J140" s="133"/>
      <c r="K140" s="188"/>
      <c r="L140" s="34"/>
    </row>
    <row r="141" spans="1:12">
      <c r="A141" s="5" t="s">
        <v>842</v>
      </c>
      <c r="B141" s="6" t="s">
        <v>301</v>
      </c>
      <c r="C141" s="83">
        <v>100</v>
      </c>
      <c r="D141" s="5">
        <v>166400025</v>
      </c>
      <c r="E141" s="47"/>
      <c r="F141" s="8"/>
      <c r="G141" s="79"/>
      <c r="H141" s="79"/>
      <c r="I141" s="78">
        <f t="shared" si="12"/>
        <v>0</v>
      </c>
      <c r="J141" s="48"/>
      <c r="K141" s="188"/>
      <c r="L141" s="8"/>
    </row>
    <row r="142" spans="1:12">
      <c r="A142" s="5" t="s">
        <v>843</v>
      </c>
      <c r="B142" s="6" t="s">
        <v>302</v>
      </c>
      <c r="C142" s="83">
        <v>100</v>
      </c>
      <c r="D142" s="5">
        <v>16640002501</v>
      </c>
      <c r="E142" s="47"/>
      <c r="F142" s="8"/>
      <c r="G142" s="79"/>
      <c r="H142" s="79"/>
      <c r="I142" s="78">
        <f t="shared" si="12"/>
        <v>0</v>
      </c>
      <c r="J142" s="48"/>
      <c r="K142" s="188"/>
      <c r="L142" s="8"/>
    </row>
    <row r="143" spans="1:12">
      <c r="A143" s="5" t="s">
        <v>844</v>
      </c>
      <c r="B143" s="6" t="s">
        <v>303</v>
      </c>
      <c r="C143" s="89"/>
      <c r="D143" s="90"/>
      <c r="E143" s="91"/>
      <c r="F143" s="92"/>
      <c r="G143" s="93"/>
      <c r="H143" s="93"/>
      <c r="I143" s="94"/>
      <c r="J143" s="95"/>
      <c r="K143" s="188"/>
      <c r="L143" s="8"/>
    </row>
    <row r="144" spans="1:12">
      <c r="A144" s="5" t="s">
        <v>845</v>
      </c>
      <c r="B144" s="6" t="s">
        <v>304</v>
      </c>
      <c r="C144" s="83">
        <v>1</v>
      </c>
      <c r="D144" s="5" t="s">
        <v>495</v>
      </c>
      <c r="E144" s="47"/>
      <c r="F144" s="8"/>
      <c r="G144" s="79"/>
      <c r="H144" s="79"/>
      <c r="I144" s="78">
        <f t="shared" si="12"/>
        <v>0</v>
      </c>
      <c r="J144" s="48"/>
      <c r="K144" s="188"/>
      <c r="L144" s="8"/>
    </row>
    <row r="145" spans="1:12">
      <c r="A145" s="5" t="s">
        <v>846</v>
      </c>
      <c r="B145" s="6" t="s">
        <v>305</v>
      </c>
      <c r="C145" s="83">
        <v>1</v>
      </c>
      <c r="D145" s="5" t="s">
        <v>495</v>
      </c>
      <c r="E145" s="47"/>
      <c r="F145" s="8"/>
      <c r="G145" s="79"/>
      <c r="H145" s="79"/>
      <c r="I145" s="78">
        <f t="shared" si="12"/>
        <v>0</v>
      </c>
      <c r="J145" s="48"/>
      <c r="K145" s="188"/>
      <c r="L145" s="8"/>
    </row>
    <row r="146" spans="1:12">
      <c r="A146" s="105" t="s">
        <v>290</v>
      </c>
      <c r="B146" s="52" t="s">
        <v>666</v>
      </c>
      <c r="C146" s="89"/>
      <c r="D146" s="90"/>
      <c r="E146" s="91"/>
      <c r="F146" s="92"/>
      <c r="G146" s="93"/>
      <c r="H146" s="93"/>
      <c r="I146" s="94"/>
      <c r="J146" s="95"/>
      <c r="K146" s="188"/>
      <c r="L146" s="8"/>
    </row>
    <row r="147" spans="1:12">
      <c r="A147" s="5" t="s">
        <v>847</v>
      </c>
      <c r="B147" s="7" t="s">
        <v>306</v>
      </c>
      <c r="C147" s="89"/>
      <c r="D147" s="90"/>
      <c r="E147" s="91"/>
      <c r="F147" s="92"/>
      <c r="G147" s="93"/>
      <c r="H147" s="93"/>
      <c r="I147" s="94"/>
      <c r="J147" s="95"/>
      <c r="K147" s="188"/>
      <c r="L147" s="8"/>
    </row>
    <row r="148" spans="1:12">
      <c r="A148" s="5" t="s">
        <v>848</v>
      </c>
      <c r="B148" s="6" t="s">
        <v>307</v>
      </c>
      <c r="C148" s="83">
        <v>1</v>
      </c>
      <c r="D148" s="5">
        <v>3205324</v>
      </c>
      <c r="E148" s="47"/>
      <c r="F148" s="8"/>
      <c r="G148" s="79"/>
      <c r="H148" s="79"/>
      <c r="I148" s="78">
        <f t="shared" si="12"/>
        <v>0</v>
      </c>
      <c r="J148" s="48"/>
      <c r="K148" s="188"/>
      <c r="L148" s="8"/>
    </row>
    <row r="149" spans="1:12">
      <c r="A149" s="5" t="s">
        <v>849</v>
      </c>
      <c r="B149" s="6" t="s">
        <v>308</v>
      </c>
      <c r="C149" s="83">
        <v>1</v>
      </c>
      <c r="D149" s="5">
        <v>3205325</v>
      </c>
      <c r="E149" s="47"/>
      <c r="F149" s="8"/>
      <c r="G149" s="79"/>
      <c r="H149" s="79"/>
      <c r="I149" s="78">
        <f t="shared" si="12"/>
        <v>0</v>
      </c>
      <c r="J149" s="48"/>
      <c r="K149" s="188"/>
      <c r="L149" s="8"/>
    </row>
    <row r="150" spans="1:12">
      <c r="A150" s="5" t="s">
        <v>850</v>
      </c>
      <c r="B150" s="7" t="s">
        <v>87</v>
      </c>
      <c r="C150" s="89"/>
      <c r="D150" s="90"/>
      <c r="E150" s="91"/>
      <c r="F150" s="92"/>
      <c r="G150" s="93"/>
      <c r="H150" s="93"/>
      <c r="I150" s="94"/>
      <c r="J150" s="95"/>
      <c r="K150" s="188"/>
      <c r="L150" s="8"/>
    </row>
    <row r="151" spans="1:12">
      <c r="A151" s="5" t="s">
        <v>851</v>
      </c>
      <c r="B151" s="7" t="s">
        <v>88</v>
      </c>
      <c r="C151" s="83">
        <v>1</v>
      </c>
      <c r="D151" s="5" t="s">
        <v>495</v>
      </c>
      <c r="E151" s="47"/>
      <c r="F151" s="8"/>
      <c r="G151" s="79"/>
      <c r="H151" s="79"/>
      <c r="I151" s="78">
        <f t="shared" si="12"/>
        <v>0</v>
      </c>
      <c r="J151" s="48"/>
      <c r="K151" s="188"/>
      <c r="L151" s="8"/>
    </row>
    <row r="152" spans="1:12">
      <c r="A152" s="5" t="s">
        <v>852</v>
      </c>
      <c r="B152" s="7" t="s">
        <v>89</v>
      </c>
      <c r="C152" s="83">
        <v>1</v>
      </c>
      <c r="D152" s="5">
        <v>3205479</v>
      </c>
      <c r="E152" s="47"/>
      <c r="F152" s="8"/>
      <c r="G152" s="79"/>
      <c r="H152" s="79"/>
      <c r="I152" s="78">
        <f t="shared" si="12"/>
        <v>0</v>
      </c>
      <c r="J152" s="48"/>
      <c r="K152" s="188"/>
      <c r="L152" s="8"/>
    </row>
    <row r="153" spans="1:12">
      <c r="A153" s="5" t="s">
        <v>853</v>
      </c>
      <c r="B153" s="7" t="s">
        <v>90</v>
      </c>
      <c r="C153" s="83">
        <v>1</v>
      </c>
      <c r="D153" s="5" t="s">
        <v>495</v>
      </c>
      <c r="E153" s="47"/>
      <c r="F153" s="8"/>
      <c r="G153" s="79"/>
      <c r="H153" s="79"/>
      <c r="I153" s="78">
        <f t="shared" si="12"/>
        <v>0</v>
      </c>
      <c r="J153" s="48"/>
      <c r="K153" s="188"/>
      <c r="L153" s="8"/>
    </row>
    <row r="154" spans="1:12">
      <c r="A154" s="5" t="s">
        <v>854</v>
      </c>
      <c r="B154" s="7" t="s">
        <v>91</v>
      </c>
      <c r="C154" s="83">
        <v>1</v>
      </c>
      <c r="D154" s="5">
        <v>3205481</v>
      </c>
      <c r="E154" s="47"/>
      <c r="F154" s="8"/>
      <c r="G154" s="79"/>
      <c r="H154" s="79"/>
      <c r="I154" s="78">
        <f t="shared" si="12"/>
        <v>0</v>
      </c>
      <c r="J154" s="48"/>
      <c r="K154" s="188"/>
      <c r="L154" s="8"/>
    </row>
    <row r="155" spans="1:12">
      <c r="A155" s="5" t="s">
        <v>855</v>
      </c>
      <c r="B155" s="7" t="s">
        <v>92</v>
      </c>
      <c r="C155" s="89"/>
      <c r="D155" s="90"/>
      <c r="E155" s="91"/>
      <c r="F155" s="92"/>
      <c r="G155" s="93"/>
      <c r="H155" s="93"/>
      <c r="I155" s="94"/>
      <c r="J155" s="95"/>
      <c r="K155" s="188"/>
      <c r="L155" s="8"/>
    </row>
    <row r="156" spans="1:12">
      <c r="A156" s="5" t="s">
        <v>856</v>
      </c>
      <c r="B156" s="51" t="s">
        <v>194</v>
      </c>
      <c r="C156" s="83">
        <v>5</v>
      </c>
      <c r="D156" s="5" t="s">
        <v>495</v>
      </c>
      <c r="E156" s="47"/>
      <c r="F156" s="8"/>
      <c r="G156" s="79"/>
      <c r="H156" s="79"/>
      <c r="I156" s="78">
        <f t="shared" si="12"/>
        <v>0</v>
      </c>
      <c r="J156" s="48"/>
      <c r="K156" s="188"/>
      <c r="L156" s="8"/>
    </row>
    <row r="157" spans="1:12">
      <c r="A157" s="5" t="s">
        <v>857</v>
      </c>
      <c r="B157" s="51" t="s">
        <v>195</v>
      </c>
      <c r="C157" s="83">
        <v>5</v>
      </c>
      <c r="D157" s="5" t="s">
        <v>495</v>
      </c>
      <c r="E157" s="47"/>
      <c r="F157" s="8"/>
      <c r="G157" s="79"/>
      <c r="H157" s="79"/>
      <c r="I157" s="78">
        <f t="shared" si="12"/>
        <v>0</v>
      </c>
      <c r="J157" s="48"/>
      <c r="K157" s="188"/>
      <c r="L157" s="8"/>
    </row>
    <row r="158" spans="1:12">
      <c r="A158" s="5" t="s">
        <v>858</v>
      </c>
      <c r="B158" s="51" t="s">
        <v>196</v>
      </c>
      <c r="C158" s="83">
        <v>20</v>
      </c>
      <c r="D158" s="5">
        <v>166400026</v>
      </c>
      <c r="E158" s="47"/>
      <c r="F158" s="8"/>
      <c r="G158" s="79"/>
      <c r="H158" s="79"/>
      <c r="I158" s="78">
        <f t="shared" si="12"/>
        <v>0</v>
      </c>
      <c r="J158" s="48"/>
      <c r="K158" s="188"/>
      <c r="L158" s="8"/>
    </row>
    <row r="159" spans="1:12">
      <c r="A159" s="5" t="s">
        <v>859</v>
      </c>
      <c r="B159" s="51" t="s">
        <v>197</v>
      </c>
      <c r="C159" s="83">
        <v>5</v>
      </c>
      <c r="D159" s="5" t="s">
        <v>495</v>
      </c>
      <c r="E159" s="47"/>
      <c r="F159" s="8"/>
      <c r="G159" s="79"/>
      <c r="H159" s="79"/>
      <c r="I159" s="78">
        <f t="shared" si="12"/>
        <v>0</v>
      </c>
      <c r="J159" s="48"/>
      <c r="K159" s="188"/>
      <c r="L159" s="8"/>
    </row>
    <row r="160" spans="1:12">
      <c r="A160" s="5" t="s">
        <v>860</v>
      </c>
      <c r="B160" s="51" t="s">
        <v>309</v>
      </c>
      <c r="C160" s="83">
        <v>5</v>
      </c>
      <c r="D160" s="5" t="s">
        <v>495</v>
      </c>
      <c r="E160" s="47"/>
      <c r="F160" s="8"/>
      <c r="G160" s="79"/>
      <c r="H160" s="79"/>
      <c r="I160" s="78">
        <f t="shared" si="12"/>
        <v>0</v>
      </c>
      <c r="J160" s="48"/>
      <c r="K160" s="188"/>
      <c r="L160" s="8"/>
    </row>
    <row r="161" spans="1:12">
      <c r="A161" s="105" t="s">
        <v>291</v>
      </c>
      <c r="B161" s="59" t="s">
        <v>93</v>
      </c>
      <c r="C161" s="89"/>
      <c r="D161" s="90"/>
      <c r="E161" s="91"/>
      <c r="F161" s="92"/>
      <c r="G161" s="93"/>
      <c r="H161" s="93"/>
      <c r="I161" s="94"/>
      <c r="J161" s="95"/>
      <c r="K161" s="188"/>
      <c r="L161" s="8"/>
    </row>
    <row r="162" spans="1:12" ht="15" customHeight="1">
      <c r="A162" s="5" t="s">
        <v>861</v>
      </c>
      <c r="B162" s="51" t="s">
        <v>94</v>
      </c>
      <c r="C162" s="83">
        <v>10</v>
      </c>
      <c r="D162" s="5" t="s">
        <v>495</v>
      </c>
      <c r="E162" s="47"/>
      <c r="F162" s="8"/>
      <c r="G162" s="79"/>
      <c r="H162" s="79"/>
      <c r="I162" s="78">
        <f t="shared" si="12"/>
        <v>0</v>
      </c>
      <c r="J162" s="48"/>
      <c r="K162" s="188"/>
      <c r="L162" s="8"/>
    </row>
    <row r="163" spans="1:12" ht="27.6">
      <c r="A163" s="5" t="s">
        <v>862</v>
      </c>
      <c r="B163" s="51" t="s">
        <v>416</v>
      </c>
      <c r="C163" s="83">
        <v>10</v>
      </c>
      <c r="D163" s="5">
        <v>166400012</v>
      </c>
      <c r="E163" s="47"/>
      <c r="F163" s="8"/>
      <c r="G163" s="79"/>
      <c r="H163" s="79"/>
      <c r="I163" s="78">
        <f t="shared" si="12"/>
        <v>0</v>
      </c>
      <c r="J163" s="48"/>
      <c r="K163" s="188"/>
      <c r="L163" s="8"/>
    </row>
    <row r="164" spans="1:12">
      <c r="A164" s="5" t="s">
        <v>863</v>
      </c>
      <c r="B164" s="51" t="s">
        <v>95</v>
      </c>
      <c r="C164" s="83">
        <v>1</v>
      </c>
      <c r="D164" s="5" t="s">
        <v>495</v>
      </c>
      <c r="E164" s="47"/>
      <c r="F164" s="8"/>
      <c r="G164" s="79"/>
      <c r="H164" s="79"/>
      <c r="I164" s="78">
        <f t="shared" si="12"/>
        <v>0</v>
      </c>
      <c r="J164" s="48"/>
      <c r="K164" s="188"/>
      <c r="L164" s="8"/>
    </row>
    <row r="165" spans="1:12">
      <c r="A165" s="5" t="s">
        <v>864</v>
      </c>
      <c r="B165" s="51" t="s">
        <v>521</v>
      </c>
      <c r="C165" s="89"/>
      <c r="D165" s="90"/>
      <c r="E165" s="91"/>
      <c r="F165" s="92"/>
      <c r="G165" s="93"/>
      <c r="H165" s="93"/>
      <c r="I165" s="94"/>
      <c r="J165" s="95"/>
      <c r="K165" s="188"/>
      <c r="L165" s="8"/>
    </row>
    <row r="166" spans="1:12">
      <c r="A166" s="5" t="s">
        <v>865</v>
      </c>
      <c r="B166" s="51" t="s">
        <v>522</v>
      </c>
      <c r="C166" s="83">
        <v>10</v>
      </c>
      <c r="D166" s="5">
        <v>166400018</v>
      </c>
      <c r="E166" s="47"/>
      <c r="F166" s="8"/>
      <c r="G166" s="79"/>
      <c r="H166" s="79"/>
      <c r="I166" s="78">
        <f t="shared" ref="I166" si="13">G166*C166</f>
        <v>0</v>
      </c>
      <c r="J166" s="48"/>
      <c r="K166" s="188"/>
      <c r="L166" s="8"/>
    </row>
    <row r="167" spans="1:12">
      <c r="A167" s="5" t="s">
        <v>866</v>
      </c>
      <c r="B167" s="51" t="s">
        <v>523</v>
      </c>
      <c r="C167" s="83">
        <v>10</v>
      </c>
      <c r="D167" s="5">
        <v>16640001801</v>
      </c>
      <c r="E167" s="47"/>
      <c r="F167" s="8"/>
      <c r="G167" s="79"/>
      <c r="H167" s="79"/>
      <c r="I167" s="78">
        <f t="shared" ref="I167:I169" si="14">G167*C167</f>
        <v>0</v>
      </c>
      <c r="J167" s="48"/>
      <c r="K167" s="188"/>
      <c r="L167" s="8"/>
    </row>
    <row r="168" spans="1:12">
      <c r="A168" s="5" t="s">
        <v>867</v>
      </c>
      <c r="B168" s="51" t="s">
        <v>524</v>
      </c>
      <c r="C168" s="83">
        <v>10</v>
      </c>
      <c r="D168" s="5" t="s">
        <v>495</v>
      </c>
      <c r="E168" s="47"/>
      <c r="F168" s="8"/>
      <c r="G168" s="79"/>
      <c r="H168" s="79"/>
      <c r="I168" s="78">
        <f t="shared" si="14"/>
        <v>0</v>
      </c>
      <c r="J168" s="48"/>
      <c r="K168" s="188"/>
      <c r="L168" s="8"/>
    </row>
    <row r="169" spans="1:12">
      <c r="A169" s="5" t="s">
        <v>868</v>
      </c>
      <c r="B169" s="51" t="s">
        <v>525</v>
      </c>
      <c r="C169" s="83">
        <v>10</v>
      </c>
      <c r="D169" s="5" t="s">
        <v>495</v>
      </c>
      <c r="E169" s="47"/>
      <c r="F169" s="8"/>
      <c r="G169" s="79"/>
      <c r="H169" s="79"/>
      <c r="I169" s="78">
        <f t="shared" si="14"/>
        <v>0</v>
      </c>
      <c r="J169" s="48"/>
      <c r="K169" s="189"/>
      <c r="L169" s="8"/>
    </row>
    <row r="170" spans="1:12">
      <c r="A170" s="65">
        <v>3</v>
      </c>
      <c r="B170" s="12" t="s">
        <v>327</v>
      </c>
      <c r="C170" s="84"/>
      <c r="D170" s="72"/>
      <c r="E170" s="60"/>
      <c r="F170" s="21"/>
      <c r="G170" s="55"/>
      <c r="H170" s="55"/>
      <c r="I170" s="49"/>
      <c r="J170" s="49"/>
      <c r="K170" s="49"/>
      <c r="L170" s="21"/>
    </row>
    <row r="171" spans="1:12">
      <c r="A171" s="5"/>
      <c r="B171" s="7" t="s">
        <v>365</v>
      </c>
      <c r="C171" s="89"/>
      <c r="D171" s="90"/>
      <c r="E171" s="91"/>
      <c r="F171" s="92"/>
      <c r="G171" s="120"/>
      <c r="H171" s="120"/>
      <c r="I171" s="95"/>
      <c r="J171" s="95"/>
      <c r="K171" s="179">
        <f>SUM(I173,I175:I177)</f>
        <v>0</v>
      </c>
      <c r="L171" s="8"/>
    </row>
    <row r="172" spans="1:12">
      <c r="A172" s="5"/>
      <c r="B172" s="41" t="s">
        <v>158</v>
      </c>
      <c r="C172" s="89"/>
      <c r="D172" s="90"/>
      <c r="E172" s="91"/>
      <c r="F172" s="92"/>
      <c r="G172" s="120"/>
      <c r="H172" s="120"/>
      <c r="I172" s="95"/>
      <c r="J172" s="95"/>
      <c r="K172" s="180"/>
      <c r="L172" s="8"/>
    </row>
    <row r="173" spans="1:12">
      <c r="A173" s="5" t="s">
        <v>869</v>
      </c>
      <c r="B173" s="7" t="s">
        <v>191</v>
      </c>
      <c r="C173" s="83">
        <v>1</v>
      </c>
      <c r="D173" s="5">
        <v>3205608</v>
      </c>
      <c r="E173" s="47"/>
      <c r="F173" s="8"/>
      <c r="G173" s="79"/>
      <c r="H173" s="79"/>
      <c r="I173" s="78">
        <f t="shared" si="12"/>
        <v>0</v>
      </c>
      <c r="J173" s="48"/>
      <c r="K173" s="180"/>
      <c r="L173" s="8"/>
    </row>
    <row r="174" spans="1:12">
      <c r="A174" s="5" t="s">
        <v>870</v>
      </c>
      <c r="B174" s="7" t="s">
        <v>294</v>
      </c>
      <c r="C174" s="89"/>
      <c r="D174" s="90"/>
      <c r="E174" s="91"/>
      <c r="F174" s="92"/>
      <c r="G174" s="93"/>
      <c r="H174" s="93"/>
      <c r="I174" s="94"/>
      <c r="J174" s="95"/>
      <c r="K174" s="180"/>
      <c r="L174" s="8"/>
    </row>
    <row r="175" spans="1:12">
      <c r="A175" s="5" t="s">
        <v>871</v>
      </c>
      <c r="B175" s="7" t="s">
        <v>295</v>
      </c>
      <c r="C175" s="83">
        <v>10</v>
      </c>
      <c r="D175" s="5">
        <v>16640000302</v>
      </c>
      <c r="E175" s="47"/>
      <c r="F175" s="8"/>
      <c r="G175" s="79"/>
      <c r="H175" s="79"/>
      <c r="I175" s="78">
        <f t="shared" si="12"/>
        <v>0</v>
      </c>
      <c r="J175" s="48"/>
      <c r="K175" s="180"/>
      <c r="L175" s="8"/>
    </row>
    <row r="176" spans="1:12">
      <c r="A176" s="5" t="s">
        <v>872</v>
      </c>
      <c r="B176" s="7" t="s">
        <v>296</v>
      </c>
      <c r="C176" s="83">
        <v>20</v>
      </c>
      <c r="D176" s="5">
        <v>16640000301</v>
      </c>
      <c r="E176" s="47"/>
      <c r="F176" s="8"/>
      <c r="G176" s="79"/>
      <c r="H176" s="79"/>
      <c r="I176" s="78">
        <f t="shared" si="12"/>
        <v>0</v>
      </c>
      <c r="J176" s="48"/>
      <c r="K176" s="180"/>
      <c r="L176" s="8"/>
    </row>
    <row r="177" spans="1:12">
      <c r="A177" s="5" t="s">
        <v>873</v>
      </c>
      <c r="B177" s="7" t="s">
        <v>297</v>
      </c>
      <c r="C177" s="83">
        <v>40</v>
      </c>
      <c r="D177" s="5">
        <v>166400003</v>
      </c>
      <c r="E177" s="47"/>
      <c r="F177" s="8"/>
      <c r="G177" s="79"/>
      <c r="H177" s="79"/>
      <c r="I177" s="78">
        <f t="shared" si="12"/>
        <v>0</v>
      </c>
      <c r="J177" s="48"/>
      <c r="K177" s="181"/>
      <c r="L177" s="8"/>
    </row>
    <row r="178" spans="1:12">
      <c r="A178" s="65">
        <v>4</v>
      </c>
      <c r="B178" s="12" t="s">
        <v>366</v>
      </c>
      <c r="C178" s="84"/>
      <c r="D178" s="72"/>
      <c r="E178" s="60"/>
      <c r="F178" s="21"/>
      <c r="G178" s="55"/>
      <c r="H178" s="55"/>
      <c r="I178" s="49"/>
      <c r="J178" s="49"/>
      <c r="K178" s="49"/>
      <c r="L178" s="21"/>
    </row>
    <row r="179" spans="1:12">
      <c r="A179" s="5"/>
      <c r="B179" s="7" t="s">
        <v>367</v>
      </c>
      <c r="C179" s="89"/>
      <c r="D179" s="90"/>
      <c r="E179" s="91"/>
      <c r="F179" s="92"/>
      <c r="G179" s="120"/>
      <c r="H179" s="120"/>
      <c r="I179" s="95"/>
      <c r="J179" s="95"/>
      <c r="K179" s="179">
        <f>SUM(I182:I183)</f>
        <v>0</v>
      </c>
      <c r="L179" s="8"/>
    </row>
    <row r="180" spans="1:12">
      <c r="A180" s="5"/>
      <c r="B180" s="41" t="s">
        <v>158</v>
      </c>
      <c r="C180" s="89"/>
      <c r="D180" s="90"/>
      <c r="E180" s="91"/>
      <c r="F180" s="92"/>
      <c r="G180" s="120"/>
      <c r="H180" s="120"/>
      <c r="I180" s="95"/>
      <c r="J180" s="95"/>
      <c r="K180" s="180"/>
      <c r="L180" s="8"/>
    </row>
    <row r="181" spans="1:12">
      <c r="A181" s="5" t="s">
        <v>874</v>
      </c>
      <c r="B181" s="7" t="s">
        <v>368</v>
      </c>
      <c r="C181" s="89"/>
      <c r="D181" s="90"/>
      <c r="E181" s="91"/>
      <c r="F181" s="92"/>
      <c r="G181" s="93"/>
      <c r="H181" s="93"/>
      <c r="I181" s="94"/>
      <c r="J181" s="95"/>
      <c r="K181" s="180"/>
      <c r="L181" s="8"/>
    </row>
    <row r="182" spans="1:12">
      <c r="A182" s="5" t="s">
        <v>875</v>
      </c>
      <c r="B182" s="6" t="s">
        <v>141</v>
      </c>
      <c r="C182" s="83">
        <v>5</v>
      </c>
      <c r="D182" s="5" t="s">
        <v>495</v>
      </c>
      <c r="E182" s="47"/>
      <c r="F182" s="8"/>
      <c r="G182" s="79"/>
      <c r="H182" s="79"/>
      <c r="I182" s="78">
        <f t="shared" ref="I182:I183" si="15">G182*C182</f>
        <v>0</v>
      </c>
      <c r="J182" s="48"/>
      <c r="K182" s="180"/>
      <c r="L182" s="8"/>
    </row>
    <row r="183" spans="1:12">
      <c r="A183" s="5" t="s">
        <v>876</v>
      </c>
      <c r="B183" s="6" t="s">
        <v>142</v>
      </c>
      <c r="C183" s="83">
        <v>25</v>
      </c>
      <c r="D183" s="5">
        <v>166400005</v>
      </c>
      <c r="E183" s="47"/>
      <c r="F183" s="8"/>
      <c r="G183" s="79"/>
      <c r="H183" s="79"/>
      <c r="I183" s="78">
        <f t="shared" si="15"/>
        <v>0</v>
      </c>
      <c r="J183" s="48"/>
      <c r="K183" s="181"/>
      <c r="L183" s="8"/>
    </row>
    <row r="184" spans="1:12">
      <c r="A184" s="65">
        <v>5</v>
      </c>
      <c r="B184" s="12" t="s">
        <v>236</v>
      </c>
      <c r="C184" s="84"/>
      <c r="D184" s="72"/>
      <c r="E184" s="60"/>
      <c r="F184" s="21"/>
      <c r="G184" s="55"/>
      <c r="H184" s="55"/>
      <c r="I184" s="49"/>
      <c r="J184" s="49"/>
      <c r="K184" s="49"/>
      <c r="L184" s="21"/>
    </row>
    <row r="185" spans="1:12">
      <c r="A185" s="5"/>
      <c r="B185" s="23" t="s">
        <v>192</v>
      </c>
      <c r="C185" s="89"/>
      <c r="D185" s="90"/>
      <c r="E185" s="91"/>
      <c r="F185" s="92"/>
      <c r="G185" s="120"/>
      <c r="H185" s="120"/>
      <c r="I185" s="95"/>
      <c r="J185" s="95"/>
      <c r="K185" s="179">
        <f>SUM(I187,I189:I191)</f>
        <v>0</v>
      </c>
      <c r="L185" s="8"/>
    </row>
    <row r="186" spans="1:12">
      <c r="A186" s="5"/>
      <c r="B186" s="25" t="s">
        <v>158</v>
      </c>
      <c r="C186" s="89"/>
      <c r="D186" s="90"/>
      <c r="E186" s="91"/>
      <c r="F186" s="92"/>
      <c r="G186" s="120"/>
      <c r="H186" s="120"/>
      <c r="I186" s="95"/>
      <c r="J186" s="95"/>
      <c r="K186" s="180"/>
      <c r="L186" s="8"/>
    </row>
    <row r="187" spans="1:12">
      <c r="A187" s="5" t="s">
        <v>877</v>
      </c>
      <c r="B187" s="29" t="s">
        <v>189</v>
      </c>
      <c r="C187" s="83">
        <v>5</v>
      </c>
      <c r="D187" s="5">
        <v>3205312</v>
      </c>
      <c r="E187" s="47"/>
      <c r="F187" s="8"/>
      <c r="G187" s="79"/>
      <c r="H187" s="79"/>
      <c r="I187" s="78">
        <f t="shared" ref="I187:I191" si="16">G187*C187</f>
        <v>0</v>
      </c>
      <c r="J187" s="48"/>
      <c r="K187" s="180"/>
      <c r="L187" s="8"/>
    </row>
    <row r="188" spans="1:12">
      <c r="A188" s="5" t="s">
        <v>878</v>
      </c>
      <c r="B188" s="29" t="s">
        <v>310</v>
      </c>
      <c r="C188" s="89"/>
      <c r="D188" s="90"/>
      <c r="E188" s="91"/>
      <c r="F188" s="92"/>
      <c r="G188" s="93"/>
      <c r="H188" s="93"/>
      <c r="I188" s="94"/>
      <c r="J188" s="95"/>
      <c r="K188" s="180"/>
      <c r="L188" s="8"/>
    </row>
    <row r="189" spans="1:12">
      <c r="A189" s="5" t="s">
        <v>879</v>
      </c>
      <c r="B189" s="20" t="s">
        <v>311</v>
      </c>
      <c r="C189" s="83">
        <v>20</v>
      </c>
      <c r="D189" s="5">
        <v>3205313</v>
      </c>
      <c r="E189" s="47"/>
      <c r="F189" s="8"/>
      <c r="G189" s="79"/>
      <c r="H189" s="79"/>
      <c r="I189" s="78">
        <f t="shared" si="16"/>
        <v>0</v>
      </c>
      <c r="J189" s="48"/>
      <c r="K189" s="180"/>
      <c r="L189" s="8"/>
    </row>
    <row r="190" spans="1:12">
      <c r="A190" s="5" t="s">
        <v>880</v>
      </c>
      <c r="B190" s="20" t="s">
        <v>312</v>
      </c>
      <c r="C190" s="83">
        <v>20</v>
      </c>
      <c r="D190" s="5">
        <v>3205314</v>
      </c>
      <c r="E190" s="47"/>
      <c r="F190" s="8"/>
      <c r="G190" s="79"/>
      <c r="H190" s="79"/>
      <c r="I190" s="78">
        <f t="shared" si="16"/>
        <v>0</v>
      </c>
      <c r="J190" s="48"/>
      <c r="K190" s="180"/>
      <c r="L190" s="8"/>
    </row>
    <row r="191" spans="1:12">
      <c r="A191" s="5" t="s">
        <v>881</v>
      </c>
      <c r="B191" s="23" t="s">
        <v>190</v>
      </c>
      <c r="C191" s="83">
        <v>1</v>
      </c>
      <c r="D191" s="5">
        <v>3205315</v>
      </c>
      <c r="E191" s="47"/>
      <c r="F191" s="8"/>
      <c r="G191" s="79"/>
      <c r="H191" s="79"/>
      <c r="I191" s="78">
        <f t="shared" si="16"/>
        <v>0</v>
      </c>
      <c r="J191" s="48"/>
      <c r="K191" s="181"/>
      <c r="L191" s="8"/>
    </row>
    <row r="192" spans="1:12" ht="18">
      <c r="A192" s="182" t="s">
        <v>221</v>
      </c>
      <c r="B192" s="183"/>
      <c r="C192" s="183"/>
      <c r="D192" s="183"/>
      <c r="E192" s="183"/>
      <c r="F192" s="183"/>
      <c r="G192" s="183"/>
      <c r="H192" s="183"/>
      <c r="I192" s="183"/>
      <c r="J192" s="183"/>
      <c r="K192" s="183"/>
      <c r="L192" s="184"/>
    </row>
    <row r="193" spans="1:12">
      <c r="A193" s="65">
        <v>6</v>
      </c>
      <c r="B193" s="12" t="s">
        <v>663</v>
      </c>
      <c r="C193" s="86"/>
      <c r="D193" s="72"/>
      <c r="E193" s="63"/>
      <c r="F193" s="62"/>
      <c r="G193" s="64"/>
      <c r="H193" s="64"/>
      <c r="I193" s="61"/>
      <c r="J193" s="61"/>
      <c r="K193" s="61"/>
      <c r="L193" s="62"/>
    </row>
    <row r="194" spans="1:12">
      <c r="A194" s="66"/>
      <c r="B194" s="23" t="s">
        <v>667</v>
      </c>
      <c r="C194" s="130"/>
      <c r="D194" s="90"/>
      <c r="E194" s="134"/>
      <c r="F194" s="135"/>
      <c r="G194" s="136"/>
      <c r="H194" s="136"/>
      <c r="I194" s="137"/>
      <c r="J194" s="137"/>
      <c r="K194" s="190">
        <f>SUM(I197:I200,I202:I203,I205:I208,I211:I213,I215:I216,I219:I220,I222:I227,I229:I231)</f>
        <v>0</v>
      </c>
      <c r="L194" s="75"/>
    </row>
    <row r="195" spans="1:12">
      <c r="A195" s="105" t="s">
        <v>292</v>
      </c>
      <c r="B195" s="104" t="s">
        <v>665</v>
      </c>
      <c r="C195" s="130"/>
      <c r="D195" s="90"/>
      <c r="E195" s="134"/>
      <c r="F195" s="135"/>
      <c r="G195" s="136"/>
      <c r="H195" s="136"/>
      <c r="I195" s="137"/>
      <c r="J195" s="137"/>
      <c r="K195" s="190"/>
      <c r="L195" s="75"/>
    </row>
    <row r="196" spans="1:12">
      <c r="A196" s="5" t="s">
        <v>882</v>
      </c>
      <c r="B196" s="29" t="s">
        <v>536</v>
      </c>
      <c r="C196" s="89"/>
      <c r="D196" s="90"/>
      <c r="E196" s="47"/>
      <c r="F196" s="8"/>
      <c r="G196" s="120"/>
      <c r="H196" s="120"/>
      <c r="I196" s="95"/>
      <c r="J196" s="95"/>
      <c r="K196" s="190"/>
      <c r="L196" s="8"/>
    </row>
    <row r="197" spans="1:12">
      <c r="A197" s="5" t="s">
        <v>883</v>
      </c>
      <c r="B197" s="29" t="s">
        <v>537</v>
      </c>
      <c r="C197" s="83">
        <v>1</v>
      </c>
      <c r="D197" s="5">
        <v>3205107</v>
      </c>
      <c r="E197" s="47"/>
      <c r="F197" s="8"/>
      <c r="G197" s="79"/>
      <c r="H197" s="79"/>
      <c r="I197" s="78">
        <f t="shared" ref="I197:I208" si="17">G197*C197</f>
        <v>0</v>
      </c>
      <c r="J197" s="48"/>
      <c r="K197" s="190"/>
      <c r="L197" s="8"/>
    </row>
    <row r="198" spans="1:12">
      <c r="A198" s="5" t="s">
        <v>884</v>
      </c>
      <c r="B198" s="20" t="s">
        <v>538</v>
      </c>
      <c r="C198" s="83">
        <v>1</v>
      </c>
      <c r="D198" s="5">
        <v>3205109</v>
      </c>
      <c r="E198" s="47"/>
      <c r="F198" s="8"/>
      <c r="G198" s="79"/>
      <c r="H198" s="79"/>
      <c r="I198" s="78">
        <f t="shared" si="17"/>
        <v>0</v>
      </c>
      <c r="J198" s="48"/>
      <c r="K198" s="190"/>
      <c r="L198" s="8"/>
    </row>
    <row r="199" spans="1:12">
      <c r="A199" s="5" t="s">
        <v>885</v>
      </c>
      <c r="B199" s="23" t="s">
        <v>539</v>
      </c>
      <c r="C199" s="83">
        <v>1</v>
      </c>
      <c r="D199" s="5" t="s">
        <v>495</v>
      </c>
      <c r="E199" s="47"/>
      <c r="F199" s="8"/>
      <c r="G199" s="79"/>
      <c r="H199" s="79"/>
      <c r="I199" s="78">
        <f t="shared" ref="I199:I200" si="18">G199*C199</f>
        <v>0</v>
      </c>
      <c r="J199" s="48"/>
      <c r="K199" s="190"/>
      <c r="L199" s="8"/>
    </row>
    <row r="200" spans="1:12">
      <c r="A200" s="5" t="s">
        <v>886</v>
      </c>
      <c r="B200" s="20" t="s">
        <v>540</v>
      </c>
      <c r="C200" s="83">
        <v>1</v>
      </c>
      <c r="D200" s="5" t="s">
        <v>495</v>
      </c>
      <c r="E200" s="47"/>
      <c r="F200" s="8"/>
      <c r="G200" s="79"/>
      <c r="H200" s="79"/>
      <c r="I200" s="78">
        <f t="shared" si="18"/>
        <v>0</v>
      </c>
      <c r="J200" s="48"/>
      <c r="K200" s="190"/>
      <c r="L200" s="8"/>
    </row>
    <row r="201" spans="1:12">
      <c r="A201" s="5" t="s">
        <v>887</v>
      </c>
      <c r="B201" s="23" t="s">
        <v>61</v>
      </c>
      <c r="C201" s="89"/>
      <c r="D201" s="90"/>
      <c r="E201" s="47"/>
      <c r="F201" s="8"/>
      <c r="G201" s="93"/>
      <c r="H201" s="93"/>
      <c r="I201" s="94"/>
      <c r="J201" s="95"/>
      <c r="K201" s="190"/>
      <c r="L201" s="8"/>
    </row>
    <row r="202" spans="1:12">
      <c r="A202" s="5" t="s">
        <v>888</v>
      </c>
      <c r="B202" s="23" t="s">
        <v>60</v>
      </c>
      <c r="C202" s="83">
        <v>1</v>
      </c>
      <c r="D202" s="5">
        <v>3205108</v>
      </c>
      <c r="E202" s="47"/>
      <c r="F202" s="8"/>
      <c r="G202" s="79"/>
      <c r="H202" s="79"/>
      <c r="I202" s="78">
        <f t="shared" si="17"/>
        <v>0</v>
      </c>
      <c r="J202" s="48"/>
      <c r="K202" s="190"/>
      <c r="L202" s="8"/>
    </row>
    <row r="203" spans="1:12">
      <c r="A203" s="73" t="s">
        <v>889</v>
      </c>
      <c r="B203" s="20" t="s">
        <v>62</v>
      </c>
      <c r="C203" s="83">
        <v>1</v>
      </c>
      <c r="D203" s="5" t="s">
        <v>495</v>
      </c>
      <c r="E203" s="47"/>
      <c r="F203" s="8"/>
      <c r="G203" s="79"/>
      <c r="H203" s="79"/>
      <c r="I203" s="78">
        <f t="shared" si="17"/>
        <v>0</v>
      </c>
      <c r="J203" s="48"/>
      <c r="K203" s="190"/>
      <c r="L203" s="8"/>
    </row>
    <row r="204" spans="1:12">
      <c r="A204" s="5" t="s">
        <v>890</v>
      </c>
      <c r="B204" s="20" t="s">
        <v>63</v>
      </c>
      <c r="C204" s="89"/>
      <c r="D204" s="90"/>
      <c r="E204" s="47"/>
      <c r="F204" s="8"/>
      <c r="G204" s="93"/>
      <c r="H204" s="93"/>
      <c r="I204" s="94"/>
      <c r="J204" s="95"/>
      <c r="K204" s="190"/>
      <c r="L204" s="8"/>
    </row>
    <row r="205" spans="1:12">
      <c r="A205" s="5" t="s">
        <v>891</v>
      </c>
      <c r="B205" s="23" t="s">
        <v>537</v>
      </c>
      <c r="C205" s="83">
        <v>1</v>
      </c>
      <c r="D205" s="5">
        <v>3205111</v>
      </c>
      <c r="E205" s="47"/>
      <c r="F205" s="8"/>
      <c r="G205" s="79"/>
      <c r="H205" s="79"/>
      <c r="I205" s="78">
        <f t="shared" si="17"/>
        <v>0</v>
      </c>
      <c r="J205" s="48"/>
      <c r="K205" s="190"/>
      <c r="L205" s="8"/>
    </row>
    <row r="206" spans="1:12">
      <c r="A206" s="5" t="s">
        <v>892</v>
      </c>
      <c r="B206" s="20" t="s">
        <v>538</v>
      </c>
      <c r="C206" s="83">
        <v>1</v>
      </c>
      <c r="D206" s="5" t="s">
        <v>495</v>
      </c>
      <c r="E206" s="47"/>
      <c r="F206" s="8"/>
      <c r="G206" s="79"/>
      <c r="H206" s="79"/>
      <c r="I206" s="78">
        <f t="shared" si="17"/>
        <v>0</v>
      </c>
      <c r="J206" s="48"/>
      <c r="K206" s="190"/>
      <c r="L206" s="8"/>
    </row>
    <row r="207" spans="1:12">
      <c r="A207" s="5" t="s">
        <v>893</v>
      </c>
      <c r="B207" s="23" t="s">
        <v>539</v>
      </c>
      <c r="C207" s="83">
        <v>1</v>
      </c>
      <c r="D207" s="5" t="s">
        <v>495</v>
      </c>
      <c r="E207" s="47"/>
      <c r="F207" s="8"/>
      <c r="G207" s="79"/>
      <c r="H207" s="79"/>
      <c r="I207" s="78">
        <f t="shared" si="17"/>
        <v>0</v>
      </c>
      <c r="J207" s="48"/>
      <c r="K207" s="190"/>
      <c r="L207" s="8"/>
    </row>
    <row r="208" spans="1:12">
      <c r="A208" s="5" t="s">
        <v>894</v>
      </c>
      <c r="B208" s="20" t="s">
        <v>540</v>
      </c>
      <c r="C208" s="83">
        <v>1</v>
      </c>
      <c r="D208" s="5" t="s">
        <v>495</v>
      </c>
      <c r="E208" s="47"/>
      <c r="F208" s="8"/>
      <c r="G208" s="79"/>
      <c r="H208" s="79"/>
      <c r="I208" s="78">
        <f t="shared" si="17"/>
        <v>0</v>
      </c>
      <c r="J208" s="48"/>
      <c r="K208" s="190"/>
      <c r="L208" s="8"/>
    </row>
    <row r="209" spans="1:12">
      <c r="A209" s="105" t="s">
        <v>293</v>
      </c>
      <c r="B209" s="104" t="s">
        <v>664</v>
      </c>
      <c r="C209" s="89"/>
      <c r="D209" s="90"/>
      <c r="E209" s="91"/>
      <c r="F209" s="92"/>
      <c r="G209" s="120"/>
      <c r="H209" s="120"/>
      <c r="I209" s="95"/>
      <c r="J209" s="95"/>
      <c r="K209" s="190"/>
      <c r="L209" s="8"/>
    </row>
    <row r="210" spans="1:12">
      <c r="A210" s="5" t="s">
        <v>895</v>
      </c>
      <c r="B210" s="20" t="s">
        <v>314</v>
      </c>
      <c r="C210" s="89"/>
      <c r="D210" s="90"/>
      <c r="E210" s="91"/>
      <c r="F210" s="92"/>
      <c r="G210" s="120"/>
      <c r="H210" s="120"/>
      <c r="I210" s="95"/>
      <c r="J210" s="95"/>
      <c r="K210" s="190"/>
      <c r="L210" s="8"/>
    </row>
    <row r="211" spans="1:12">
      <c r="A211" s="5" t="s">
        <v>896</v>
      </c>
      <c r="B211" s="40" t="s">
        <v>313</v>
      </c>
      <c r="C211" s="83">
        <v>1</v>
      </c>
      <c r="D211" s="45">
        <v>3205206</v>
      </c>
      <c r="E211" s="47"/>
      <c r="F211" s="8"/>
      <c r="G211" s="79"/>
      <c r="H211" s="79"/>
      <c r="I211" s="78">
        <f t="shared" ref="I211:I213" si="19">G211*C211</f>
        <v>0</v>
      </c>
      <c r="J211" s="48"/>
      <c r="K211" s="190"/>
      <c r="L211" s="8"/>
    </row>
    <row r="212" spans="1:12">
      <c r="A212" s="5" t="s">
        <v>897</v>
      </c>
      <c r="B212" s="40" t="s">
        <v>58</v>
      </c>
      <c r="C212" s="83">
        <v>1</v>
      </c>
      <c r="D212" s="45">
        <v>3205209</v>
      </c>
      <c r="E212" s="47"/>
      <c r="F212" s="8"/>
      <c r="G212" s="79"/>
      <c r="H212" s="79"/>
      <c r="I212" s="78">
        <f t="shared" si="19"/>
        <v>0</v>
      </c>
      <c r="J212" s="48"/>
      <c r="K212" s="190"/>
      <c r="L212" s="8"/>
    </row>
    <row r="213" spans="1:12">
      <c r="A213" s="5" t="s">
        <v>898</v>
      </c>
      <c r="B213" s="40" t="s">
        <v>59</v>
      </c>
      <c r="C213" s="83">
        <v>1</v>
      </c>
      <c r="D213" s="45">
        <v>3205207</v>
      </c>
      <c r="E213" s="47"/>
      <c r="F213" s="8"/>
      <c r="G213" s="79"/>
      <c r="H213" s="79"/>
      <c r="I213" s="78">
        <f t="shared" si="19"/>
        <v>0</v>
      </c>
      <c r="J213" s="48"/>
      <c r="K213" s="190"/>
      <c r="L213" s="8"/>
    </row>
    <row r="214" spans="1:12">
      <c r="A214" s="5" t="s">
        <v>899</v>
      </c>
      <c r="B214" s="40" t="s">
        <v>541</v>
      </c>
      <c r="C214" s="89"/>
      <c r="D214" s="90"/>
      <c r="E214" s="91"/>
      <c r="F214" s="92"/>
      <c r="G214" s="93"/>
      <c r="H214" s="93"/>
      <c r="I214" s="94"/>
      <c r="J214" s="95"/>
      <c r="K214" s="190"/>
      <c r="L214" s="8"/>
    </row>
    <row r="215" spans="1:12">
      <c r="A215" s="5" t="s">
        <v>900</v>
      </c>
      <c r="B215" s="40" t="s">
        <v>542</v>
      </c>
      <c r="C215" s="83">
        <v>1</v>
      </c>
      <c r="D215" s="5">
        <v>3205208</v>
      </c>
      <c r="E215" s="47"/>
      <c r="F215" s="8"/>
      <c r="G215" s="79"/>
      <c r="H215" s="79"/>
      <c r="I215" s="78">
        <f t="shared" ref="I215" si="20">G215*C215</f>
        <v>0</v>
      </c>
      <c r="J215" s="48"/>
      <c r="K215" s="190"/>
      <c r="L215" s="8"/>
    </row>
    <row r="216" spans="1:12">
      <c r="A216" s="5" t="s">
        <v>901</v>
      </c>
      <c r="B216" s="40" t="s">
        <v>543</v>
      </c>
      <c r="C216" s="83">
        <v>1</v>
      </c>
      <c r="D216" s="5" t="s">
        <v>495</v>
      </c>
      <c r="E216" s="47"/>
      <c r="F216" s="8"/>
      <c r="G216" s="79"/>
      <c r="H216" s="79"/>
      <c r="I216" s="78">
        <f t="shared" ref="I216" si="21">G216*C216</f>
        <v>0</v>
      </c>
      <c r="J216" s="48"/>
      <c r="K216" s="190"/>
      <c r="L216" s="8"/>
    </row>
    <row r="217" spans="1:12">
      <c r="A217" s="105" t="s">
        <v>529</v>
      </c>
      <c r="B217" s="104" t="s">
        <v>668</v>
      </c>
      <c r="C217" s="89"/>
      <c r="D217" s="90"/>
      <c r="E217" s="91"/>
      <c r="F217" s="92"/>
      <c r="G217" s="120"/>
      <c r="H217" s="120"/>
      <c r="I217" s="95"/>
      <c r="J217" s="95"/>
      <c r="K217" s="190"/>
      <c r="L217" s="8"/>
    </row>
    <row r="218" spans="1:12">
      <c r="A218" s="5" t="s">
        <v>902</v>
      </c>
      <c r="B218" s="40" t="s">
        <v>544</v>
      </c>
      <c r="C218" s="89"/>
      <c r="D218" s="90"/>
      <c r="E218" s="47"/>
      <c r="F218" s="8"/>
      <c r="G218" s="96"/>
      <c r="H218" s="96"/>
      <c r="I218" s="94"/>
      <c r="J218" s="95"/>
      <c r="K218" s="190"/>
      <c r="L218" s="8"/>
    </row>
    <row r="219" spans="1:12">
      <c r="A219" s="5" t="s">
        <v>903</v>
      </c>
      <c r="B219" s="40" t="s">
        <v>542</v>
      </c>
      <c r="C219" s="83">
        <v>1</v>
      </c>
      <c r="D219" s="5">
        <v>3205311</v>
      </c>
      <c r="E219" s="47"/>
      <c r="F219" s="8"/>
      <c r="G219" s="79"/>
      <c r="H219" s="79"/>
      <c r="I219" s="78">
        <f t="shared" ref="I219" si="22">G219*C219</f>
        <v>0</v>
      </c>
      <c r="J219" s="48"/>
      <c r="K219" s="190"/>
      <c r="L219" s="8"/>
    </row>
    <row r="220" spans="1:12">
      <c r="A220" s="5" t="s">
        <v>904</v>
      </c>
      <c r="B220" s="40" t="s">
        <v>543</v>
      </c>
      <c r="C220" s="83">
        <v>1</v>
      </c>
      <c r="D220" s="5" t="s">
        <v>495</v>
      </c>
      <c r="E220" s="47"/>
      <c r="F220" s="8"/>
      <c r="G220" s="79"/>
      <c r="H220" s="79"/>
      <c r="I220" s="78">
        <f t="shared" ref="I220" si="23">G220*C220</f>
        <v>0</v>
      </c>
      <c r="J220" s="48"/>
      <c r="K220" s="190"/>
      <c r="L220" s="8"/>
    </row>
    <row r="221" spans="1:12">
      <c r="A221" s="5" t="s">
        <v>905</v>
      </c>
      <c r="B221" s="40" t="s">
        <v>333</v>
      </c>
      <c r="C221" s="89"/>
      <c r="D221" s="90"/>
      <c r="E221" s="91"/>
      <c r="F221" s="92"/>
      <c r="G221" s="96"/>
      <c r="H221" s="96"/>
      <c r="I221" s="94"/>
      <c r="J221" s="95"/>
      <c r="K221" s="190"/>
      <c r="L221" s="8"/>
    </row>
    <row r="222" spans="1:12">
      <c r="A222" s="5" t="s">
        <v>906</v>
      </c>
      <c r="B222" s="40" t="s">
        <v>360</v>
      </c>
      <c r="C222" s="83">
        <v>1</v>
      </c>
      <c r="D222" s="5" t="s">
        <v>495</v>
      </c>
      <c r="E222" s="47"/>
      <c r="F222" s="8"/>
      <c r="G222" s="81"/>
      <c r="H222" s="81"/>
      <c r="I222" s="78">
        <f t="shared" ref="I222:I227" si="24">G222*C222</f>
        <v>0</v>
      </c>
      <c r="J222" s="48"/>
      <c r="K222" s="190"/>
      <c r="L222" s="8"/>
    </row>
    <row r="223" spans="1:12">
      <c r="A223" s="5" t="s">
        <v>907</v>
      </c>
      <c r="B223" s="40" t="s">
        <v>358</v>
      </c>
      <c r="C223" s="83">
        <v>1</v>
      </c>
      <c r="D223" s="5" t="s">
        <v>495</v>
      </c>
      <c r="E223" s="47"/>
      <c r="F223" s="8"/>
      <c r="G223" s="81"/>
      <c r="H223" s="81"/>
      <c r="I223" s="78">
        <f t="shared" si="24"/>
        <v>0</v>
      </c>
      <c r="J223" s="48"/>
      <c r="K223" s="190"/>
      <c r="L223" s="8"/>
    </row>
    <row r="224" spans="1:12">
      <c r="A224" s="5" t="s">
        <v>908</v>
      </c>
      <c r="B224" s="40" t="s">
        <v>359</v>
      </c>
      <c r="C224" s="83">
        <v>1</v>
      </c>
      <c r="D224" s="5" t="s">
        <v>495</v>
      </c>
      <c r="E224" s="47"/>
      <c r="F224" s="8"/>
      <c r="G224" s="81"/>
      <c r="H224" s="81"/>
      <c r="I224" s="78">
        <f t="shared" si="24"/>
        <v>0</v>
      </c>
      <c r="J224" s="48"/>
      <c r="K224" s="190"/>
      <c r="L224" s="8"/>
    </row>
    <row r="225" spans="1:12">
      <c r="A225" s="5" t="s">
        <v>909</v>
      </c>
      <c r="B225" s="40" t="s">
        <v>361</v>
      </c>
      <c r="C225" s="83">
        <v>1</v>
      </c>
      <c r="D225" s="5" t="s">
        <v>495</v>
      </c>
      <c r="E225" s="47"/>
      <c r="F225" s="8"/>
      <c r="G225" s="81"/>
      <c r="H225" s="81"/>
      <c r="I225" s="78">
        <f t="shared" si="24"/>
        <v>0</v>
      </c>
      <c r="J225" s="48"/>
      <c r="K225" s="190"/>
      <c r="L225" s="8"/>
    </row>
    <row r="226" spans="1:12">
      <c r="A226" s="5" t="s">
        <v>910</v>
      </c>
      <c r="B226" s="23" t="s">
        <v>362</v>
      </c>
      <c r="C226" s="83">
        <v>1</v>
      </c>
      <c r="D226" s="5" t="s">
        <v>495</v>
      </c>
      <c r="E226" s="47"/>
      <c r="F226" s="8"/>
      <c r="G226" s="81"/>
      <c r="H226" s="81"/>
      <c r="I226" s="78">
        <f t="shared" si="24"/>
        <v>0</v>
      </c>
      <c r="J226" s="48"/>
      <c r="K226" s="190"/>
      <c r="L226" s="8"/>
    </row>
    <row r="227" spans="1:12">
      <c r="A227" s="73" t="s">
        <v>911</v>
      </c>
      <c r="B227" s="23" t="s">
        <v>363</v>
      </c>
      <c r="C227" s="83">
        <v>1</v>
      </c>
      <c r="D227" s="5" t="s">
        <v>495</v>
      </c>
      <c r="E227" s="47"/>
      <c r="F227" s="8"/>
      <c r="G227" s="81"/>
      <c r="H227" s="81"/>
      <c r="I227" s="78">
        <f t="shared" si="24"/>
        <v>0</v>
      </c>
      <c r="J227" s="48"/>
      <c r="K227" s="190"/>
      <c r="L227" s="8"/>
    </row>
    <row r="228" spans="1:12" s="107" customFormat="1">
      <c r="A228" s="105" t="s">
        <v>669</v>
      </c>
      <c r="B228" s="104" t="s">
        <v>412</v>
      </c>
      <c r="C228" s="138"/>
      <c r="D228" s="125"/>
      <c r="E228" s="139"/>
      <c r="F228" s="140"/>
      <c r="G228" s="141"/>
      <c r="H228" s="141"/>
      <c r="I228" s="142"/>
      <c r="J228" s="142"/>
      <c r="K228" s="190"/>
      <c r="L228" s="108"/>
    </row>
    <row r="229" spans="1:12">
      <c r="A229" s="5" t="s">
        <v>912</v>
      </c>
      <c r="B229" s="40" t="s">
        <v>64</v>
      </c>
      <c r="C229" s="83">
        <v>1</v>
      </c>
      <c r="D229" s="5" t="s">
        <v>495</v>
      </c>
      <c r="E229" s="47"/>
      <c r="F229" s="8"/>
      <c r="G229" s="81"/>
      <c r="H229" s="81"/>
      <c r="I229" s="78">
        <f t="shared" ref="I229" si="25">G229*C229</f>
        <v>0</v>
      </c>
      <c r="J229" s="48"/>
      <c r="K229" s="190"/>
      <c r="L229" s="8"/>
    </row>
    <row r="230" spans="1:12">
      <c r="A230" s="5" t="s">
        <v>914</v>
      </c>
      <c r="B230" s="40" t="s">
        <v>65</v>
      </c>
      <c r="C230" s="83">
        <v>1</v>
      </c>
      <c r="D230" s="5" t="s">
        <v>495</v>
      </c>
      <c r="E230" s="47"/>
      <c r="F230" s="8"/>
      <c r="G230" s="81"/>
      <c r="H230" s="81"/>
      <c r="I230" s="78">
        <f t="shared" ref="I230:I231" si="26">G230*C230</f>
        <v>0</v>
      </c>
      <c r="J230" s="48"/>
      <c r="K230" s="190"/>
      <c r="L230" s="8"/>
    </row>
    <row r="231" spans="1:12">
      <c r="A231" s="30" t="s">
        <v>913</v>
      </c>
      <c r="B231" s="40" t="s">
        <v>545</v>
      </c>
      <c r="C231" s="97">
        <v>1</v>
      </c>
      <c r="D231" s="5" t="s">
        <v>495</v>
      </c>
      <c r="E231" s="47"/>
      <c r="F231" s="8"/>
      <c r="G231" s="81"/>
      <c r="H231" s="81"/>
      <c r="I231" s="78">
        <f t="shared" si="26"/>
        <v>0</v>
      </c>
      <c r="J231" s="48"/>
      <c r="K231" s="190"/>
      <c r="L231" s="8"/>
    </row>
    <row r="232" spans="1:12" ht="18">
      <c r="A232" s="182" t="s">
        <v>220</v>
      </c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4"/>
    </row>
    <row r="233" spans="1:12" ht="27.6">
      <c r="A233" s="65">
        <v>7</v>
      </c>
      <c r="B233" s="13" t="s">
        <v>670</v>
      </c>
      <c r="C233" s="84"/>
      <c r="D233" s="72"/>
      <c r="E233" s="60"/>
      <c r="F233" s="21"/>
      <c r="G233" s="55"/>
      <c r="H233" s="55"/>
      <c r="I233" s="49"/>
      <c r="J233" s="49"/>
      <c r="K233" s="49"/>
      <c r="L233" s="21"/>
    </row>
    <row r="234" spans="1:12">
      <c r="A234" s="5"/>
      <c r="B234" s="22" t="s">
        <v>219</v>
      </c>
      <c r="C234" s="89"/>
      <c r="D234" s="90"/>
      <c r="E234" s="91"/>
      <c r="F234" s="92"/>
      <c r="G234" s="120"/>
      <c r="H234" s="120"/>
      <c r="I234" s="95"/>
      <c r="J234" s="95"/>
      <c r="K234" s="179">
        <f>SUM(I236,I238:I241,I244:I245,I247:I250,I252:I255,I257,I259:I260,I262:I264,I266:I268)</f>
        <v>0</v>
      </c>
      <c r="L234" s="8"/>
    </row>
    <row r="235" spans="1:12">
      <c r="A235" s="105" t="s">
        <v>410</v>
      </c>
      <c r="B235" s="109" t="s">
        <v>661</v>
      </c>
      <c r="C235" s="89"/>
      <c r="D235" s="90"/>
      <c r="E235" s="91"/>
      <c r="F235" s="92"/>
      <c r="G235" s="120"/>
      <c r="H235" s="120"/>
      <c r="I235" s="95"/>
      <c r="J235" s="95"/>
      <c r="K235" s="188"/>
      <c r="L235" s="8"/>
    </row>
    <row r="236" spans="1:12">
      <c r="A236" s="5" t="s">
        <v>915</v>
      </c>
      <c r="B236" s="23" t="s">
        <v>323</v>
      </c>
      <c r="C236" s="83">
        <v>1</v>
      </c>
      <c r="D236" s="5" t="s">
        <v>495</v>
      </c>
      <c r="E236" s="47"/>
      <c r="F236" s="8"/>
      <c r="G236" s="81"/>
      <c r="H236" s="81"/>
      <c r="I236" s="78">
        <f t="shared" ref="I236" si="27">G236*C236</f>
        <v>0</v>
      </c>
      <c r="J236" s="48"/>
      <c r="K236" s="188"/>
      <c r="L236" s="8"/>
    </row>
    <row r="237" spans="1:12">
      <c r="A237" s="5" t="s">
        <v>916</v>
      </c>
      <c r="B237" s="22" t="s">
        <v>316</v>
      </c>
      <c r="C237" s="89"/>
      <c r="D237" s="90"/>
      <c r="E237" s="91"/>
      <c r="F237" s="92"/>
      <c r="G237" s="96"/>
      <c r="H237" s="96"/>
      <c r="I237" s="94"/>
      <c r="J237" s="95"/>
      <c r="K237" s="188"/>
      <c r="L237" s="8"/>
    </row>
    <row r="238" spans="1:12">
      <c r="A238" s="5" t="s">
        <v>917</v>
      </c>
      <c r="B238" s="22" t="s">
        <v>315</v>
      </c>
      <c r="C238" s="83">
        <v>1</v>
      </c>
      <c r="D238" s="5" t="s">
        <v>495</v>
      </c>
      <c r="E238" s="47"/>
      <c r="F238" s="8"/>
      <c r="G238" s="81"/>
      <c r="H238" s="81"/>
      <c r="I238" s="78">
        <f t="shared" ref="I238:I241" si="28">G238*C238</f>
        <v>0</v>
      </c>
      <c r="J238" s="48"/>
      <c r="K238" s="188"/>
      <c r="L238" s="8"/>
    </row>
    <row r="239" spans="1:12">
      <c r="A239" s="5" t="s">
        <v>918</v>
      </c>
      <c r="B239" s="23" t="s">
        <v>317</v>
      </c>
      <c r="C239" s="83">
        <v>1</v>
      </c>
      <c r="D239" s="5" t="s">
        <v>495</v>
      </c>
      <c r="E239" s="47"/>
      <c r="F239" s="8"/>
      <c r="G239" s="81"/>
      <c r="H239" s="81"/>
      <c r="I239" s="78">
        <f t="shared" si="28"/>
        <v>0</v>
      </c>
      <c r="J239" s="48"/>
      <c r="K239" s="188"/>
      <c r="L239" s="8"/>
    </row>
    <row r="240" spans="1:12">
      <c r="A240" s="5" t="s">
        <v>919</v>
      </c>
      <c r="B240" s="23" t="s">
        <v>318</v>
      </c>
      <c r="C240" s="83">
        <v>1</v>
      </c>
      <c r="D240" s="5" t="s">
        <v>495</v>
      </c>
      <c r="E240" s="47"/>
      <c r="F240" s="8"/>
      <c r="G240" s="81"/>
      <c r="H240" s="81"/>
      <c r="I240" s="78">
        <f t="shared" si="28"/>
        <v>0</v>
      </c>
      <c r="J240" s="48"/>
      <c r="K240" s="188"/>
      <c r="L240" s="8"/>
    </row>
    <row r="241" spans="1:12">
      <c r="A241" s="5" t="s">
        <v>920</v>
      </c>
      <c r="B241" s="23" t="s">
        <v>678</v>
      </c>
      <c r="C241" s="83">
        <v>5</v>
      </c>
      <c r="D241" s="5" t="s">
        <v>495</v>
      </c>
      <c r="E241" s="47"/>
      <c r="F241" s="8"/>
      <c r="G241" s="87"/>
      <c r="H241" s="87"/>
      <c r="I241" s="78">
        <f t="shared" si="28"/>
        <v>0</v>
      </c>
      <c r="J241" s="48"/>
      <c r="K241" s="188"/>
      <c r="L241" s="8"/>
    </row>
    <row r="242" spans="1:12">
      <c r="A242" s="105" t="s">
        <v>411</v>
      </c>
      <c r="B242" s="104" t="s">
        <v>660</v>
      </c>
      <c r="C242" s="89"/>
      <c r="D242" s="90"/>
      <c r="E242" s="91"/>
      <c r="F242" s="92"/>
      <c r="G242" s="120"/>
      <c r="H242" s="120"/>
      <c r="I242" s="95"/>
      <c r="J242" s="95"/>
      <c r="K242" s="188"/>
      <c r="L242" s="8"/>
    </row>
    <row r="243" spans="1:12">
      <c r="A243" s="5" t="s">
        <v>921</v>
      </c>
      <c r="B243" s="23" t="s">
        <v>216</v>
      </c>
      <c r="C243" s="89"/>
      <c r="D243" s="90"/>
      <c r="E243" s="91"/>
      <c r="F243" s="92"/>
      <c r="G243" s="120"/>
      <c r="H243" s="120"/>
      <c r="I243" s="95"/>
      <c r="J243" s="95"/>
      <c r="K243" s="188"/>
      <c r="L243" s="8"/>
    </row>
    <row r="244" spans="1:12">
      <c r="A244" s="5" t="s">
        <v>922</v>
      </c>
      <c r="B244" s="23" t="s">
        <v>217</v>
      </c>
      <c r="C244" s="83">
        <v>1</v>
      </c>
      <c r="D244" s="5" t="s">
        <v>495</v>
      </c>
      <c r="E244" s="47"/>
      <c r="F244" s="8"/>
      <c r="G244" s="81"/>
      <c r="H244" s="81"/>
      <c r="I244" s="78">
        <f t="shared" ref="I244:I245" si="29">G244*C244</f>
        <v>0</v>
      </c>
      <c r="J244" s="48"/>
      <c r="K244" s="188"/>
      <c r="L244" s="8"/>
    </row>
    <row r="245" spans="1:12">
      <c r="A245" s="5" t="s">
        <v>923</v>
      </c>
      <c r="B245" s="23" t="s">
        <v>218</v>
      </c>
      <c r="C245" s="83">
        <v>1</v>
      </c>
      <c r="D245" s="5" t="s">
        <v>495</v>
      </c>
      <c r="E245" s="47"/>
      <c r="F245" s="8"/>
      <c r="G245" s="81"/>
      <c r="H245" s="81"/>
      <c r="I245" s="78">
        <f t="shared" si="29"/>
        <v>0</v>
      </c>
      <c r="J245" s="48"/>
      <c r="K245" s="188"/>
      <c r="L245" s="8"/>
    </row>
    <row r="246" spans="1:12">
      <c r="A246" s="5" t="s">
        <v>924</v>
      </c>
      <c r="B246" s="23" t="s">
        <v>210</v>
      </c>
      <c r="C246" s="89"/>
      <c r="D246" s="90"/>
      <c r="E246" s="91"/>
      <c r="F246" s="92"/>
      <c r="G246" s="96"/>
      <c r="H246" s="96"/>
      <c r="I246" s="94"/>
      <c r="J246" s="95"/>
      <c r="K246" s="188"/>
      <c r="L246" s="8"/>
    </row>
    <row r="247" spans="1:12">
      <c r="A247" s="5" t="s">
        <v>925</v>
      </c>
      <c r="B247" s="7" t="s">
        <v>206</v>
      </c>
      <c r="C247" s="83">
        <v>1</v>
      </c>
      <c r="D247" s="5" t="s">
        <v>495</v>
      </c>
      <c r="E247" s="47"/>
      <c r="F247" s="8"/>
      <c r="G247" s="81"/>
      <c r="H247" s="81"/>
      <c r="I247" s="78">
        <f t="shared" ref="I247:I255" si="30">G247*C247</f>
        <v>0</v>
      </c>
      <c r="J247" s="48"/>
      <c r="K247" s="188"/>
      <c r="L247" s="8"/>
    </row>
    <row r="248" spans="1:12">
      <c r="A248" s="73" t="s">
        <v>926</v>
      </c>
      <c r="B248" s="7" t="s">
        <v>207</v>
      </c>
      <c r="C248" s="83">
        <v>1</v>
      </c>
      <c r="D248" s="5" t="s">
        <v>495</v>
      </c>
      <c r="E248" s="47"/>
      <c r="F248" s="8"/>
      <c r="G248" s="81"/>
      <c r="H248" s="81"/>
      <c r="I248" s="78">
        <f t="shared" si="30"/>
        <v>0</v>
      </c>
      <c r="J248" s="48"/>
      <c r="K248" s="188"/>
      <c r="L248" s="8"/>
    </row>
    <row r="249" spans="1:12">
      <c r="A249" s="5" t="s">
        <v>927</v>
      </c>
      <c r="B249" s="7" t="s">
        <v>208</v>
      </c>
      <c r="C249" s="83">
        <v>1</v>
      </c>
      <c r="D249" s="5" t="s">
        <v>495</v>
      </c>
      <c r="E249" s="47"/>
      <c r="F249" s="8"/>
      <c r="G249" s="81"/>
      <c r="H249" s="81"/>
      <c r="I249" s="78">
        <f t="shared" si="30"/>
        <v>0</v>
      </c>
      <c r="J249" s="48"/>
      <c r="K249" s="188"/>
      <c r="L249" s="8"/>
    </row>
    <row r="250" spans="1:12">
      <c r="A250" s="5" t="s">
        <v>928</v>
      </c>
      <c r="B250" s="7" t="s">
        <v>209</v>
      </c>
      <c r="C250" s="83">
        <v>1</v>
      </c>
      <c r="D250" s="5" t="s">
        <v>495</v>
      </c>
      <c r="E250" s="47"/>
      <c r="F250" s="8"/>
      <c r="G250" s="81"/>
      <c r="H250" s="81"/>
      <c r="I250" s="78">
        <f t="shared" si="30"/>
        <v>0</v>
      </c>
      <c r="J250" s="48"/>
      <c r="K250" s="188"/>
      <c r="L250" s="8"/>
    </row>
    <row r="251" spans="1:12">
      <c r="A251" s="5" t="s">
        <v>929</v>
      </c>
      <c r="B251" s="23" t="s">
        <v>211</v>
      </c>
      <c r="C251" s="89"/>
      <c r="D251" s="90"/>
      <c r="E251" s="91"/>
      <c r="F251" s="92"/>
      <c r="G251" s="96"/>
      <c r="H251" s="96"/>
      <c r="I251" s="94"/>
      <c r="J251" s="95"/>
      <c r="K251" s="188"/>
      <c r="L251" s="8"/>
    </row>
    <row r="252" spans="1:12">
      <c r="A252" s="5" t="s">
        <v>929</v>
      </c>
      <c r="B252" s="51" t="s">
        <v>212</v>
      </c>
      <c r="C252" s="83">
        <v>5</v>
      </c>
      <c r="D252" s="5" t="s">
        <v>495</v>
      </c>
      <c r="E252" s="47"/>
      <c r="F252" s="8"/>
      <c r="G252" s="81"/>
      <c r="H252" s="81"/>
      <c r="I252" s="78">
        <f t="shared" si="30"/>
        <v>0</v>
      </c>
      <c r="J252" s="48"/>
      <c r="K252" s="188"/>
      <c r="L252" s="8"/>
    </row>
    <row r="253" spans="1:12">
      <c r="A253" s="5" t="s">
        <v>930</v>
      </c>
      <c r="B253" s="51" t="s">
        <v>213</v>
      </c>
      <c r="C253" s="83">
        <v>5</v>
      </c>
      <c r="D253" s="5" t="s">
        <v>495</v>
      </c>
      <c r="E253" s="47"/>
      <c r="F253" s="8"/>
      <c r="G253" s="81"/>
      <c r="H253" s="81"/>
      <c r="I253" s="78">
        <f t="shared" si="30"/>
        <v>0</v>
      </c>
      <c r="J253" s="48"/>
      <c r="K253" s="188"/>
      <c r="L253" s="8"/>
    </row>
    <row r="254" spans="1:12">
      <c r="A254" s="5" t="s">
        <v>931</v>
      </c>
      <c r="B254" s="51" t="s">
        <v>214</v>
      </c>
      <c r="C254" s="83">
        <v>5</v>
      </c>
      <c r="D254" s="5" t="s">
        <v>495</v>
      </c>
      <c r="E254" s="47"/>
      <c r="F254" s="8"/>
      <c r="G254" s="81"/>
      <c r="H254" s="81"/>
      <c r="I254" s="78">
        <f t="shared" si="30"/>
        <v>0</v>
      </c>
      <c r="J254" s="48"/>
      <c r="K254" s="188"/>
      <c r="L254" s="8"/>
    </row>
    <row r="255" spans="1:12">
      <c r="A255" s="5" t="s">
        <v>932</v>
      </c>
      <c r="B255" s="51" t="s">
        <v>215</v>
      </c>
      <c r="C255" s="83">
        <v>5</v>
      </c>
      <c r="D255" s="5" t="s">
        <v>495</v>
      </c>
      <c r="E255" s="47"/>
      <c r="F255" s="8"/>
      <c r="G255" s="81"/>
      <c r="H255" s="81"/>
      <c r="I255" s="78">
        <f t="shared" si="30"/>
        <v>0</v>
      </c>
      <c r="J255" s="48"/>
      <c r="K255" s="188"/>
      <c r="L255" s="8"/>
    </row>
    <row r="256" spans="1:12" s="107" customFormat="1">
      <c r="A256" s="105" t="s">
        <v>672</v>
      </c>
      <c r="B256" s="104" t="s">
        <v>657</v>
      </c>
      <c r="C256" s="124"/>
      <c r="D256" s="125"/>
      <c r="E256" s="143"/>
      <c r="F256" s="127"/>
      <c r="G256" s="128"/>
      <c r="H256" s="128"/>
      <c r="I256" s="129"/>
      <c r="J256" s="129"/>
      <c r="K256" s="188"/>
      <c r="L256" s="106"/>
    </row>
    <row r="257" spans="1:12">
      <c r="A257" s="5" t="s">
        <v>933</v>
      </c>
      <c r="B257" s="29" t="s">
        <v>205</v>
      </c>
      <c r="C257" s="83">
        <v>1</v>
      </c>
      <c r="D257" s="5" t="s">
        <v>495</v>
      </c>
      <c r="E257" s="47"/>
      <c r="F257" s="8"/>
      <c r="G257" s="81"/>
      <c r="H257" s="81"/>
      <c r="I257" s="78">
        <f t="shared" ref="I257:I260" si="31">G257*C257</f>
        <v>0</v>
      </c>
      <c r="J257" s="48"/>
      <c r="K257" s="188"/>
      <c r="L257" s="8"/>
    </row>
    <row r="258" spans="1:12">
      <c r="A258" s="5" t="s">
        <v>934</v>
      </c>
      <c r="B258" s="29" t="s">
        <v>320</v>
      </c>
      <c r="C258" s="89"/>
      <c r="D258" s="90"/>
      <c r="E258" s="91"/>
      <c r="F258" s="92"/>
      <c r="G258" s="96"/>
      <c r="H258" s="96"/>
      <c r="I258" s="94"/>
      <c r="J258" s="95"/>
      <c r="K258" s="188"/>
      <c r="L258" s="8"/>
    </row>
    <row r="259" spans="1:12">
      <c r="A259" s="5" t="s">
        <v>935</v>
      </c>
      <c r="B259" s="23" t="s">
        <v>319</v>
      </c>
      <c r="C259" s="83">
        <v>10</v>
      </c>
      <c r="D259" s="5" t="s">
        <v>495</v>
      </c>
      <c r="E259" s="47"/>
      <c r="F259" s="8"/>
      <c r="G259" s="81"/>
      <c r="H259" s="81"/>
      <c r="I259" s="78">
        <f t="shared" si="31"/>
        <v>0</v>
      </c>
      <c r="J259" s="48"/>
      <c r="K259" s="188"/>
      <c r="L259" s="8"/>
    </row>
    <row r="260" spans="1:12">
      <c r="A260" s="5" t="s">
        <v>936</v>
      </c>
      <c r="B260" s="23" t="s">
        <v>321</v>
      </c>
      <c r="C260" s="83">
        <v>10</v>
      </c>
      <c r="D260" s="5" t="s">
        <v>495</v>
      </c>
      <c r="E260" s="47"/>
      <c r="F260" s="8"/>
      <c r="G260" s="81"/>
      <c r="H260" s="81"/>
      <c r="I260" s="78">
        <f t="shared" si="31"/>
        <v>0</v>
      </c>
      <c r="J260" s="48"/>
      <c r="K260" s="188"/>
      <c r="L260" s="8"/>
    </row>
    <row r="261" spans="1:12">
      <c r="A261" s="105" t="s">
        <v>673</v>
      </c>
      <c r="B261" s="110" t="s">
        <v>93</v>
      </c>
      <c r="C261" s="89"/>
      <c r="D261" s="90"/>
      <c r="E261" s="91"/>
      <c r="F261" s="92"/>
      <c r="G261" s="120"/>
      <c r="H261" s="120"/>
      <c r="I261" s="95"/>
      <c r="J261" s="95"/>
      <c r="K261" s="188"/>
      <c r="L261" s="8"/>
    </row>
    <row r="262" spans="1:12">
      <c r="A262" s="5" t="s">
        <v>937</v>
      </c>
      <c r="B262" s="51" t="s">
        <v>237</v>
      </c>
      <c r="C262" s="83">
        <v>10</v>
      </c>
      <c r="D262" s="5" t="s">
        <v>495</v>
      </c>
      <c r="E262" s="47"/>
      <c r="F262" s="8"/>
      <c r="G262" s="81"/>
      <c r="H262" s="81"/>
      <c r="I262" s="78">
        <f t="shared" ref="I262:I263" si="32">G262*C262</f>
        <v>0</v>
      </c>
      <c r="J262" s="48"/>
      <c r="K262" s="188"/>
      <c r="L262" s="8"/>
    </row>
    <row r="263" spans="1:12">
      <c r="A263" s="5" t="s">
        <v>938</v>
      </c>
      <c r="B263" s="51" t="s">
        <v>238</v>
      </c>
      <c r="C263" s="83">
        <v>10</v>
      </c>
      <c r="D263" s="5" t="s">
        <v>495</v>
      </c>
      <c r="E263" s="47"/>
      <c r="F263" s="8"/>
      <c r="G263" s="81"/>
      <c r="H263" s="81"/>
      <c r="I263" s="78">
        <f t="shared" si="32"/>
        <v>0</v>
      </c>
      <c r="J263" s="48"/>
      <c r="K263" s="188"/>
      <c r="L263" s="8"/>
    </row>
    <row r="264" spans="1:12">
      <c r="A264" s="5" t="s">
        <v>939</v>
      </c>
      <c r="B264" s="51" t="s">
        <v>326</v>
      </c>
      <c r="C264" s="83">
        <v>1</v>
      </c>
      <c r="D264" s="5" t="s">
        <v>495</v>
      </c>
      <c r="E264" s="47"/>
      <c r="F264" s="8"/>
      <c r="G264" s="81"/>
      <c r="H264" s="81"/>
      <c r="I264" s="78">
        <f t="shared" ref="I264" si="33">G264*C264</f>
        <v>0</v>
      </c>
      <c r="J264" s="48"/>
      <c r="K264" s="188"/>
      <c r="L264" s="8"/>
    </row>
    <row r="265" spans="1:12" s="107" customFormat="1">
      <c r="A265" s="111" t="s">
        <v>674</v>
      </c>
      <c r="B265" s="110" t="s">
        <v>412</v>
      </c>
      <c r="C265" s="144"/>
      <c r="D265" s="145"/>
      <c r="E265" s="146"/>
      <c r="F265" s="147"/>
      <c r="G265" s="148"/>
      <c r="H265" s="148"/>
      <c r="I265" s="149"/>
      <c r="J265" s="149"/>
      <c r="K265" s="188"/>
      <c r="L265" s="112"/>
    </row>
    <row r="266" spans="1:12">
      <c r="A266" s="5" t="s">
        <v>940</v>
      </c>
      <c r="B266" s="7" t="s">
        <v>322</v>
      </c>
      <c r="C266" s="83">
        <v>1</v>
      </c>
      <c r="D266" s="5" t="s">
        <v>495</v>
      </c>
      <c r="E266" s="47"/>
      <c r="F266" s="8"/>
      <c r="G266" s="81"/>
      <c r="H266" s="81"/>
      <c r="I266" s="78">
        <f t="shared" ref="I266:I268" si="34">G266*C266</f>
        <v>0</v>
      </c>
      <c r="J266" s="48"/>
      <c r="K266" s="188"/>
      <c r="L266" s="8"/>
    </row>
    <row r="267" spans="1:12">
      <c r="A267" s="5" t="s">
        <v>941</v>
      </c>
      <c r="B267" s="7" t="s">
        <v>324</v>
      </c>
      <c r="C267" s="83">
        <v>1</v>
      </c>
      <c r="D267" s="5" t="s">
        <v>495</v>
      </c>
      <c r="E267" s="47"/>
      <c r="F267" s="8"/>
      <c r="G267" s="81"/>
      <c r="H267" s="81"/>
      <c r="I267" s="78">
        <f t="shared" si="34"/>
        <v>0</v>
      </c>
      <c r="J267" s="48"/>
      <c r="K267" s="188"/>
      <c r="L267" s="8"/>
    </row>
    <row r="268" spans="1:12">
      <c r="A268" s="5" t="s">
        <v>942</v>
      </c>
      <c r="B268" s="7" t="s">
        <v>325</v>
      </c>
      <c r="C268" s="83">
        <v>1</v>
      </c>
      <c r="D268" s="5" t="s">
        <v>495</v>
      </c>
      <c r="E268" s="47"/>
      <c r="F268" s="8"/>
      <c r="G268" s="81"/>
      <c r="H268" s="81"/>
      <c r="I268" s="78">
        <f t="shared" si="34"/>
        <v>0</v>
      </c>
      <c r="J268" s="48"/>
      <c r="K268" s="189"/>
      <c r="L268" s="8"/>
    </row>
    <row r="269" spans="1:12" ht="18">
      <c r="A269" s="182" t="s">
        <v>222</v>
      </c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4"/>
    </row>
    <row r="270" spans="1:12">
      <c r="A270" s="65">
        <v>8</v>
      </c>
      <c r="B270" s="13" t="s">
        <v>675</v>
      </c>
      <c r="C270" s="84"/>
      <c r="D270" s="72"/>
      <c r="E270" s="60"/>
      <c r="F270" s="21"/>
      <c r="G270" s="55"/>
      <c r="H270" s="55"/>
      <c r="I270" s="49"/>
      <c r="J270" s="49"/>
      <c r="K270" s="49"/>
      <c r="L270" s="21"/>
    </row>
    <row r="271" spans="1:12">
      <c r="A271" s="5"/>
      <c r="B271" s="36" t="s">
        <v>419</v>
      </c>
      <c r="C271" s="89"/>
      <c r="D271" s="90"/>
      <c r="E271" s="91"/>
      <c r="F271" s="92"/>
      <c r="G271" s="120"/>
      <c r="H271" s="120"/>
      <c r="I271" s="95"/>
      <c r="J271" s="95"/>
      <c r="K271" s="179">
        <f>SUM(I274:I276,I278,I280:I285)</f>
        <v>0</v>
      </c>
      <c r="L271" s="8"/>
    </row>
    <row r="272" spans="1:12">
      <c r="A272" s="105" t="s">
        <v>676</v>
      </c>
      <c r="B272" s="113" t="s">
        <v>661</v>
      </c>
      <c r="C272" s="89"/>
      <c r="D272" s="90"/>
      <c r="E272" s="91"/>
      <c r="F272" s="92"/>
      <c r="G272" s="120"/>
      <c r="H272" s="120"/>
      <c r="I272" s="95"/>
      <c r="J272" s="95"/>
      <c r="K272" s="188"/>
      <c r="L272" s="8"/>
    </row>
    <row r="273" spans="1:12" ht="27.6">
      <c r="A273" s="5" t="s">
        <v>943</v>
      </c>
      <c r="B273" s="22" t="s">
        <v>570</v>
      </c>
      <c r="C273" s="89"/>
      <c r="D273" s="90"/>
      <c r="E273" s="47"/>
      <c r="F273" s="8"/>
      <c r="G273" s="120"/>
      <c r="H273" s="120"/>
      <c r="I273" s="95"/>
      <c r="J273" s="95"/>
      <c r="K273" s="188"/>
      <c r="L273" s="8"/>
    </row>
    <row r="274" spans="1:12">
      <c r="A274" s="5" t="s">
        <v>944</v>
      </c>
      <c r="B274" s="40" t="s">
        <v>239</v>
      </c>
      <c r="C274" s="83">
        <v>3</v>
      </c>
      <c r="D274" s="5">
        <v>3205212</v>
      </c>
      <c r="E274" s="47"/>
      <c r="F274" s="8"/>
      <c r="G274" s="81"/>
      <c r="H274" s="81"/>
      <c r="I274" s="78">
        <f t="shared" ref="I274:I275" si="35">G274*C274</f>
        <v>0</v>
      </c>
      <c r="J274" s="48"/>
      <c r="K274" s="188"/>
      <c r="L274" s="8"/>
    </row>
    <row r="275" spans="1:12">
      <c r="A275" s="5" t="s">
        <v>945</v>
      </c>
      <c r="B275" s="40" t="s">
        <v>240</v>
      </c>
      <c r="C275" s="83">
        <v>3</v>
      </c>
      <c r="D275" s="5">
        <v>3205220</v>
      </c>
      <c r="E275" s="47"/>
      <c r="F275" s="8"/>
      <c r="G275" s="81"/>
      <c r="H275" s="81"/>
      <c r="I275" s="78">
        <f t="shared" si="35"/>
        <v>0</v>
      </c>
      <c r="J275" s="48"/>
      <c r="K275" s="188"/>
      <c r="L275" s="8"/>
    </row>
    <row r="276" spans="1:12">
      <c r="A276" s="5" t="s">
        <v>946</v>
      </c>
      <c r="B276" s="23" t="s">
        <v>66</v>
      </c>
      <c r="C276" s="83">
        <v>2</v>
      </c>
      <c r="D276" s="5">
        <v>3205213</v>
      </c>
      <c r="E276" s="47"/>
      <c r="F276" s="8"/>
      <c r="G276" s="81"/>
      <c r="H276" s="81"/>
      <c r="I276" s="78">
        <f t="shared" ref="I276" si="36">G276*C276</f>
        <v>0</v>
      </c>
      <c r="J276" s="48"/>
      <c r="K276" s="188"/>
      <c r="L276" s="8"/>
    </row>
    <row r="277" spans="1:12" s="107" customFormat="1">
      <c r="A277" s="105" t="s">
        <v>677</v>
      </c>
      <c r="B277" s="104" t="s">
        <v>660</v>
      </c>
      <c r="C277" s="124"/>
      <c r="D277" s="125"/>
      <c r="E277" s="143"/>
      <c r="F277" s="127"/>
      <c r="G277" s="128"/>
      <c r="H277" s="128"/>
      <c r="I277" s="129"/>
      <c r="J277" s="129"/>
      <c r="K277" s="188"/>
      <c r="L277" s="106"/>
    </row>
    <row r="278" spans="1:12">
      <c r="A278" s="5" t="s">
        <v>947</v>
      </c>
      <c r="B278" s="23" t="s">
        <v>67</v>
      </c>
      <c r="C278" s="83">
        <v>1</v>
      </c>
      <c r="D278" s="5">
        <v>3205320</v>
      </c>
      <c r="E278" s="47"/>
      <c r="F278" s="8"/>
      <c r="G278" s="81"/>
      <c r="H278" s="81"/>
      <c r="I278" s="78">
        <f t="shared" ref="I278:I281" si="37">G278*C278</f>
        <v>0</v>
      </c>
      <c r="J278" s="48"/>
      <c r="K278" s="188"/>
      <c r="L278" s="8"/>
    </row>
    <row r="279" spans="1:12">
      <c r="A279" s="5" t="s">
        <v>948</v>
      </c>
      <c r="B279" s="23" t="s">
        <v>333</v>
      </c>
      <c r="C279" s="89"/>
      <c r="D279" s="90"/>
      <c r="E279" s="91"/>
      <c r="F279" s="92"/>
      <c r="G279" s="96"/>
      <c r="H279" s="96"/>
      <c r="I279" s="94"/>
      <c r="J279" s="95"/>
      <c r="K279" s="188"/>
      <c r="L279" s="8"/>
    </row>
    <row r="280" spans="1:12">
      <c r="A280" s="5" t="s">
        <v>949</v>
      </c>
      <c r="B280" s="40" t="s">
        <v>225</v>
      </c>
      <c r="C280" s="83">
        <v>1</v>
      </c>
      <c r="D280" s="5">
        <v>3205425</v>
      </c>
      <c r="E280" s="47"/>
      <c r="F280" s="8"/>
      <c r="G280" s="81"/>
      <c r="H280" s="81"/>
      <c r="I280" s="78">
        <f t="shared" si="37"/>
        <v>0</v>
      </c>
      <c r="J280" s="48"/>
      <c r="K280" s="188"/>
      <c r="L280" s="8"/>
    </row>
    <row r="281" spans="1:12">
      <c r="A281" s="5" t="s">
        <v>950</v>
      </c>
      <c r="B281" s="40" t="s">
        <v>226</v>
      </c>
      <c r="C281" s="83">
        <v>1</v>
      </c>
      <c r="D281" s="5">
        <v>3205426</v>
      </c>
      <c r="E281" s="47"/>
      <c r="F281" s="8"/>
      <c r="G281" s="81"/>
      <c r="H281" s="81"/>
      <c r="I281" s="78">
        <f t="shared" si="37"/>
        <v>0</v>
      </c>
      <c r="J281" s="48"/>
      <c r="K281" s="188"/>
      <c r="L281" s="8"/>
    </row>
    <row r="282" spans="1:12">
      <c r="A282" s="5" t="s">
        <v>951</v>
      </c>
      <c r="B282" s="40" t="s">
        <v>227</v>
      </c>
      <c r="C282" s="83">
        <v>1</v>
      </c>
      <c r="D282" s="5">
        <v>3205427</v>
      </c>
      <c r="E282" s="47"/>
      <c r="F282" s="8"/>
      <c r="G282" s="81"/>
      <c r="H282" s="81"/>
      <c r="I282" s="78">
        <f t="shared" ref="I282:I285" si="38">G282*C282</f>
        <v>0</v>
      </c>
      <c r="J282" s="48"/>
      <c r="K282" s="188"/>
      <c r="L282" s="8"/>
    </row>
    <row r="283" spans="1:12">
      <c r="A283" s="5" t="s">
        <v>952</v>
      </c>
      <c r="B283" s="40" t="s">
        <v>204</v>
      </c>
      <c r="C283" s="83">
        <v>1</v>
      </c>
      <c r="D283" s="5">
        <v>3205428</v>
      </c>
      <c r="E283" s="47"/>
      <c r="F283" s="8"/>
      <c r="G283" s="81"/>
      <c r="H283" s="81"/>
      <c r="I283" s="78">
        <f t="shared" si="38"/>
        <v>0</v>
      </c>
      <c r="J283" s="48"/>
      <c r="K283" s="188"/>
      <c r="L283" s="8"/>
    </row>
    <row r="284" spans="1:12">
      <c r="A284" s="5" t="s">
        <v>953</v>
      </c>
      <c r="B284" s="40" t="s">
        <v>229</v>
      </c>
      <c r="C284" s="83">
        <v>1</v>
      </c>
      <c r="D284" s="5">
        <v>3205429</v>
      </c>
      <c r="E284" s="47"/>
      <c r="F284" s="8"/>
      <c r="G284" s="81"/>
      <c r="H284" s="81"/>
      <c r="I284" s="78">
        <f t="shared" si="38"/>
        <v>0</v>
      </c>
      <c r="J284" s="48"/>
      <c r="K284" s="188"/>
      <c r="L284" s="8"/>
    </row>
    <row r="285" spans="1:12">
      <c r="A285" s="5" t="s">
        <v>954</v>
      </c>
      <c r="B285" s="40" t="s">
        <v>241</v>
      </c>
      <c r="C285" s="83">
        <v>1</v>
      </c>
      <c r="D285" s="5">
        <v>3205430</v>
      </c>
      <c r="E285" s="47"/>
      <c r="F285" s="8"/>
      <c r="G285" s="81"/>
      <c r="H285" s="81"/>
      <c r="I285" s="78">
        <f t="shared" si="38"/>
        <v>0</v>
      </c>
      <c r="J285" s="48"/>
      <c r="K285" s="189"/>
      <c r="L285" s="8"/>
    </row>
    <row r="286" spans="1:12" ht="18">
      <c r="A286" s="182" t="s">
        <v>223</v>
      </c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4"/>
    </row>
    <row r="287" spans="1:12">
      <c r="A287" s="65">
        <v>9</v>
      </c>
      <c r="B287" s="12" t="s">
        <v>679</v>
      </c>
      <c r="C287" s="84"/>
      <c r="D287" s="72"/>
      <c r="E287" s="60"/>
      <c r="F287" s="21"/>
      <c r="G287" s="55"/>
      <c r="H287" s="55"/>
      <c r="I287" s="49"/>
      <c r="J287" s="49"/>
      <c r="K287" s="49"/>
      <c r="L287" s="21"/>
    </row>
    <row r="288" spans="1:12">
      <c r="A288" s="105" t="s">
        <v>680</v>
      </c>
      <c r="B288" s="28" t="s">
        <v>660</v>
      </c>
      <c r="C288" s="89"/>
      <c r="D288" s="90"/>
      <c r="E288" s="91"/>
      <c r="F288" s="92"/>
      <c r="G288" s="120"/>
      <c r="H288" s="120"/>
      <c r="I288" s="95"/>
      <c r="J288" s="95"/>
      <c r="K288" s="179">
        <f>SUM(I290:I293,I295:I301,I303:I304)</f>
        <v>0</v>
      </c>
      <c r="L288" s="8"/>
    </row>
    <row r="289" spans="1:12">
      <c r="A289" s="5" t="s">
        <v>955</v>
      </c>
      <c r="B289" s="23" t="s">
        <v>334</v>
      </c>
      <c r="C289" s="89"/>
      <c r="D289" s="90"/>
      <c r="E289" s="91"/>
      <c r="F289" s="92"/>
      <c r="G289" s="120"/>
      <c r="H289" s="120"/>
      <c r="I289" s="95"/>
      <c r="J289" s="95"/>
      <c r="K289" s="188"/>
      <c r="L289" s="8"/>
    </row>
    <row r="290" spans="1:12">
      <c r="A290" s="5" t="s">
        <v>956</v>
      </c>
      <c r="B290" s="23" t="s">
        <v>187</v>
      </c>
      <c r="C290" s="83">
        <v>1</v>
      </c>
      <c r="D290" s="5" t="s">
        <v>495</v>
      </c>
      <c r="E290" s="47"/>
      <c r="F290" s="8"/>
      <c r="G290" s="81"/>
      <c r="H290" s="81"/>
      <c r="I290" s="78">
        <f t="shared" ref="I290:I299" si="39">G290*C290</f>
        <v>0</v>
      </c>
      <c r="J290" s="48"/>
      <c r="K290" s="188"/>
      <c r="L290" s="8"/>
    </row>
    <row r="291" spans="1:12">
      <c r="A291" s="5" t="s">
        <v>957</v>
      </c>
      <c r="B291" s="23" t="s">
        <v>188</v>
      </c>
      <c r="C291" s="83">
        <v>1</v>
      </c>
      <c r="D291" s="5">
        <v>3205322</v>
      </c>
      <c r="E291" s="47"/>
      <c r="F291" s="8"/>
      <c r="G291" s="81"/>
      <c r="H291" s="81"/>
      <c r="I291" s="78">
        <f t="shared" si="39"/>
        <v>0</v>
      </c>
      <c r="J291" s="48"/>
      <c r="K291" s="188"/>
      <c r="L291" s="8"/>
    </row>
    <row r="292" spans="1:12">
      <c r="A292" s="5" t="s">
        <v>958</v>
      </c>
      <c r="B292" s="23" t="s">
        <v>568</v>
      </c>
      <c r="C292" s="83">
        <v>1</v>
      </c>
      <c r="D292" s="5" t="s">
        <v>495</v>
      </c>
      <c r="E292" s="47"/>
      <c r="F292" s="8"/>
      <c r="G292" s="81"/>
      <c r="H292" s="81"/>
      <c r="I292" s="78">
        <f t="shared" ref="I292:I293" si="40">G292*C292</f>
        <v>0</v>
      </c>
      <c r="J292" s="48"/>
      <c r="K292" s="188"/>
      <c r="L292" s="8"/>
    </row>
    <row r="293" spans="1:12">
      <c r="A293" s="5" t="s">
        <v>959</v>
      </c>
      <c r="B293" s="23" t="s">
        <v>569</v>
      </c>
      <c r="C293" s="83">
        <v>1</v>
      </c>
      <c r="D293" s="5" t="s">
        <v>495</v>
      </c>
      <c r="E293" s="47"/>
      <c r="F293" s="8"/>
      <c r="G293" s="81"/>
      <c r="H293" s="81"/>
      <c r="I293" s="78">
        <f t="shared" si="40"/>
        <v>0</v>
      </c>
      <c r="J293" s="48"/>
      <c r="K293" s="188"/>
      <c r="L293" s="8"/>
    </row>
    <row r="294" spans="1:12">
      <c r="A294" s="5" t="s">
        <v>960</v>
      </c>
      <c r="B294" s="23" t="s">
        <v>571</v>
      </c>
      <c r="C294" s="89"/>
      <c r="D294" s="90"/>
      <c r="E294" s="91"/>
      <c r="F294" s="92"/>
      <c r="G294" s="96"/>
      <c r="H294" s="96"/>
      <c r="I294" s="94"/>
      <c r="J294" s="95"/>
      <c r="K294" s="188"/>
      <c r="L294" s="8"/>
    </row>
    <row r="295" spans="1:12">
      <c r="A295" s="5" t="s">
        <v>961</v>
      </c>
      <c r="B295" s="23" t="s">
        <v>253</v>
      </c>
      <c r="C295" s="83">
        <v>1</v>
      </c>
      <c r="D295" s="5">
        <v>3205431</v>
      </c>
      <c r="E295" s="47"/>
      <c r="F295" s="8"/>
      <c r="G295" s="81"/>
      <c r="H295" s="81"/>
      <c r="I295" s="78">
        <f t="shared" si="39"/>
        <v>0</v>
      </c>
      <c r="J295" s="48"/>
      <c r="K295" s="188"/>
      <c r="L295" s="8"/>
    </row>
    <row r="296" spans="1:12">
      <c r="A296" s="5" t="s">
        <v>962</v>
      </c>
      <c r="B296" s="23" t="s">
        <v>254</v>
      </c>
      <c r="C296" s="83">
        <v>1</v>
      </c>
      <c r="D296" s="5">
        <v>3205432</v>
      </c>
      <c r="E296" s="47"/>
      <c r="F296" s="8"/>
      <c r="G296" s="81"/>
      <c r="H296" s="81"/>
      <c r="I296" s="78">
        <f t="shared" si="39"/>
        <v>0</v>
      </c>
      <c r="J296" s="48"/>
      <c r="K296" s="188"/>
      <c r="L296" s="8"/>
    </row>
    <row r="297" spans="1:12">
      <c r="A297" s="5" t="s">
        <v>963</v>
      </c>
      <c r="B297" s="23" t="s">
        <v>255</v>
      </c>
      <c r="C297" s="83">
        <v>1</v>
      </c>
      <c r="D297" s="5">
        <v>3205433</v>
      </c>
      <c r="E297" s="47"/>
      <c r="F297" s="8"/>
      <c r="G297" s="81"/>
      <c r="H297" s="81"/>
      <c r="I297" s="78">
        <f t="shared" si="39"/>
        <v>0</v>
      </c>
      <c r="J297" s="48"/>
      <c r="K297" s="188"/>
      <c r="L297" s="8"/>
    </row>
    <row r="298" spans="1:12">
      <c r="A298" s="5" t="s">
        <v>964</v>
      </c>
      <c r="B298" s="23" t="s">
        <v>203</v>
      </c>
      <c r="C298" s="83">
        <v>1</v>
      </c>
      <c r="D298" s="5">
        <v>3205434</v>
      </c>
      <c r="E298" s="47"/>
      <c r="F298" s="8"/>
      <c r="G298" s="81"/>
      <c r="H298" s="81"/>
      <c r="I298" s="78">
        <f t="shared" si="39"/>
        <v>0</v>
      </c>
      <c r="J298" s="48"/>
      <c r="K298" s="188"/>
      <c r="L298" s="8"/>
    </row>
    <row r="299" spans="1:12">
      <c r="A299" s="5" t="s">
        <v>965</v>
      </c>
      <c r="B299" s="23" t="s">
        <v>228</v>
      </c>
      <c r="C299" s="83">
        <v>1</v>
      </c>
      <c r="D299" s="5">
        <v>3205435</v>
      </c>
      <c r="E299" s="47"/>
      <c r="F299" s="8"/>
      <c r="G299" s="81"/>
      <c r="H299" s="81"/>
      <c r="I299" s="78">
        <f t="shared" si="39"/>
        <v>0</v>
      </c>
      <c r="J299" s="48"/>
      <c r="K299" s="188"/>
      <c r="L299" s="8"/>
    </row>
    <row r="300" spans="1:12">
      <c r="A300" s="5" t="s">
        <v>966</v>
      </c>
      <c r="B300" s="23" t="s">
        <v>256</v>
      </c>
      <c r="C300" s="83">
        <v>1</v>
      </c>
      <c r="D300" s="5">
        <v>3205436</v>
      </c>
      <c r="E300" s="47"/>
      <c r="F300" s="8"/>
      <c r="G300" s="81"/>
      <c r="H300" s="81"/>
      <c r="I300" s="78">
        <f t="shared" ref="I300:I301" si="41">G300*C300</f>
        <v>0</v>
      </c>
      <c r="J300" s="48"/>
      <c r="K300" s="188"/>
      <c r="L300" s="8"/>
    </row>
    <row r="301" spans="1:12">
      <c r="A301" s="5" t="s">
        <v>967</v>
      </c>
      <c r="B301" s="23" t="s">
        <v>257</v>
      </c>
      <c r="C301" s="83">
        <v>1</v>
      </c>
      <c r="D301" s="5">
        <v>3205437</v>
      </c>
      <c r="E301" s="47"/>
      <c r="F301" s="8"/>
      <c r="G301" s="81"/>
      <c r="H301" s="81"/>
      <c r="I301" s="78">
        <f t="shared" si="41"/>
        <v>0</v>
      </c>
      <c r="J301" s="48"/>
      <c r="K301" s="188"/>
      <c r="L301" s="8"/>
    </row>
    <row r="302" spans="1:12" s="107" customFormat="1">
      <c r="A302" s="105" t="s">
        <v>681</v>
      </c>
      <c r="B302" s="104" t="s">
        <v>664</v>
      </c>
      <c r="C302" s="124"/>
      <c r="D302" s="125"/>
      <c r="E302" s="143"/>
      <c r="F302" s="127"/>
      <c r="G302" s="128"/>
      <c r="H302" s="128"/>
      <c r="I302" s="129"/>
      <c r="J302" s="129"/>
      <c r="K302" s="188"/>
      <c r="L302" s="106"/>
    </row>
    <row r="303" spans="1:12">
      <c r="A303" s="5" t="s">
        <v>968</v>
      </c>
      <c r="B303" s="23" t="s">
        <v>258</v>
      </c>
      <c r="C303" s="83">
        <v>1</v>
      </c>
      <c r="D303" s="5">
        <v>3205214</v>
      </c>
      <c r="E303" s="47"/>
      <c r="F303" s="8"/>
      <c r="G303" s="81"/>
      <c r="H303" s="81"/>
      <c r="I303" s="78">
        <f t="shared" ref="I303:I304" si="42">G303*C303</f>
        <v>0</v>
      </c>
      <c r="J303" s="48"/>
      <c r="K303" s="188"/>
      <c r="L303" s="8"/>
    </row>
    <row r="304" spans="1:12" ht="27.6">
      <c r="A304" s="5" t="s">
        <v>969</v>
      </c>
      <c r="B304" s="23" t="s">
        <v>259</v>
      </c>
      <c r="C304" s="83">
        <v>1</v>
      </c>
      <c r="D304" s="5">
        <v>3205215</v>
      </c>
      <c r="E304" s="47"/>
      <c r="F304" s="8"/>
      <c r="G304" s="81"/>
      <c r="H304" s="81"/>
      <c r="I304" s="78">
        <f t="shared" si="42"/>
        <v>0</v>
      </c>
      <c r="J304" s="48"/>
      <c r="K304" s="189"/>
      <c r="L304" s="8"/>
    </row>
    <row r="305" spans="1:12" ht="18">
      <c r="A305" s="182" t="s">
        <v>242</v>
      </c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4"/>
    </row>
    <row r="306" spans="1:12">
      <c r="A306" s="65">
        <v>10</v>
      </c>
      <c r="B306" s="13" t="s">
        <v>682</v>
      </c>
      <c r="C306" s="84"/>
      <c r="D306" s="72"/>
      <c r="E306" s="60"/>
      <c r="F306" s="21"/>
      <c r="G306" s="55"/>
      <c r="H306" s="55"/>
      <c r="I306" s="49"/>
      <c r="J306" s="49"/>
      <c r="K306" s="49"/>
      <c r="L306" s="21"/>
    </row>
    <row r="307" spans="1:12">
      <c r="A307" s="5"/>
      <c r="B307" s="36" t="s">
        <v>335</v>
      </c>
      <c r="C307" s="89"/>
      <c r="D307" s="90"/>
      <c r="E307" s="91"/>
      <c r="F307" s="92"/>
      <c r="G307" s="120"/>
      <c r="H307" s="120"/>
      <c r="I307" s="95"/>
      <c r="J307" s="95"/>
      <c r="K307" s="179">
        <f>SUM(I310:I312,I314:I317,I319)</f>
        <v>0</v>
      </c>
      <c r="L307" s="8"/>
    </row>
    <row r="308" spans="1:12">
      <c r="A308" s="105" t="s">
        <v>683</v>
      </c>
      <c r="B308" s="113" t="s">
        <v>684</v>
      </c>
      <c r="C308" s="89"/>
      <c r="D308" s="90"/>
      <c r="E308" s="91"/>
      <c r="F308" s="92"/>
      <c r="G308" s="120"/>
      <c r="H308" s="120"/>
      <c r="I308" s="95"/>
      <c r="J308" s="95"/>
      <c r="K308" s="188"/>
      <c r="L308" s="8"/>
    </row>
    <row r="309" spans="1:12">
      <c r="A309" s="5" t="s">
        <v>970</v>
      </c>
      <c r="B309" s="22" t="s">
        <v>261</v>
      </c>
      <c r="C309" s="89"/>
      <c r="D309" s="90"/>
      <c r="E309" s="47"/>
      <c r="F309" s="8"/>
      <c r="G309" s="120"/>
      <c r="H309" s="120"/>
      <c r="I309" s="95"/>
      <c r="J309" s="95"/>
      <c r="K309" s="188"/>
      <c r="L309" s="8"/>
    </row>
    <row r="310" spans="1:12">
      <c r="A310" s="73" t="s">
        <v>971</v>
      </c>
      <c r="B310" s="40" t="s">
        <v>68</v>
      </c>
      <c r="C310" s="83">
        <v>5</v>
      </c>
      <c r="D310" s="5">
        <v>3205228</v>
      </c>
      <c r="E310" s="47"/>
      <c r="F310" s="8"/>
      <c r="G310" s="81"/>
      <c r="H310" s="81"/>
      <c r="I310" s="78">
        <f t="shared" ref="I310:I311" si="43">G310*C310</f>
        <v>0</v>
      </c>
      <c r="J310" s="48"/>
      <c r="K310" s="188"/>
      <c r="L310" s="8"/>
    </row>
    <row r="311" spans="1:12">
      <c r="A311" s="5" t="s">
        <v>972</v>
      </c>
      <c r="B311" s="40" t="s">
        <v>69</v>
      </c>
      <c r="C311" s="83">
        <v>5</v>
      </c>
      <c r="D311" s="5">
        <v>3205229</v>
      </c>
      <c r="E311" s="47"/>
      <c r="F311" s="8"/>
      <c r="G311" s="81"/>
      <c r="H311" s="81"/>
      <c r="I311" s="78">
        <f t="shared" si="43"/>
        <v>0</v>
      </c>
      <c r="J311" s="48"/>
      <c r="K311" s="188"/>
      <c r="L311" s="8"/>
    </row>
    <row r="312" spans="1:12">
      <c r="A312" s="5" t="s">
        <v>973</v>
      </c>
      <c r="B312" s="40" t="s">
        <v>70</v>
      </c>
      <c r="C312" s="83">
        <v>10</v>
      </c>
      <c r="D312" s="5">
        <v>3205230</v>
      </c>
      <c r="E312" s="47"/>
      <c r="F312" s="8"/>
      <c r="G312" s="81"/>
      <c r="H312" s="81"/>
      <c r="I312" s="78">
        <f t="shared" ref="I312:I317" si="44">G312*C312</f>
        <v>0</v>
      </c>
      <c r="J312" s="48"/>
      <c r="K312" s="188"/>
      <c r="L312" s="8"/>
    </row>
    <row r="313" spans="1:12">
      <c r="A313" s="5" t="s">
        <v>974</v>
      </c>
      <c r="B313" s="23" t="s">
        <v>336</v>
      </c>
      <c r="C313" s="89"/>
      <c r="D313" s="90"/>
      <c r="E313" s="47"/>
      <c r="F313" s="8"/>
      <c r="G313" s="96"/>
      <c r="H313" s="96"/>
      <c r="I313" s="94"/>
      <c r="J313" s="95"/>
      <c r="K313" s="188"/>
      <c r="L313" s="8"/>
    </row>
    <row r="314" spans="1:12">
      <c r="A314" s="5" t="s">
        <v>975</v>
      </c>
      <c r="B314" s="23" t="s">
        <v>687</v>
      </c>
      <c r="C314" s="83">
        <v>5</v>
      </c>
      <c r="D314" s="5">
        <v>3205232</v>
      </c>
      <c r="E314" s="47"/>
      <c r="F314" s="8"/>
      <c r="G314" s="81"/>
      <c r="H314" s="81"/>
      <c r="I314" s="78">
        <f t="shared" si="44"/>
        <v>0</v>
      </c>
      <c r="J314" s="48"/>
      <c r="K314" s="188"/>
      <c r="L314" s="8"/>
    </row>
    <row r="315" spans="1:12">
      <c r="A315" s="5" t="s">
        <v>976</v>
      </c>
      <c r="B315" s="23" t="s">
        <v>688</v>
      </c>
      <c r="C315" s="83">
        <v>1</v>
      </c>
      <c r="D315" s="5">
        <v>3205231</v>
      </c>
      <c r="E315" s="47"/>
      <c r="F315" s="8"/>
      <c r="G315" s="81"/>
      <c r="H315" s="81"/>
      <c r="I315" s="78">
        <f t="shared" si="44"/>
        <v>0</v>
      </c>
      <c r="J315" s="48"/>
      <c r="K315" s="188"/>
      <c r="L315" s="8"/>
    </row>
    <row r="316" spans="1:12" ht="27.6">
      <c r="A316" s="5" t="s">
        <v>977</v>
      </c>
      <c r="B316" s="23" t="s">
        <v>572</v>
      </c>
      <c r="C316" s="83">
        <v>10</v>
      </c>
      <c r="D316" s="5">
        <v>3205632</v>
      </c>
      <c r="E316" s="47"/>
      <c r="F316" s="8"/>
      <c r="G316" s="81"/>
      <c r="H316" s="81"/>
      <c r="I316" s="78">
        <f t="shared" si="44"/>
        <v>0</v>
      </c>
      <c r="J316" s="48"/>
      <c r="K316" s="188"/>
      <c r="L316" s="8"/>
    </row>
    <row r="317" spans="1:12">
      <c r="A317" s="5" t="s">
        <v>978</v>
      </c>
      <c r="B317" s="23" t="s">
        <v>689</v>
      </c>
      <c r="C317" s="83">
        <v>5</v>
      </c>
      <c r="D317" s="5" t="s">
        <v>495</v>
      </c>
      <c r="E317" s="47"/>
      <c r="F317" s="8"/>
      <c r="G317" s="87"/>
      <c r="H317" s="87"/>
      <c r="I317" s="78">
        <f t="shared" si="44"/>
        <v>0</v>
      </c>
      <c r="J317" s="48"/>
      <c r="K317" s="188"/>
      <c r="L317" s="8"/>
    </row>
    <row r="318" spans="1:12" s="107" customFormat="1">
      <c r="A318" s="105" t="s">
        <v>685</v>
      </c>
      <c r="B318" s="104" t="s">
        <v>686</v>
      </c>
      <c r="C318" s="124"/>
      <c r="D318" s="125"/>
      <c r="E318" s="143"/>
      <c r="F318" s="127"/>
      <c r="G318" s="128"/>
      <c r="H318" s="128"/>
      <c r="I318" s="129"/>
      <c r="J318" s="129"/>
      <c r="K318" s="188"/>
      <c r="L318" s="106"/>
    </row>
    <row r="319" spans="1:12" ht="27.6">
      <c r="A319" s="5" t="s">
        <v>979</v>
      </c>
      <c r="B319" s="23" t="s">
        <v>338</v>
      </c>
      <c r="C319" s="83">
        <v>1</v>
      </c>
      <c r="D319" s="5">
        <v>3205450</v>
      </c>
      <c r="E319" s="47"/>
      <c r="F319" s="8"/>
      <c r="G319" s="81"/>
      <c r="H319" s="81"/>
      <c r="I319" s="78">
        <f t="shared" ref="I319" si="45">G319*C319</f>
        <v>0</v>
      </c>
      <c r="J319" s="48"/>
      <c r="K319" s="189"/>
      <c r="L319" s="8"/>
    </row>
    <row r="320" spans="1:12" ht="18">
      <c r="A320" s="182" t="s">
        <v>243</v>
      </c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4"/>
    </row>
    <row r="321" spans="1:12">
      <c r="A321" s="65">
        <v>11</v>
      </c>
      <c r="B321" s="13" t="s">
        <v>690</v>
      </c>
      <c r="C321" s="84"/>
      <c r="D321" s="72"/>
      <c r="E321" s="60"/>
      <c r="F321" s="21"/>
      <c r="G321" s="55"/>
      <c r="H321" s="55"/>
      <c r="I321" s="49"/>
      <c r="J321" s="49"/>
      <c r="K321" s="49"/>
      <c r="L321" s="21"/>
    </row>
    <row r="322" spans="1:12">
      <c r="A322" s="5"/>
      <c r="B322" s="36" t="s">
        <v>339</v>
      </c>
      <c r="C322" s="89"/>
      <c r="D322" s="90"/>
      <c r="E322" s="91"/>
      <c r="F322" s="92"/>
      <c r="G322" s="120"/>
      <c r="H322" s="120"/>
      <c r="I322" s="95"/>
      <c r="J322" s="95"/>
      <c r="K322" s="179">
        <f>SUM(I325:I329,I331:I333,I336:I339,I341:I346,I348:I352,I355:I357)</f>
        <v>0</v>
      </c>
      <c r="L322" s="8"/>
    </row>
    <row r="323" spans="1:12">
      <c r="A323" s="105" t="s">
        <v>691</v>
      </c>
      <c r="B323" s="113" t="s">
        <v>661</v>
      </c>
      <c r="C323" s="89"/>
      <c r="D323" s="90"/>
      <c r="E323" s="91"/>
      <c r="F323" s="92"/>
      <c r="G323" s="120"/>
      <c r="H323" s="120"/>
      <c r="I323" s="95"/>
      <c r="J323" s="95"/>
      <c r="K323" s="188"/>
      <c r="L323" s="8"/>
    </row>
    <row r="324" spans="1:12">
      <c r="A324" s="5" t="s">
        <v>980</v>
      </c>
      <c r="B324" s="22" t="s">
        <v>262</v>
      </c>
      <c r="C324" s="89"/>
      <c r="D324" s="90"/>
      <c r="E324" s="47"/>
      <c r="F324" s="8"/>
      <c r="G324" s="120"/>
      <c r="H324" s="120"/>
      <c r="I324" s="95"/>
      <c r="J324" s="95"/>
      <c r="K324" s="188"/>
      <c r="L324" s="8"/>
    </row>
    <row r="325" spans="1:12">
      <c r="A325" s="5" t="s">
        <v>981</v>
      </c>
      <c r="B325" s="23" t="s">
        <v>72</v>
      </c>
      <c r="C325" s="83">
        <v>1</v>
      </c>
      <c r="D325" s="45">
        <v>3205238</v>
      </c>
      <c r="E325" s="47"/>
      <c r="F325" s="8"/>
      <c r="G325" s="81"/>
      <c r="H325" s="81"/>
      <c r="I325" s="78">
        <f t="shared" ref="I325:I328" si="46">G325*C325</f>
        <v>0</v>
      </c>
      <c r="J325" s="48"/>
      <c r="K325" s="188"/>
      <c r="L325" s="8"/>
    </row>
    <row r="326" spans="1:12">
      <c r="A326" s="5" t="s">
        <v>982</v>
      </c>
      <c r="B326" s="23" t="s">
        <v>73</v>
      </c>
      <c r="C326" s="83">
        <v>1</v>
      </c>
      <c r="D326" s="56">
        <v>3205236</v>
      </c>
      <c r="E326" s="47"/>
      <c r="F326" s="8"/>
      <c r="G326" s="81"/>
      <c r="H326" s="81"/>
      <c r="I326" s="78">
        <f t="shared" si="46"/>
        <v>0</v>
      </c>
      <c r="J326" s="48"/>
      <c r="K326" s="188"/>
      <c r="L326" s="8"/>
    </row>
    <row r="327" spans="1:12">
      <c r="A327" s="5" t="s">
        <v>983</v>
      </c>
      <c r="B327" s="23" t="s">
        <v>74</v>
      </c>
      <c r="C327" s="83">
        <v>1</v>
      </c>
      <c r="D327" s="56">
        <v>3205237</v>
      </c>
      <c r="E327" s="47"/>
      <c r="F327" s="8"/>
      <c r="G327" s="81"/>
      <c r="H327" s="81"/>
      <c r="I327" s="78">
        <f t="shared" si="46"/>
        <v>0</v>
      </c>
      <c r="J327" s="48"/>
      <c r="K327" s="188"/>
      <c r="L327" s="8"/>
    </row>
    <row r="328" spans="1:12">
      <c r="A328" s="5" t="s">
        <v>984</v>
      </c>
      <c r="B328" s="23" t="s">
        <v>75</v>
      </c>
      <c r="C328" s="83">
        <v>1</v>
      </c>
      <c r="D328" s="56" t="s">
        <v>495</v>
      </c>
      <c r="E328" s="47"/>
      <c r="F328" s="8"/>
      <c r="G328" s="81"/>
      <c r="H328" s="81"/>
      <c r="I328" s="78">
        <f t="shared" si="46"/>
        <v>0</v>
      </c>
      <c r="J328" s="48"/>
      <c r="K328" s="188"/>
      <c r="L328" s="8"/>
    </row>
    <row r="329" spans="1:12">
      <c r="A329" s="5" t="s">
        <v>985</v>
      </c>
      <c r="B329" s="23" t="s">
        <v>76</v>
      </c>
      <c r="C329" s="83">
        <v>1</v>
      </c>
      <c r="D329" s="56" t="s">
        <v>495</v>
      </c>
      <c r="E329" s="47"/>
      <c r="F329" s="8"/>
      <c r="G329" s="81"/>
      <c r="H329" s="81"/>
      <c r="I329" s="78">
        <f t="shared" ref="I329:I333" si="47">G329*C329</f>
        <v>0</v>
      </c>
      <c r="J329" s="48"/>
      <c r="K329" s="188"/>
      <c r="L329" s="8"/>
    </row>
    <row r="330" spans="1:12">
      <c r="A330" s="5" t="s">
        <v>986</v>
      </c>
      <c r="B330" s="23" t="s">
        <v>71</v>
      </c>
      <c r="C330" s="89"/>
      <c r="D330" s="90"/>
      <c r="E330" s="91"/>
      <c r="F330" s="92"/>
      <c r="G330" s="96"/>
      <c r="H330" s="96"/>
      <c r="I330" s="94"/>
      <c r="J330" s="95"/>
      <c r="K330" s="188"/>
      <c r="L330" s="8"/>
    </row>
    <row r="331" spans="1:12">
      <c r="A331" s="5" t="s">
        <v>987</v>
      </c>
      <c r="B331" s="23" t="s">
        <v>573</v>
      </c>
      <c r="C331" s="83">
        <v>1</v>
      </c>
      <c r="D331" s="5">
        <v>3205243</v>
      </c>
      <c r="E331" s="47"/>
      <c r="F331" s="8"/>
      <c r="G331" s="81"/>
      <c r="H331" s="81"/>
      <c r="I331" s="78">
        <f t="shared" si="47"/>
        <v>0</v>
      </c>
      <c r="J331" s="48"/>
      <c r="K331" s="188"/>
      <c r="L331" s="8"/>
    </row>
    <row r="332" spans="1:12">
      <c r="A332" s="5" t="s">
        <v>988</v>
      </c>
      <c r="B332" s="23" t="s">
        <v>343</v>
      </c>
      <c r="C332" s="83">
        <v>1</v>
      </c>
      <c r="D332" s="5" t="s">
        <v>495</v>
      </c>
      <c r="E332" s="47"/>
      <c r="F332" s="8"/>
      <c r="G332" s="81"/>
      <c r="H332" s="81"/>
      <c r="I332" s="78">
        <f t="shared" si="47"/>
        <v>0</v>
      </c>
      <c r="J332" s="48"/>
      <c r="K332" s="188"/>
      <c r="L332" s="8"/>
    </row>
    <row r="333" spans="1:12" ht="27.6">
      <c r="A333" s="5" t="s">
        <v>989</v>
      </c>
      <c r="B333" s="23" t="s">
        <v>81</v>
      </c>
      <c r="C333" s="83">
        <v>1</v>
      </c>
      <c r="D333" s="5" t="s">
        <v>495</v>
      </c>
      <c r="E333" s="47"/>
      <c r="F333" s="8"/>
      <c r="G333" s="81"/>
      <c r="H333" s="81"/>
      <c r="I333" s="78">
        <f t="shared" si="47"/>
        <v>0</v>
      </c>
      <c r="J333" s="48"/>
      <c r="K333" s="188"/>
      <c r="L333" s="8"/>
    </row>
    <row r="334" spans="1:12" s="107" customFormat="1">
      <c r="A334" s="105" t="s">
        <v>692</v>
      </c>
      <c r="B334" s="104" t="s">
        <v>660</v>
      </c>
      <c r="C334" s="124"/>
      <c r="D334" s="125"/>
      <c r="E334" s="143"/>
      <c r="F334" s="127"/>
      <c r="G334" s="128"/>
      <c r="H334" s="128"/>
      <c r="I334" s="129"/>
      <c r="J334" s="129"/>
      <c r="K334" s="188"/>
      <c r="L334" s="106"/>
    </row>
    <row r="335" spans="1:12">
      <c r="A335" s="5" t="s">
        <v>990</v>
      </c>
      <c r="B335" s="23" t="s">
        <v>67</v>
      </c>
      <c r="C335" s="89"/>
      <c r="D335" s="90"/>
      <c r="E335" s="47"/>
      <c r="F335" s="8"/>
      <c r="G335" s="120"/>
      <c r="H335" s="120"/>
      <c r="I335" s="95"/>
      <c r="J335" s="95"/>
      <c r="K335" s="188"/>
      <c r="L335" s="8"/>
    </row>
    <row r="336" spans="1:12" ht="27.6">
      <c r="A336" s="5" t="s">
        <v>991</v>
      </c>
      <c r="B336" s="23" t="s">
        <v>574</v>
      </c>
      <c r="C336" s="83">
        <v>1</v>
      </c>
      <c r="D336" s="45" t="s">
        <v>495</v>
      </c>
      <c r="E336" s="47"/>
      <c r="F336" s="8"/>
      <c r="G336" s="81"/>
      <c r="H336" s="81"/>
      <c r="I336" s="78">
        <f t="shared" ref="I336:I337" si="48">G336*C336</f>
        <v>0</v>
      </c>
      <c r="J336" s="48"/>
      <c r="K336" s="188"/>
      <c r="L336" s="8"/>
    </row>
    <row r="337" spans="1:12" ht="27.6">
      <c r="A337" s="5" t="s">
        <v>992</v>
      </c>
      <c r="B337" s="23" t="s">
        <v>77</v>
      </c>
      <c r="C337" s="83">
        <v>1</v>
      </c>
      <c r="D337" s="45" t="s">
        <v>495</v>
      </c>
      <c r="E337" s="47"/>
      <c r="F337" s="8"/>
      <c r="G337" s="81"/>
      <c r="H337" s="81"/>
      <c r="I337" s="78">
        <f t="shared" si="48"/>
        <v>0</v>
      </c>
      <c r="J337" s="48"/>
      <c r="K337" s="188"/>
      <c r="L337" s="8"/>
    </row>
    <row r="338" spans="1:12" ht="27.6">
      <c r="A338" s="5" t="s">
        <v>993</v>
      </c>
      <c r="B338" s="23" t="s">
        <v>575</v>
      </c>
      <c r="C338" s="83">
        <v>1</v>
      </c>
      <c r="D338" s="45" t="s">
        <v>495</v>
      </c>
      <c r="E338" s="47"/>
      <c r="F338" s="8"/>
      <c r="G338" s="81"/>
      <c r="H338" s="81"/>
      <c r="I338" s="78">
        <f t="shared" ref="I338:I352" si="49">G338*C338</f>
        <v>0</v>
      </c>
      <c r="J338" s="48"/>
      <c r="K338" s="188"/>
      <c r="L338" s="8"/>
    </row>
    <row r="339" spans="1:12" ht="27.6">
      <c r="A339" s="5" t="s">
        <v>994</v>
      </c>
      <c r="B339" s="23" t="s">
        <v>346</v>
      </c>
      <c r="C339" s="83">
        <v>1</v>
      </c>
      <c r="D339" s="45" t="s">
        <v>495</v>
      </c>
      <c r="E339" s="47"/>
      <c r="F339" s="8"/>
      <c r="G339" s="81"/>
      <c r="H339" s="81"/>
      <c r="I339" s="78">
        <f t="shared" si="49"/>
        <v>0</v>
      </c>
      <c r="J339" s="48"/>
      <c r="K339" s="188"/>
      <c r="L339" s="8"/>
    </row>
    <row r="340" spans="1:12">
      <c r="A340" s="5" t="s">
        <v>995</v>
      </c>
      <c r="B340" s="23" t="s">
        <v>333</v>
      </c>
      <c r="C340" s="89"/>
      <c r="D340" s="90"/>
      <c r="E340" s="91"/>
      <c r="F340" s="92"/>
      <c r="G340" s="96"/>
      <c r="H340" s="96"/>
      <c r="I340" s="94"/>
      <c r="J340" s="95"/>
      <c r="K340" s="188"/>
      <c r="L340" s="8"/>
    </row>
    <row r="341" spans="1:12">
      <c r="A341" s="5" t="s">
        <v>996</v>
      </c>
      <c r="B341" s="23" t="s">
        <v>496</v>
      </c>
      <c r="C341" s="83">
        <v>1</v>
      </c>
      <c r="D341" s="56" t="s">
        <v>495</v>
      </c>
      <c r="E341" s="47"/>
      <c r="F341" s="8"/>
      <c r="G341" s="81"/>
      <c r="H341" s="81"/>
      <c r="I341" s="78">
        <f t="shared" si="49"/>
        <v>0</v>
      </c>
      <c r="J341" s="48"/>
      <c r="K341" s="188"/>
      <c r="L341" s="8"/>
    </row>
    <row r="342" spans="1:12">
      <c r="A342" s="5" t="s">
        <v>997</v>
      </c>
      <c r="B342" s="23" t="s">
        <v>263</v>
      </c>
      <c r="C342" s="83">
        <v>1</v>
      </c>
      <c r="D342" s="56" t="s">
        <v>495</v>
      </c>
      <c r="E342" s="47"/>
      <c r="F342" s="8"/>
      <c r="G342" s="81"/>
      <c r="H342" s="81"/>
      <c r="I342" s="78">
        <f t="shared" si="49"/>
        <v>0</v>
      </c>
      <c r="J342" s="48"/>
      <c r="K342" s="188"/>
      <c r="L342" s="8"/>
    </row>
    <row r="343" spans="1:12">
      <c r="A343" s="5" t="s">
        <v>998</v>
      </c>
      <c r="B343" s="23" t="s">
        <v>78</v>
      </c>
      <c r="C343" s="83">
        <v>1</v>
      </c>
      <c r="D343" s="56">
        <v>3205457</v>
      </c>
      <c r="E343" s="47"/>
      <c r="F343" s="8"/>
      <c r="G343" s="81"/>
      <c r="H343" s="81"/>
      <c r="I343" s="78">
        <f t="shared" si="49"/>
        <v>0</v>
      </c>
      <c r="J343" s="48"/>
      <c r="K343" s="188"/>
      <c r="L343" s="8"/>
    </row>
    <row r="344" spans="1:12">
      <c r="A344" s="5" t="s">
        <v>999</v>
      </c>
      <c r="B344" s="23" t="s">
        <v>264</v>
      </c>
      <c r="C344" s="83">
        <v>1</v>
      </c>
      <c r="D344" s="56">
        <v>3205458</v>
      </c>
      <c r="E344" s="47"/>
      <c r="F344" s="8"/>
      <c r="G344" s="81"/>
      <c r="H344" s="81"/>
      <c r="I344" s="78">
        <f t="shared" si="49"/>
        <v>0</v>
      </c>
      <c r="J344" s="48"/>
      <c r="K344" s="188"/>
      <c r="L344" s="8"/>
    </row>
    <row r="345" spans="1:12">
      <c r="A345" s="5" t="s">
        <v>1000</v>
      </c>
      <c r="B345" s="23" t="s">
        <v>345</v>
      </c>
      <c r="C345" s="83">
        <v>1</v>
      </c>
      <c r="D345" s="56" t="s">
        <v>495</v>
      </c>
      <c r="E345" s="47"/>
      <c r="F345" s="8"/>
      <c r="G345" s="81"/>
      <c r="H345" s="81"/>
      <c r="I345" s="78">
        <f t="shared" si="49"/>
        <v>0</v>
      </c>
      <c r="J345" s="48"/>
      <c r="K345" s="188"/>
      <c r="L345" s="8"/>
    </row>
    <row r="346" spans="1:12">
      <c r="A346" s="5" t="s">
        <v>1001</v>
      </c>
      <c r="B346" s="23" t="s">
        <v>79</v>
      </c>
      <c r="C346" s="83">
        <v>1</v>
      </c>
      <c r="D346" s="56" t="s">
        <v>495</v>
      </c>
      <c r="E346" s="47"/>
      <c r="F346" s="8"/>
      <c r="G346" s="81"/>
      <c r="H346" s="81"/>
      <c r="I346" s="78">
        <f t="shared" si="49"/>
        <v>0</v>
      </c>
      <c r="J346" s="48"/>
      <c r="K346" s="188"/>
      <c r="L346" s="8"/>
    </row>
    <row r="347" spans="1:12">
      <c r="A347" s="5" t="s">
        <v>1002</v>
      </c>
      <c r="B347" s="68" t="s">
        <v>344</v>
      </c>
      <c r="C347" s="89"/>
      <c r="D347" s="90"/>
      <c r="E347" s="91"/>
      <c r="F347" s="92"/>
      <c r="G347" s="96"/>
      <c r="H347" s="96"/>
      <c r="I347" s="94"/>
      <c r="J347" s="95"/>
      <c r="K347" s="188"/>
      <c r="L347" s="8"/>
    </row>
    <row r="348" spans="1:12">
      <c r="A348" s="5" t="s">
        <v>1003</v>
      </c>
      <c r="B348" s="23" t="s">
        <v>265</v>
      </c>
      <c r="C348" s="83">
        <v>5</v>
      </c>
      <c r="D348" s="5" t="s">
        <v>495</v>
      </c>
      <c r="E348" s="47"/>
      <c r="F348" s="8"/>
      <c r="G348" s="81"/>
      <c r="H348" s="81"/>
      <c r="I348" s="78">
        <f t="shared" si="49"/>
        <v>0</v>
      </c>
      <c r="J348" s="48"/>
      <c r="K348" s="188"/>
      <c r="L348" s="8"/>
    </row>
    <row r="349" spans="1:12">
      <c r="A349" s="5" t="s">
        <v>1004</v>
      </c>
      <c r="B349" s="23" t="s">
        <v>266</v>
      </c>
      <c r="C349" s="83">
        <v>5</v>
      </c>
      <c r="D349" s="5" t="s">
        <v>495</v>
      </c>
      <c r="E349" s="47"/>
      <c r="F349" s="8"/>
      <c r="G349" s="81"/>
      <c r="H349" s="81"/>
      <c r="I349" s="78">
        <f t="shared" si="49"/>
        <v>0</v>
      </c>
      <c r="J349" s="48"/>
      <c r="K349" s="188"/>
      <c r="L349" s="8"/>
    </row>
    <row r="350" spans="1:12">
      <c r="A350" s="5" t="s">
        <v>1005</v>
      </c>
      <c r="B350" s="23" t="s">
        <v>268</v>
      </c>
      <c r="C350" s="83">
        <v>5</v>
      </c>
      <c r="D350" s="5" t="s">
        <v>495</v>
      </c>
      <c r="E350" s="47"/>
      <c r="F350" s="8"/>
      <c r="G350" s="81"/>
      <c r="H350" s="81"/>
      <c r="I350" s="78">
        <f t="shared" si="49"/>
        <v>0</v>
      </c>
      <c r="J350" s="48"/>
      <c r="K350" s="188"/>
      <c r="L350" s="8"/>
    </row>
    <row r="351" spans="1:12">
      <c r="A351" s="5" t="s">
        <v>1006</v>
      </c>
      <c r="B351" s="23" t="s">
        <v>267</v>
      </c>
      <c r="C351" s="83">
        <v>5</v>
      </c>
      <c r="D351" s="5" t="s">
        <v>495</v>
      </c>
      <c r="E351" s="47"/>
      <c r="F351" s="8"/>
      <c r="G351" s="81"/>
      <c r="H351" s="81"/>
      <c r="I351" s="78">
        <f t="shared" si="49"/>
        <v>0</v>
      </c>
      <c r="J351" s="48"/>
      <c r="K351" s="188"/>
      <c r="L351" s="8"/>
    </row>
    <row r="352" spans="1:12">
      <c r="A352" s="5" t="s">
        <v>1007</v>
      </c>
      <c r="B352" s="23" t="s">
        <v>80</v>
      </c>
      <c r="C352" s="83">
        <v>5</v>
      </c>
      <c r="D352" s="5" t="s">
        <v>495</v>
      </c>
      <c r="E352" s="47"/>
      <c r="F352" s="8"/>
      <c r="G352" s="81"/>
      <c r="H352" s="81"/>
      <c r="I352" s="78">
        <f t="shared" si="49"/>
        <v>0</v>
      </c>
      <c r="J352" s="48"/>
      <c r="K352" s="188"/>
      <c r="L352" s="8"/>
    </row>
    <row r="353" spans="1:12">
      <c r="A353" s="105" t="s">
        <v>693</v>
      </c>
      <c r="B353" s="114" t="s">
        <v>657</v>
      </c>
      <c r="C353" s="89"/>
      <c r="D353" s="90"/>
      <c r="E353" s="91"/>
      <c r="F353" s="92"/>
      <c r="G353" s="120"/>
      <c r="H353" s="120"/>
      <c r="I353" s="95"/>
      <c r="J353" s="95"/>
      <c r="K353" s="188"/>
      <c r="L353" s="8"/>
    </row>
    <row r="354" spans="1:12">
      <c r="A354" s="5" t="s">
        <v>1008</v>
      </c>
      <c r="B354" s="6" t="s">
        <v>340</v>
      </c>
      <c r="C354" s="89"/>
      <c r="D354" s="90"/>
      <c r="E354" s="91"/>
      <c r="F354" s="92"/>
      <c r="G354" s="120"/>
      <c r="H354" s="120"/>
      <c r="I354" s="95"/>
      <c r="J354" s="95"/>
      <c r="K354" s="188"/>
      <c r="L354" s="8"/>
    </row>
    <row r="355" spans="1:12" ht="28.2">
      <c r="A355" s="5" t="s">
        <v>1009</v>
      </c>
      <c r="B355" s="6" t="s">
        <v>341</v>
      </c>
      <c r="C355" s="83">
        <v>1</v>
      </c>
      <c r="D355" s="45" t="s">
        <v>495</v>
      </c>
      <c r="E355" s="47"/>
      <c r="F355" s="8"/>
      <c r="G355" s="81"/>
      <c r="H355" s="81"/>
      <c r="I355" s="78">
        <f t="shared" ref="I355:I357" si="50">G355*C355</f>
        <v>0</v>
      </c>
      <c r="J355" s="48"/>
      <c r="K355" s="188"/>
      <c r="L355" s="8"/>
    </row>
    <row r="356" spans="1:12" ht="28.2">
      <c r="A356" s="5" t="s">
        <v>1010</v>
      </c>
      <c r="B356" s="6" t="s">
        <v>342</v>
      </c>
      <c r="C356" s="83">
        <v>1</v>
      </c>
      <c r="D356" s="5" t="s">
        <v>495</v>
      </c>
      <c r="E356" s="47"/>
      <c r="F356" s="8"/>
      <c r="G356" s="81"/>
      <c r="H356" s="81"/>
      <c r="I356" s="78">
        <f t="shared" si="50"/>
        <v>0</v>
      </c>
      <c r="J356" s="48"/>
      <c r="K356" s="188"/>
      <c r="L356" s="8"/>
    </row>
    <row r="357" spans="1:12" ht="27.6">
      <c r="A357" s="5" t="s">
        <v>1011</v>
      </c>
      <c r="B357" s="23" t="s">
        <v>82</v>
      </c>
      <c r="C357" s="83">
        <v>1</v>
      </c>
      <c r="D357" s="5" t="s">
        <v>495</v>
      </c>
      <c r="E357" s="47"/>
      <c r="F357" s="8"/>
      <c r="G357" s="81"/>
      <c r="H357" s="81"/>
      <c r="I357" s="78">
        <f t="shared" si="50"/>
        <v>0</v>
      </c>
      <c r="J357" s="48"/>
      <c r="K357" s="189"/>
      <c r="L357" s="8"/>
    </row>
    <row r="358" spans="1:12" ht="18">
      <c r="A358" s="182" t="s">
        <v>224</v>
      </c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4"/>
    </row>
    <row r="359" spans="1:12">
      <c r="A359" s="65">
        <v>12</v>
      </c>
      <c r="B359" s="12" t="s">
        <v>695</v>
      </c>
      <c r="C359" s="84"/>
      <c r="D359" s="72"/>
      <c r="E359" s="60"/>
      <c r="F359" s="21"/>
      <c r="G359" s="55"/>
      <c r="H359" s="55"/>
      <c r="I359" s="49"/>
      <c r="J359" s="49"/>
      <c r="K359" s="49"/>
      <c r="L359" s="21"/>
    </row>
    <row r="360" spans="1:12">
      <c r="A360" s="105" t="s">
        <v>696</v>
      </c>
      <c r="B360" s="114" t="s">
        <v>694</v>
      </c>
      <c r="C360" s="89"/>
      <c r="D360" s="90"/>
      <c r="E360" s="91"/>
      <c r="F360" s="92"/>
      <c r="G360" s="120"/>
      <c r="H360" s="120"/>
      <c r="I360" s="95"/>
      <c r="J360" s="95"/>
      <c r="K360" s="179">
        <f>SUM(I362:I368,I370:I376,I378:I382,I384:I386)</f>
        <v>0</v>
      </c>
      <c r="L360" s="8"/>
    </row>
    <row r="361" spans="1:12">
      <c r="A361" s="5" t="s">
        <v>1012</v>
      </c>
      <c r="B361" s="40" t="s">
        <v>349</v>
      </c>
      <c r="C361" s="89"/>
      <c r="D361" s="90"/>
      <c r="E361" s="91"/>
      <c r="F361" s="92"/>
      <c r="G361" s="120"/>
      <c r="H361" s="120"/>
      <c r="I361" s="95"/>
      <c r="J361" s="95"/>
      <c r="K361" s="188"/>
      <c r="L361" s="8"/>
    </row>
    <row r="362" spans="1:12">
      <c r="A362" s="5" t="s">
        <v>1013</v>
      </c>
      <c r="B362" s="23" t="s">
        <v>202</v>
      </c>
      <c r="C362" s="83">
        <v>5</v>
      </c>
      <c r="D362" s="5" t="s">
        <v>495</v>
      </c>
      <c r="E362" s="47"/>
      <c r="F362" s="8"/>
      <c r="G362" s="81"/>
      <c r="H362" s="81"/>
      <c r="I362" s="78">
        <f t="shared" ref="I362:I364" si="51">G362*C362</f>
        <v>0</v>
      </c>
      <c r="J362" s="48"/>
      <c r="K362" s="188"/>
      <c r="L362" s="8"/>
    </row>
    <row r="363" spans="1:12">
      <c r="A363" s="5" t="s">
        <v>1014</v>
      </c>
      <c r="B363" s="40" t="s">
        <v>225</v>
      </c>
      <c r="C363" s="83">
        <v>10</v>
      </c>
      <c r="D363" s="45">
        <v>3205407</v>
      </c>
      <c r="E363" s="47"/>
      <c r="F363" s="8"/>
      <c r="G363" s="81"/>
      <c r="H363" s="81"/>
      <c r="I363" s="78">
        <f t="shared" si="51"/>
        <v>0</v>
      </c>
      <c r="J363" s="48"/>
      <c r="K363" s="188"/>
      <c r="L363" s="8"/>
    </row>
    <row r="364" spans="1:12">
      <c r="A364" s="5" t="s">
        <v>1015</v>
      </c>
      <c r="B364" s="40" t="s">
        <v>226</v>
      </c>
      <c r="C364" s="83">
        <v>20</v>
      </c>
      <c r="D364" s="45">
        <v>3205408</v>
      </c>
      <c r="E364" s="47"/>
      <c r="F364" s="8"/>
      <c r="G364" s="81"/>
      <c r="H364" s="81"/>
      <c r="I364" s="78">
        <f t="shared" si="51"/>
        <v>0</v>
      </c>
      <c r="J364" s="48"/>
      <c r="K364" s="188"/>
      <c r="L364" s="8"/>
    </row>
    <row r="365" spans="1:12">
      <c r="A365" s="5" t="s">
        <v>1016</v>
      </c>
      <c r="B365" s="40" t="s">
        <v>227</v>
      </c>
      <c r="C365" s="83">
        <v>30</v>
      </c>
      <c r="D365" s="45">
        <v>3205409</v>
      </c>
      <c r="E365" s="47"/>
      <c r="F365" s="8"/>
      <c r="G365" s="81"/>
      <c r="H365" s="81"/>
      <c r="I365" s="78">
        <f t="shared" ref="I365:I382" si="52">G365*C365</f>
        <v>0</v>
      </c>
      <c r="J365" s="48"/>
      <c r="K365" s="188"/>
      <c r="L365" s="8"/>
    </row>
    <row r="366" spans="1:12">
      <c r="A366" s="5" t="s">
        <v>1017</v>
      </c>
      <c r="B366" s="23" t="s">
        <v>576</v>
      </c>
      <c r="C366" s="83">
        <v>30</v>
      </c>
      <c r="D366" s="45">
        <v>3205410</v>
      </c>
      <c r="E366" s="47"/>
      <c r="F366" s="8"/>
      <c r="G366" s="81"/>
      <c r="H366" s="81"/>
      <c r="I366" s="78">
        <f t="shared" si="52"/>
        <v>0</v>
      </c>
      <c r="J366" s="48"/>
      <c r="K366" s="188"/>
      <c r="L366" s="8"/>
    </row>
    <row r="367" spans="1:12">
      <c r="A367" s="5" t="s">
        <v>1018</v>
      </c>
      <c r="B367" s="40" t="s">
        <v>229</v>
      </c>
      <c r="C367" s="83">
        <v>1</v>
      </c>
      <c r="D367" s="45">
        <v>32054111</v>
      </c>
      <c r="E367" s="47"/>
      <c r="F367" s="8"/>
      <c r="G367" s="81"/>
      <c r="H367" s="81"/>
      <c r="I367" s="78">
        <f t="shared" si="52"/>
        <v>0</v>
      </c>
      <c r="J367" s="48"/>
      <c r="K367" s="188"/>
      <c r="L367" s="8"/>
    </row>
    <row r="368" spans="1:12">
      <c r="A368" s="5" t="s">
        <v>1019</v>
      </c>
      <c r="B368" s="23" t="s">
        <v>230</v>
      </c>
      <c r="C368" s="83">
        <v>1</v>
      </c>
      <c r="D368" s="45">
        <v>3205412</v>
      </c>
      <c r="E368" s="47"/>
      <c r="F368" s="8"/>
      <c r="G368" s="81"/>
      <c r="H368" s="81"/>
      <c r="I368" s="78">
        <f t="shared" si="52"/>
        <v>0</v>
      </c>
      <c r="J368" s="48"/>
      <c r="K368" s="188"/>
      <c r="L368" s="8"/>
    </row>
    <row r="369" spans="1:12">
      <c r="A369" s="5" t="s">
        <v>1020</v>
      </c>
      <c r="B369" s="23" t="s">
        <v>350</v>
      </c>
      <c r="C369" s="89"/>
      <c r="D369" s="90"/>
      <c r="E369" s="91"/>
      <c r="F369" s="92"/>
      <c r="G369" s="96"/>
      <c r="H369" s="96"/>
      <c r="I369" s="94"/>
      <c r="J369" s="95"/>
      <c r="K369" s="188"/>
      <c r="L369" s="8"/>
    </row>
    <row r="370" spans="1:12">
      <c r="A370" s="5" t="s">
        <v>1021</v>
      </c>
      <c r="B370" s="23" t="s">
        <v>202</v>
      </c>
      <c r="C370" s="83">
        <v>1</v>
      </c>
      <c r="D370" s="5" t="s">
        <v>495</v>
      </c>
      <c r="E370" s="47"/>
      <c r="F370" s="8"/>
      <c r="G370" s="81"/>
      <c r="H370" s="81"/>
      <c r="I370" s="78">
        <f t="shared" si="52"/>
        <v>0</v>
      </c>
      <c r="J370" s="48"/>
      <c r="K370" s="188"/>
      <c r="L370" s="8"/>
    </row>
    <row r="371" spans="1:12">
      <c r="A371" s="5" t="s">
        <v>1022</v>
      </c>
      <c r="B371" s="23" t="s">
        <v>225</v>
      </c>
      <c r="C371" s="83">
        <v>1</v>
      </c>
      <c r="D371" s="45">
        <v>3205401</v>
      </c>
      <c r="E371" s="47"/>
      <c r="F371" s="8"/>
      <c r="G371" s="81"/>
      <c r="H371" s="81"/>
      <c r="I371" s="78">
        <f t="shared" si="52"/>
        <v>0</v>
      </c>
      <c r="J371" s="48"/>
      <c r="K371" s="188"/>
      <c r="L371" s="8"/>
    </row>
    <row r="372" spans="1:12">
      <c r="A372" s="5" t="s">
        <v>1023</v>
      </c>
      <c r="B372" s="23" t="s">
        <v>226</v>
      </c>
      <c r="C372" s="83">
        <v>1</v>
      </c>
      <c r="D372" s="45">
        <v>3205402</v>
      </c>
      <c r="E372" s="47"/>
      <c r="F372" s="8"/>
      <c r="G372" s="81"/>
      <c r="H372" s="81"/>
      <c r="I372" s="78">
        <f t="shared" si="52"/>
        <v>0</v>
      </c>
      <c r="J372" s="48"/>
      <c r="K372" s="188"/>
      <c r="L372" s="8"/>
    </row>
    <row r="373" spans="1:12">
      <c r="A373" s="5" t="s">
        <v>1024</v>
      </c>
      <c r="B373" s="23" t="s">
        <v>227</v>
      </c>
      <c r="C373" s="83">
        <v>1</v>
      </c>
      <c r="D373" s="45">
        <v>3205403</v>
      </c>
      <c r="E373" s="47"/>
      <c r="F373" s="8"/>
      <c r="G373" s="81"/>
      <c r="H373" s="81"/>
      <c r="I373" s="78">
        <f t="shared" si="52"/>
        <v>0</v>
      </c>
      <c r="J373" s="48"/>
      <c r="K373" s="188"/>
      <c r="L373" s="8"/>
    </row>
    <row r="374" spans="1:12">
      <c r="A374" s="5" t="s">
        <v>1025</v>
      </c>
      <c r="B374" s="23" t="s">
        <v>576</v>
      </c>
      <c r="C374" s="83">
        <v>1</v>
      </c>
      <c r="D374" s="45">
        <v>3205404</v>
      </c>
      <c r="E374" s="47"/>
      <c r="F374" s="8"/>
      <c r="G374" s="81"/>
      <c r="H374" s="81"/>
      <c r="I374" s="78">
        <f t="shared" si="52"/>
        <v>0</v>
      </c>
      <c r="J374" s="48"/>
      <c r="K374" s="188"/>
      <c r="L374" s="8"/>
    </row>
    <row r="375" spans="1:12">
      <c r="A375" s="5" t="s">
        <v>1026</v>
      </c>
      <c r="B375" s="23" t="s">
        <v>229</v>
      </c>
      <c r="C375" s="83">
        <v>1</v>
      </c>
      <c r="D375" s="45">
        <v>3205405</v>
      </c>
      <c r="E375" s="47"/>
      <c r="F375" s="8"/>
      <c r="G375" s="81"/>
      <c r="H375" s="81"/>
      <c r="I375" s="78">
        <f t="shared" si="52"/>
        <v>0</v>
      </c>
      <c r="J375" s="48"/>
      <c r="K375" s="188"/>
      <c r="L375" s="8"/>
    </row>
    <row r="376" spans="1:12">
      <c r="A376" s="5" t="s">
        <v>1027</v>
      </c>
      <c r="B376" s="23" t="s">
        <v>230</v>
      </c>
      <c r="C376" s="83">
        <v>1</v>
      </c>
      <c r="D376" s="45">
        <v>3205406</v>
      </c>
      <c r="E376" s="47"/>
      <c r="F376" s="8"/>
      <c r="G376" s="81"/>
      <c r="H376" s="81"/>
      <c r="I376" s="78">
        <f t="shared" si="52"/>
        <v>0</v>
      </c>
      <c r="J376" s="48"/>
      <c r="K376" s="188"/>
      <c r="L376" s="8"/>
    </row>
    <row r="377" spans="1:12">
      <c r="A377" s="5" t="s">
        <v>1028</v>
      </c>
      <c r="B377" s="40" t="s">
        <v>351</v>
      </c>
      <c r="C377" s="89"/>
      <c r="D377" s="90"/>
      <c r="E377" s="91"/>
      <c r="F377" s="92"/>
      <c r="G377" s="96"/>
      <c r="H377" s="96"/>
      <c r="I377" s="94"/>
      <c r="J377" s="95"/>
      <c r="K377" s="188"/>
      <c r="L377" s="8"/>
    </row>
    <row r="378" spans="1:12">
      <c r="A378" s="5" t="s">
        <v>1029</v>
      </c>
      <c r="B378" s="51" t="s">
        <v>194</v>
      </c>
      <c r="C378" s="83">
        <v>10</v>
      </c>
      <c r="D378" s="5" t="s">
        <v>495</v>
      </c>
      <c r="E378" s="47"/>
      <c r="F378" s="8"/>
      <c r="G378" s="81"/>
      <c r="H378" s="81"/>
      <c r="I378" s="78">
        <f t="shared" si="52"/>
        <v>0</v>
      </c>
      <c r="J378" s="48"/>
      <c r="K378" s="188"/>
      <c r="L378" s="8"/>
    </row>
    <row r="379" spans="1:12">
      <c r="A379" s="5" t="s">
        <v>1030</v>
      </c>
      <c r="B379" s="51" t="s">
        <v>195</v>
      </c>
      <c r="C379" s="83">
        <v>20</v>
      </c>
      <c r="D379" s="5">
        <v>166400027</v>
      </c>
      <c r="E379" s="47"/>
      <c r="F379" s="8"/>
      <c r="G379" s="81"/>
      <c r="H379" s="81"/>
      <c r="I379" s="78">
        <f t="shared" si="52"/>
        <v>0</v>
      </c>
      <c r="J379" s="48"/>
      <c r="K379" s="188"/>
      <c r="L379" s="8"/>
    </row>
    <row r="380" spans="1:12">
      <c r="A380" s="5" t="s">
        <v>1031</v>
      </c>
      <c r="B380" s="51" t="s">
        <v>196</v>
      </c>
      <c r="C380" s="83">
        <v>100</v>
      </c>
      <c r="D380" s="5">
        <v>16640002701</v>
      </c>
      <c r="E380" s="47"/>
      <c r="F380" s="8"/>
      <c r="G380" s="81"/>
      <c r="H380" s="81"/>
      <c r="I380" s="78">
        <f t="shared" si="52"/>
        <v>0</v>
      </c>
      <c r="J380" s="48"/>
      <c r="K380" s="188"/>
      <c r="L380" s="8"/>
    </row>
    <row r="381" spans="1:12">
      <c r="A381" s="5" t="s">
        <v>1032</v>
      </c>
      <c r="B381" s="51" t="s">
        <v>197</v>
      </c>
      <c r="C381" s="83">
        <v>50</v>
      </c>
      <c r="D381" s="5">
        <v>16640002702</v>
      </c>
      <c r="E381" s="47"/>
      <c r="F381" s="8"/>
      <c r="G381" s="81"/>
      <c r="H381" s="81"/>
      <c r="I381" s="78">
        <f t="shared" si="52"/>
        <v>0</v>
      </c>
      <c r="J381" s="48"/>
      <c r="K381" s="188"/>
      <c r="L381" s="8"/>
    </row>
    <row r="382" spans="1:12">
      <c r="A382" s="5" t="s">
        <v>1033</v>
      </c>
      <c r="B382" s="51" t="s">
        <v>198</v>
      </c>
      <c r="C382" s="83">
        <v>10</v>
      </c>
      <c r="D382" s="5" t="s">
        <v>495</v>
      </c>
      <c r="E382" s="47"/>
      <c r="F382" s="8"/>
      <c r="G382" s="81"/>
      <c r="H382" s="81"/>
      <c r="I382" s="78">
        <f t="shared" si="52"/>
        <v>0</v>
      </c>
      <c r="J382" s="48"/>
      <c r="K382" s="188"/>
      <c r="L382" s="8"/>
    </row>
    <row r="383" spans="1:12" s="107" customFormat="1">
      <c r="A383" s="105" t="s">
        <v>697</v>
      </c>
      <c r="B383" s="104" t="s">
        <v>698</v>
      </c>
      <c r="C383" s="124"/>
      <c r="D383" s="125"/>
      <c r="E383" s="143"/>
      <c r="F383" s="127"/>
      <c r="G383" s="128"/>
      <c r="H383" s="128"/>
      <c r="I383" s="129"/>
      <c r="J383" s="129"/>
      <c r="K383" s="188"/>
      <c r="L383" s="106"/>
    </row>
    <row r="384" spans="1:12">
      <c r="A384" s="5" t="s">
        <v>1034</v>
      </c>
      <c r="B384" s="6" t="s">
        <v>347</v>
      </c>
      <c r="C384" s="83">
        <v>10</v>
      </c>
      <c r="D384" s="5" t="s">
        <v>495</v>
      </c>
      <c r="E384" s="47"/>
      <c r="F384" s="8"/>
      <c r="G384" s="81"/>
      <c r="H384" s="81"/>
      <c r="I384" s="78">
        <f t="shared" ref="I384:I386" si="53">G384*C384</f>
        <v>0</v>
      </c>
      <c r="J384" s="48"/>
      <c r="K384" s="188"/>
      <c r="L384" s="8"/>
    </row>
    <row r="385" spans="1:12" ht="15" customHeight="1">
      <c r="A385" s="5" t="s">
        <v>1035</v>
      </c>
      <c r="B385" s="6" t="s">
        <v>348</v>
      </c>
      <c r="C385" s="83">
        <v>10</v>
      </c>
      <c r="D385" s="5" t="s">
        <v>495</v>
      </c>
      <c r="E385" s="47"/>
      <c r="F385" s="8"/>
      <c r="G385" s="81"/>
      <c r="H385" s="81"/>
      <c r="I385" s="78">
        <f t="shared" si="53"/>
        <v>0</v>
      </c>
      <c r="J385" s="48"/>
      <c r="K385" s="188"/>
      <c r="L385" s="8"/>
    </row>
    <row r="386" spans="1:12" ht="28.2">
      <c r="A386" s="5" t="s">
        <v>1036</v>
      </c>
      <c r="B386" s="6" t="s">
        <v>260</v>
      </c>
      <c r="C386" s="83">
        <v>10</v>
      </c>
      <c r="D386" s="5">
        <v>3205475</v>
      </c>
      <c r="E386" s="47"/>
      <c r="F386" s="8"/>
      <c r="G386" s="81"/>
      <c r="H386" s="81"/>
      <c r="I386" s="78">
        <f t="shared" si="53"/>
        <v>0</v>
      </c>
      <c r="J386" s="48"/>
      <c r="K386" s="189"/>
      <c r="L386" s="8"/>
    </row>
    <row r="387" spans="1:12" ht="18">
      <c r="A387" s="182" t="s">
        <v>578</v>
      </c>
      <c r="B387" s="183"/>
      <c r="C387" s="183"/>
      <c r="D387" s="183"/>
      <c r="E387" s="183"/>
      <c r="F387" s="183"/>
      <c r="G387" s="183"/>
      <c r="H387" s="183"/>
      <c r="I387" s="183"/>
      <c r="J387" s="183"/>
      <c r="K387" s="183"/>
      <c r="L387" s="184"/>
    </row>
    <row r="388" spans="1:12">
      <c r="A388" s="65">
        <v>13</v>
      </c>
      <c r="B388" s="13" t="s">
        <v>699</v>
      </c>
      <c r="C388" s="150"/>
      <c r="D388" s="72"/>
      <c r="E388" s="60"/>
      <c r="F388" s="21"/>
      <c r="G388" s="82"/>
      <c r="H388" s="82"/>
      <c r="I388" s="80"/>
      <c r="J388" s="49"/>
      <c r="K388" s="151"/>
      <c r="L388" s="21"/>
    </row>
    <row r="389" spans="1:12">
      <c r="A389" s="5" t="s">
        <v>1037</v>
      </c>
      <c r="B389" s="7" t="s">
        <v>579</v>
      </c>
      <c r="C389" s="5">
        <v>2</v>
      </c>
      <c r="D389" s="5">
        <v>3205624</v>
      </c>
      <c r="E389" s="47"/>
      <c r="F389" s="8"/>
      <c r="G389" s="81"/>
      <c r="H389" s="81"/>
      <c r="I389" s="78">
        <f t="shared" ref="I389" si="54">G389*C389</f>
        <v>0</v>
      </c>
      <c r="J389" s="48"/>
      <c r="K389" s="179">
        <f>SUM(I389:I395)</f>
        <v>0</v>
      </c>
      <c r="L389" s="8"/>
    </row>
    <row r="390" spans="1:12">
      <c r="A390" s="5" t="s">
        <v>1038</v>
      </c>
      <c r="B390" s="7" t="s">
        <v>580</v>
      </c>
      <c r="C390" s="5">
        <v>2</v>
      </c>
      <c r="D390" s="5">
        <v>3205625</v>
      </c>
      <c r="E390" s="47"/>
      <c r="F390" s="8"/>
      <c r="G390" s="81"/>
      <c r="H390" s="81"/>
      <c r="I390" s="78">
        <f t="shared" ref="I390:I395" si="55">G390*C390</f>
        <v>0</v>
      </c>
      <c r="J390" s="48"/>
      <c r="K390" s="180"/>
      <c r="L390" s="8"/>
    </row>
    <row r="391" spans="1:12">
      <c r="A391" s="5" t="s">
        <v>1039</v>
      </c>
      <c r="B391" s="7" t="s">
        <v>581</v>
      </c>
      <c r="C391" s="5">
        <v>5</v>
      </c>
      <c r="D391" s="5">
        <v>3205628</v>
      </c>
      <c r="E391" s="47"/>
      <c r="F391" s="8"/>
      <c r="G391" s="81"/>
      <c r="H391" s="81"/>
      <c r="I391" s="78">
        <f t="shared" si="55"/>
        <v>0</v>
      </c>
      <c r="J391" s="48"/>
      <c r="K391" s="180"/>
      <c r="L391" s="8"/>
    </row>
    <row r="392" spans="1:12">
      <c r="A392" s="5" t="s">
        <v>1040</v>
      </c>
      <c r="B392" s="7" t="s">
        <v>582</v>
      </c>
      <c r="C392" s="5">
        <v>1</v>
      </c>
      <c r="D392" s="5">
        <v>3205627</v>
      </c>
      <c r="E392" s="47"/>
      <c r="F392" s="8"/>
      <c r="G392" s="81"/>
      <c r="H392" s="81"/>
      <c r="I392" s="78">
        <f t="shared" si="55"/>
        <v>0</v>
      </c>
      <c r="J392" s="48"/>
      <c r="K392" s="180"/>
      <c r="L392" s="8"/>
    </row>
    <row r="393" spans="1:12" ht="28.2">
      <c r="A393" s="5" t="s">
        <v>1041</v>
      </c>
      <c r="B393" s="6" t="s">
        <v>583</v>
      </c>
      <c r="C393" s="5">
        <v>5</v>
      </c>
      <c r="D393" s="5">
        <v>3205626</v>
      </c>
      <c r="E393" s="47"/>
      <c r="F393" s="8"/>
      <c r="G393" s="81"/>
      <c r="H393" s="81"/>
      <c r="I393" s="78">
        <f t="shared" si="55"/>
        <v>0</v>
      </c>
      <c r="J393" s="48"/>
      <c r="K393" s="180"/>
      <c r="L393" s="8"/>
    </row>
    <row r="394" spans="1:12" ht="28.2">
      <c r="A394" s="5" t="s">
        <v>1042</v>
      </c>
      <c r="B394" s="6" t="s">
        <v>584</v>
      </c>
      <c r="C394" s="5">
        <v>1</v>
      </c>
      <c r="D394" s="5" t="s">
        <v>495</v>
      </c>
      <c r="E394" s="47"/>
      <c r="F394" s="8"/>
      <c r="G394" s="81"/>
      <c r="H394" s="81"/>
      <c r="I394" s="78">
        <f t="shared" si="55"/>
        <v>0</v>
      </c>
      <c r="J394" s="48"/>
      <c r="K394" s="180"/>
      <c r="L394" s="8"/>
    </row>
    <row r="395" spans="1:12">
      <c r="A395" s="5" t="s">
        <v>1043</v>
      </c>
      <c r="B395" s="7" t="s">
        <v>585</v>
      </c>
      <c r="C395" s="99">
        <v>1</v>
      </c>
      <c r="D395" s="5" t="s">
        <v>495</v>
      </c>
      <c r="E395" s="47"/>
      <c r="F395" s="8"/>
      <c r="G395" s="81"/>
      <c r="H395" s="81"/>
      <c r="I395" s="78">
        <f t="shared" si="55"/>
        <v>0</v>
      </c>
      <c r="J395" s="48"/>
      <c r="K395" s="181"/>
      <c r="L395" s="8"/>
    </row>
    <row r="396" spans="1:12" ht="18">
      <c r="A396" s="182" t="s">
        <v>577</v>
      </c>
      <c r="B396" s="183"/>
      <c r="C396" s="183"/>
      <c r="D396" s="183"/>
      <c r="E396" s="183"/>
      <c r="F396" s="183"/>
      <c r="G396" s="183"/>
      <c r="H396" s="183"/>
      <c r="I396" s="183"/>
      <c r="J396" s="183"/>
      <c r="K396" s="183"/>
      <c r="L396" s="184"/>
    </row>
    <row r="397" spans="1:12" ht="27.6">
      <c r="A397" s="65">
        <v>14</v>
      </c>
      <c r="B397" s="13" t="s">
        <v>700</v>
      </c>
      <c r="C397" s="72"/>
      <c r="D397" s="72"/>
      <c r="E397" s="60"/>
      <c r="F397" s="21"/>
      <c r="G397" s="82"/>
      <c r="H397" s="82"/>
      <c r="I397" s="80"/>
      <c r="J397" s="49"/>
      <c r="K397" s="49"/>
      <c r="L397" s="21"/>
    </row>
    <row r="398" spans="1:12">
      <c r="A398" s="105" t="s">
        <v>701</v>
      </c>
      <c r="B398" s="113" t="s">
        <v>661</v>
      </c>
      <c r="C398" s="90"/>
      <c r="D398" s="90"/>
      <c r="E398" s="91"/>
      <c r="F398" s="92"/>
      <c r="G398" s="96"/>
      <c r="H398" s="96"/>
      <c r="I398" s="94"/>
      <c r="J398" s="95"/>
      <c r="K398" s="179">
        <f>SUM(I401:I405)</f>
        <v>0</v>
      </c>
      <c r="L398" s="8"/>
    </row>
    <row r="399" spans="1:12">
      <c r="A399" s="5"/>
      <c r="B399" s="6" t="s">
        <v>586</v>
      </c>
      <c r="C399" s="89"/>
      <c r="D399" s="90"/>
      <c r="E399" s="91"/>
      <c r="F399" s="92"/>
      <c r="G399" s="96"/>
      <c r="H399" s="96"/>
      <c r="I399" s="94"/>
      <c r="J399" s="95"/>
      <c r="K399" s="180"/>
      <c r="L399" s="8"/>
    </row>
    <row r="400" spans="1:12">
      <c r="A400" s="5" t="s">
        <v>1044</v>
      </c>
      <c r="B400" s="22" t="s">
        <v>587</v>
      </c>
      <c r="C400" s="89"/>
      <c r="D400" s="90"/>
      <c r="E400" s="47"/>
      <c r="F400" s="8"/>
      <c r="G400" s="96"/>
      <c r="H400" s="96"/>
      <c r="I400" s="94"/>
      <c r="J400" s="95"/>
      <c r="K400" s="180"/>
      <c r="L400" s="8"/>
    </row>
    <row r="401" spans="1:12">
      <c r="A401" s="5" t="s">
        <v>1045</v>
      </c>
      <c r="B401" s="23" t="s">
        <v>1270</v>
      </c>
      <c r="C401" s="83">
        <v>1</v>
      </c>
      <c r="D401" s="5" t="s">
        <v>495</v>
      </c>
      <c r="E401" s="47"/>
      <c r="F401" s="8"/>
      <c r="G401" s="81"/>
      <c r="H401" s="81"/>
      <c r="I401" s="78">
        <f t="shared" ref="I401" si="56">G401*C401</f>
        <v>0</v>
      </c>
      <c r="J401" s="48"/>
      <c r="K401" s="180"/>
      <c r="L401" s="8"/>
    </row>
    <row r="402" spans="1:12">
      <c r="A402" s="5" t="s">
        <v>1046</v>
      </c>
      <c r="B402" s="23" t="s">
        <v>1271</v>
      </c>
      <c r="C402" s="83">
        <v>1</v>
      </c>
      <c r="D402" s="5" t="s">
        <v>495</v>
      </c>
      <c r="E402" s="47"/>
      <c r="F402" s="8"/>
      <c r="G402" s="81"/>
      <c r="H402" s="81"/>
      <c r="I402" s="78">
        <f t="shared" ref="I402:I405" si="57">G402*C402</f>
        <v>0</v>
      </c>
      <c r="J402" s="48"/>
      <c r="K402" s="180"/>
      <c r="L402" s="8"/>
    </row>
    <row r="403" spans="1:12">
      <c r="A403" s="5" t="s">
        <v>1047</v>
      </c>
      <c r="B403" s="23" t="s">
        <v>1272</v>
      </c>
      <c r="C403" s="83">
        <v>1</v>
      </c>
      <c r="D403" s="5" t="s">
        <v>495</v>
      </c>
      <c r="E403" s="47"/>
      <c r="F403" s="8"/>
      <c r="G403" s="81"/>
      <c r="H403" s="81"/>
      <c r="I403" s="78">
        <f t="shared" si="57"/>
        <v>0</v>
      </c>
      <c r="J403" s="48"/>
      <c r="K403" s="180"/>
      <c r="L403" s="8"/>
    </row>
    <row r="404" spans="1:12">
      <c r="A404" s="5" t="s">
        <v>1048</v>
      </c>
      <c r="B404" s="6" t="s">
        <v>588</v>
      </c>
      <c r="C404" s="83">
        <v>1</v>
      </c>
      <c r="D404" s="5" t="s">
        <v>495</v>
      </c>
      <c r="E404" s="47"/>
      <c r="F404" s="8"/>
      <c r="G404" s="81"/>
      <c r="H404" s="81"/>
      <c r="I404" s="78">
        <f t="shared" si="57"/>
        <v>0</v>
      </c>
      <c r="J404" s="48"/>
      <c r="K404" s="180"/>
      <c r="L404" s="8"/>
    </row>
    <row r="405" spans="1:12">
      <c r="A405" s="5" t="s">
        <v>1049</v>
      </c>
      <c r="B405" s="6" t="s">
        <v>589</v>
      </c>
      <c r="C405" s="83">
        <v>10</v>
      </c>
      <c r="D405" s="5" t="s">
        <v>495</v>
      </c>
      <c r="E405" s="47"/>
      <c r="F405" s="8"/>
      <c r="G405" s="81"/>
      <c r="H405" s="81"/>
      <c r="I405" s="78">
        <f t="shared" si="57"/>
        <v>0</v>
      </c>
      <c r="J405" s="48"/>
      <c r="K405" s="181"/>
      <c r="L405" s="8"/>
    </row>
    <row r="406" spans="1:12" ht="18">
      <c r="A406" s="182" t="s">
        <v>546</v>
      </c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4"/>
    </row>
    <row r="407" spans="1:12">
      <c r="A407" s="65">
        <v>15</v>
      </c>
      <c r="B407" s="12" t="s">
        <v>554</v>
      </c>
      <c r="C407" s="84"/>
      <c r="D407" s="72"/>
      <c r="E407" s="60"/>
      <c r="F407" s="21"/>
      <c r="G407" s="82"/>
      <c r="H407" s="82"/>
      <c r="I407" s="80"/>
      <c r="J407" s="49"/>
      <c r="K407" s="49"/>
      <c r="L407" s="21"/>
    </row>
    <row r="408" spans="1:12">
      <c r="A408" s="5"/>
      <c r="B408" s="23" t="s">
        <v>547</v>
      </c>
      <c r="C408" s="89"/>
      <c r="D408" s="90"/>
      <c r="E408" s="91"/>
      <c r="F408" s="92"/>
      <c r="G408" s="96"/>
      <c r="H408" s="96"/>
      <c r="I408" s="94"/>
      <c r="J408" s="95"/>
      <c r="K408" s="179">
        <f>SUM(I410:I413,I416:I418)</f>
        <v>0</v>
      </c>
      <c r="L408" s="8"/>
    </row>
    <row r="409" spans="1:12">
      <c r="A409" s="5"/>
      <c r="B409" s="42" t="s">
        <v>337</v>
      </c>
      <c r="C409" s="89"/>
      <c r="D409" s="90"/>
      <c r="E409" s="91"/>
      <c r="F409" s="92"/>
      <c r="G409" s="96"/>
      <c r="H409" s="96"/>
      <c r="I409" s="94"/>
      <c r="J409" s="95"/>
      <c r="K409" s="180"/>
      <c r="L409" s="8"/>
    </row>
    <row r="410" spans="1:12">
      <c r="A410" s="5" t="s">
        <v>1050</v>
      </c>
      <c r="B410" s="6" t="s">
        <v>549</v>
      </c>
      <c r="C410" s="83">
        <v>1</v>
      </c>
      <c r="D410" s="5" t="s">
        <v>495</v>
      </c>
      <c r="E410" s="47"/>
      <c r="F410" s="8"/>
      <c r="G410" s="81"/>
      <c r="H410" s="81"/>
      <c r="I410" s="78">
        <f t="shared" ref="I410" si="58">G410*C410</f>
        <v>0</v>
      </c>
      <c r="J410" s="48"/>
      <c r="K410" s="180"/>
      <c r="L410" s="8"/>
    </row>
    <row r="411" spans="1:12">
      <c r="A411" s="5" t="s">
        <v>1051</v>
      </c>
      <c r="B411" s="6" t="s">
        <v>548</v>
      </c>
      <c r="C411" s="83">
        <v>1</v>
      </c>
      <c r="D411" s="5" t="s">
        <v>495</v>
      </c>
      <c r="E411" s="47"/>
      <c r="F411" s="8"/>
      <c r="G411" s="81"/>
      <c r="H411" s="81"/>
      <c r="I411" s="78">
        <f t="shared" ref="I411:I413" si="59">G411*C411</f>
        <v>0</v>
      </c>
      <c r="J411" s="48"/>
      <c r="K411" s="180"/>
      <c r="L411" s="8"/>
    </row>
    <row r="412" spans="1:12">
      <c r="A412" s="5" t="s">
        <v>1052</v>
      </c>
      <c r="B412" s="98" t="s">
        <v>556</v>
      </c>
      <c r="C412" s="83">
        <v>1</v>
      </c>
      <c r="D412" s="5" t="s">
        <v>495</v>
      </c>
      <c r="E412" s="47"/>
      <c r="F412" s="8"/>
      <c r="G412" s="81"/>
      <c r="H412" s="81"/>
      <c r="I412" s="78">
        <f t="shared" si="59"/>
        <v>0</v>
      </c>
      <c r="J412" s="48"/>
      <c r="K412" s="180"/>
      <c r="L412" s="8"/>
    </row>
    <row r="413" spans="1:12">
      <c r="A413" s="5" t="s">
        <v>1053</v>
      </c>
      <c r="B413" s="98" t="s">
        <v>557</v>
      </c>
      <c r="C413" s="83">
        <v>1</v>
      </c>
      <c r="D413" s="5" t="s">
        <v>495</v>
      </c>
      <c r="E413" s="47"/>
      <c r="F413" s="8"/>
      <c r="G413" s="81"/>
      <c r="H413" s="81"/>
      <c r="I413" s="78">
        <f t="shared" si="59"/>
        <v>0</v>
      </c>
      <c r="J413" s="48"/>
      <c r="K413" s="180"/>
      <c r="L413" s="8"/>
    </row>
    <row r="414" spans="1:12">
      <c r="A414" s="5"/>
      <c r="B414" s="42" t="s">
        <v>160</v>
      </c>
      <c r="C414" s="89"/>
      <c r="D414" s="90"/>
      <c r="E414" s="91"/>
      <c r="F414" s="92"/>
      <c r="G414" s="96"/>
      <c r="H414" s="96"/>
      <c r="I414" s="94"/>
      <c r="J414" s="95"/>
      <c r="K414" s="180"/>
      <c r="L414" s="8"/>
    </row>
    <row r="415" spans="1:12" ht="28.2">
      <c r="A415" s="5" t="s">
        <v>1054</v>
      </c>
      <c r="B415" s="6" t="s">
        <v>551</v>
      </c>
      <c r="C415" s="89"/>
      <c r="D415" s="90"/>
      <c r="E415" s="47"/>
      <c r="F415" s="8"/>
      <c r="G415" s="96"/>
      <c r="H415" s="96"/>
      <c r="I415" s="94"/>
      <c r="J415" s="95"/>
      <c r="K415" s="180"/>
      <c r="L415" s="8"/>
    </row>
    <row r="416" spans="1:12">
      <c r="A416" s="5" t="s">
        <v>1055</v>
      </c>
      <c r="B416" s="7" t="s">
        <v>552</v>
      </c>
      <c r="C416" s="83">
        <v>100</v>
      </c>
      <c r="D416" s="5">
        <v>166400028</v>
      </c>
      <c r="E416" s="47"/>
      <c r="F416" s="8"/>
      <c r="G416" s="81"/>
      <c r="H416" s="81"/>
      <c r="I416" s="78">
        <f t="shared" ref="I416" si="60">G416*C416</f>
        <v>0</v>
      </c>
      <c r="J416" s="48"/>
      <c r="K416" s="180"/>
      <c r="L416" s="8"/>
    </row>
    <row r="417" spans="1:12">
      <c r="A417" s="5" t="s">
        <v>1056</v>
      </c>
      <c r="B417" s="7" t="s">
        <v>553</v>
      </c>
      <c r="C417" s="83">
        <v>100</v>
      </c>
      <c r="D417" s="5">
        <v>16640002801</v>
      </c>
      <c r="E417" s="47"/>
      <c r="F417" s="8"/>
      <c r="G417" s="81"/>
      <c r="H417" s="81"/>
      <c r="I417" s="78">
        <f t="shared" ref="I417:I418" si="61">G417*C417</f>
        <v>0</v>
      </c>
      <c r="J417" s="48"/>
      <c r="K417" s="180"/>
      <c r="L417" s="8"/>
    </row>
    <row r="418" spans="1:12">
      <c r="A418" s="5" t="s">
        <v>1057</v>
      </c>
      <c r="B418" s="7" t="s">
        <v>550</v>
      </c>
      <c r="C418" s="83">
        <v>100</v>
      </c>
      <c r="D418" s="5">
        <v>16640002802</v>
      </c>
      <c r="E418" s="47"/>
      <c r="F418" s="8"/>
      <c r="G418" s="81"/>
      <c r="H418" s="81"/>
      <c r="I418" s="78">
        <f t="shared" si="61"/>
        <v>0</v>
      </c>
      <c r="J418" s="48"/>
      <c r="K418" s="181"/>
      <c r="L418" s="8"/>
    </row>
    <row r="419" spans="1:12">
      <c r="A419" s="65">
        <v>16</v>
      </c>
      <c r="B419" s="12" t="s">
        <v>555</v>
      </c>
      <c r="C419" s="84"/>
      <c r="D419" s="72"/>
      <c r="E419" s="60"/>
      <c r="F419" s="21"/>
      <c r="G419" s="82"/>
      <c r="H419" s="82"/>
      <c r="I419" s="80"/>
      <c r="J419" s="49"/>
      <c r="K419" s="49"/>
      <c r="L419" s="21"/>
    </row>
    <row r="420" spans="1:12">
      <c r="A420" s="5"/>
      <c r="B420" s="23" t="s">
        <v>547</v>
      </c>
      <c r="C420" s="89"/>
      <c r="D420" s="90"/>
      <c r="E420" s="91"/>
      <c r="F420" s="92"/>
      <c r="G420" s="96"/>
      <c r="H420" s="96"/>
      <c r="I420" s="94"/>
      <c r="J420" s="95"/>
      <c r="K420" s="179">
        <f>SUM(I422:I426,I428:I429,I431:I433)</f>
        <v>0</v>
      </c>
      <c r="L420" s="8"/>
    </row>
    <row r="421" spans="1:12">
      <c r="A421" s="5"/>
      <c r="B421" s="42" t="s">
        <v>337</v>
      </c>
      <c r="C421" s="89"/>
      <c r="D421" s="90"/>
      <c r="E421" s="91"/>
      <c r="F421" s="92"/>
      <c r="G421" s="96"/>
      <c r="H421" s="96"/>
      <c r="I421" s="94"/>
      <c r="J421" s="95"/>
      <c r="K421" s="180"/>
      <c r="L421" s="8"/>
    </row>
    <row r="422" spans="1:12">
      <c r="A422" s="5" t="s">
        <v>1058</v>
      </c>
      <c r="B422" s="6" t="s">
        <v>562</v>
      </c>
      <c r="C422" s="83">
        <v>1</v>
      </c>
      <c r="D422" s="5" t="s">
        <v>495</v>
      </c>
      <c r="E422" s="47"/>
      <c r="F422" s="8"/>
      <c r="G422" s="81"/>
      <c r="H422" s="81"/>
      <c r="I422" s="78">
        <f t="shared" ref="I422" si="62">G422*C422</f>
        <v>0</v>
      </c>
      <c r="J422" s="48"/>
      <c r="K422" s="180"/>
      <c r="L422" s="8"/>
    </row>
    <row r="423" spans="1:12">
      <c r="A423" s="5" t="s">
        <v>1059</v>
      </c>
      <c r="B423" s="6" t="s">
        <v>559</v>
      </c>
      <c r="C423" s="83">
        <v>1</v>
      </c>
      <c r="D423" s="5" t="s">
        <v>495</v>
      </c>
      <c r="E423" s="47"/>
      <c r="F423" s="8"/>
      <c r="G423" s="81"/>
      <c r="H423" s="81"/>
      <c r="I423" s="78">
        <f t="shared" ref="I423:I426" si="63">G423*C423</f>
        <v>0</v>
      </c>
      <c r="J423" s="48"/>
      <c r="K423" s="180"/>
      <c r="L423" s="8"/>
    </row>
    <row r="424" spans="1:12">
      <c r="A424" s="5" t="s">
        <v>1060</v>
      </c>
      <c r="B424" s="6" t="s">
        <v>558</v>
      </c>
      <c r="C424" s="83">
        <v>1</v>
      </c>
      <c r="D424" s="5" t="s">
        <v>495</v>
      </c>
      <c r="E424" s="47"/>
      <c r="F424" s="8"/>
      <c r="G424" s="81"/>
      <c r="H424" s="81"/>
      <c r="I424" s="78">
        <f t="shared" si="63"/>
        <v>0</v>
      </c>
      <c r="J424" s="48"/>
      <c r="K424" s="180"/>
      <c r="L424" s="8"/>
    </row>
    <row r="425" spans="1:12">
      <c r="A425" s="5" t="s">
        <v>1061</v>
      </c>
      <c r="B425" s="6" t="s">
        <v>560</v>
      </c>
      <c r="C425" s="83">
        <v>1</v>
      </c>
      <c r="D425" s="5" t="s">
        <v>495</v>
      </c>
      <c r="E425" s="47"/>
      <c r="F425" s="8"/>
      <c r="G425" s="81"/>
      <c r="H425" s="81"/>
      <c r="I425" s="78">
        <f t="shared" si="63"/>
        <v>0</v>
      </c>
      <c r="J425" s="48"/>
      <c r="K425" s="180"/>
      <c r="L425" s="8"/>
    </row>
    <row r="426" spans="1:12">
      <c r="A426" s="5" t="s">
        <v>1062</v>
      </c>
      <c r="B426" s="6" t="s">
        <v>561</v>
      </c>
      <c r="C426" s="83">
        <v>1</v>
      </c>
      <c r="D426" s="5" t="s">
        <v>495</v>
      </c>
      <c r="E426" s="47"/>
      <c r="F426" s="8"/>
      <c r="G426" s="81"/>
      <c r="H426" s="81"/>
      <c r="I426" s="78">
        <f t="shared" si="63"/>
        <v>0</v>
      </c>
      <c r="J426" s="48"/>
      <c r="K426" s="180"/>
      <c r="L426" s="8"/>
    </row>
    <row r="427" spans="1:12">
      <c r="A427" s="5"/>
      <c r="B427" s="42" t="s">
        <v>160</v>
      </c>
      <c r="C427" s="89"/>
      <c r="D427" s="90"/>
      <c r="E427" s="91"/>
      <c r="F427" s="92"/>
      <c r="G427" s="96"/>
      <c r="H427" s="96"/>
      <c r="I427" s="94"/>
      <c r="J427" s="95"/>
      <c r="K427" s="180"/>
      <c r="L427" s="8"/>
    </row>
    <row r="428" spans="1:12">
      <c r="A428" s="5" t="s">
        <v>1063</v>
      </c>
      <c r="B428" s="6" t="s">
        <v>562</v>
      </c>
      <c r="C428" s="83">
        <v>5</v>
      </c>
      <c r="D428" s="5" t="s">
        <v>495</v>
      </c>
      <c r="E428" s="47"/>
      <c r="F428" s="8"/>
      <c r="G428" s="81"/>
      <c r="H428" s="81"/>
      <c r="I428" s="78">
        <f t="shared" ref="I428" si="64">G428*C428</f>
        <v>0</v>
      </c>
      <c r="J428" s="48"/>
      <c r="K428" s="180"/>
      <c r="L428" s="8"/>
    </row>
    <row r="429" spans="1:12">
      <c r="A429" s="5" t="s">
        <v>1064</v>
      </c>
      <c r="B429" s="6" t="s">
        <v>563</v>
      </c>
      <c r="C429" s="83">
        <v>10</v>
      </c>
      <c r="D429" s="5" t="s">
        <v>495</v>
      </c>
      <c r="E429" s="47"/>
      <c r="F429" s="8"/>
      <c r="G429" s="81"/>
      <c r="H429" s="81"/>
      <c r="I429" s="78">
        <f t="shared" ref="I429" si="65">G429*C429</f>
        <v>0</v>
      </c>
      <c r="J429" s="48"/>
      <c r="K429" s="180"/>
      <c r="L429" s="8"/>
    </row>
    <row r="430" spans="1:12">
      <c r="A430" s="5" t="s">
        <v>1065</v>
      </c>
      <c r="B430" s="6" t="s">
        <v>564</v>
      </c>
      <c r="C430" s="89"/>
      <c r="D430" s="90"/>
      <c r="E430" s="91"/>
      <c r="F430" s="92"/>
      <c r="G430" s="96"/>
      <c r="H430" s="96"/>
      <c r="I430" s="94"/>
      <c r="J430" s="95"/>
      <c r="K430" s="180"/>
      <c r="L430" s="8"/>
    </row>
    <row r="431" spans="1:12">
      <c r="A431" s="5" t="s">
        <v>1066</v>
      </c>
      <c r="B431" s="6" t="s">
        <v>565</v>
      </c>
      <c r="C431" s="83">
        <v>5</v>
      </c>
      <c r="D431" s="5" t="s">
        <v>495</v>
      </c>
      <c r="E431" s="47"/>
      <c r="F431" s="8"/>
      <c r="G431" s="81"/>
      <c r="H431" s="81"/>
      <c r="I431" s="78">
        <f t="shared" ref="I431" si="66">G431*C431</f>
        <v>0</v>
      </c>
      <c r="J431" s="48"/>
      <c r="K431" s="180"/>
      <c r="L431" s="8"/>
    </row>
    <row r="432" spans="1:12">
      <c r="A432" s="5" t="s">
        <v>1067</v>
      </c>
      <c r="B432" s="6" t="s">
        <v>566</v>
      </c>
      <c r="C432" s="83">
        <v>10</v>
      </c>
      <c r="D432" s="5" t="s">
        <v>495</v>
      </c>
      <c r="E432" s="47"/>
      <c r="F432" s="8"/>
      <c r="G432" s="81"/>
      <c r="H432" s="81"/>
      <c r="I432" s="78">
        <f t="shared" ref="I432:I433" si="67">G432*C432</f>
        <v>0</v>
      </c>
      <c r="J432" s="48"/>
      <c r="K432" s="180"/>
      <c r="L432" s="8"/>
    </row>
    <row r="433" spans="1:12">
      <c r="A433" s="5" t="s">
        <v>1068</v>
      </c>
      <c r="B433" s="6" t="s">
        <v>567</v>
      </c>
      <c r="C433" s="83">
        <v>5</v>
      </c>
      <c r="D433" s="5" t="s">
        <v>495</v>
      </c>
      <c r="E433" s="47"/>
      <c r="F433" s="8"/>
      <c r="G433" s="81"/>
      <c r="H433" s="81"/>
      <c r="I433" s="78">
        <f t="shared" si="67"/>
        <v>0</v>
      </c>
      <c r="J433" s="48"/>
      <c r="K433" s="181"/>
      <c r="L433" s="8"/>
    </row>
    <row r="434" spans="1:12" ht="18">
      <c r="A434" s="182" t="s">
        <v>244</v>
      </c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4"/>
    </row>
    <row r="435" spans="1:12">
      <c r="A435" s="65">
        <v>17</v>
      </c>
      <c r="B435" s="70" t="s">
        <v>356</v>
      </c>
      <c r="C435" s="86"/>
      <c r="D435" s="72"/>
      <c r="E435" s="69"/>
      <c r="F435" s="69"/>
      <c r="G435" s="69"/>
      <c r="H435" s="69"/>
      <c r="I435" s="69"/>
      <c r="J435" s="69"/>
      <c r="K435" s="69"/>
      <c r="L435" s="69"/>
    </row>
    <row r="436" spans="1:12">
      <c r="A436" s="5"/>
      <c r="B436" s="7" t="s">
        <v>352</v>
      </c>
      <c r="C436" s="89"/>
      <c r="D436" s="90"/>
      <c r="E436" s="91"/>
      <c r="F436" s="92"/>
      <c r="G436" s="120"/>
      <c r="H436" s="120"/>
      <c r="I436" s="95"/>
      <c r="J436" s="95"/>
      <c r="K436" s="179">
        <f>SUM(I437:I439)</f>
        <v>0</v>
      </c>
      <c r="L436" s="8"/>
    </row>
    <row r="437" spans="1:12">
      <c r="A437" s="5" t="s">
        <v>1069</v>
      </c>
      <c r="B437" s="7" t="s">
        <v>353</v>
      </c>
      <c r="C437" s="83">
        <v>1</v>
      </c>
      <c r="D437" s="5">
        <v>3213100</v>
      </c>
      <c r="E437" s="47"/>
      <c r="F437" s="8"/>
      <c r="G437" s="81"/>
      <c r="H437" s="81"/>
      <c r="I437" s="78">
        <f t="shared" ref="I437:I438" si="68">G437*C437</f>
        <v>0</v>
      </c>
      <c r="J437" s="48"/>
      <c r="K437" s="180"/>
      <c r="L437" s="8"/>
    </row>
    <row r="438" spans="1:12">
      <c r="A438" s="5" t="s">
        <v>1070</v>
      </c>
      <c r="B438" s="7" t="s">
        <v>354</v>
      </c>
      <c r="C438" s="83">
        <v>1</v>
      </c>
      <c r="D438" s="5">
        <v>3213101</v>
      </c>
      <c r="E438" s="47"/>
      <c r="F438" s="8"/>
      <c r="G438" s="81"/>
      <c r="H438" s="81"/>
      <c r="I438" s="78">
        <f t="shared" si="68"/>
        <v>0</v>
      </c>
      <c r="J438" s="48"/>
      <c r="K438" s="180"/>
      <c r="L438" s="8"/>
    </row>
    <row r="439" spans="1:12">
      <c r="A439" s="5" t="s">
        <v>1071</v>
      </c>
      <c r="B439" s="7" t="s">
        <v>355</v>
      </c>
      <c r="C439" s="83">
        <v>1</v>
      </c>
      <c r="D439" s="5" t="s">
        <v>495</v>
      </c>
      <c r="E439" s="47"/>
      <c r="F439" s="8"/>
      <c r="G439" s="81"/>
      <c r="H439" s="81"/>
      <c r="I439" s="78">
        <f t="shared" ref="I439" si="69">G439*C439</f>
        <v>0</v>
      </c>
      <c r="J439" s="48"/>
      <c r="K439" s="181"/>
      <c r="L439" s="8"/>
    </row>
    <row r="440" spans="1:12" ht="18">
      <c r="A440" s="182" t="s">
        <v>245</v>
      </c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4"/>
    </row>
    <row r="441" spans="1:12">
      <c r="A441" s="65">
        <v>18</v>
      </c>
      <c r="B441" s="12" t="s">
        <v>702</v>
      </c>
      <c r="C441" s="84"/>
      <c r="D441" s="72"/>
      <c r="E441" s="60"/>
      <c r="F441" s="21"/>
      <c r="G441" s="55"/>
      <c r="H441" s="55"/>
      <c r="I441" s="49"/>
      <c r="J441" s="49"/>
      <c r="K441" s="49"/>
      <c r="L441" s="21"/>
    </row>
    <row r="442" spans="1:12">
      <c r="A442" s="105" t="s">
        <v>704</v>
      </c>
      <c r="B442" s="104" t="s">
        <v>703</v>
      </c>
      <c r="C442" s="89"/>
      <c r="D442" s="90"/>
      <c r="E442" s="91"/>
      <c r="F442" s="92"/>
      <c r="G442" s="120"/>
      <c r="H442" s="120"/>
      <c r="I442" s="95"/>
      <c r="J442" s="95"/>
      <c r="K442" s="179">
        <f>SUM(I443:I445,I447:I452,I454,I456:I460)</f>
        <v>0</v>
      </c>
      <c r="L442" s="8"/>
    </row>
    <row r="443" spans="1:12">
      <c r="A443" s="5" t="s">
        <v>1072</v>
      </c>
      <c r="B443" s="6" t="s">
        <v>143</v>
      </c>
      <c r="C443" s="83">
        <v>1</v>
      </c>
      <c r="D443" s="5">
        <v>3205118</v>
      </c>
      <c r="E443" s="47"/>
      <c r="F443" s="8"/>
      <c r="G443" s="81"/>
      <c r="H443" s="81"/>
      <c r="I443" s="78">
        <f t="shared" ref="I443:I445" si="70">G443*C443</f>
        <v>0</v>
      </c>
      <c r="J443" s="48"/>
      <c r="K443" s="188"/>
      <c r="L443" s="8"/>
    </row>
    <row r="444" spans="1:12">
      <c r="A444" s="5" t="s">
        <v>1073</v>
      </c>
      <c r="B444" s="6" t="s">
        <v>144</v>
      </c>
      <c r="C444" s="83">
        <v>1</v>
      </c>
      <c r="D444" s="5" t="s">
        <v>495</v>
      </c>
      <c r="E444" s="47"/>
      <c r="F444" s="8"/>
      <c r="G444" s="81"/>
      <c r="H444" s="81"/>
      <c r="I444" s="78">
        <f t="shared" si="70"/>
        <v>0</v>
      </c>
      <c r="J444" s="48"/>
      <c r="K444" s="188"/>
      <c r="L444" s="8"/>
    </row>
    <row r="445" spans="1:12" ht="28.2">
      <c r="A445" s="5" t="s">
        <v>1074</v>
      </c>
      <c r="B445" s="6" t="s">
        <v>145</v>
      </c>
      <c r="C445" s="83">
        <v>1</v>
      </c>
      <c r="D445" s="5" t="s">
        <v>495</v>
      </c>
      <c r="E445" s="47"/>
      <c r="F445" s="8"/>
      <c r="G445" s="81"/>
      <c r="H445" s="81"/>
      <c r="I445" s="78">
        <f t="shared" si="70"/>
        <v>0</v>
      </c>
      <c r="J445" s="48"/>
      <c r="K445" s="188"/>
      <c r="L445" s="8"/>
    </row>
    <row r="446" spans="1:12" s="107" customFormat="1">
      <c r="A446" s="105" t="s">
        <v>705</v>
      </c>
      <c r="B446" s="104" t="s">
        <v>706</v>
      </c>
      <c r="C446" s="124"/>
      <c r="D446" s="125"/>
      <c r="E446" s="143"/>
      <c r="F446" s="127"/>
      <c r="G446" s="128"/>
      <c r="H446" s="128"/>
      <c r="I446" s="129"/>
      <c r="J446" s="129"/>
      <c r="K446" s="188"/>
      <c r="L446" s="106"/>
    </row>
    <row r="447" spans="1:12">
      <c r="A447" s="5" t="s">
        <v>1075</v>
      </c>
      <c r="B447" s="6" t="s">
        <v>152</v>
      </c>
      <c r="C447" s="83">
        <v>5</v>
      </c>
      <c r="D447" s="5">
        <v>3205121</v>
      </c>
      <c r="E447" s="47"/>
      <c r="F447" s="8"/>
      <c r="G447" s="81"/>
      <c r="H447" s="81"/>
      <c r="I447" s="78">
        <f t="shared" ref="I447:I449" si="71">G447*C447</f>
        <v>0</v>
      </c>
      <c r="J447" s="48"/>
      <c r="K447" s="188"/>
      <c r="L447" s="8"/>
    </row>
    <row r="448" spans="1:12">
      <c r="A448" s="5" t="s">
        <v>1076</v>
      </c>
      <c r="B448" s="6" t="s">
        <v>153</v>
      </c>
      <c r="C448" s="83">
        <v>1</v>
      </c>
      <c r="D448" s="5" t="s">
        <v>495</v>
      </c>
      <c r="E448" s="47"/>
      <c r="F448" s="8"/>
      <c r="G448" s="81"/>
      <c r="H448" s="81"/>
      <c r="I448" s="78">
        <f t="shared" si="71"/>
        <v>0</v>
      </c>
      <c r="J448" s="48"/>
      <c r="K448" s="188"/>
      <c r="L448" s="8"/>
    </row>
    <row r="449" spans="1:12">
      <c r="A449" s="5" t="s">
        <v>1077</v>
      </c>
      <c r="B449" s="6" t="s">
        <v>148</v>
      </c>
      <c r="C449" s="83">
        <v>1</v>
      </c>
      <c r="D449" s="5" t="s">
        <v>495</v>
      </c>
      <c r="E449" s="47"/>
      <c r="F449" s="8"/>
      <c r="G449" s="81"/>
      <c r="H449" s="81"/>
      <c r="I449" s="78">
        <f t="shared" si="71"/>
        <v>0</v>
      </c>
      <c r="J449" s="48"/>
      <c r="K449" s="188"/>
      <c r="L449" s="8"/>
    </row>
    <row r="450" spans="1:12" ht="28.2">
      <c r="A450" s="5" t="s">
        <v>1078</v>
      </c>
      <c r="B450" s="6" t="s">
        <v>151</v>
      </c>
      <c r="C450" s="83">
        <v>1</v>
      </c>
      <c r="D450" s="5" t="s">
        <v>495</v>
      </c>
      <c r="E450" s="47"/>
      <c r="F450" s="8"/>
      <c r="G450" s="81"/>
      <c r="H450" s="81"/>
      <c r="I450" s="78">
        <f t="shared" ref="I450:I452" si="72">G450*C450</f>
        <v>0</v>
      </c>
      <c r="J450" s="48"/>
      <c r="K450" s="188"/>
      <c r="L450" s="8"/>
    </row>
    <row r="451" spans="1:12">
      <c r="A451" s="5" t="s">
        <v>1079</v>
      </c>
      <c r="B451" s="6" t="s">
        <v>149</v>
      </c>
      <c r="C451" s="83">
        <v>1</v>
      </c>
      <c r="D451" s="5" t="s">
        <v>495</v>
      </c>
      <c r="E451" s="47"/>
      <c r="F451" s="8"/>
      <c r="G451" s="81"/>
      <c r="H451" s="81"/>
      <c r="I451" s="78">
        <f t="shared" si="72"/>
        <v>0</v>
      </c>
      <c r="J451" s="48"/>
      <c r="K451" s="188"/>
      <c r="L451" s="8"/>
    </row>
    <row r="452" spans="1:12">
      <c r="A452" s="5" t="s">
        <v>1080</v>
      </c>
      <c r="B452" s="6" t="s">
        <v>150</v>
      </c>
      <c r="C452" s="83">
        <v>1</v>
      </c>
      <c r="D452" s="5" t="s">
        <v>495</v>
      </c>
      <c r="E452" s="47"/>
      <c r="F452" s="8"/>
      <c r="G452" s="81"/>
      <c r="H452" s="81"/>
      <c r="I452" s="78">
        <f t="shared" si="72"/>
        <v>0</v>
      </c>
      <c r="J452" s="48"/>
      <c r="K452" s="188"/>
      <c r="L452" s="8"/>
    </row>
    <row r="453" spans="1:12" s="107" customFormat="1">
      <c r="A453" s="105" t="s">
        <v>707</v>
      </c>
      <c r="B453" s="104" t="s">
        <v>708</v>
      </c>
      <c r="C453" s="124"/>
      <c r="D453" s="125"/>
      <c r="E453" s="143"/>
      <c r="F453" s="127"/>
      <c r="G453" s="128"/>
      <c r="H453" s="128"/>
      <c r="I453" s="129"/>
      <c r="J453" s="129"/>
      <c r="K453" s="188"/>
      <c r="L453" s="106"/>
    </row>
    <row r="454" spans="1:12">
      <c r="A454" s="5" t="s">
        <v>1081</v>
      </c>
      <c r="B454" s="7" t="s">
        <v>146</v>
      </c>
      <c r="C454" s="83">
        <v>1</v>
      </c>
      <c r="D454" s="5" t="s">
        <v>495</v>
      </c>
      <c r="E454" s="47"/>
      <c r="F454" s="8"/>
      <c r="G454" s="81"/>
      <c r="H454" s="81"/>
      <c r="I454" s="78">
        <f t="shared" ref="I454:I459" si="73">G454*C454</f>
        <v>0</v>
      </c>
      <c r="J454" s="48"/>
      <c r="K454" s="188"/>
      <c r="L454" s="8"/>
    </row>
    <row r="455" spans="1:12">
      <c r="A455" s="5" t="s">
        <v>1082</v>
      </c>
      <c r="B455" s="7" t="s">
        <v>437</v>
      </c>
      <c r="C455" s="89"/>
      <c r="D455" s="90"/>
      <c r="E455" s="91"/>
      <c r="F455" s="92"/>
      <c r="G455" s="96"/>
      <c r="H455" s="96"/>
      <c r="I455" s="94"/>
      <c r="J455" s="95"/>
      <c r="K455" s="188"/>
      <c r="L455" s="8"/>
    </row>
    <row r="456" spans="1:12" ht="13.5" customHeight="1">
      <c r="A456" s="5" t="s">
        <v>1083</v>
      </c>
      <c r="B456" s="6" t="s">
        <v>438</v>
      </c>
      <c r="C456" s="83">
        <v>1</v>
      </c>
      <c r="D456" s="56" t="s">
        <v>495</v>
      </c>
      <c r="E456" s="47"/>
      <c r="F456" s="8"/>
      <c r="G456" s="81"/>
      <c r="H456" s="81"/>
      <c r="I456" s="78">
        <f t="shared" si="73"/>
        <v>0</v>
      </c>
      <c r="J456" s="48"/>
      <c r="K456" s="188"/>
      <c r="L456" s="8"/>
    </row>
    <row r="457" spans="1:12">
      <c r="A457" s="5" t="s">
        <v>1084</v>
      </c>
      <c r="B457" s="6" t="s">
        <v>439</v>
      </c>
      <c r="C457" s="83">
        <v>1</v>
      </c>
      <c r="D457" s="56" t="s">
        <v>495</v>
      </c>
      <c r="E457" s="47"/>
      <c r="F457" s="8"/>
      <c r="G457" s="81"/>
      <c r="H457" s="81"/>
      <c r="I457" s="78">
        <f t="shared" si="73"/>
        <v>0</v>
      </c>
      <c r="J457" s="48"/>
      <c r="K457" s="188"/>
      <c r="L457" s="8"/>
    </row>
    <row r="458" spans="1:12">
      <c r="A458" s="5" t="s">
        <v>1085</v>
      </c>
      <c r="B458" s="6" t="s">
        <v>440</v>
      </c>
      <c r="C458" s="83">
        <v>1</v>
      </c>
      <c r="D458" s="56" t="s">
        <v>495</v>
      </c>
      <c r="E458" s="47"/>
      <c r="F458" s="8"/>
      <c r="G458" s="81"/>
      <c r="H458" s="81"/>
      <c r="I458" s="78">
        <f t="shared" si="73"/>
        <v>0</v>
      </c>
      <c r="J458" s="48"/>
      <c r="K458" s="188"/>
      <c r="L458" s="8"/>
    </row>
    <row r="459" spans="1:12">
      <c r="A459" s="5" t="s">
        <v>1086</v>
      </c>
      <c r="B459" s="6" t="s">
        <v>441</v>
      </c>
      <c r="C459" s="83">
        <v>1</v>
      </c>
      <c r="D459" s="56" t="s">
        <v>495</v>
      </c>
      <c r="E459" s="47"/>
      <c r="F459" s="8"/>
      <c r="G459" s="81"/>
      <c r="H459" s="81"/>
      <c r="I459" s="78">
        <f t="shared" si="73"/>
        <v>0</v>
      </c>
      <c r="J459" s="48"/>
      <c r="K459" s="188"/>
      <c r="L459" s="8"/>
    </row>
    <row r="460" spans="1:12">
      <c r="A460" s="5" t="s">
        <v>1087</v>
      </c>
      <c r="B460" s="6" t="s">
        <v>442</v>
      </c>
      <c r="C460" s="83">
        <v>1</v>
      </c>
      <c r="D460" s="56" t="s">
        <v>495</v>
      </c>
      <c r="E460" s="47"/>
      <c r="F460" s="8"/>
      <c r="G460" s="81"/>
      <c r="H460" s="81"/>
      <c r="I460" s="78">
        <f t="shared" ref="I460" si="74">G460*C460</f>
        <v>0</v>
      </c>
      <c r="J460" s="48"/>
      <c r="K460" s="189"/>
      <c r="L460" s="8"/>
    </row>
    <row r="461" spans="1:12">
      <c r="A461" s="65">
        <v>19</v>
      </c>
      <c r="B461" s="12" t="s">
        <v>147</v>
      </c>
      <c r="C461" s="84"/>
      <c r="D461" s="72"/>
      <c r="E461" s="60"/>
      <c r="F461" s="21"/>
      <c r="G461" s="55"/>
      <c r="H461" s="55"/>
      <c r="I461" s="49"/>
      <c r="J461" s="49"/>
      <c r="K461" s="49"/>
      <c r="L461" s="21"/>
    </row>
    <row r="462" spans="1:12">
      <c r="A462" s="5" t="s">
        <v>1088</v>
      </c>
      <c r="B462" s="6" t="s">
        <v>154</v>
      </c>
      <c r="C462" s="83">
        <v>1</v>
      </c>
      <c r="D462" s="5" t="s">
        <v>495</v>
      </c>
      <c r="E462" s="47"/>
      <c r="F462" s="8"/>
      <c r="G462" s="81"/>
      <c r="H462" s="81"/>
      <c r="I462" s="78">
        <f t="shared" ref="I462:I466" si="75">G462*C462</f>
        <v>0</v>
      </c>
      <c r="J462" s="48"/>
      <c r="K462" s="179">
        <f>SUM(I462:I464,I466:I469)</f>
        <v>0</v>
      </c>
      <c r="L462" s="8"/>
    </row>
    <row r="463" spans="1:12">
      <c r="A463" s="5" t="s">
        <v>1089</v>
      </c>
      <c r="B463" s="6" t="s">
        <v>155</v>
      </c>
      <c r="C463" s="83">
        <v>1</v>
      </c>
      <c r="D463" s="5" t="s">
        <v>495</v>
      </c>
      <c r="E463" s="47"/>
      <c r="F463" s="8"/>
      <c r="G463" s="81"/>
      <c r="H463" s="81"/>
      <c r="I463" s="78">
        <f t="shared" si="75"/>
        <v>0</v>
      </c>
      <c r="J463" s="48"/>
      <c r="K463" s="180"/>
      <c r="L463" s="8"/>
    </row>
    <row r="464" spans="1:12">
      <c r="A464" s="5" t="s">
        <v>1090</v>
      </c>
      <c r="B464" s="6" t="s">
        <v>156</v>
      </c>
      <c r="C464" s="83">
        <v>1</v>
      </c>
      <c r="D464" s="5" t="s">
        <v>495</v>
      </c>
      <c r="E464" s="47"/>
      <c r="F464" s="8"/>
      <c r="G464" s="81"/>
      <c r="H464" s="81"/>
      <c r="I464" s="78">
        <f t="shared" si="75"/>
        <v>0</v>
      </c>
      <c r="J464" s="48"/>
      <c r="K464" s="180"/>
      <c r="L464" s="8"/>
    </row>
    <row r="465" spans="1:12">
      <c r="A465" s="5" t="s">
        <v>1091</v>
      </c>
      <c r="B465" s="7" t="s">
        <v>437</v>
      </c>
      <c r="C465" s="89"/>
      <c r="D465" s="90"/>
      <c r="E465" s="91"/>
      <c r="F465" s="92"/>
      <c r="G465" s="96"/>
      <c r="H465" s="96"/>
      <c r="I465" s="94"/>
      <c r="J465" s="95"/>
      <c r="K465" s="180"/>
      <c r="L465" s="8"/>
    </row>
    <row r="466" spans="1:12">
      <c r="A466" s="5" t="s">
        <v>1092</v>
      </c>
      <c r="B466" s="6" t="s">
        <v>443</v>
      </c>
      <c r="C466" s="83">
        <v>1</v>
      </c>
      <c r="D466" s="5">
        <v>3205471</v>
      </c>
      <c r="E466" s="47"/>
      <c r="F466" s="8"/>
      <c r="G466" s="81"/>
      <c r="H466" s="81"/>
      <c r="I466" s="78">
        <f t="shared" si="75"/>
        <v>0</v>
      </c>
      <c r="J466" s="48"/>
      <c r="K466" s="180"/>
      <c r="L466" s="8"/>
    </row>
    <row r="467" spans="1:12">
      <c r="A467" s="5" t="s">
        <v>1093</v>
      </c>
      <c r="B467" s="6" t="s">
        <v>444</v>
      </c>
      <c r="C467" s="83">
        <v>1</v>
      </c>
      <c r="D467" s="5" t="s">
        <v>495</v>
      </c>
      <c r="E467" s="47"/>
      <c r="F467" s="8"/>
      <c r="G467" s="81"/>
      <c r="H467" s="81"/>
      <c r="I467" s="78">
        <f t="shared" ref="I467:I469" si="76">G467*C467</f>
        <v>0</v>
      </c>
      <c r="J467" s="48"/>
      <c r="K467" s="180"/>
      <c r="L467" s="8"/>
    </row>
    <row r="468" spans="1:12">
      <c r="A468" s="5" t="s">
        <v>1094</v>
      </c>
      <c r="B468" s="6" t="s">
        <v>445</v>
      </c>
      <c r="C468" s="83">
        <v>1</v>
      </c>
      <c r="D468" s="5" t="s">
        <v>495</v>
      </c>
      <c r="E468" s="47"/>
      <c r="F468" s="8"/>
      <c r="G468" s="81"/>
      <c r="H468" s="81"/>
      <c r="I468" s="78">
        <f t="shared" si="76"/>
        <v>0</v>
      </c>
      <c r="J468" s="48"/>
      <c r="K468" s="180"/>
      <c r="L468" s="8"/>
    </row>
    <row r="469" spans="1:12">
      <c r="A469" s="5" t="s">
        <v>1095</v>
      </c>
      <c r="B469" s="6" t="s">
        <v>157</v>
      </c>
      <c r="C469" s="83">
        <v>1</v>
      </c>
      <c r="D469" s="5" t="s">
        <v>495</v>
      </c>
      <c r="E469" s="47"/>
      <c r="F469" s="8"/>
      <c r="G469" s="81"/>
      <c r="H469" s="81"/>
      <c r="I469" s="78">
        <f t="shared" si="76"/>
        <v>0</v>
      </c>
      <c r="J469" s="48"/>
      <c r="K469" s="181"/>
      <c r="L469" s="8"/>
    </row>
    <row r="470" spans="1:12" ht="18">
      <c r="A470" s="182" t="s">
        <v>246</v>
      </c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4"/>
    </row>
    <row r="471" spans="1:12">
      <c r="A471" s="65">
        <v>20</v>
      </c>
      <c r="B471" s="13" t="s">
        <v>710</v>
      </c>
      <c r="C471" s="84"/>
      <c r="D471" s="72"/>
      <c r="E471" s="60"/>
      <c r="F471" s="21"/>
      <c r="G471" s="55"/>
      <c r="H471" s="55"/>
      <c r="I471" s="49"/>
      <c r="J471" s="49"/>
      <c r="K471" s="49"/>
      <c r="L471" s="21"/>
    </row>
    <row r="472" spans="1:12">
      <c r="A472" s="5"/>
      <c r="B472" s="36" t="s">
        <v>172</v>
      </c>
      <c r="C472" s="89"/>
      <c r="D472" s="90"/>
      <c r="E472" s="91"/>
      <c r="F472" s="92"/>
      <c r="G472" s="120"/>
      <c r="H472" s="120"/>
      <c r="I472" s="95"/>
      <c r="J472" s="95"/>
      <c r="K472" s="179">
        <f>SUM(I474:I523)</f>
        <v>0</v>
      </c>
      <c r="L472" s="8"/>
    </row>
    <row r="473" spans="1:12">
      <c r="A473" s="105" t="s">
        <v>711</v>
      </c>
      <c r="B473" s="109" t="s">
        <v>709</v>
      </c>
      <c r="C473" s="89"/>
      <c r="D473" s="90"/>
      <c r="E473" s="91"/>
      <c r="F473" s="92"/>
      <c r="G473" s="120"/>
      <c r="H473" s="120"/>
      <c r="I473" s="95"/>
      <c r="J473" s="95"/>
      <c r="K473" s="188"/>
      <c r="L473" s="8"/>
    </row>
    <row r="474" spans="1:12">
      <c r="A474" s="5" t="s">
        <v>1096</v>
      </c>
      <c r="B474" s="23" t="s">
        <v>120</v>
      </c>
      <c r="C474" s="83">
        <v>10</v>
      </c>
      <c r="D474" s="5" t="s">
        <v>495</v>
      </c>
      <c r="E474" s="47"/>
      <c r="F474" s="8"/>
      <c r="G474" s="81"/>
      <c r="H474" s="81"/>
      <c r="I474" s="78">
        <f t="shared" ref="I474:I477" si="77">G474*C474</f>
        <v>0</v>
      </c>
      <c r="J474" s="48"/>
      <c r="K474" s="188"/>
      <c r="L474" s="8"/>
    </row>
    <row r="475" spans="1:12">
      <c r="A475" s="5" t="s">
        <v>1097</v>
      </c>
      <c r="B475" s="22" t="s">
        <v>121</v>
      </c>
      <c r="C475" s="83">
        <v>100</v>
      </c>
      <c r="D475" s="5" t="s">
        <v>495</v>
      </c>
      <c r="E475" s="47"/>
      <c r="F475" s="8"/>
      <c r="G475" s="81"/>
      <c r="H475" s="81"/>
      <c r="I475" s="78">
        <f t="shared" si="77"/>
        <v>0</v>
      </c>
      <c r="J475" s="48"/>
      <c r="K475" s="188"/>
      <c r="L475" s="8"/>
    </row>
    <row r="476" spans="1:12">
      <c r="A476" s="5" t="s">
        <v>1098</v>
      </c>
      <c r="B476" s="23" t="s">
        <v>122</v>
      </c>
      <c r="C476" s="83">
        <v>10</v>
      </c>
      <c r="D476" s="5" t="s">
        <v>495</v>
      </c>
      <c r="E476" s="47"/>
      <c r="F476" s="8"/>
      <c r="G476" s="81"/>
      <c r="H476" s="81"/>
      <c r="I476" s="78">
        <f t="shared" si="77"/>
        <v>0</v>
      </c>
      <c r="J476" s="48"/>
      <c r="K476" s="188"/>
      <c r="L476" s="8"/>
    </row>
    <row r="477" spans="1:12" ht="27.6">
      <c r="A477" s="5" t="s">
        <v>1099</v>
      </c>
      <c r="B477" s="23" t="s">
        <v>136</v>
      </c>
      <c r="C477" s="83">
        <v>10</v>
      </c>
      <c r="D477" s="5" t="s">
        <v>495</v>
      </c>
      <c r="E477" s="47"/>
      <c r="F477" s="8"/>
      <c r="G477" s="81"/>
      <c r="H477" s="81"/>
      <c r="I477" s="78">
        <f t="shared" si="77"/>
        <v>0</v>
      </c>
      <c r="J477" s="48"/>
      <c r="K477" s="188"/>
      <c r="L477" s="8"/>
    </row>
    <row r="478" spans="1:12">
      <c r="A478" s="5" t="s">
        <v>1100</v>
      </c>
      <c r="B478" s="23" t="s">
        <v>125</v>
      </c>
      <c r="C478" s="83">
        <v>10</v>
      </c>
      <c r="D478" s="5" t="s">
        <v>495</v>
      </c>
      <c r="E478" s="47"/>
      <c r="F478" s="8"/>
      <c r="G478" s="81"/>
      <c r="H478" s="81"/>
      <c r="I478" s="78">
        <f t="shared" ref="I478:I502" si="78">G478*C478</f>
        <v>0</v>
      </c>
      <c r="J478" s="48"/>
      <c r="K478" s="188"/>
      <c r="L478" s="8"/>
    </row>
    <row r="479" spans="1:12">
      <c r="A479" s="5" t="s">
        <v>1101</v>
      </c>
      <c r="B479" s="4" t="s">
        <v>173</v>
      </c>
      <c r="C479" s="83">
        <v>1</v>
      </c>
      <c r="D479" s="5" t="s">
        <v>495</v>
      </c>
      <c r="E479" s="47"/>
      <c r="F479" s="8"/>
      <c r="G479" s="81"/>
      <c r="H479" s="81"/>
      <c r="I479" s="78">
        <f t="shared" si="78"/>
        <v>0</v>
      </c>
      <c r="J479" s="48"/>
      <c r="K479" s="188"/>
      <c r="L479" s="8"/>
    </row>
    <row r="480" spans="1:12">
      <c r="A480" s="5" t="s">
        <v>1102</v>
      </c>
      <c r="B480" s="23" t="s">
        <v>124</v>
      </c>
      <c r="C480" s="83">
        <v>1</v>
      </c>
      <c r="D480" s="5" t="s">
        <v>495</v>
      </c>
      <c r="E480" s="47"/>
      <c r="F480" s="8"/>
      <c r="G480" s="81"/>
      <c r="H480" s="81"/>
      <c r="I480" s="78">
        <f t="shared" si="78"/>
        <v>0</v>
      </c>
      <c r="J480" s="48"/>
      <c r="K480" s="188"/>
      <c r="L480" s="8"/>
    </row>
    <row r="481" spans="1:12">
      <c r="A481" s="5" t="s">
        <v>1103</v>
      </c>
      <c r="B481" s="23" t="s">
        <v>135</v>
      </c>
      <c r="C481" s="83">
        <v>1</v>
      </c>
      <c r="D481" s="5" t="s">
        <v>495</v>
      </c>
      <c r="E481" s="47"/>
      <c r="F481" s="8"/>
      <c r="G481" s="81"/>
      <c r="H481" s="81"/>
      <c r="I481" s="78">
        <f t="shared" si="78"/>
        <v>0</v>
      </c>
      <c r="J481" s="48"/>
      <c r="K481" s="188"/>
      <c r="L481" s="8"/>
    </row>
    <row r="482" spans="1:12">
      <c r="A482" s="5" t="s">
        <v>1104</v>
      </c>
      <c r="B482" s="23" t="s">
        <v>126</v>
      </c>
      <c r="C482" s="83">
        <v>1</v>
      </c>
      <c r="D482" s="5" t="s">
        <v>495</v>
      </c>
      <c r="E482" s="47"/>
      <c r="F482" s="8"/>
      <c r="G482" s="81"/>
      <c r="H482" s="81"/>
      <c r="I482" s="78">
        <f t="shared" si="78"/>
        <v>0</v>
      </c>
      <c r="J482" s="48"/>
      <c r="K482" s="188"/>
      <c r="L482" s="8"/>
    </row>
    <row r="483" spans="1:12">
      <c r="A483" s="5" t="s">
        <v>1105</v>
      </c>
      <c r="B483" s="23" t="s">
        <v>185</v>
      </c>
      <c r="C483" s="89"/>
      <c r="D483" s="90"/>
      <c r="E483" s="91"/>
      <c r="F483" s="92"/>
      <c r="G483" s="96"/>
      <c r="H483" s="96"/>
      <c r="I483" s="94"/>
      <c r="J483" s="95"/>
      <c r="K483" s="188"/>
      <c r="L483" s="8"/>
    </row>
    <row r="484" spans="1:12">
      <c r="A484" s="5" t="s">
        <v>1106</v>
      </c>
      <c r="B484" s="23" t="s">
        <v>178</v>
      </c>
      <c r="C484" s="83">
        <v>1</v>
      </c>
      <c r="D484" s="5">
        <v>3205701</v>
      </c>
      <c r="E484" s="47"/>
      <c r="F484" s="8"/>
      <c r="G484" s="81"/>
      <c r="H484" s="81"/>
      <c r="I484" s="78">
        <f t="shared" si="78"/>
        <v>0</v>
      </c>
      <c r="J484" s="48"/>
      <c r="K484" s="188"/>
      <c r="L484" s="8"/>
    </row>
    <row r="485" spans="1:12">
      <c r="A485" s="5" t="s">
        <v>1107</v>
      </c>
      <c r="B485" s="23" t="s">
        <v>179</v>
      </c>
      <c r="C485" s="83">
        <v>1</v>
      </c>
      <c r="D485" s="5" t="s">
        <v>495</v>
      </c>
      <c r="E485" s="47"/>
      <c r="F485" s="8"/>
      <c r="G485" s="81"/>
      <c r="H485" s="81"/>
      <c r="I485" s="78">
        <f t="shared" si="78"/>
        <v>0</v>
      </c>
      <c r="J485" s="48"/>
      <c r="K485" s="188"/>
      <c r="L485" s="8"/>
    </row>
    <row r="486" spans="1:12">
      <c r="A486" s="5" t="s">
        <v>1108</v>
      </c>
      <c r="B486" s="23" t="s">
        <v>180</v>
      </c>
      <c r="C486" s="83">
        <v>1</v>
      </c>
      <c r="D486" s="5" t="s">
        <v>495</v>
      </c>
      <c r="E486" s="47"/>
      <c r="F486" s="8"/>
      <c r="G486" s="81"/>
      <c r="H486" s="81"/>
      <c r="I486" s="78">
        <f t="shared" si="78"/>
        <v>0</v>
      </c>
      <c r="J486" s="48"/>
      <c r="K486" s="188"/>
      <c r="L486" s="8"/>
    </row>
    <row r="487" spans="1:12">
      <c r="A487" s="5" t="s">
        <v>1109</v>
      </c>
      <c r="B487" s="23" t="s">
        <v>181</v>
      </c>
      <c r="C487" s="83">
        <v>1</v>
      </c>
      <c r="D487" s="5" t="s">
        <v>495</v>
      </c>
      <c r="E487" s="47"/>
      <c r="F487" s="8"/>
      <c r="G487" s="81"/>
      <c r="H487" s="81"/>
      <c r="I487" s="78">
        <f t="shared" si="78"/>
        <v>0</v>
      </c>
      <c r="J487" s="48"/>
      <c r="K487" s="188"/>
      <c r="L487" s="8"/>
    </row>
    <row r="488" spans="1:12">
      <c r="A488" s="5" t="s">
        <v>1110</v>
      </c>
      <c r="B488" s="23" t="s">
        <v>132</v>
      </c>
      <c r="C488" s="89"/>
      <c r="D488" s="90"/>
      <c r="E488" s="91"/>
      <c r="F488" s="92"/>
      <c r="G488" s="96"/>
      <c r="H488" s="96"/>
      <c r="I488" s="94"/>
      <c r="J488" s="95"/>
      <c r="K488" s="188"/>
      <c r="L488" s="8"/>
    </row>
    <row r="489" spans="1:12">
      <c r="A489" s="5" t="s">
        <v>1111</v>
      </c>
      <c r="B489" s="23" t="s">
        <v>174</v>
      </c>
      <c r="C489" s="83">
        <v>1</v>
      </c>
      <c r="D489" s="5" t="s">
        <v>495</v>
      </c>
      <c r="E489" s="47"/>
      <c r="F489" s="8"/>
      <c r="G489" s="81"/>
      <c r="H489" s="81"/>
      <c r="I489" s="78">
        <f t="shared" si="78"/>
        <v>0</v>
      </c>
      <c r="J489" s="48"/>
      <c r="K489" s="188"/>
      <c r="L489" s="8"/>
    </row>
    <row r="490" spans="1:12">
      <c r="A490" s="5" t="s">
        <v>1112</v>
      </c>
      <c r="B490" s="23" t="s">
        <v>175</v>
      </c>
      <c r="C490" s="83">
        <v>1</v>
      </c>
      <c r="D490" s="5" t="s">
        <v>495</v>
      </c>
      <c r="E490" s="47"/>
      <c r="F490" s="8"/>
      <c r="G490" s="81"/>
      <c r="H490" s="81"/>
      <c r="I490" s="78">
        <f t="shared" si="78"/>
        <v>0</v>
      </c>
      <c r="J490" s="48"/>
      <c r="K490" s="188"/>
      <c r="L490" s="8"/>
    </row>
    <row r="491" spans="1:12">
      <c r="A491" s="5" t="s">
        <v>1113</v>
      </c>
      <c r="B491" s="23" t="s">
        <v>176</v>
      </c>
      <c r="C491" s="83">
        <v>1</v>
      </c>
      <c r="D491" s="5" t="s">
        <v>495</v>
      </c>
      <c r="E491" s="47"/>
      <c r="F491" s="8"/>
      <c r="G491" s="81"/>
      <c r="H491" s="81"/>
      <c r="I491" s="78">
        <f t="shared" si="78"/>
        <v>0</v>
      </c>
      <c r="J491" s="48"/>
      <c r="K491" s="188"/>
      <c r="L491" s="8"/>
    </row>
    <row r="492" spans="1:12">
      <c r="A492" s="5" t="s">
        <v>1114</v>
      </c>
      <c r="B492" s="23" t="s">
        <v>177</v>
      </c>
      <c r="C492" s="83">
        <v>1</v>
      </c>
      <c r="D492" s="5" t="s">
        <v>495</v>
      </c>
      <c r="E492" s="47"/>
      <c r="F492" s="8"/>
      <c r="G492" s="81"/>
      <c r="H492" s="81"/>
      <c r="I492" s="78">
        <f t="shared" si="78"/>
        <v>0</v>
      </c>
      <c r="J492" s="48"/>
      <c r="K492" s="188"/>
      <c r="L492" s="8"/>
    </row>
    <row r="493" spans="1:12">
      <c r="A493" s="73" t="s">
        <v>1115</v>
      </c>
      <c r="B493" s="23" t="s">
        <v>131</v>
      </c>
      <c r="C493" s="83">
        <v>1</v>
      </c>
      <c r="D493" s="5">
        <v>3205705</v>
      </c>
      <c r="E493" s="47"/>
      <c r="F493" s="8"/>
      <c r="G493" s="81"/>
      <c r="H493" s="81"/>
      <c r="I493" s="78">
        <f t="shared" si="78"/>
        <v>0</v>
      </c>
      <c r="J493" s="48"/>
      <c r="K493" s="188"/>
      <c r="L493" s="8"/>
    </row>
    <row r="494" spans="1:12">
      <c r="A494" s="5" t="s">
        <v>1116</v>
      </c>
      <c r="B494" s="23" t="s">
        <v>186</v>
      </c>
      <c r="C494" s="89"/>
      <c r="D494" s="90"/>
      <c r="E494" s="91"/>
      <c r="F494" s="92"/>
      <c r="G494" s="96"/>
      <c r="H494" s="96"/>
      <c r="I494" s="94"/>
      <c r="J494" s="95"/>
      <c r="K494" s="188"/>
      <c r="L494" s="8"/>
    </row>
    <row r="495" spans="1:12">
      <c r="A495" s="5" t="s">
        <v>1117</v>
      </c>
      <c r="B495" s="23" t="s">
        <v>182</v>
      </c>
      <c r="C495" s="83">
        <v>1</v>
      </c>
      <c r="D495" s="5" t="s">
        <v>495</v>
      </c>
      <c r="E495" s="47"/>
      <c r="F495" s="8"/>
      <c r="G495" s="81"/>
      <c r="H495" s="81"/>
      <c r="I495" s="78">
        <f t="shared" si="78"/>
        <v>0</v>
      </c>
      <c r="J495" s="48"/>
      <c r="K495" s="188"/>
      <c r="L495" s="8"/>
    </row>
    <row r="496" spans="1:12">
      <c r="A496" s="5" t="s">
        <v>1118</v>
      </c>
      <c r="B496" s="23" t="s">
        <v>183</v>
      </c>
      <c r="C496" s="83">
        <v>1</v>
      </c>
      <c r="D496" s="5" t="s">
        <v>495</v>
      </c>
      <c r="E496" s="47"/>
      <c r="F496" s="8"/>
      <c r="G496" s="81"/>
      <c r="H496" s="81"/>
      <c r="I496" s="78">
        <f t="shared" si="78"/>
        <v>0</v>
      </c>
      <c r="J496" s="48"/>
      <c r="K496" s="188"/>
      <c r="L496" s="8"/>
    </row>
    <row r="497" spans="1:12">
      <c r="A497" s="5" t="s">
        <v>1119</v>
      </c>
      <c r="B497" s="23" t="s">
        <v>184</v>
      </c>
      <c r="C497" s="83">
        <v>1</v>
      </c>
      <c r="D497" s="5" t="s">
        <v>495</v>
      </c>
      <c r="E497" s="47"/>
      <c r="F497" s="8"/>
      <c r="G497" s="81"/>
      <c r="H497" s="81"/>
      <c r="I497" s="78">
        <f t="shared" si="78"/>
        <v>0</v>
      </c>
      <c r="J497" s="48"/>
      <c r="K497" s="188"/>
      <c r="L497" s="8"/>
    </row>
    <row r="498" spans="1:12">
      <c r="A498" s="5" t="s">
        <v>1120</v>
      </c>
      <c r="B498" s="23" t="s">
        <v>133</v>
      </c>
      <c r="C498" s="83">
        <v>5</v>
      </c>
      <c r="D498" s="5" t="s">
        <v>495</v>
      </c>
      <c r="E498" s="47"/>
      <c r="F498" s="8"/>
      <c r="G498" s="81"/>
      <c r="H498" s="81"/>
      <c r="I498" s="78">
        <f t="shared" si="78"/>
        <v>0</v>
      </c>
      <c r="J498" s="48"/>
      <c r="K498" s="188"/>
      <c r="L498" s="8"/>
    </row>
    <row r="499" spans="1:12">
      <c r="A499" s="73" t="s">
        <v>1121</v>
      </c>
      <c r="B499" s="23" t="s">
        <v>134</v>
      </c>
      <c r="C499" s="83">
        <v>10</v>
      </c>
      <c r="D499" s="5" t="s">
        <v>495</v>
      </c>
      <c r="E499" s="47"/>
      <c r="F499" s="8"/>
      <c r="G499" s="81"/>
      <c r="H499" s="81"/>
      <c r="I499" s="78">
        <f t="shared" si="78"/>
        <v>0</v>
      </c>
      <c r="J499" s="48"/>
      <c r="K499" s="188"/>
      <c r="L499" s="8"/>
    </row>
    <row r="500" spans="1:12">
      <c r="A500" s="5" t="s">
        <v>1122</v>
      </c>
      <c r="B500" s="40" t="s">
        <v>715</v>
      </c>
      <c r="C500" s="83">
        <v>20</v>
      </c>
      <c r="D500" s="5" t="s">
        <v>495</v>
      </c>
      <c r="E500" s="47"/>
      <c r="F500" s="8"/>
      <c r="G500" s="87"/>
      <c r="H500" s="87"/>
      <c r="I500" s="78">
        <f t="shared" si="78"/>
        <v>0</v>
      </c>
      <c r="J500" s="48"/>
      <c r="K500" s="188"/>
      <c r="L500" s="8"/>
    </row>
    <row r="501" spans="1:12">
      <c r="A501" s="73" t="s">
        <v>1123</v>
      </c>
      <c r="B501" s="40" t="s">
        <v>716</v>
      </c>
      <c r="C501" s="83">
        <v>5</v>
      </c>
      <c r="D501" s="5" t="s">
        <v>495</v>
      </c>
      <c r="E501" s="47"/>
      <c r="F501" s="8"/>
      <c r="G501" s="87"/>
      <c r="H501" s="87"/>
      <c r="I501" s="78">
        <f t="shared" si="78"/>
        <v>0</v>
      </c>
      <c r="J501" s="48"/>
      <c r="K501" s="188"/>
      <c r="L501" s="8"/>
    </row>
    <row r="502" spans="1:12">
      <c r="A502" s="5" t="s">
        <v>1124</v>
      </c>
      <c r="B502" s="40" t="s">
        <v>714</v>
      </c>
      <c r="C502" s="83">
        <v>20</v>
      </c>
      <c r="D502" s="5" t="s">
        <v>495</v>
      </c>
      <c r="E502" s="47"/>
      <c r="F502" s="8"/>
      <c r="G502" s="87"/>
      <c r="H502" s="87"/>
      <c r="I502" s="78">
        <f t="shared" si="78"/>
        <v>0</v>
      </c>
      <c r="J502" s="48"/>
      <c r="K502" s="188"/>
      <c r="L502" s="8"/>
    </row>
    <row r="503" spans="1:12" s="107" customFormat="1">
      <c r="A503" s="105" t="s">
        <v>712</v>
      </c>
      <c r="B503" s="114" t="s">
        <v>661</v>
      </c>
      <c r="C503" s="124"/>
      <c r="D503" s="125"/>
      <c r="E503" s="143"/>
      <c r="F503" s="127"/>
      <c r="G503" s="128"/>
      <c r="H503" s="128"/>
      <c r="I503" s="129"/>
      <c r="J503" s="129"/>
      <c r="K503" s="188"/>
      <c r="L503" s="106"/>
    </row>
    <row r="504" spans="1:12" ht="27.6">
      <c r="A504" s="5" t="s">
        <v>1125</v>
      </c>
      <c r="B504" s="23" t="s">
        <v>128</v>
      </c>
      <c r="C504" s="83">
        <v>1</v>
      </c>
      <c r="D504" s="5" t="s">
        <v>495</v>
      </c>
      <c r="E504" s="47"/>
      <c r="F504" s="8"/>
      <c r="G504" s="81"/>
      <c r="H504" s="81"/>
      <c r="I504" s="78">
        <f t="shared" ref="I504:I509" si="79">G504*C504</f>
        <v>0</v>
      </c>
      <c r="J504" s="48"/>
      <c r="K504" s="188"/>
      <c r="L504" s="8"/>
    </row>
    <row r="505" spans="1:12" ht="27.6">
      <c r="A505" s="5" t="s">
        <v>1126</v>
      </c>
      <c r="B505" s="23" t="s">
        <v>720</v>
      </c>
      <c r="C505" s="83">
        <v>1</v>
      </c>
      <c r="D505" s="5" t="s">
        <v>495</v>
      </c>
      <c r="E505" s="47"/>
      <c r="F505" s="8"/>
      <c r="G505" s="81"/>
      <c r="H505" s="81"/>
      <c r="I505" s="78">
        <f t="shared" ref="I505:I506" si="80">G505*C505</f>
        <v>0</v>
      </c>
      <c r="J505" s="48"/>
      <c r="K505" s="188"/>
      <c r="L505" s="8"/>
    </row>
    <row r="506" spans="1:12">
      <c r="A506" s="5" t="s">
        <v>1127</v>
      </c>
      <c r="B506" s="23" t="s">
        <v>721</v>
      </c>
      <c r="C506" s="83">
        <v>1</v>
      </c>
      <c r="D506" s="5" t="s">
        <v>495</v>
      </c>
      <c r="E506" s="47"/>
      <c r="F506" s="8"/>
      <c r="G506" s="81"/>
      <c r="H506" s="81"/>
      <c r="I506" s="78">
        <f t="shared" si="80"/>
        <v>0</v>
      </c>
      <c r="J506" s="48"/>
      <c r="K506" s="188"/>
      <c r="L506" s="8"/>
    </row>
    <row r="507" spans="1:12" ht="27.6">
      <c r="A507" s="5" t="s">
        <v>1128</v>
      </c>
      <c r="B507" s="23" t="s">
        <v>129</v>
      </c>
      <c r="C507" s="83">
        <v>1</v>
      </c>
      <c r="D507" s="5" t="s">
        <v>495</v>
      </c>
      <c r="E507" s="47"/>
      <c r="F507" s="8"/>
      <c r="G507" s="81"/>
      <c r="H507" s="81"/>
      <c r="I507" s="78">
        <f t="shared" si="79"/>
        <v>0</v>
      </c>
      <c r="J507" s="48"/>
      <c r="K507" s="188"/>
      <c r="L507" s="8"/>
    </row>
    <row r="508" spans="1:12" ht="27.6">
      <c r="A508" s="5" t="s">
        <v>1129</v>
      </c>
      <c r="B508" s="23" t="s">
        <v>130</v>
      </c>
      <c r="C508" s="83">
        <v>10</v>
      </c>
      <c r="D508" s="5" t="s">
        <v>495</v>
      </c>
      <c r="E508" s="47"/>
      <c r="F508" s="8"/>
      <c r="G508" s="81"/>
      <c r="H508" s="81"/>
      <c r="I508" s="78">
        <f t="shared" si="79"/>
        <v>0</v>
      </c>
      <c r="J508" s="48"/>
      <c r="K508" s="188"/>
      <c r="L508" s="8"/>
    </row>
    <row r="509" spans="1:12">
      <c r="A509" s="5" t="s">
        <v>1130</v>
      </c>
      <c r="B509" s="23" t="s">
        <v>127</v>
      </c>
      <c r="C509" s="83">
        <v>1</v>
      </c>
      <c r="D509" s="5" t="s">
        <v>495</v>
      </c>
      <c r="E509" s="47"/>
      <c r="F509" s="8"/>
      <c r="G509" s="81"/>
      <c r="H509" s="81"/>
      <c r="I509" s="78">
        <f t="shared" si="79"/>
        <v>0</v>
      </c>
      <c r="J509" s="48"/>
      <c r="K509" s="188"/>
      <c r="L509" s="8"/>
    </row>
    <row r="510" spans="1:12" s="107" customFormat="1">
      <c r="A510" s="105" t="s">
        <v>713</v>
      </c>
      <c r="B510" s="114" t="s">
        <v>657</v>
      </c>
      <c r="C510" s="124"/>
      <c r="D510" s="125"/>
      <c r="E510" s="143"/>
      <c r="F510" s="127"/>
      <c r="G510" s="128"/>
      <c r="H510" s="128"/>
      <c r="I510" s="129"/>
      <c r="J510" s="129"/>
      <c r="K510" s="188"/>
      <c r="L510" s="106"/>
    </row>
    <row r="511" spans="1:12">
      <c r="A511" s="5" t="s">
        <v>1131</v>
      </c>
      <c r="B511" s="23" t="s">
        <v>123</v>
      </c>
      <c r="C511" s="83">
        <v>1</v>
      </c>
      <c r="D511" s="5" t="s">
        <v>495</v>
      </c>
      <c r="E511" s="47"/>
      <c r="F511" s="8"/>
      <c r="G511" s="81"/>
      <c r="H511" s="81"/>
      <c r="I511" s="78">
        <f t="shared" ref="I511:I514" si="81">G511*C511</f>
        <v>0</v>
      </c>
      <c r="J511" s="48"/>
      <c r="K511" s="188"/>
      <c r="L511" s="8"/>
    </row>
    <row r="512" spans="1:12" ht="28.2">
      <c r="A512" s="5" t="s">
        <v>1132</v>
      </c>
      <c r="B512" s="6" t="s">
        <v>171</v>
      </c>
      <c r="C512" s="83">
        <v>50</v>
      </c>
      <c r="D512" s="5">
        <v>166400023</v>
      </c>
      <c r="E512" s="47"/>
      <c r="F512" s="8"/>
      <c r="G512" s="81"/>
      <c r="H512" s="81"/>
      <c r="I512" s="78">
        <f t="shared" si="81"/>
        <v>0</v>
      </c>
      <c r="J512" s="48"/>
      <c r="K512" s="188"/>
      <c r="L512" s="8"/>
    </row>
    <row r="513" spans="1:12">
      <c r="A513" s="5" t="s">
        <v>1133</v>
      </c>
      <c r="B513" s="7" t="s">
        <v>137</v>
      </c>
      <c r="C513" s="83">
        <v>10</v>
      </c>
      <c r="D513" s="5" t="s">
        <v>495</v>
      </c>
      <c r="E513" s="47"/>
      <c r="F513" s="8"/>
      <c r="G513" s="81"/>
      <c r="H513" s="81"/>
      <c r="I513" s="78">
        <f t="shared" si="81"/>
        <v>0</v>
      </c>
      <c r="J513" s="48"/>
      <c r="K513" s="188"/>
      <c r="L513" s="8"/>
    </row>
    <row r="514" spans="1:12" ht="28.2">
      <c r="A514" s="5" t="s">
        <v>1134</v>
      </c>
      <c r="B514" s="6" t="s">
        <v>139</v>
      </c>
      <c r="C514" s="83">
        <v>1</v>
      </c>
      <c r="D514" s="5" t="s">
        <v>495</v>
      </c>
      <c r="E514" s="47"/>
      <c r="F514" s="8"/>
      <c r="G514" s="81"/>
      <c r="H514" s="81"/>
      <c r="I514" s="78">
        <f t="shared" si="81"/>
        <v>0</v>
      </c>
      <c r="J514" s="48"/>
      <c r="K514" s="188"/>
      <c r="L514" s="8"/>
    </row>
    <row r="515" spans="1:12" s="107" customFormat="1">
      <c r="A515" s="105" t="s">
        <v>717</v>
      </c>
      <c r="B515" s="52" t="s">
        <v>660</v>
      </c>
      <c r="C515" s="124"/>
      <c r="D515" s="125"/>
      <c r="E515" s="143"/>
      <c r="F515" s="127"/>
      <c r="G515" s="128"/>
      <c r="H515" s="128"/>
      <c r="I515" s="129"/>
      <c r="J515" s="129"/>
      <c r="K515" s="188"/>
      <c r="L515" s="106"/>
    </row>
    <row r="516" spans="1:12">
      <c r="A516" s="5" t="s">
        <v>1135</v>
      </c>
      <c r="B516" s="7" t="s">
        <v>138</v>
      </c>
      <c r="C516" s="83">
        <v>1</v>
      </c>
      <c r="D516" s="5" t="s">
        <v>495</v>
      </c>
      <c r="E516" s="47"/>
      <c r="F516" s="8"/>
      <c r="G516" s="81"/>
      <c r="H516" s="81"/>
      <c r="I516" s="78">
        <f t="shared" ref="I516:I518" si="82">G516*C516</f>
        <v>0</v>
      </c>
      <c r="J516" s="48"/>
      <c r="K516" s="188"/>
      <c r="L516" s="8"/>
    </row>
    <row r="517" spans="1:12">
      <c r="A517" s="5" t="s">
        <v>1136</v>
      </c>
      <c r="B517" s="7" t="s">
        <v>140</v>
      </c>
      <c r="C517" s="83">
        <v>1</v>
      </c>
      <c r="D517" s="5" t="s">
        <v>495</v>
      </c>
      <c r="E517" s="47"/>
      <c r="F517" s="8"/>
      <c r="G517" s="81"/>
      <c r="H517" s="81"/>
      <c r="I517" s="78">
        <f t="shared" si="82"/>
        <v>0</v>
      </c>
      <c r="J517" s="48"/>
      <c r="K517" s="188"/>
      <c r="L517" s="8"/>
    </row>
    <row r="518" spans="1:12">
      <c r="A518" s="5" t="s">
        <v>1137</v>
      </c>
      <c r="B518" s="7" t="s">
        <v>166</v>
      </c>
      <c r="C518" s="83">
        <v>1</v>
      </c>
      <c r="D518" s="5" t="s">
        <v>495</v>
      </c>
      <c r="E518" s="47"/>
      <c r="F518" s="8"/>
      <c r="G518" s="81"/>
      <c r="H518" s="81"/>
      <c r="I518" s="78">
        <f t="shared" si="82"/>
        <v>0</v>
      </c>
      <c r="J518" s="48"/>
      <c r="K518" s="188"/>
      <c r="L518" s="8"/>
    </row>
    <row r="519" spans="1:12">
      <c r="A519" s="5" t="s">
        <v>1138</v>
      </c>
      <c r="B519" s="7" t="s">
        <v>167</v>
      </c>
      <c r="C519" s="89"/>
      <c r="D519" s="90"/>
      <c r="E519" s="91"/>
      <c r="F519" s="92"/>
      <c r="G519" s="96"/>
      <c r="H519" s="96"/>
      <c r="I519" s="94"/>
      <c r="J519" s="95"/>
      <c r="K519" s="188"/>
      <c r="L519" s="8"/>
    </row>
    <row r="520" spans="1:12">
      <c r="A520" s="5" t="s">
        <v>1139</v>
      </c>
      <c r="B520" s="7" t="s">
        <v>170</v>
      </c>
      <c r="C520" s="83">
        <v>1</v>
      </c>
      <c r="D520" s="5" t="s">
        <v>495</v>
      </c>
      <c r="E520" s="47"/>
      <c r="F520" s="8"/>
      <c r="G520" s="81"/>
      <c r="H520" s="81"/>
      <c r="I520" s="78">
        <f t="shared" ref="I520:I523" si="83">G520*C520</f>
        <v>0</v>
      </c>
      <c r="J520" s="48"/>
      <c r="K520" s="188"/>
      <c r="L520" s="8"/>
    </row>
    <row r="521" spans="1:12">
      <c r="A521" s="5" t="s">
        <v>1140</v>
      </c>
      <c r="B521" s="7" t="s">
        <v>168</v>
      </c>
      <c r="C521" s="83">
        <v>1</v>
      </c>
      <c r="D521" s="5" t="s">
        <v>495</v>
      </c>
      <c r="E521" s="47"/>
      <c r="F521" s="8"/>
      <c r="G521" s="81"/>
      <c r="H521" s="81"/>
      <c r="I521" s="78">
        <f t="shared" si="83"/>
        <v>0</v>
      </c>
      <c r="J521" s="48"/>
      <c r="K521" s="188"/>
      <c r="L521" s="8"/>
    </row>
    <row r="522" spans="1:12">
      <c r="A522" s="5" t="s">
        <v>1141</v>
      </c>
      <c r="B522" s="7" t="s">
        <v>169</v>
      </c>
      <c r="C522" s="83">
        <v>1</v>
      </c>
      <c r="D522" s="5" t="s">
        <v>495</v>
      </c>
      <c r="E522" s="47"/>
      <c r="F522" s="8"/>
      <c r="G522" s="81"/>
      <c r="H522" s="81"/>
      <c r="I522" s="78">
        <f t="shared" si="83"/>
        <v>0</v>
      </c>
      <c r="J522" s="48"/>
      <c r="K522" s="188"/>
      <c r="L522" s="8"/>
    </row>
    <row r="523" spans="1:12" ht="28.8">
      <c r="A523" s="105" t="s">
        <v>718</v>
      </c>
      <c r="B523" s="116" t="s">
        <v>719</v>
      </c>
      <c r="C523" s="83">
        <v>1</v>
      </c>
      <c r="D523" s="5" t="s">
        <v>495</v>
      </c>
      <c r="E523" s="47"/>
      <c r="F523" s="8"/>
      <c r="G523" s="81"/>
      <c r="H523" s="81"/>
      <c r="I523" s="78">
        <f t="shared" si="83"/>
        <v>0</v>
      </c>
      <c r="J523" s="48"/>
      <c r="K523" s="189"/>
      <c r="L523" s="8"/>
    </row>
    <row r="524" spans="1:12" ht="18">
      <c r="A524" s="182" t="s">
        <v>608</v>
      </c>
      <c r="B524" s="186"/>
      <c r="C524" s="186"/>
      <c r="D524" s="186"/>
      <c r="E524" s="186"/>
      <c r="F524" s="183"/>
      <c r="G524" s="183"/>
      <c r="H524" s="183"/>
      <c r="I524" s="183"/>
      <c r="J524" s="183"/>
      <c r="K524" s="183"/>
      <c r="L524" s="184"/>
    </row>
    <row r="525" spans="1:12">
      <c r="A525" s="65">
        <v>21</v>
      </c>
      <c r="B525" s="102" t="s">
        <v>612</v>
      </c>
      <c r="C525" s="155"/>
      <c r="D525" s="155"/>
      <c r="E525" s="102"/>
      <c r="F525" s="69"/>
      <c r="G525" s="69"/>
      <c r="H525" s="69"/>
      <c r="I525" s="69"/>
      <c r="J525" s="69"/>
      <c r="K525" s="69"/>
      <c r="L525" s="69"/>
    </row>
    <row r="526" spans="1:12">
      <c r="A526" s="153"/>
      <c r="B526" s="20" t="s">
        <v>609</v>
      </c>
      <c r="C526" s="20"/>
      <c r="D526" s="20"/>
      <c r="E526" s="20"/>
      <c r="F526" s="153"/>
      <c r="G526" s="154"/>
      <c r="H526" s="154"/>
      <c r="I526" s="154"/>
      <c r="J526" s="154"/>
      <c r="K526" s="198">
        <f>SUM(I531:I533)</f>
        <v>0</v>
      </c>
      <c r="L526" s="153"/>
    </row>
    <row r="527" spans="1:12">
      <c r="A527" s="153"/>
      <c r="B527" s="20" t="s">
        <v>610</v>
      </c>
      <c r="C527" s="20"/>
      <c r="D527" s="20"/>
      <c r="E527" s="20"/>
      <c r="F527" s="153"/>
      <c r="G527" s="154"/>
      <c r="H527" s="154"/>
      <c r="I527" s="154"/>
      <c r="J527" s="154"/>
      <c r="K527" s="199"/>
      <c r="L527" s="153"/>
    </row>
    <row r="528" spans="1:12">
      <c r="A528" s="153"/>
      <c r="B528" s="20" t="s">
        <v>611</v>
      </c>
      <c r="C528" s="20"/>
      <c r="D528" s="20"/>
      <c r="E528" s="20"/>
      <c r="F528" s="153"/>
      <c r="G528" s="154"/>
      <c r="H528" s="154"/>
      <c r="I528" s="154"/>
      <c r="J528" s="154"/>
      <c r="K528" s="199"/>
      <c r="L528" s="153"/>
    </row>
    <row r="529" spans="1:12">
      <c r="A529" s="153"/>
      <c r="B529" s="20" t="s">
        <v>613</v>
      </c>
      <c r="C529" s="20"/>
      <c r="D529" s="20"/>
      <c r="E529" s="20"/>
      <c r="F529" s="153"/>
      <c r="G529" s="154"/>
      <c r="H529" s="154"/>
      <c r="I529" s="154"/>
      <c r="J529" s="154"/>
      <c r="K529" s="199"/>
      <c r="L529" s="153"/>
    </row>
    <row r="530" spans="1:12">
      <c r="A530" s="153"/>
      <c r="B530" s="103" t="s">
        <v>158</v>
      </c>
      <c r="C530" s="20"/>
      <c r="D530" s="20"/>
      <c r="E530" s="20"/>
      <c r="F530" s="153"/>
      <c r="G530" s="154"/>
      <c r="H530" s="154"/>
      <c r="I530" s="154"/>
      <c r="J530" s="154"/>
      <c r="K530" s="199"/>
      <c r="L530" s="153"/>
    </row>
    <row r="531" spans="1:12" ht="27.6">
      <c r="A531" s="5" t="s">
        <v>1142</v>
      </c>
      <c r="B531" s="20" t="s">
        <v>617</v>
      </c>
      <c r="C531" s="45">
        <v>50</v>
      </c>
      <c r="D531" s="45">
        <v>16640001402</v>
      </c>
      <c r="E531" s="20"/>
      <c r="F531" s="153"/>
      <c r="G531" s="81"/>
      <c r="H531" s="81"/>
      <c r="I531" s="78">
        <f t="shared" ref="I531" si="84">G531*C531</f>
        <v>0</v>
      </c>
      <c r="J531" s="153"/>
      <c r="K531" s="199"/>
      <c r="L531" s="153"/>
    </row>
    <row r="532" spans="1:12" ht="27.6">
      <c r="A532" s="5" t="s">
        <v>1143</v>
      </c>
      <c r="B532" s="20" t="s">
        <v>619</v>
      </c>
      <c r="C532" s="45">
        <v>12000</v>
      </c>
      <c r="D532" s="45">
        <v>166400014</v>
      </c>
      <c r="E532" s="20"/>
      <c r="F532" s="153"/>
      <c r="G532" s="81"/>
      <c r="H532" s="81"/>
      <c r="I532" s="78">
        <f t="shared" ref="I532:I533" si="85">G532*C532</f>
        <v>0</v>
      </c>
      <c r="J532" s="153"/>
      <c r="K532" s="199"/>
      <c r="L532" s="153"/>
    </row>
    <row r="533" spans="1:12" ht="27.6">
      <c r="A533" s="5" t="s">
        <v>1144</v>
      </c>
      <c r="B533" s="20" t="s">
        <v>618</v>
      </c>
      <c r="C533" s="45">
        <v>2000</v>
      </c>
      <c r="D533" s="45">
        <v>16640001401</v>
      </c>
      <c r="E533" s="20"/>
      <c r="F533" s="153"/>
      <c r="G533" s="81"/>
      <c r="H533" s="81"/>
      <c r="I533" s="78">
        <f t="shared" si="85"/>
        <v>0</v>
      </c>
      <c r="J533" s="153"/>
      <c r="K533" s="200"/>
      <c r="L533" s="153"/>
    </row>
    <row r="534" spans="1:12" ht="18">
      <c r="A534" s="182" t="s">
        <v>247</v>
      </c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4"/>
    </row>
    <row r="535" spans="1:12">
      <c r="A535" s="65">
        <v>22</v>
      </c>
      <c r="B535" s="12" t="s">
        <v>722</v>
      </c>
      <c r="C535" s="84"/>
      <c r="D535" s="72"/>
      <c r="E535" s="60"/>
      <c r="F535" s="21"/>
      <c r="G535" s="55"/>
      <c r="H535" s="55"/>
      <c r="I535" s="49"/>
      <c r="J535" s="49"/>
      <c r="K535" s="49"/>
      <c r="L535" s="21"/>
    </row>
    <row r="536" spans="1:12">
      <c r="A536" s="5"/>
      <c r="B536" s="23" t="s">
        <v>357</v>
      </c>
      <c r="C536" s="89"/>
      <c r="D536" s="90"/>
      <c r="E536" s="91"/>
      <c r="F536" s="92"/>
      <c r="G536" s="120"/>
      <c r="H536" s="120"/>
      <c r="I536" s="95"/>
      <c r="J536" s="95"/>
      <c r="K536" s="179">
        <f>SUM(I539:I543)</f>
        <v>0</v>
      </c>
      <c r="L536" s="8"/>
    </row>
    <row r="537" spans="1:12">
      <c r="A537" s="5"/>
      <c r="B537" s="23" t="s">
        <v>160</v>
      </c>
      <c r="C537" s="89"/>
      <c r="D537" s="90"/>
      <c r="E537" s="91"/>
      <c r="F537" s="92"/>
      <c r="G537" s="120"/>
      <c r="H537" s="120"/>
      <c r="I537" s="95"/>
      <c r="J537" s="95"/>
      <c r="K537" s="180"/>
      <c r="L537" s="8"/>
    </row>
    <row r="538" spans="1:12">
      <c r="A538" s="5"/>
      <c r="B538" s="28" t="s">
        <v>158</v>
      </c>
      <c r="C538" s="89"/>
      <c r="D538" s="90"/>
      <c r="E538" s="91"/>
      <c r="F538" s="92"/>
      <c r="G538" s="120"/>
      <c r="H538" s="120"/>
      <c r="I538" s="95"/>
      <c r="J538" s="95"/>
      <c r="K538" s="180"/>
      <c r="L538" s="8"/>
    </row>
    <row r="539" spans="1:12">
      <c r="A539" s="5" t="s">
        <v>1145</v>
      </c>
      <c r="B539" s="37" t="s">
        <v>596</v>
      </c>
      <c r="C539" s="83">
        <v>20</v>
      </c>
      <c r="D539" s="5">
        <v>166400006</v>
      </c>
      <c r="E539" s="47"/>
      <c r="F539" s="8"/>
      <c r="G539" s="81"/>
      <c r="H539" s="81"/>
      <c r="I539" s="78">
        <f t="shared" ref="I539:I540" si="86">G539*C539</f>
        <v>0</v>
      </c>
      <c r="J539" s="48"/>
      <c r="K539" s="180"/>
      <c r="L539" s="8"/>
    </row>
    <row r="540" spans="1:12" ht="28.2">
      <c r="A540" s="5" t="s">
        <v>1146</v>
      </c>
      <c r="B540" s="37" t="s">
        <v>597</v>
      </c>
      <c r="C540" s="83">
        <v>50</v>
      </c>
      <c r="D540" s="5">
        <v>16640000601</v>
      </c>
      <c r="E540" s="47"/>
      <c r="F540" s="8"/>
      <c r="G540" s="81"/>
      <c r="H540" s="81"/>
      <c r="I540" s="78">
        <f t="shared" si="86"/>
        <v>0</v>
      </c>
      <c r="J540" s="48"/>
      <c r="K540" s="180"/>
      <c r="L540" s="8"/>
    </row>
    <row r="541" spans="1:12">
      <c r="A541" s="5" t="s">
        <v>1147</v>
      </c>
      <c r="B541" s="23" t="s">
        <v>595</v>
      </c>
      <c r="C541" s="89"/>
      <c r="D541" s="90"/>
      <c r="E541" s="91"/>
      <c r="F541" s="92"/>
      <c r="G541" s="96"/>
      <c r="H541" s="96"/>
      <c r="I541" s="94"/>
      <c r="J541" s="95"/>
      <c r="K541" s="180"/>
      <c r="L541" s="8"/>
    </row>
    <row r="542" spans="1:12">
      <c r="A542" s="5" t="s">
        <v>1148</v>
      </c>
      <c r="B542" s="23" t="s">
        <v>602</v>
      </c>
      <c r="C542" s="83">
        <v>20</v>
      </c>
      <c r="D542" s="5">
        <v>166400029</v>
      </c>
      <c r="E542" s="47"/>
      <c r="F542" s="8"/>
      <c r="G542" s="81"/>
      <c r="H542" s="81"/>
      <c r="I542" s="78">
        <f t="shared" ref="I542:I543" si="87">G542*C542</f>
        <v>0</v>
      </c>
      <c r="J542" s="48"/>
      <c r="K542" s="180"/>
      <c r="L542" s="8"/>
    </row>
    <row r="543" spans="1:12">
      <c r="A543" s="5" t="s">
        <v>1149</v>
      </c>
      <c r="B543" s="23" t="s">
        <v>603</v>
      </c>
      <c r="C543" s="83">
        <v>20</v>
      </c>
      <c r="D543" s="5">
        <v>16640002901</v>
      </c>
      <c r="E543" s="47"/>
      <c r="F543" s="8"/>
      <c r="G543" s="81"/>
      <c r="H543" s="81"/>
      <c r="I543" s="78">
        <f t="shared" si="87"/>
        <v>0</v>
      </c>
      <c r="J543" s="48"/>
      <c r="K543" s="181"/>
      <c r="L543" s="8"/>
    </row>
    <row r="544" spans="1:12">
      <c r="A544" s="65">
        <v>23</v>
      </c>
      <c r="B544" s="12" t="s">
        <v>159</v>
      </c>
      <c r="C544" s="84"/>
      <c r="D544" s="72"/>
      <c r="E544" s="60"/>
      <c r="F544" s="21"/>
      <c r="G544" s="55"/>
      <c r="H544" s="55"/>
      <c r="I544" s="49"/>
      <c r="J544" s="49"/>
      <c r="K544" s="49"/>
      <c r="L544" s="21"/>
    </row>
    <row r="545" spans="1:12">
      <c r="A545" s="5"/>
      <c r="B545" s="23" t="s">
        <v>161</v>
      </c>
      <c r="C545" s="89"/>
      <c r="D545" s="90"/>
      <c r="E545" s="91"/>
      <c r="F545" s="92"/>
      <c r="G545" s="120"/>
      <c r="H545" s="120"/>
      <c r="I545" s="95"/>
      <c r="J545" s="95"/>
      <c r="K545" s="179">
        <f>SUM(I550:I551,I553:I557)</f>
        <v>0</v>
      </c>
      <c r="L545" s="8"/>
    </row>
    <row r="546" spans="1:12">
      <c r="A546" s="5"/>
      <c r="B546" s="6" t="s">
        <v>163</v>
      </c>
      <c r="C546" s="89"/>
      <c r="D546" s="90"/>
      <c r="E546" s="91"/>
      <c r="F546" s="92"/>
      <c r="G546" s="120"/>
      <c r="H546" s="120"/>
      <c r="I546" s="95"/>
      <c r="J546" s="95"/>
      <c r="K546" s="180"/>
      <c r="L546" s="8"/>
    </row>
    <row r="547" spans="1:12">
      <c r="A547" s="5"/>
      <c r="B547" s="6" t="s">
        <v>160</v>
      </c>
      <c r="C547" s="89"/>
      <c r="D547" s="90"/>
      <c r="E547" s="91"/>
      <c r="F547" s="92"/>
      <c r="G547" s="120"/>
      <c r="H547" s="120"/>
      <c r="I547" s="95"/>
      <c r="J547" s="95"/>
      <c r="K547" s="180"/>
      <c r="L547" s="8"/>
    </row>
    <row r="548" spans="1:12">
      <c r="A548" s="5"/>
      <c r="B548" s="74" t="s">
        <v>158</v>
      </c>
      <c r="C548" s="89"/>
      <c r="D548" s="90"/>
      <c r="E548" s="91"/>
      <c r="F548" s="92"/>
      <c r="G548" s="120"/>
      <c r="H548" s="120"/>
      <c r="I548" s="95"/>
      <c r="J548" s="95"/>
      <c r="K548" s="180"/>
      <c r="L548" s="8"/>
    </row>
    <row r="549" spans="1:12">
      <c r="A549" s="5" t="s">
        <v>1150</v>
      </c>
      <c r="B549" s="6" t="s">
        <v>446</v>
      </c>
      <c r="C549" s="89"/>
      <c r="D549" s="90"/>
      <c r="E549" s="91"/>
      <c r="F549" s="92"/>
      <c r="G549" s="120"/>
      <c r="H549" s="120"/>
      <c r="I549" s="95"/>
      <c r="J549" s="95"/>
      <c r="K549" s="180"/>
      <c r="L549" s="8"/>
    </row>
    <row r="550" spans="1:12">
      <c r="A550" s="5" t="s">
        <v>1151</v>
      </c>
      <c r="B550" s="20" t="s">
        <v>447</v>
      </c>
      <c r="C550" s="83">
        <v>200</v>
      </c>
      <c r="D550" s="5">
        <v>166400007</v>
      </c>
      <c r="E550" s="47"/>
      <c r="F550" s="8"/>
      <c r="G550" s="81"/>
      <c r="H550" s="81"/>
      <c r="I550" s="78">
        <f t="shared" ref="I550:I551" si="88">G550*C550</f>
        <v>0</v>
      </c>
      <c r="J550" s="48"/>
      <c r="K550" s="180"/>
      <c r="L550" s="8"/>
    </row>
    <row r="551" spans="1:12">
      <c r="A551" s="5" t="s">
        <v>1152</v>
      </c>
      <c r="B551" s="20" t="s">
        <v>448</v>
      </c>
      <c r="C551" s="83">
        <v>100</v>
      </c>
      <c r="D551" s="5">
        <v>16640000701</v>
      </c>
      <c r="E551" s="47"/>
      <c r="F551" s="8"/>
      <c r="G551" s="81"/>
      <c r="H551" s="81"/>
      <c r="I551" s="78">
        <f t="shared" si="88"/>
        <v>0</v>
      </c>
      <c r="J551" s="48"/>
      <c r="K551" s="180"/>
      <c r="L551" s="8"/>
    </row>
    <row r="552" spans="1:12">
      <c r="A552" s="5" t="s">
        <v>1153</v>
      </c>
      <c r="B552" s="20" t="s">
        <v>449</v>
      </c>
      <c r="C552" s="89"/>
      <c r="D552" s="90"/>
      <c r="E552" s="91"/>
      <c r="F552" s="92"/>
      <c r="G552" s="96"/>
      <c r="H552" s="96"/>
      <c r="I552" s="94"/>
      <c r="J552" s="95"/>
      <c r="K552" s="180"/>
      <c r="L552" s="8"/>
    </row>
    <row r="553" spans="1:12">
      <c r="A553" s="5" t="s">
        <v>1154</v>
      </c>
      <c r="B553" s="20" t="s">
        <v>450</v>
      </c>
      <c r="C553" s="83">
        <v>50</v>
      </c>
      <c r="D553" s="5" t="s">
        <v>495</v>
      </c>
      <c r="E553" s="47"/>
      <c r="F553" s="8"/>
      <c r="G553" s="81"/>
      <c r="H553" s="81"/>
      <c r="I553" s="78">
        <f t="shared" ref="I553:I557" si="89">G553*C553</f>
        <v>0</v>
      </c>
      <c r="J553" s="48"/>
      <c r="K553" s="180"/>
      <c r="L553" s="8"/>
    </row>
    <row r="554" spans="1:12">
      <c r="A554" s="5" t="s">
        <v>1155</v>
      </c>
      <c r="B554" s="20" t="s">
        <v>451</v>
      </c>
      <c r="C554" s="83">
        <v>200</v>
      </c>
      <c r="D554" s="5">
        <v>166400008</v>
      </c>
      <c r="E554" s="47"/>
      <c r="F554" s="8"/>
      <c r="G554" s="81"/>
      <c r="H554" s="81"/>
      <c r="I554" s="78">
        <f t="shared" si="89"/>
        <v>0</v>
      </c>
      <c r="J554" s="48"/>
      <c r="K554" s="180"/>
      <c r="L554" s="8"/>
    </row>
    <row r="555" spans="1:12">
      <c r="A555" s="5" t="s">
        <v>1156</v>
      </c>
      <c r="B555" s="6" t="s">
        <v>162</v>
      </c>
      <c r="C555" s="83">
        <v>300</v>
      </c>
      <c r="D555" s="5">
        <v>166400009</v>
      </c>
      <c r="E555" s="47"/>
      <c r="F555" s="8"/>
      <c r="G555" s="81"/>
      <c r="H555" s="81"/>
      <c r="I555" s="78">
        <f t="shared" si="89"/>
        <v>0</v>
      </c>
      <c r="J555" s="48"/>
      <c r="K555" s="180"/>
      <c r="L555" s="8"/>
    </row>
    <row r="556" spans="1:12" ht="28.2">
      <c r="A556" s="5" t="s">
        <v>1157</v>
      </c>
      <c r="B556" s="6" t="s">
        <v>164</v>
      </c>
      <c r="C556" s="83">
        <v>30</v>
      </c>
      <c r="D556" s="5">
        <v>166400010</v>
      </c>
      <c r="E556" s="47"/>
      <c r="F556" s="8"/>
      <c r="G556" s="81"/>
      <c r="H556" s="81"/>
      <c r="I556" s="78">
        <f t="shared" si="89"/>
        <v>0</v>
      </c>
      <c r="J556" s="48"/>
      <c r="K556" s="180"/>
      <c r="L556" s="8"/>
    </row>
    <row r="557" spans="1:12">
      <c r="A557" s="5" t="s">
        <v>1158</v>
      </c>
      <c r="B557" s="6" t="s">
        <v>165</v>
      </c>
      <c r="C557" s="83">
        <v>10</v>
      </c>
      <c r="D557" s="5">
        <v>16600001801</v>
      </c>
      <c r="E557" s="47"/>
      <c r="F557" s="8"/>
      <c r="G557" s="81"/>
      <c r="H557" s="81"/>
      <c r="I557" s="78">
        <f t="shared" si="89"/>
        <v>0</v>
      </c>
      <c r="J557" s="48"/>
      <c r="K557" s="181"/>
      <c r="L557" s="8"/>
    </row>
    <row r="558" spans="1:12">
      <c r="A558" s="117">
        <v>24</v>
      </c>
      <c r="B558" s="12" t="s">
        <v>590</v>
      </c>
      <c r="C558" s="156"/>
      <c r="D558" s="115"/>
      <c r="E558" s="157"/>
      <c r="F558" s="158"/>
      <c r="G558" s="159"/>
      <c r="H558" s="159"/>
      <c r="I558" s="160"/>
      <c r="J558" s="161"/>
      <c r="K558" s="162"/>
      <c r="L558" s="163"/>
    </row>
    <row r="559" spans="1:12">
      <c r="A559" s="5"/>
      <c r="B559" s="23" t="s">
        <v>591</v>
      </c>
      <c r="C559" s="89"/>
      <c r="D559" s="90"/>
      <c r="E559" s="91"/>
      <c r="F559" s="92"/>
      <c r="G559" s="96"/>
      <c r="H559" s="96"/>
      <c r="I559" s="94"/>
      <c r="J559" s="95"/>
      <c r="K559" s="179">
        <f>SUM(I562,I564:I566,I568:I569)</f>
        <v>0</v>
      </c>
      <c r="L559" s="8"/>
    </row>
    <row r="560" spans="1:12">
      <c r="A560" s="5"/>
      <c r="B560" s="23" t="s">
        <v>160</v>
      </c>
      <c r="C560" s="89"/>
      <c r="D560" s="90"/>
      <c r="E560" s="91"/>
      <c r="F560" s="92"/>
      <c r="G560" s="96"/>
      <c r="H560" s="96"/>
      <c r="I560" s="94"/>
      <c r="J560" s="95"/>
      <c r="K560" s="180"/>
      <c r="L560" s="8"/>
    </row>
    <row r="561" spans="1:12">
      <c r="A561" s="5"/>
      <c r="B561" s="28" t="s">
        <v>158</v>
      </c>
      <c r="C561" s="89"/>
      <c r="D561" s="90"/>
      <c r="E561" s="91"/>
      <c r="F561" s="92"/>
      <c r="G561" s="96"/>
      <c r="H561" s="96"/>
      <c r="I561" s="94"/>
      <c r="J561" s="95"/>
      <c r="K561" s="180"/>
      <c r="L561" s="8"/>
    </row>
    <row r="562" spans="1:12">
      <c r="A562" s="5" t="s">
        <v>417</v>
      </c>
      <c r="B562" s="37" t="s">
        <v>592</v>
      </c>
      <c r="C562" s="83">
        <v>10</v>
      </c>
      <c r="D562" s="5" t="s">
        <v>495</v>
      </c>
      <c r="E562" s="47"/>
      <c r="F562" s="8"/>
      <c r="G562" s="81"/>
      <c r="H562" s="81"/>
      <c r="I562" s="78">
        <f t="shared" ref="I562" si="90">G562*C562</f>
        <v>0</v>
      </c>
      <c r="J562" s="48"/>
      <c r="K562" s="180"/>
      <c r="L562" s="8"/>
    </row>
    <row r="563" spans="1:12">
      <c r="A563" s="5" t="s">
        <v>418</v>
      </c>
      <c r="B563" s="37" t="s">
        <v>601</v>
      </c>
      <c r="C563" s="89"/>
      <c r="D563" s="90"/>
      <c r="E563" s="91"/>
      <c r="F563" s="92"/>
      <c r="G563" s="96"/>
      <c r="H563" s="96"/>
      <c r="I563" s="94"/>
      <c r="J563" s="95"/>
      <c r="K563" s="180"/>
      <c r="L563" s="8"/>
    </row>
    <row r="564" spans="1:12">
      <c r="A564" s="5" t="s">
        <v>1159</v>
      </c>
      <c r="B564" s="37" t="s">
        <v>598</v>
      </c>
      <c r="C564" s="83">
        <v>10</v>
      </c>
      <c r="D564" s="5" t="s">
        <v>495</v>
      </c>
      <c r="E564" s="47"/>
      <c r="F564" s="8"/>
      <c r="G564" s="81"/>
      <c r="H564" s="81"/>
      <c r="I564" s="78">
        <f t="shared" ref="I564:I566" si="91">G564*C564</f>
        <v>0</v>
      </c>
      <c r="J564" s="48"/>
      <c r="K564" s="180"/>
      <c r="L564" s="8"/>
    </row>
    <row r="565" spans="1:12">
      <c r="A565" s="5" t="s">
        <v>1160</v>
      </c>
      <c r="B565" s="37" t="s">
        <v>599</v>
      </c>
      <c r="C565" s="83">
        <v>10</v>
      </c>
      <c r="D565" s="5" t="s">
        <v>495</v>
      </c>
      <c r="E565" s="47"/>
      <c r="F565" s="8"/>
      <c r="G565" s="81"/>
      <c r="H565" s="81"/>
      <c r="I565" s="78">
        <f t="shared" si="91"/>
        <v>0</v>
      </c>
      <c r="J565" s="48"/>
      <c r="K565" s="180"/>
      <c r="L565" s="8"/>
    </row>
    <row r="566" spans="1:12">
      <c r="A566" s="5" t="s">
        <v>1161</v>
      </c>
      <c r="B566" s="37" t="s">
        <v>600</v>
      </c>
      <c r="C566" s="83">
        <v>10</v>
      </c>
      <c r="D566" s="5" t="s">
        <v>495</v>
      </c>
      <c r="E566" s="47"/>
      <c r="F566" s="8"/>
      <c r="G566" s="81"/>
      <c r="H566" s="81"/>
      <c r="I566" s="78">
        <f t="shared" si="91"/>
        <v>0</v>
      </c>
      <c r="J566" s="48"/>
      <c r="K566" s="180"/>
      <c r="L566" s="8"/>
    </row>
    <row r="567" spans="1:12">
      <c r="A567" s="5" t="s">
        <v>1162</v>
      </c>
      <c r="B567" s="23" t="s">
        <v>595</v>
      </c>
      <c r="C567" s="89"/>
      <c r="D567" s="90"/>
      <c r="E567" s="91"/>
      <c r="F567" s="92"/>
      <c r="G567" s="96"/>
      <c r="H567" s="96"/>
      <c r="I567" s="94"/>
      <c r="J567" s="95"/>
      <c r="K567" s="180"/>
      <c r="L567" s="8"/>
    </row>
    <row r="568" spans="1:12">
      <c r="A568" s="5" t="s">
        <v>1163</v>
      </c>
      <c r="B568" s="23" t="s">
        <v>593</v>
      </c>
      <c r="C568" s="83">
        <v>5</v>
      </c>
      <c r="D568" s="5" t="s">
        <v>495</v>
      </c>
      <c r="E568" s="47"/>
      <c r="F568" s="8"/>
      <c r="G568" s="81"/>
      <c r="H568" s="81"/>
      <c r="I568" s="78">
        <f t="shared" ref="I568:I569" si="92">G568*C568</f>
        <v>0</v>
      </c>
      <c r="J568" s="48"/>
      <c r="K568" s="180"/>
      <c r="L568" s="8"/>
    </row>
    <row r="569" spans="1:12">
      <c r="A569" s="5" t="s">
        <v>1164</v>
      </c>
      <c r="B569" s="23" t="s">
        <v>594</v>
      </c>
      <c r="C569" s="83">
        <v>5</v>
      </c>
      <c r="D569" s="5" t="s">
        <v>495</v>
      </c>
      <c r="E569" s="47"/>
      <c r="F569" s="8"/>
      <c r="G569" s="81"/>
      <c r="H569" s="81"/>
      <c r="I569" s="78">
        <f t="shared" si="92"/>
        <v>0</v>
      </c>
      <c r="J569" s="48"/>
      <c r="K569" s="181"/>
      <c r="L569" s="8"/>
    </row>
    <row r="570" spans="1:12" ht="18">
      <c r="A570" s="182" t="s">
        <v>620</v>
      </c>
      <c r="B570" s="183"/>
      <c r="C570" s="183"/>
      <c r="D570" s="183"/>
      <c r="E570" s="183"/>
      <c r="F570" s="183"/>
      <c r="G570" s="183"/>
      <c r="H570" s="183"/>
      <c r="I570" s="183"/>
      <c r="J570" s="183"/>
      <c r="K570" s="183"/>
      <c r="L570" s="184"/>
    </row>
    <row r="571" spans="1:12">
      <c r="A571" s="65">
        <v>25</v>
      </c>
      <c r="B571" s="13" t="s">
        <v>96</v>
      </c>
      <c r="C571" s="84"/>
      <c r="D571" s="72"/>
      <c r="E571" s="60"/>
      <c r="F571" s="21"/>
      <c r="G571" s="55"/>
      <c r="H571" s="55"/>
      <c r="I571" s="49"/>
      <c r="J571" s="49"/>
      <c r="K571" s="49"/>
      <c r="L571" s="21"/>
    </row>
    <row r="572" spans="1:12">
      <c r="A572" s="5"/>
      <c r="B572" s="36" t="s">
        <v>605</v>
      </c>
      <c r="C572" s="89"/>
      <c r="D572" s="90"/>
      <c r="E572" s="91"/>
      <c r="F572" s="92"/>
      <c r="G572" s="120"/>
      <c r="H572" s="120"/>
      <c r="I572" s="95"/>
      <c r="J572" s="95"/>
      <c r="K572" s="179">
        <f>SUM(I574:I614)</f>
        <v>0</v>
      </c>
      <c r="L572" s="8"/>
    </row>
    <row r="573" spans="1:12">
      <c r="A573" s="5"/>
      <c r="B573" s="28" t="s">
        <v>23</v>
      </c>
      <c r="C573" s="89"/>
      <c r="D573" s="90"/>
      <c r="E573" s="91"/>
      <c r="F573" s="92"/>
      <c r="G573" s="120"/>
      <c r="H573" s="120"/>
      <c r="I573" s="95"/>
      <c r="J573" s="95"/>
      <c r="K573" s="188"/>
      <c r="L573" s="8"/>
    </row>
    <row r="574" spans="1:12" ht="27.6">
      <c r="A574" s="5" t="s">
        <v>420</v>
      </c>
      <c r="B574" s="23" t="s">
        <v>1269</v>
      </c>
      <c r="C574" s="83">
        <v>10</v>
      </c>
      <c r="D574" s="5">
        <v>3207020</v>
      </c>
      <c r="E574" s="47"/>
      <c r="F574" s="8"/>
      <c r="G574" s="81"/>
      <c r="H574" s="81"/>
      <c r="I574" s="78">
        <f t="shared" ref="I574" si="93">G574*C574</f>
        <v>0</v>
      </c>
      <c r="J574" s="48"/>
      <c r="K574" s="188"/>
      <c r="L574" s="8"/>
    </row>
    <row r="575" spans="1:12" ht="27.6">
      <c r="A575" s="5" t="s">
        <v>1268</v>
      </c>
      <c r="B575" s="23" t="s">
        <v>1274</v>
      </c>
      <c r="C575" s="83">
        <v>1</v>
      </c>
      <c r="D575" s="5" t="s">
        <v>495</v>
      </c>
      <c r="E575" s="47"/>
      <c r="F575" s="8"/>
      <c r="G575" s="81"/>
      <c r="H575" s="81"/>
      <c r="I575" s="78">
        <f t="shared" ref="I575" si="94">G575*C575</f>
        <v>0</v>
      </c>
      <c r="J575" s="48"/>
      <c r="K575" s="188"/>
      <c r="L575" s="8"/>
    </row>
    <row r="576" spans="1:12" ht="27.6">
      <c r="A576" s="5" t="s">
        <v>421</v>
      </c>
      <c r="B576" s="23" t="s">
        <v>1273</v>
      </c>
      <c r="C576" s="83">
        <v>5</v>
      </c>
      <c r="D576" s="5">
        <v>3207024</v>
      </c>
      <c r="E576" s="47"/>
      <c r="F576" s="8"/>
      <c r="G576" s="81"/>
      <c r="H576" s="81"/>
      <c r="I576" s="78">
        <f t="shared" ref="I576" si="95">G576*C576</f>
        <v>0</v>
      </c>
      <c r="J576" s="48"/>
      <c r="K576" s="188"/>
      <c r="L576" s="8"/>
    </row>
    <row r="577" spans="1:12">
      <c r="A577" s="5" t="s">
        <v>1165</v>
      </c>
      <c r="B577" s="23" t="s">
        <v>101</v>
      </c>
      <c r="C577" s="89"/>
      <c r="D577" s="90"/>
      <c r="E577" s="91"/>
      <c r="F577" s="92"/>
      <c r="G577" s="96"/>
      <c r="H577" s="96"/>
      <c r="I577" s="94"/>
      <c r="J577" s="95"/>
      <c r="K577" s="188"/>
      <c r="L577" s="8"/>
    </row>
    <row r="578" spans="1:12">
      <c r="A578" s="5" t="s">
        <v>1166</v>
      </c>
      <c r="B578" s="40" t="s">
        <v>97</v>
      </c>
      <c r="C578" s="83">
        <v>1</v>
      </c>
      <c r="D578" s="45">
        <v>3207001</v>
      </c>
      <c r="E578" s="47"/>
      <c r="F578" s="8"/>
      <c r="G578" s="81"/>
      <c r="H578" s="81"/>
      <c r="I578" s="78">
        <f t="shared" ref="I578:I614" si="96">G578*C578</f>
        <v>0</v>
      </c>
      <c r="J578" s="48"/>
      <c r="K578" s="188"/>
      <c r="L578" s="8"/>
    </row>
    <row r="579" spans="1:12">
      <c r="A579" s="5" t="s">
        <v>1167</v>
      </c>
      <c r="B579" s="40" t="s">
        <v>98</v>
      </c>
      <c r="C579" s="83">
        <v>1</v>
      </c>
      <c r="D579" s="45">
        <v>3207002</v>
      </c>
      <c r="E579" s="47"/>
      <c r="F579" s="8"/>
      <c r="G579" s="81"/>
      <c r="H579" s="81"/>
      <c r="I579" s="78">
        <f t="shared" si="96"/>
        <v>0</v>
      </c>
      <c r="J579" s="48"/>
      <c r="K579" s="188"/>
      <c r="L579" s="8"/>
    </row>
    <row r="580" spans="1:12">
      <c r="A580" s="5" t="s">
        <v>1168</v>
      </c>
      <c r="B580" s="40" t="s">
        <v>99</v>
      </c>
      <c r="C580" s="83">
        <v>1</v>
      </c>
      <c r="D580" s="45">
        <v>3207003</v>
      </c>
      <c r="E580" s="47"/>
      <c r="F580" s="8"/>
      <c r="G580" s="81"/>
      <c r="H580" s="81"/>
      <c r="I580" s="78">
        <f t="shared" si="96"/>
        <v>0</v>
      </c>
      <c r="J580" s="48"/>
      <c r="K580" s="188"/>
      <c r="L580" s="8"/>
    </row>
    <row r="581" spans="1:12">
      <c r="A581" s="5" t="s">
        <v>1169</v>
      </c>
      <c r="B581" s="40" t="s">
        <v>100</v>
      </c>
      <c r="C581" s="83">
        <v>1</v>
      </c>
      <c r="D581" s="45">
        <v>3207004</v>
      </c>
      <c r="E581" s="47"/>
      <c r="F581" s="8"/>
      <c r="G581" s="81"/>
      <c r="H581" s="81"/>
      <c r="I581" s="78">
        <f t="shared" si="96"/>
        <v>0</v>
      </c>
      <c r="J581" s="48"/>
      <c r="K581" s="188"/>
      <c r="L581" s="8"/>
    </row>
    <row r="582" spans="1:12">
      <c r="A582" s="5" t="s">
        <v>1170</v>
      </c>
      <c r="B582" s="23" t="s">
        <v>102</v>
      </c>
      <c r="C582" s="89"/>
      <c r="D582" s="90"/>
      <c r="E582" s="91"/>
      <c r="F582" s="92"/>
      <c r="G582" s="96"/>
      <c r="H582" s="96"/>
      <c r="I582" s="94"/>
      <c r="J582" s="95"/>
      <c r="K582" s="188"/>
      <c r="L582" s="8"/>
    </row>
    <row r="583" spans="1:12">
      <c r="A583" s="5" t="s">
        <v>1171</v>
      </c>
      <c r="B583" s="40" t="s">
        <v>103</v>
      </c>
      <c r="C583" s="83">
        <v>1</v>
      </c>
      <c r="D583" s="45">
        <v>3207005</v>
      </c>
      <c r="E583" s="47"/>
      <c r="F583" s="8"/>
      <c r="G583" s="81"/>
      <c r="H583" s="81"/>
      <c r="I583" s="78">
        <f t="shared" si="96"/>
        <v>0</v>
      </c>
      <c r="J583" s="48"/>
      <c r="K583" s="188"/>
      <c r="L583" s="8"/>
    </row>
    <row r="584" spans="1:12">
      <c r="A584" s="5" t="s">
        <v>1172</v>
      </c>
      <c r="B584" s="40" t="s">
        <v>104</v>
      </c>
      <c r="C584" s="83">
        <v>1</v>
      </c>
      <c r="D584" s="45">
        <v>3207006</v>
      </c>
      <c r="E584" s="47"/>
      <c r="F584" s="8"/>
      <c r="G584" s="81"/>
      <c r="H584" s="81"/>
      <c r="I584" s="78">
        <f t="shared" si="96"/>
        <v>0</v>
      </c>
      <c r="J584" s="48"/>
      <c r="K584" s="188"/>
      <c r="L584" s="8"/>
    </row>
    <row r="585" spans="1:12">
      <c r="A585" s="5" t="s">
        <v>1173</v>
      </c>
      <c r="B585" s="40" t="s">
        <v>105</v>
      </c>
      <c r="C585" s="83">
        <v>1</v>
      </c>
      <c r="D585" s="45">
        <v>3207007</v>
      </c>
      <c r="E585" s="47"/>
      <c r="F585" s="8"/>
      <c r="G585" s="81"/>
      <c r="H585" s="81"/>
      <c r="I585" s="78">
        <f t="shared" si="96"/>
        <v>0</v>
      </c>
      <c r="J585" s="48"/>
      <c r="K585" s="188"/>
      <c r="L585" s="8"/>
    </row>
    <row r="586" spans="1:12">
      <c r="A586" s="5" t="s">
        <v>1174</v>
      </c>
      <c r="B586" s="23" t="s">
        <v>106</v>
      </c>
      <c r="C586" s="83">
        <v>1</v>
      </c>
      <c r="D586" s="45">
        <v>3207008</v>
      </c>
      <c r="E586" s="47"/>
      <c r="F586" s="8"/>
      <c r="G586" s="81"/>
      <c r="H586" s="81"/>
      <c r="I586" s="78">
        <f t="shared" si="96"/>
        <v>0</v>
      </c>
      <c r="J586" s="48"/>
      <c r="K586" s="188"/>
      <c r="L586" s="8"/>
    </row>
    <row r="587" spans="1:12">
      <c r="A587" s="5" t="s">
        <v>1175</v>
      </c>
      <c r="B587" s="23" t="s">
        <v>107</v>
      </c>
      <c r="C587" s="89"/>
      <c r="D587" s="90"/>
      <c r="E587" s="91"/>
      <c r="F587" s="92"/>
      <c r="G587" s="96"/>
      <c r="H587" s="96"/>
      <c r="I587" s="94"/>
      <c r="J587" s="95"/>
      <c r="K587" s="188"/>
      <c r="L587" s="8"/>
    </row>
    <row r="588" spans="1:12" ht="27.6">
      <c r="A588" s="5" t="s">
        <v>1176</v>
      </c>
      <c r="B588" s="23" t="s">
        <v>108</v>
      </c>
      <c r="C588" s="83">
        <v>1</v>
      </c>
      <c r="D588" s="5">
        <v>3207009</v>
      </c>
      <c r="E588" s="47"/>
      <c r="F588" s="8"/>
      <c r="G588" s="81"/>
      <c r="H588" s="81"/>
      <c r="I588" s="78">
        <f t="shared" si="96"/>
        <v>0</v>
      </c>
      <c r="J588" s="48"/>
      <c r="K588" s="188"/>
      <c r="L588" s="8"/>
    </row>
    <row r="589" spans="1:12" ht="27.6">
      <c r="A589" s="5" t="s">
        <v>1177</v>
      </c>
      <c r="B589" s="23" t="s">
        <v>109</v>
      </c>
      <c r="C589" s="83">
        <v>1</v>
      </c>
      <c r="D589" s="5">
        <v>3207010</v>
      </c>
      <c r="E589" s="47"/>
      <c r="F589" s="8"/>
      <c r="G589" s="81"/>
      <c r="H589" s="81"/>
      <c r="I589" s="78">
        <f t="shared" si="96"/>
        <v>0</v>
      </c>
      <c r="J589" s="48"/>
      <c r="K589" s="188"/>
      <c r="L589" s="8"/>
    </row>
    <row r="590" spans="1:12">
      <c r="A590" s="5" t="s">
        <v>1178</v>
      </c>
      <c r="B590" s="23" t="s">
        <v>452</v>
      </c>
      <c r="C590" s="89"/>
      <c r="D590" s="90"/>
      <c r="E590" s="91"/>
      <c r="F590" s="92"/>
      <c r="G590" s="96"/>
      <c r="H590" s="96"/>
      <c r="I590" s="94"/>
      <c r="J590" s="95"/>
      <c r="K590" s="188"/>
      <c r="L590" s="8"/>
    </row>
    <row r="591" spans="1:12">
      <c r="A591" s="5" t="s">
        <v>1179</v>
      </c>
      <c r="B591" s="40" t="s">
        <v>453</v>
      </c>
      <c r="C591" s="83">
        <v>1</v>
      </c>
      <c r="D591" s="45" t="s">
        <v>495</v>
      </c>
      <c r="E591" s="47"/>
      <c r="F591" s="8"/>
      <c r="G591" s="81"/>
      <c r="H591" s="81"/>
      <c r="I591" s="78">
        <f t="shared" si="96"/>
        <v>0</v>
      </c>
      <c r="J591" s="48"/>
      <c r="K591" s="188"/>
      <c r="L591" s="8"/>
    </row>
    <row r="592" spans="1:12">
      <c r="A592" s="5" t="s">
        <v>1180</v>
      </c>
      <c r="B592" s="40" t="s">
        <v>454</v>
      </c>
      <c r="C592" s="83">
        <v>1</v>
      </c>
      <c r="D592" s="45">
        <v>3207028</v>
      </c>
      <c r="E592" s="47"/>
      <c r="F592" s="8"/>
      <c r="G592" s="81"/>
      <c r="H592" s="81"/>
      <c r="I592" s="78">
        <f t="shared" si="96"/>
        <v>0</v>
      </c>
      <c r="J592" s="48"/>
      <c r="K592" s="188"/>
      <c r="L592" s="8"/>
    </row>
    <row r="593" spans="1:12">
      <c r="A593" s="5" t="s">
        <v>1181</v>
      </c>
      <c r="B593" s="40" t="s">
        <v>455</v>
      </c>
      <c r="C593" s="83">
        <v>1</v>
      </c>
      <c r="D593" s="45" t="s">
        <v>495</v>
      </c>
      <c r="E593" s="47"/>
      <c r="F593" s="8"/>
      <c r="G593" s="81"/>
      <c r="H593" s="81"/>
      <c r="I593" s="78">
        <f t="shared" si="96"/>
        <v>0</v>
      </c>
      <c r="J593" s="48"/>
      <c r="K593" s="188"/>
      <c r="L593" s="8"/>
    </row>
    <row r="594" spans="1:12">
      <c r="A594" s="5" t="s">
        <v>1182</v>
      </c>
      <c r="B594" s="40" t="s">
        <v>606</v>
      </c>
      <c r="C594" s="83">
        <v>1</v>
      </c>
      <c r="D594" s="45" t="s">
        <v>495</v>
      </c>
      <c r="E594" s="47"/>
      <c r="F594" s="8"/>
      <c r="G594" s="81"/>
      <c r="H594" s="81"/>
      <c r="I594" s="78">
        <f t="shared" si="96"/>
        <v>0</v>
      </c>
      <c r="J594" s="48"/>
      <c r="K594" s="188"/>
      <c r="L594" s="8"/>
    </row>
    <row r="595" spans="1:12">
      <c r="A595" s="5" t="s">
        <v>1183</v>
      </c>
      <c r="B595" s="40" t="s">
        <v>607</v>
      </c>
      <c r="C595" s="83">
        <v>1</v>
      </c>
      <c r="D595" s="45" t="s">
        <v>495</v>
      </c>
      <c r="E595" s="47"/>
      <c r="F595" s="8"/>
      <c r="G595" s="81"/>
      <c r="H595" s="81"/>
      <c r="I595" s="78">
        <f t="shared" si="96"/>
        <v>0</v>
      </c>
      <c r="J595" s="48"/>
      <c r="K595" s="188"/>
      <c r="L595" s="8"/>
    </row>
    <row r="596" spans="1:12">
      <c r="A596" s="5" t="s">
        <v>1184</v>
      </c>
      <c r="B596" s="40" t="s">
        <v>111</v>
      </c>
      <c r="C596" s="89"/>
      <c r="D596" s="90"/>
      <c r="E596" s="91"/>
      <c r="F596" s="92"/>
      <c r="G596" s="96"/>
      <c r="H596" s="96"/>
      <c r="I596" s="94"/>
      <c r="J596" s="95"/>
      <c r="K596" s="188"/>
      <c r="L596" s="8"/>
    </row>
    <row r="597" spans="1:12">
      <c r="A597" s="5" t="s">
        <v>1185</v>
      </c>
      <c r="B597" s="23" t="s">
        <v>112</v>
      </c>
      <c r="C597" s="83">
        <v>10</v>
      </c>
      <c r="D597" s="5" t="s">
        <v>495</v>
      </c>
      <c r="E597" s="47"/>
      <c r="F597" s="8"/>
      <c r="G597" s="87"/>
      <c r="H597" s="87"/>
      <c r="I597" s="78">
        <f t="shared" ref="I597:I599" si="97">G597*C597</f>
        <v>0</v>
      </c>
      <c r="J597" s="48"/>
      <c r="K597" s="188"/>
      <c r="L597" s="8"/>
    </row>
    <row r="598" spans="1:12">
      <c r="A598" s="5" t="s">
        <v>1186</v>
      </c>
      <c r="B598" s="23" t="s">
        <v>113</v>
      </c>
      <c r="C598" s="83">
        <v>10</v>
      </c>
      <c r="D598" s="5" t="s">
        <v>495</v>
      </c>
      <c r="E598" s="47"/>
      <c r="F598" s="8"/>
      <c r="G598" s="87"/>
      <c r="H598" s="87"/>
      <c r="I598" s="78">
        <f t="shared" si="97"/>
        <v>0</v>
      </c>
      <c r="J598" s="48"/>
      <c r="K598" s="188"/>
      <c r="L598" s="8"/>
    </row>
    <row r="599" spans="1:12">
      <c r="A599" s="5" t="s">
        <v>1187</v>
      </c>
      <c r="B599" s="23" t="s">
        <v>114</v>
      </c>
      <c r="C599" s="83">
        <v>10</v>
      </c>
      <c r="D599" s="5" t="s">
        <v>495</v>
      </c>
      <c r="E599" s="47"/>
      <c r="F599" s="8"/>
      <c r="G599" s="87"/>
      <c r="H599" s="87"/>
      <c r="I599" s="78">
        <f t="shared" si="97"/>
        <v>0</v>
      </c>
      <c r="J599" s="48"/>
      <c r="K599" s="188"/>
      <c r="L599" s="8"/>
    </row>
    <row r="600" spans="1:12">
      <c r="A600" s="5" t="s">
        <v>1188</v>
      </c>
      <c r="B600" s="23" t="s">
        <v>1267</v>
      </c>
      <c r="C600" s="83">
        <v>1</v>
      </c>
      <c r="D600" s="45" t="s">
        <v>495</v>
      </c>
      <c r="E600" s="47"/>
      <c r="F600" s="8"/>
      <c r="G600" s="81"/>
      <c r="H600" s="81"/>
      <c r="I600" s="78">
        <f t="shared" si="96"/>
        <v>0</v>
      </c>
      <c r="J600" s="48"/>
      <c r="K600" s="188"/>
      <c r="L600" s="8"/>
    </row>
    <row r="601" spans="1:12">
      <c r="A601" s="5" t="s">
        <v>1189</v>
      </c>
      <c r="B601" s="23" t="s">
        <v>502</v>
      </c>
      <c r="C601" s="83">
        <v>10</v>
      </c>
      <c r="D601" s="5">
        <v>3203155</v>
      </c>
      <c r="E601" s="47"/>
      <c r="F601" s="8"/>
      <c r="G601" s="87"/>
      <c r="H601" s="87"/>
      <c r="I601" s="78">
        <f t="shared" si="96"/>
        <v>0</v>
      </c>
      <c r="J601" s="48"/>
      <c r="K601" s="188"/>
      <c r="L601" s="8"/>
    </row>
    <row r="602" spans="1:12">
      <c r="A602" s="5"/>
      <c r="B602" s="88" t="s">
        <v>24</v>
      </c>
      <c r="C602" s="89"/>
      <c r="D602" s="90"/>
      <c r="E602" s="91"/>
      <c r="F602" s="92"/>
      <c r="G602" s="96"/>
      <c r="H602" s="96"/>
      <c r="I602" s="94"/>
      <c r="J602" s="95"/>
      <c r="K602" s="188"/>
      <c r="L602" s="8"/>
    </row>
    <row r="603" spans="1:12">
      <c r="A603" s="5" t="s">
        <v>1190</v>
      </c>
      <c r="B603" s="40" t="s">
        <v>111</v>
      </c>
      <c r="C603" s="89"/>
      <c r="D603" s="90"/>
      <c r="E603" s="91"/>
      <c r="F603" s="92"/>
      <c r="G603" s="96"/>
      <c r="H603" s="96"/>
      <c r="I603" s="94"/>
      <c r="J603" s="95"/>
      <c r="K603" s="188"/>
      <c r="L603" s="8"/>
    </row>
    <row r="604" spans="1:12">
      <c r="A604" s="5" t="s">
        <v>1191</v>
      </c>
      <c r="B604" s="23" t="s">
        <v>112</v>
      </c>
      <c r="C604" s="83">
        <v>10</v>
      </c>
      <c r="D604" s="5" t="s">
        <v>495</v>
      </c>
      <c r="E604" s="47"/>
      <c r="F604" s="8"/>
      <c r="G604" s="87"/>
      <c r="H604" s="87"/>
      <c r="I604" s="78">
        <f t="shared" ref="I604:I606" si="98">G604*C604</f>
        <v>0</v>
      </c>
      <c r="J604" s="48"/>
      <c r="K604" s="188"/>
      <c r="L604" s="8"/>
    </row>
    <row r="605" spans="1:12">
      <c r="A605" s="5" t="s">
        <v>1192</v>
      </c>
      <c r="B605" s="23" t="s">
        <v>113</v>
      </c>
      <c r="C605" s="83">
        <v>10</v>
      </c>
      <c r="D605" s="5" t="s">
        <v>495</v>
      </c>
      <c r="E605" s="47"/>
      <c r="F605" s="8"/>
      <c r="G605" s="87"/>
      <c r="H605" s="87"/>
      <c r="I605" s="78">
        <f t="shared" si="98"/>
        <v>0</v>
      </c>
      <c r="J605" s="48"/>
      <c r="K605" s="188"/>
      <c r="L605" s="8"/>
    </row>
    <row r="606" spans="1:12">
      <c r="A606" s="5" t="s">
        <v>1193</v>
      </c>
      <c r="B606" s="23" t="s">
        <v>114</v>
      </c>
      <c r="C606" s="83">
        <v>10</v>
      </c>
      <c r="D606" s="5" t="s">
        <v>495</v>
      </c>
      <c r="E606" s="47"/>
      <c r="F606" s="8"/>
      <c r="G606" s="87"/>
      <c r="H606" s="87"/>
      <c r="I606" s="78">
        <f t="shared" si="98"/>
        <v>0</v>
      </c>
      <c r="J606" s="48"/>
      <c r="K606" s="188"/>
      <c r="L606" s="8"/>
    </row>
    <row r="607" spans="1:12">
      <c r="A607" s="5" t="s">
        <v>1194</v>
      </c>
      <c r="B607" s="23" t="s">
        <v>110</v>
      </c>
      <c r="C607" s="89"/>
      <c r="D607" s="90"/>
      <c r="E607" s="91"/>
      <c r="F607" s="92"/>
      <c r="G607" s="96"/>
      <c r="H607" s="96"/>
      <c r="I607" s="94"/>
      <c r="J607" s="95"/>
      <c r="K607" s="188"/>
      <c r="L607" s="8"/>
    </row>
    <row r="608" spans="1:12">
      <c r="A608" s="5" t="s">
        <v>1195</v>
      </c>
      <c r="B608" s="40" t="s">
        <v>509</v>
      </c>
      <c r="C608" s="83">
        <v>50</v>
      </c>
      <c r="D608" s="5">
        <v>16640003002</v>
      </c>
      <c r="E608" s="47"/>
      <c r="F608" s="8"/>
      <c r="G608" s="87"/>
      <c r="H608" s="87"/>
      <c r="I608" s="78">
        <f t="shared" ref="I608:I610" si="99">G608*C608</f>
        <v>0</v>
      </c>
      <c r="J608" s="48"/>
      <c r="K608" s="188"/>
      <c r="L608" s="8"/>
    </row>
    <row r="609" spans="1:12">
      <c r="A609" s="5" t="s">
        <v>1196</v>
      </c>
      <c r="B609" s="40" t="s">
        <v>270</v>
      </c>
      <c r="C609" s="83">
        <v>300</v>
      </c>
      <c r="D609" s="5">
        <v>16640003001</v>
      </c>
      <c r="E609" s="47"/>
      <c r="F609" s="8"/>
      <c r="G609" s="87"/>
      <c r="H609" s="87"/>
      <c r="I609" s="78">
        <f t="shared" si="99"/>
        <v>0</v>
      </c>
      <c r="J609" s="48"/>
      <c r="K609" s="188"/>
      <c r="L609" s="8"/>
    </row>
    <row r="610" spans="1:12">
      <c r="A610" s="5" t="s">
        <v>1197</v>
      </c>
      <c r="B610" s="40" t="s">
        <v>510</v>
      </c>
      <c r="C610" s="83">
        <v>300</v>
      </c>
      <c r="D610" s="5">
        <v>16640003</v>
      </c>
      <c r="E610" s="47"/>
      <c r="F610" s="8"/>
      <c r="G610" s="87"/>
      <c r="H610" s="87"/>
      <c r="I610" s="78">
        <f t="shared" si="99"/>
        <v>0</v>
      </c>
      <c r="J610" s="48"/>
      <c r="K610" s="188"/>
      <c r="L610" s="8"/>
    </row>
    <row r="611" spans="1:12">
      <c r="A611" s="5" t="s">
        <v>1198</v>
      </c>
      <c r="B611" s="40" t="s">
        <v>497</v>
      </c>
      <c r="C611" s="89"/>
      <c r="D611" s="90"/>
      <c r="E611" s="91"/>
      <c r="F611" s="92"/>
      <c r="G611" s="96"/>
      <c r="H611" s="96"/>
      <c r="I611" s="94"/>
      <c r="J611" s="95"/>
      <c r="K611" s="188"/>
      <c r="L611" s="8"/>
    </row>
    <row r="612" spans="1:12">
      <c r="A612" s="5" t="s">
        <v>1199</v>
      </c>
      <c r="B612" s="40" t="s">
        <v>498</v>
      </c>
      <c r="C612" s="83">
        <v>1000</v>
      </c>
      <c r="D612" s="5">
        <v>16640003101</v>
      </c>
      <c r="E612" s="47"/>
      <c r="F612" s="8"/>
      <c r="G612" s="87"/>
      <c r="H612" s="87"/>
      <c r="I612" s="78">
        <f t="shared" si="96"/>
        <v>0</v>
      </c>
      <c r="J612" s="48"/>
      <c r="K612" s="188"/>
      <c r="L612" s="8"/>
    </row>
    <row r="613" spans="1:12">
      <c r="A613" s="5" t="s">
        <v>1200</v>
      </c>
      <c r="B613" s="40" t="s">
        <v>499</v>
      </c>
      <c r="C613" s="83">
        <v>100</v>
      </c>
      <c r="D613" s="5">
        <v>166400031</v>
      </c>
      <c r="E613" s="47"/>
      <c r="F613" s="8"/>
      <c r="G613" s="87"/>
      <c r="H613" s="87"/>
      <c r="I613" s="78">
        <f t="shared" si="96"/>
        <v>0</v>
      </c>
      <c r="J613" s="48"/>
      <c r="K613" s="188"/>
      <c r="L613" s="8"/>
    </row>
    <row r="614" spans="1:12">
      <c r="A614" s="5" t="s">
        <v>1201</v>
      </c>
      <c r="B614" s="40" t="s">
        <v>500</v>
      </c>
      <c r="C614" s="83">
        <v>500</v>
      </c>
      <c r="D614" s="5">
        <v>16640003102</v>
      </c>
      <c r="E614" s="47"/>
      <c r="F614" s="8"/>
      <c r="G614" s="87"/>
      <c r="H614" s="87"/>
      <c r="I614" s="78">
        <f t="shared" si="96"/>
        <v>0</v>
      </c>
      <c r="J614" s="48"/>
      <c r="K614" s="189"/>
      <c r="L614" s="8"/>
    </row>
    <row r="615" spans="1:12">
      <c r="A615" s="65">
        <v>26</v>
      </c>
      <c r="B615" s="13" t="s">
        <v>1262</v>
      </c>
      <c r="C615" s="84"/>
      <c r="D615" s="72"/>
      <c r="E615" s="60"/>
      <c r="F615" s="21"/>
      <c r="G615" s="55"/>
      <c r="H615" s="55"/>
      <c r="I615" s="49"/>
      <c r="J615" s="49"/>
      <c r="K615" s="49"/>
      <c r="L615" s="21"/>
    </row>
    <row r="616" spans="1:12">
      <c r="A616" s="5"/>
      <c r="B616" s="7" t="s">
        <v>511</v>
      </c>
      <c r="C616" s="89"/>
      <c r="D616" s="90"/>
      <c r="E616" s="91"/>
      <c r="F616" s="92"/>
      <c r="G616" s="96"/>
      <c r="H616" s="96"/>
      <c r="I616" s="94"/>
      <c r="J616" s="95"/>
      <c r="K616" s="179">
        <f>SUM(I619,I621:I622,I624:I625,I627:I628,I631:I635)</f>
        <v>0</v>
      </c>
      <c r="L616" s="8"/>
    </row>
    <row r="617" spans="1:12">
      <c r="A617" s="5"/>
      <c r="B617" s="28" t="s">
        <v>158</v>
      </c>
      <c r="C617" s="89"/>
      <c r="D617" s="90"/>
      <c r="E617" s="91"/>
      <c r="F617" s="92"/>
      <c r="G617" s="96"/>
      <c r="H617" s="96"/>
      <c r="I617" s="94"/>
      <c r="J617" s="95"/>
      <c r="K617" s="180"/>
      <c r="L617" s="8"/>
    </row>
    <row r="618" spans="1:12">
      <c r="A618" s="5"/>
      <c r="B618" s="28" t="s">
        <v>23</v>
      </c>
      <c r="C618" s="89"/>
      <c r="D618" s="90"/>
      <c r="E618" s="91"/>
      <c r="F618" s="92"/>
      <c r="G618" s="96"/>
      <c r="H618" s="96"/>
      <c r="I618" s="94"/>
      <c r="J618" s="95"/>
      <c r="K618" s="180"/>
      <c r="L618" s="8"/>
    </row>
    <row r="619" spans="1:12">
      <c r="A619" s="5" t="s">
        <v>422</v>
      </c>
      <c r="B619" s="100" t="s">
        <v>512</v>
      </c>
      <c r="C619" s="83">
        <v>1</v>
      </c>
      <c r="D619" s="5">
        <v>3205633</v>
      </c>
      <c r="E619" s="47"/>
      <c r="F619" s="8"/>
      <c r="G619" s="87"/>
      <c r="H619" s="87"/>
      <c r="I619" s="78">
        <f t="shared" ref="I619" si="100">G619*C619</f>
        <v>0</v>
      </c>
      <c r="J619" s="48"/>
      <c r="K619" s="180"/>
      <c r="L619" s="8"/>
    </row>
    <row r="620" spans="1:12">
      <c r="A620" s="5" t="s">
        <v>423</v>
      </c>
      <c r="B620" s="100" t="s">
        <v>614</v>
      </c>
      <c r="C620" s="89"/>
      <c r="D620" s="90"/>
      <c r="E620" s="91"/>
      <c r="F620" s="92"/>
      <c r="G620" s="96"/>
      <c r="H620" s="96"/>
      <c r="I620" s="94"/>
      <c r="J620" s="95"/>
      <c r="K620" s="180"/>
      <c r="L620" s="8"/>
    </row>
    <row r="621" spans="1:12" ht="28.2">
      <c r="A621" s="5" t="s">
        <v>424</v>
      </c>
      <c r="B621" s="101" t="s">
        <v>513</v>
      </c>
      <c r="C621" s="83">
        <v>1</v>
      </c>
      <c r="D621" s="5" t="s">
        <v>495</v>
      </c>
      <c r="E621" s="47"/>
      <c r="F621" s="8"/>
      <c r="G621" s="87"/>
      <c r="H621" s="87"/>
      <c r="I621" s="78">
        <f t="shared" ref="I621:I622" si="101">G621*C621</f>
        <v>0</v>
      </c>
      <c r="J621" s="48"/>
      <c r="K621" s="180"/>
      <c r="L621" s="8"/>
    </row>
    <row r="622" spans="1:12" ht="28.2">
      <c r="A622" s="5" t="s">
        <v>425</v>
      </c>
      <c r="B622" s="101" t="s">
        <v>514</v>
      </c>
      <c r="C622" s="83">
        <v>1</v>
      </c>
      <c r="D622" s="5" t="s">
        <v>495</v>
      </c>
      <c r="E622" s="47"/>
      <c r="F622" s="8"/>
      <c r="G622" s="87"/>
      <c r="H622" s="87"/>
      <c r="I622" s="78">
        <f t="shared" si="101"/>
        <v>0</v>
      </c>
      <c r="J622" s="48"/>
      <c r="K622" s="180"/>
      <c r="L622" s="8"/>
    </row>
    <row r="623" spans="1:12">
      <c r="A623" s="5" t="s">
        <v>1202</v>
      </c>
      <c r="B623" s="7" t="s">
        <v>515</v>
      </c>
      <c r="C623" s="89"/>
      <c r="D623" s="90"/>
      <c r="E623" s="91"/>
      <c r="F623" s="92"/>
      <c r="G623" s="96"/>
      <c r="H623" s="96"/>
      <c r="I623" s="94"/>
      <c r="J623" s="95"/>
      <c r="K623" s="180"/>
      <c r="L623" s="8"/>
    </row>
    <row r="624" spans="1:12">
      <c r="A624" s="5" t="s">
        <v>1203</v>
      </c>
      <c r="B624" s="100" t="s">
        <v>517</v>
      </c>
      <c r="C624" s="83">
        <v>1</v>
      </c>
      <c r="D624" s="5">
        <v>3207048</v>
      </c>
      <c r="E624" s="47"/>
      <c r="F624" s="8"/>
      <c r="G624" s="87"/>
      <c r="H624" s="87"/>
      <c r="I624" s="78">
        <f t="shared" ref="I624:I625" si="102">G624*C624</f>
        <v>0</v>
      </c>
      <c r="J624" s="48"/>
      <c r="K624" s="180"/>
      <c r="L624" s="8"/>
    </row>
    <row r="625" spans="1:12">
      <c r="A625" s="5" t="s">
        <v>1204</v>
      </c>
      <c r="B625" s="7" t="s">
        <v>516</v>
      </c>
      <c r="C625" s="83">
        <v>1</v>
      </c>
      <c r="D625" s="5">
        <v>3207049</v>
      </c>
      <c r="E625" s="47"/>
      <c r="F625" s="8"/>
      <c r="G625" s="87"/>
      <c r="H625" s="87"/>
      <c r="I625" s="78">
        <f t="shared" si="102"/>
        <v>0</v>
      </c>
      <c r="J625" s="48"/>
      <c r="K625" s="180"/>
      <c r="L625" s="8"/>
    </row>
    <row r="626" spans="1:12">
      <c r="A626" s="5" t="s">
        <v>1205</v>
      </c>
      <c r="B626" s="100" t="s">
        <v>518</v>
      </c>
      <c r="C626" s="89"/>
      <c r="D626" s="90"/>
      <c r="E626" s="91"/>
      <c r="F626" s="92"/>
      <c r="G626" s="96"/>
      <c r="H626" s="96"/>
      <c r="I626" s="94"/>
      <c r="J626" s="95"/>
      <c r="K626" s="180"/>
      <c r="L626" s="8"/>
    </row>
    <row r="627" spans="1:12">
      <c r="A627" s="5" t="s">
        <v>1206</v>
      </c>
      <c r="B627" s="100" t="s">
        <v>519</v>
      </c>
      <c r="C627" s="83">
        <v>1</v>
      </c>
      <c r="D627" s="5" t="s">
        <v>495</v>
      </c>
      <c r="E627" s="47"/>
      <c r="F627" s="8"/>
      <c r="G627" s="87"/>
      <c r="H627" s="87"/>
      <c r="I627" s="78">
        <f t="shared" ref="I627:I628" si="103">G627*C627</f>
        <v>0</v>
      </c>
      <c r="J627" s="48"/>
      <c r="K627" s="180"/>
      <c r="L627" s="8"/>
    </row>
    <row r="628" spans="1:12">
      <c r="A628" s="5" t="s">
        <v>1207</v>
      </c>
      <c r="B628" s="7" t="s">
        <v>520</v>
      </c>
      <c r="C628" s="83">
        <v>1</v>
      </c>
      <c r="D628" s="5" t="s">
        <v>495</v>
      </c>
      <c r="E628" s="47"/>
      <c r="F628" s="8"/>
      <c r="G628" s="87"/>
      <c r="H628" s="87"/>
      <c r="I628" s="78">
        <f t="shared" si="103"/>
        <v>0</v>
      </c>
      <c r="J628" s="48"/>
      <c r="K628" s="180"/>
      <c r="L628" s="8"/>
    </row>
    <row r="629" spans="1:12">
      <c r="A629" s="5"/>
      <c r="B629" s="28" t="s">
        <v>24</v>
      </c>
      <c r="C629" s="89"/>
      <c r="D629" s="90"/>
      <c r="E629" s="91"/>
      <c r="F629" s="92"/>
      <c r="G629" s="96"/>
      <c r="H629" s="96"/>
      <c r="I629" s="94"/>
      <c r="J629" s="95"/>
      <c r="K629" s="180"/>
      <c r="L629" s="8"/>
    </row>
    <row r="630" spans="1:12">
      <c r="A630" s="5" t="s">
        <v>1208</v>
      </c>
      <c r="B630" s="100" t="s">
        <v>504</v>
      </c>
      <c r="C630" s="89"/>
      <c r="D630" s="90"/>
      <c r="E630" s="91"/>
      <c r="F630" s="92"/>
      <c r="G630" s="96"/>
      <c r="H630" s="96"/>
      <c r="I630" s="94"/>
      <c r="J630" s="95"/>
      <c r="K630" s="180"/>
      <c r="L630" s="8"/>
    </row>
    <row r="631" spans="1:12">
      <c r="A631" s="5" t="s">
        <v>1209</v>
      </c>
      <c r="B631" s="100" t="s">
        <v>506</v>
      </c>
      <c r="C631" s="83">
        <v>20</v>
      </c>
      <c r="D631" s="5">
        <v>16600010001</v>
      </c>
      <c r="E631" s="47"/>
      <c r="F631" s="8"/>
      <c r="G631" s="87"/>
      <c r="H631" s="87"/>
      <c r="I631" s="78">
        <f t="shared" ref="I631:I635" si="104">G631*C631</f>
        <v>0</v>
      </c>
      <c r="J631" s="48"/>
      <c r="K631" s="180"/>
      <c r="L631" s="8"/>
    </row>
    <row r="632" spans="1:12">
      <c r="A632" s="5" t="s">
        <v>1210</v>
      </c>
      <c r="B632" s="100" t="s">
        <v>507</v>
      </c>
      <c r="C632" s="83">
        <v>50</v>
      </c>
      <c r="D632" s="5">
        <v>16600010002</v>
      </c>
      <c r="E632" s="47"/>
      <c r="F632" s="8"/>
      <c r="G632" s="87"/>
      <c r="H632" s="87"/>
      <c r="I632" s="78">
        <f t="shared" si="104"/>
        <v>0</v>
      </c>
      <c r="J632" s="48"/>
      <c r="K632" s="180"/>
      <c r="L632" s="8"/>
    </row>
    <row r="633" spans="1:12">
      <c r="A633" s="5" t="s">
        <v>1211</v>
      </c>
      <c r="B633" s="100" t="s">
        <v>508</v>
      </c>
      <c r="C633" s="83">
        <v>50</v>
      </c>
      <c r="D633" s="5">
        <v>166000100</v>
      </c>
      <c r="E633" s="47"/>
      <c r="F633" s="8"/>
      <c r="G633" s="87"/>
      <c r="H633" s="87"/>
      <c r="I633" s="78">
        <f t="shared" si="104"/>
        <v>0</v>
      </c>
      <c r="J633" s="48"/>
      <c r="K633" s="180"/>
      <c r="L633" s="8"/>
    </row>
    <row r="634" spans="1:12">
      <c r="A634" s="5" t="s">
        <v>1212</v>
      </c>
      <c r="B634" s="23" t="s">
        <v>505</v>
      </c>
      <c r="C634" s="83">
        <v>50</v>
      </c>
      <c r="D634" s="5">
        <v>16600010003</v>
      </c>
      <c r="E634" s="47"/>
      <c r="F634" s="8"/>
      <c r="G634" s="87"/>
      <c r="H634" s="87"/>
      <c r="I634" s="78">
        <f t="shared" si="104"/>
        <v>0</v>
      </c>
      <c r="J634" s="48"/>
      <c r="K634" s="180"/>
      <c r="L634" s="8"/>
    </row>
    <row r="635" spans="1:12">
      <c r="A635" s="5" t="s">
        <v>1213</v>
      </c>
      <c r="B635" s="23" t="s">
        <v>615</v>
      </c>
      <c r="C635" s="83">
        <v>10</v>
      </c>
      <c r="D635" s="5" t="s">
        <v>495</v>
      </c>
      <c r="E635" s="47"/>
      <c r="F635" s="8"/>
      <c r="G635" s="87"/>
      <c r="H635" s="87"/>
      <c r="I635" s="78">
        <f t="shared" si="104"/>
        <v>0</v>
      </c>
      <c r="J635" s="48"/>
      <c r="K635" s="181"/>
      <c r="L635" s="8"/>
    </row>
    <row r="636" spans="1:12" ht="15.75" customHeight="1">
      <c r="A636" s="182" t="s">
        <v>456</v>
      </c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4"/>
    </row>
    <row r="637" spans="1:12">
      <c r="A637" s="65">
        <v>27</v>
      </c>
      <c r="B637" s="27" t="s">
        <v>457</v>
      </c>
      <c r="C637" s="84"/>
      <c r="D637" s="72"/>
      <c r="E637" s="60"/>
      <c r="F637" s="21"/>
      <c r="G637" s="55"/>
      <c r="H637" s="55"/>
      <c r="I637" s="49"/>
      <c r="J637" s="49"/>
      <c r="K637" s="49"/>
      <c r="L637" s="21"/>
    </row>
    <row r="638" spans="1:12">
      <c r="A638" s="5"/>
      <c r="B638" s="23" t="s">
        <v>458</v>
      </c>
      <c r="C638" s="89"/>
      <c r="D638" s="90"/>
      <c r="E638" s="91"/>
      <c r="F638" s="92"/>
      <c r="G638" s="120"/>
      <c r="H638" s="120"/>
      <c r="I638" s="95"/>
      <c r="J638" s="95"/>
      <c r="K638" s="179">
        <f>SUM(I640:I643)</f>
        <v>0</v>
      </c>
      <c r="L638" s="8"/>
    </row>
    <row r="639" spans="1:12">
      <c r="A639" s="5"/>
      <c r="B639" s="28" t="s">
        <v>158</v>
      </c>
      <c r="C639" s="89"/>
      <c r="D639" s="90"/>
      <c r="E639" s="91"/>
      <c r="F639" s="92"/>
      <c r="G639" s="120"/>
      <c r="H639" s="120"/>
      <c r="I639" s="95"/>
      <c r="J639" s="95"/>
      <c r="K639" s="180"/>
      <c r="L639" s="8"/>
    </row>
    <row r="640" spans="1:12" ht="27.6">
      <c r="A640" s="5" t="s">
        <v>426</v>
      </c>
      <c r="B640" s="23" t="s">
        <v>459</v>
      </c>
      <c r="C640" s="83">
        <v>5</v>
      </c>
      <c r="D640" s="5">
        <v>3207030</v>
      </c>
      <c r="E640" s="47"/>
      <c r="F640" s="8"/>
      <c r="G640" s="81"/>
      <c r="H640" s="81"/>
      <c r="I640" s="78">
        <f t="shared" ref="I640:I641" si="105">G640*C640</f>
        <v>0</v>
      </c>
      <c r="J640" s="48"/>
      <c r="K640" s="180"/>
      <c r="L640" s="8"/>
    </row>
    <row r="641" spans="1:12">
      <c r="A641" s="5" t="s">
        <v>427</v>
      </c>
      <c r="B641" s="23" t="s">
        <v>115</v>
      </c>
      <c r="C641" s="83">
        <v>1</v>
      </c>
      <c r="D641" s="5" t="s">
        <v>495</v>
      </c>
      <c r="E641" s="47"/>
      <c r="F641" s="8"/>
      <c r="G641" s="81"/>
      <c r="H641" s="81"/>
      <c r="I641" s="78">
        <f t="shared" si="105"/>
        <v>0</v>
      </c>
      <c r="J641" s="48"/>
      <c r="K641" s="180"/>
      <c r="L641" s="8"/>
    </row>
    <row r="642" spans="1:12">
      <c r="A642" s="5" t="s">
        <v>1214</v>
      </c>
      <c r="B642" s="23" t="s">
        <v>116</v>
      </c>
      <c r="C642" s="83">
        <v>1</v>
      </c>
      <c r="D642" s="5" t="s">
        <v>495</v>
      </c>
      <c r="E642" s="47"/>
      <c r="F642" s="8"/>
      <c r="G642" s="81"/>
      <c r="H642" s="81"/>
      <c r="I642" s="78">
        <f t="shared" ref="I642:I643" si="106">G642*C642</f>
        <v>0</v>
      </c>
      <c r="J642" s="48"/>
      <c r="K642" s="180"/>
      <c r="L642" s="8"/>
    </row>
    <row r="643" spans="1:12">
      <c r="A643" s="5" t="s">
        <v>1215</v>
      </c>
      <c r="B643" s="23" t="s">
        <v>269</v>
      </c>
      <c r="C643" s="83">
        <v>1</v>
      </c>
      <c r="D643" s="5" t="s">
        <v>495</v>
      </c>
      <c r="E643" s="47"/>
      <c r="F643" s="8"/>
      <c r="G643" s="81"/>
      <c r="H643" s="81"/>
      <c r="I643" s="78">
        <f t="shared" si="106"/>
        <v>0</v>
      </c>
      <c r="J643" s="48"/>
      <c r="K643" s="181"/>
      <c r="L643" s="8"/>
    </row>
    <row r="644" spans="1:12">
      <c r="A644" s="65">
        <v>28</v>
      </c>
      <c r="B644" s="12" t="s">
        <v>469</v>
      </c>
      <c r="C644" s="84"/>
      <c r="D644" s="72"/>
      <c r="E644" s="60"/>
      <c r="F644" s="21"/>
      <c r="G644" s="55"/>
      <c r="H644" s="55"/>
      <c r="I644" s="49"/>
      <c r="J644" s="49"/>
      <c r="K644" s="49"/>
      <c r="L644" s="21"/>
    </row>
    <row r="645" spans="1:12">
      <c r="A645" s="5"/>
      <c r="B645" s="37" t="s">
        <v>248</v>
      </c>
      <c r="C645" s="89"/>
      <c r="D645" s="90"/>
      <c r="E645" s="91"/>
      <c r="F645" s="92"/>
      <c r="G645" s="120"/>
      <c r="H645" s="120"/>
      <c r="I645" s="95"/>
      <c r="J645" s="95"/>
      <c r="K645" s="179">
        <f>SUM(I647,I649:I650,I652:I653,I655:I658)</f>
        <v>0</v>
      </c>
      <c r="L645" s="8"/>
    </row>
    <row r="646" spans="1:12">
      <c r="A646" s="5"/>
      <c r="B646" s="39" t="s">
        <v>158</v>
      </c>
      <c r="C646" s="89"/>
      <c r="D646" s="90"/>
      <c r="E646" s="91"/>
      <c r="F646" s="92"/>
      <c r="G646" s="120"/>
      <c r="H646" s="120"/>
      <c r="I646" s="95"/>
      <c r="J646" s="95"/>
      <c r="K646" s="180"/>
      <c r="L646" s="8"/>
    </row>
    <row r="647" spans="1:12" ht="28.2">
      <c r="A647" s="5" t="s">
        <v>428</v>
      </c>
      <c r="B647" s="6" t="s">
        <v>249</v>
      </c>
      <c r="C647" s="83">
        <v>1</v>
      </c>
      <c r="D647" s="5" t="s">
        <v>495</v>
      </c>
      <c r="E647" s="47"/>
      <c r="F647" s="8"/>
      <c r="G647" s="81"/>
      <c r="H647" s="81"/>
      <c r="I647" s="78">
        <f t="shared" ref="I647:I650" si="107">G647*C647</f>
        <v>0</v>
      </c>
      <c r="J647" s="48"/>
      <c r="K647" s="180"/>
      <c r="L647" s="8"/>
    </row>
    <row r="648" spans="1:12">
      <c r="A648" s="5" t="s">
        <v>429</v>
      </c>
      <c r="B648" s="6" t="s">
        <v>460</v>
      </c>
      <c r="C648" s="89"/>
      <c r="D648" s="90"/>
      <c r="E648" s="91"/>
      <c r="F648" s="92"/>
      <c r="G648" s="96"/>
      <c r="H648" s="96"/>
      <c r="I648" s="94"/>
      <c r="J648" s="95"/>
      <c r="K648" s="180"/>
      <c r="L648" s="8"/>
    </row>
    <row r="649" spans="1:12">
      <c r="A649" s="5" t="s">
        <v>430</v>
      </c>
      <c r="B649" s="7" t="s">
        <v>461</v>
      </c>
      <c r="C649" s="83">
        <v>1</v>
      </c>
      <c r="D649" s="5" t="s">
        <v>495</v>
      </c>
      <c r="E649" s="47"/>
      <c r="F649" s="8"/>
      <c r="G649" s="81"/>
      <c r="H649" s="81"/>
      <c r="I649" s="78">
        <f t="shared" si="107"/>
        <v>0</v>
      </c>
      <c r="J649" s="48"/>
      <c r="K649" s="180"/>
      <c r="L649" s="8"/>
    </row>
    <row r="650" spans="1:12">
      <c r="A650" s="5" t="s">
        <v>431</v>
      </c>
      <c r="B650" s="7" t="s">
        <v>462</v>
      </c>
      <c r="C650" s="83">
        <v>1</v>
      </c>
      <c r="D650" s="5" t="s">
        <v>495</v>
      </c>
      <c r="E650" s="47"/>
      <c r="F650" s="8"/>
      <c r="G650" s="81"/>
      <c r="H650" s="81"/>
      <c r="I650" s="78">
        <f t="shared" si="107"/>
        <v>0</v>
      </c>
      <c r="J650" s="48"/>
      <c r="K650" s="180"/>
      <c r="L650" s="8"/>
    </row>
    <row r="651" spans="1:12">
      <c r="A651" s="5" t="s">
        <v>432</v>
      </c>
      <c r="B651" s="7" t="s">
        <v>463</v>
      </c>
      <c r="C651" s="89"/>
      <c r="D651" s="90"/>
      <c r="E651" s="91"/>
      <c r="F651" s="92"/>
      <c r="G651" s="96"/>
      <c r="H651" s="96"/>
      <c r="I651" s="94"/>
      <c r="J651" s="95"/>
      <c r="K651" s="180"/>
      <c r="L651" s="8"/>
    </row>
    <row r="652" spans="1:12">
      <c r="A652" s="5" t="s">
        <v>1216</v>
      </c>
      <c r="B652" s="7" t="s">
        <v>464</v>
      </c>
      <c r="C652" s="83">
        <v>20</v>
      </c>
      <c r="D652" s="5" t="s">
        <v>495</v>
      </c>
      <c r="E652" s="47"/>
      <c r="F652" s="8"/>
      <c r="G652" s="81"/>
      <c r="H652" s="81"/>
      <c r="I652" s="78">
        <f t="shared" ref="I652:I658" si="108">G652*C652</f>
        <v>0</v>
      </c>
      <c r="J652" s="48"/>
      <c r="K652" s="180"/>
      <c r="L652" s="8"/>
    </row>
    <row r="653" spans="1:12">
      <c r="A653" s="5" t="s">
        <v>1217</v>
      </c>
      <c r="B653" s="7" t="s">
        <v>465</v>
      </c>
      <c r="C653" s="83">
        <v>20</v>
      </c>
      <c r="D653" s="5" t="s">
        <v>495</v>
      </c>
      <c r="E653" s="47"/>
      <c r="F653" s="8"/>
      <c r="G653" s="81"/>
      <c r="H653" s="81"/>
      <c r="I653" s="78">
        <f t="shared" si="108"/>
        <v>0</v>
      </c>
      <c r="J653" s="48"/>
      <c r="K653" s="180"/>
      <c r="L653" s="8"/>
    </row>
    <row r="654" spans="1:12">
      <c r="A654" s="5" t="s">
        <v>1218</v>
      </c>
      <c r="B654" s="7" t="s">
        <v>466</v>
      </c>
      <c r="C654" s="89"/>
      <c r="D654" s="90"/>
      <c r="E654" s="91"/>
      <c r="F654" s="92"/>
      <c r="G654" s="96"/>
      <c r="H654" s="96"/>
      <c r="I654" s="94"/>
      <c r="J654" s="95"/>
      <c r="K654" s="180"/>
      <c r="L654" s="8"/>
    </row>
    <row r="655" spans="1:12">
      <c r="A655" s="5" t="s">
        <v>1219</v>
      </c>
      <c r="B655" s="7" t="s">
        <v>467</v>
      </c>
      <c r="C655" s="83">
        <v>10</v>
      </c>
      <c r="D655" s="5" t="s">
        <v>495</v>
      </c>
      <c r="E655" s="47"/>
      <c r="F655" s="8"/>
      <c r="G655" s="81"/>
      <c r="H655" s="81"/>
      <c r="I655" s="78">
        <f t="shared" si="108"/>
        <v>0</v>
      </c>
      <c r="J655" s="48"/>
      <c r="K655" s="180"/>
      <c r="L655" s="8"/>
    </row>
    <row r="656" spans="1:12">
      <c r="A656" s="5" t="s">
        <v>1220</v>
      </c>
      <c r="B656" s="7" t="s">
        <v>468</v>
      </c>
      <c r="C656" s="83">
        <v>10</v>
      </c>
      <c r="D656" s="5" t="s">
        <v>495</v>
      </c>
      <c r="E656" s="47"/>
      <c r="F656" s="8"/>
      <c r="G656" s="81"/>
      <c r="H656" s="81"/>
      <c r="I656" s="78">
        <f t="shared" si="108"/>
        <v>0</v>
      </c>
      <c r="J656" s="48"/>
      <c r="K656" s="180"/>
      <c r="L656" s="8"/>
    </row>
    <row r="657" spans="1:12" ht="28.2">
      <c r="A657" s="5" t="s">
        <v>1221</v>
      </c>
      <c r="B657" s="6" t="s">
        <v>471</v>
      </c>
      <c r="C657" s="83">
        <v>20</v>
      </c>
      <c r="D657" s="5" t="s">
        <v>495</v>
      </c>
      <c r="E657" s="47"/>
      <c r="F657" s="8"/>
      <c r="G657" s="81"/>
      <c r="H657" s="81"/>
      <c r="I657" s="78">
        <f t="shared" si="108"/>
        <v>0</v>
      </c>
      <c r="J657" s="48"/>
      <c r="K657" s="180"/>
      <c r="L657" s="8"/>
    </row>
    <row r="658" spans="1:12">
      <c r="A658" s="5" t="s">
        <v>1222</v>
      </c>
      <c r="B658" s="76" t="s">
        <v>470</v>
      </c>
      <c r="C658" s="83">
        <v>5</v>
      </c>
      <c r="D658" s="5" t="s">
        <v>495</v>
      </c>
      <c r="E658" s="47"/>
      <c r="F658" s="8"/>
      <c r="G658" s="81"/>
      <c r="H658" s="81"/>
      <c r="I658" s="78">
        <f t="shared" si="108"/>
        <v>0</v>
      </c>
      <c r="J658" s="48"/>
      <c r="K658" s="181"/>
      <c r="L658" s="8"/>
    </row>
    <row r="659" spans="1:12" ht="18">
      <c r="A659" s="185" t="s">
        <v>478</v>
      </c>
      <c r="B659" s="186"/>
      <c r="C659" s="186"/>
      <c r="D659" s="186"/>
      <c r="E659" s="186"/>
      <c r="F659" s="186"/>
      <c r="G659" s="186"/>
      <c r="H659" s="186"/>
      <c r="I659" s="186"/>
      <c r="J659" s="186"/>
      <c r="K659" s="186"/>
      <c r="L659" s="187"/>
    </row>
    <row r="660" spans="1:12">
      <c r="A660" s="65">
        <v>29</v>
      </c>
      <c r="B660" s="71" t="s">
        <v>477</v>
      </c>
      <c r="C660" s="84"/>
      <c r="D660" s="72"/>
      <c r="E660" s="60"/>
      <c r="F660" s="21"/>
      <c r="G660" s="49"/>
      <c r="H660" s="49"/>
      <c r="I660" s="49"/>
      <c r="J660" s="49"/>
      <c r="K660" s="49"/>
      <c r="L660" s="21"/>
    </row>
    <row r="661" spans="1:12">
      <c r="A661" s="66"/>
      <c r="B661" s="7" t="s">
        <v>616</v>
      </c>
      <c r="C661" s="89"/>
      <c r="D661" s="90"/>
      <c r="E661" s="91"/>
      <c r="F661" s="92"/>
      <c r="G661" s="95"/>
      <c r="H661" s="95"/>
      <c r="I661" s="95"/>
      <c r="J661" s="95"/>
      <c r="K661" s="201">
        <f>SUM(I664:I685)</f>
        <v>0</v>
      </c>
      <c r="L661" s="8"/>
    </row>
    <row r="662" spans="1:12">
      <c r="A662" s="66"/>
      <c r="B662" s="41" t="s">
        <v>158</v>
      </c>
      <c r="C662" s="89"/>
      <c r="D662" s="90"/>
      <c r="E662" s="91"/>
      <c r="F662" s="92"/>
      <c r="G662" s="95"/>
      <c r="H662" s="95"/>
      <c r="I662" s="95"/>
      <c r="J662" s="95"/>
      <c r="K662" s="202"/>
      <c r="L662" s="8"/>
    </row>
    <row r="663" spans="1:12">
      <c r="A663" s="5" t="s">
        <v>433</v>
      </c>
      <c r="B663" s="7" t="s">
        <v>369</v>
      </c>
      <c r="C663" s="89"/>
      <c r="D663" s="90"/>
      <c r="E663" s="91"/>
      <c r="F663" s="92"/>
      <c r="G663" s="95"/>
      <c r="H663" s="95"/>
      <c r="I663" s="95"/>
      <c r="J663" s="95"/>
      <c r="K663" s="202"/>
      <c r="L663" s="8"/>
    </row>
    <row r="664" spans="1:12" ht="28.2">
      <c r="A664" s="5" t="s">
        <v>1223</v>
      </c>
      <c r="B664" s="37" t="s">
        <v>493</v>
      </c>
      <c r="C664" s="83">
        <v>1</v>
      </c>
      <c r="D664" s="45" t="s">
        <v>495</v>
      </c>
      <c r="E664" s="47"/>
      <c r="F664" s="8"/>
      <c r="G664" s="81"/>
      <c r="H664" s="81"/>
      <c r="I664" s="78">
        <f t="shared" ref="I664:I665" si="109">G664*C664</f>
        <v>0</v>
      </c>
      <c r="J664" s="48"/>
      <c r="K664" s="202"/>
      <c r="L664" s="8"/>
    </row>
    <row r="665" spans="1:12" ht="28.2">
      <c r="A665" s="5" t="s">
        <v>1224</v>
      </c>
      <c r="B665" s="6" t="s">
        <v>474</v>
      </c>
      <c r="C665" s="83">
        <v>1</v>
      </c>
      <c r="D665" s="45" t="s">
        <v>495</v>
      </c>
      <c r="E665" s="47"/>
      <c r="F665" s="8"/>
      <c r="G665" s="81"/>
      <c r="H665" s="81"/>
      <c r="I665" s="78">
        <f t="shared" si="109"/>
        <v>0</v>
      </c>
      <c r="J665" s="48"/>
      <c r="K665" s="202"/>
      <c r="L665" s="8"/>
    </row>
    <row r="666" spans="1:12" ht="28.2">
      <c r="A666" s="5" t="s">
        <v>1225</v>
      </c>
      <c r="B666" s="6" t="s">
        <v>119</v>
      </c>
      <c r="C666" s="89"/>
      <c r="D666" s="90"/>
      <c r="E666" s="91"/>
      <c r="F666" s="92"/>
      <c r="G666" s="96"/>
      <c r="H666" s="96"/>
      <c r="I666" s="94"/>
      <c r="J666" s="95"/>
      <c r="K666" s="202"/>
      <c r="L666" s="8"/>
    </row>
    <row r="667" spans="1:12">
      <c r="A667" s="5" t="s">
        <v>1226</v>
      </c>
      <c r="B667" s="7" t="s">
        <v>117</v>
      </c>
      <c r="C667" s="83">
        <v>100</v>
      </c>
      <c r="D667" s="5">
        <v>166400015</v>
      </c>
      <c r="E667" s="47"/>
      <c r="F667" s="8"/>
      <c r="G667" s="81"/>
      <c r="H667" s="81"/>
      <c r="I667" s="78">
        <f t="shared" ref="I667:I685" si="110">G667*C667</f>
        <v>0</v>
      </c>
      <c r="J667" s="48"/>
      <c r="K667" s="202"/>
      <c r="L667" s="8"/>
    </row>
    <row r="668" spans="1:12">
      <c r="A668" s="5" t="s">
        <v>1227</v>
      </c>
      <c r="B668" s="7" t="s">
        <v>118</v>
      </c>
      <c r="C668" s="83">
        <v>10</v>
      </c>
      <c r="D668" s="5" t="s">
        <v>495</v>
      </c>
      <c r="E668" s="47"/>
      <c r="F668" s="8"/>
      <c r="G668" s="81"/>
      <c r="H668" s="81"/>
      <c r="I668" s="78">
        <f t="shared" si="110"/>
        <v>0</v>
      </c>
      <c r="J668" s="48"/>
      <c r="K668" s="202"/>
      <c r="L668" s="8"/>
    </row>
    <row r="669" spans="1:12">
      <c r="A669" s="5" t="s">
        <v>1228</v>
      </c>
      <c r="B669" s="7" t="s">
        <v>482</v>
      </c>
      <c r="C669" s="89"/>
      <c r="D669" s="90"/>
      <c r="E669" s="91"/>
      <c r="F669" s="92"/>
      <c r="G669" s="96"/>
      <c r="H669" s="96"/>
      <c r="I669" s="94"/>
      <c r="J669" s="95"/>
      <c r="K669" s="202"/>
      <c r="L669" s="8"/>
    </row>
    <row r="670" spans="1:12" ht="16.8">
      <c r="A670" s="5" t="s">
        <v>1229</v>
      </c>
      <c r="B670" s="23" t="s">
        <v>480</v>
      </c>
      <c r="C670" s="83">
        <v>25</v>
      </c>
      <c r="D670" s="5" t="s">
        <v>495</v>
      </c>
      <c r="E670" s="47"/>
      <c r="F670" s="8"/>
      <c r="G670" s="81"/>
      <c r="H670" s="81"/>
      <c r="I670" s="78">
        <f t="shared" si="110"/>
        <v>0</v>
      </c>
      <c r="J670" s="48"/>
      <c r="K670" s="202"/>
      <c r="L670" s="8"/>
    </row>
    <row r="671" spans="1:12" ht="16.8">
      <c r="A671" s="5" t="s">
        <v>1230</v>
      </c>
      <c r="B671" s="23" t="s">
        <v>483</v>
      </c>
      <c r="C671" s="83">
        <v>25</v>
      </c>
      <c r="D671" s="5" t="s">
        <v>495</v>
      </c>
      <c r="E671" s="47"/>
      <c r="F671" s="8"/>
      <c r="G671" s="81"/>
      <c r="H671" s="81"/>
      <c r="I671" s="78">
        <f t="shared" si="110"/>
        <v>0</v>
      </c>
      <c r="J671" s="48"/>
      <c r="K671" s="202"/>
      <c r="L671" s="8"/>
    </row>
    <row r="672" spans="1:12" ht="16.8">
      <c r="A672" s="5" t="s">
        <v>1231</v>
      </c>
      <c r="B672" s="23" t="s">
        <v>484</v>
      </c>
      <c r="C672" s="83">
        <v>100</v>
      </c>
      <c r="D672" s="5" t="s">
        <v>495</v>
      </c>
      <c r="E672" s="47"/>
      <c r="F672" s="8"/>
      <c r="G672" s="81"/>
      <c r="H672" s="81"/>
      <c r="I672" s="78">
        <f t="shared" si="110"/>
        <v>0</v>
      </c>
      <c r="J672" s="48"/>
      <c r="K672" s="202"/>
      <c r="L672" s="8"/>
    </row>
    <row r="673" spans="1:12" ht="16.8">
      <c r="A673" s="5" t="s">
        <v>1232</v>
      </c>
      <c r="B673" s="23" t="s">
        <v>485</v>
      </c>
      <c r="C673" s="83">
        <v>25</v>
      </c>
      <c r="D673" s="5" t="s">
        <v>495</v>
      </c>
      <c r="E673" s="47"/>
      <c r="F673" s="8"/>
      <c r="G673" s="81"/>
      <c r="H673" s="81"/>
      <c r="I673" s="78">
        <f t="shared" si="110"/>
        <v>0</v>
      </c>
      <c r="J673" s="48"/>
      <c r="K673" s="202"/>
      <c r="L673" s="8"/>
    </row>
    <row r="674" spans="1:12" ht="16.8">
      <c r="A674" s="5" t="s">
        <v>1233</v>
      </c>
      <c r="B674" s="23" t="s">
        <v>481</v>
      </c>
      <c r="C674" s="83">
        <v>25</v>
      </c>
      <c r="D674" s="5" t="s">
        <v>495</v>
      </c>
      <c r="E674" s="47"/>
      <c r="F674" s="8"/>
      <c r="G674" s="81"/>
      <c r="H674" s="81"/>
      <c r="I674" s="78">
        <f t="shared" si="110"/>
        <v>0</v>
      </c>
      <c r="J674" s="48"/>
      <c r="K674" s="202"/>
      <c r="L674" s="8"/>
    </row>
    <row r="675" spans="1:12">
      <c r="A675" s="5" t="s">
        <v>1234</v>
      </c>
      <c r="B675" s="23" t="s">
        <v>491</v>
      </c>
      <c r="C675" s="89"/>
      <c r="D675" s="90"/>
      <c r="E675" s="91"/>
      <c r="F675" s="92"/>
      <c r="G675" s="96"/>
      <c r="H675" s="96"/>
      <c r="I675" s="94"/>
      <c r="J675" s="95"/>
      <c r="K675" s="202"/>
      <c r="L675" s="8"/>
    </row>
    <row r="676" spans="1:12" ht="27.6">
      <c r="A676" s="5" t="s">
        <v>1235</v>
      </c>
      <c r="B676" s="23" t="s">
        <v>486</v>
      </c>
      <c r="C676" s="83">
        <v>24</v>
      </c>
      <c r="D676" s="5" t="s">
        <v>495</v>
      </c>
      <c r="E676" s="47"/>
      <c r="F676" s="8"/>
      <c r="G676" s="81"/>
      <c r="H676" s="81"/>
      <c r="I676" s="78">
        <f t="shared" si="110"/>
        <v>0</v>
      </c>
      <c r="J676" s="48"/>
      <c r="K676" s="202"/>
      <c r="L676" s="8"/>
    </row>
    <row r="677" spans="1:12" ht="27.6">
      <c r="A677" s="5" t="s">
        <v>1236</v>
      </c>
      <c r="B677" s="23" t="s">
        <v>487</v>
      </c>
      <c r="C677" s="83">
        <v>24</v>
      </c>
      <c r="D677" s="5" t="s">
        <v>495</v>
      </c>
      <c r="E677" s="47"/>
      <c r="F677" s="8"/>
      <c r="G677" s="81"/>
      <c r="H677" s="81"/>
      <c r="I677" s="78">
        <f t="shared" si="110"/>
        <v>0</v>
      </c>
      <c r="J677" s="48"/>
      <c r="K677" s="202"/>
      <c r="L677" s="8"/>
    </row>
    <row r="678" spans="1:12" ht="27.6">
      <c r="A678" s="5" t="s">
        <v>1237</v>
      </c>
      <c r="B678" s="23" t="s">
        <v>488</v>
      </c>
      <c r="C678" s="83">
        <v>24</v>
      </c>
      <c r="D678" s="5" t="s">
        <v>495</v>
      </c>
      <c r="E678" s="47"/>
      <c r="F678" s="8"/>
      <c r="G678" s="81"/>
      <c r="H678" s="81"/>
      <c r="I678" s="78">
        <f t="shared" si="110"/>
        <v>0</v>
      </c>
      <c r="J678" s="48"/>
      <c r="K678" s="202"/>
      <c r="L678" s="8"/>
    </row>
    <row r="679" spans="1:12" ht="27.6">
      <c r="A679" s="5" t="s">
        <v>1238</v>
      </c>
      <c r="B679" s="23" t="s">
        <v>489</v>
      </c>
      <c r="C679" s="83">
        <v>24</v>
      </c>
      <c r="D679" s="5" t="s">
        <v>495</v>
      </c>
      <c r="E679" s="47"/>
      <c r="F679" s="8"/>
      <c r="G679" s="81"/>
      <c r="H679" s="81"/>
      <c r="I679" s="78">
        <f t="shared" si="110"/>
        <v>0</v>
      </c>
      <c r="J679" s="48"/>
      <c r="K679" s="202"/>
      <c r="L679" s="8"/>
    </row>
    <row r="680" spans="1:12" ht="27.6">
      <c r="A680" s="5" t="s">
        <v>1239</v>
      </c>
      <c r="B680" s="23" t="s">
        <v>490</v>
      </c>
      <c r="C680" s="83">
        <v>24</v>
      </c>
      <c r="D680" s="5" t="s">
        <v>495</v>
      </c>
      <c r="E680" s="47"/>
      <c r="F680" s="8"/>
      <c r="G680" s="81"/>
      <c r="H680" s="81"/>
      <c r="I680" s="78">
        <f t="shared" si="110"/>
        <v>0</v>
      </c>
      <c r="J680" s="48"/>
      <c r="K680" s="202"/>
      <c r="L680" s="8"/>
    </row>
    <row r="681" spans="1:12" ht="27.6">
      <c r="A681" s="5" t="s">
        <v>1240</v>
      </c>
      <c r="B681" s="23" t="s">
        <v>492</v>
      </c>
      <c r="C681" s="83">
        <v>24</v>
      </c>
      <c r="D681" s="5" t="s">
        <v>495</v>
      </c>
      <c r="E681" s="47"/>
      <c r="F681" s="8"/>
      <c r="G681" s="81"/>
      <c r="H681" s="81"/>
      <c r="I681" s="78">
        <f t="shared" si="110"/>
        <v>0</v>
      </c>
      <c r="J681" s="48"/>
      <c r="K681" s="202"/>
      <c r="L681" s="8"/>
    </row>
    <row r="682" spans="1:12" ht="27.6">
      <c r="A682" s="5" t="s">
        <v>1241</v>
      </c>
      <c r="B682" s="77" t="s">
        <v>475</v>
      </c>
      <c r="C682" s="83">
        <v>1</v>
      </c>
      <c r="D682" s="45">
        <v>3207035</v>
      </c>
      <c r="E682" s="47"/>
      <c r="F682" s="8"/>
      <c r="G682" s="81"/>
      <c r="H682" s="81"/>
      <c r="I682" s="78">
        <f t="shared" si="110"/>
        <v>0</v>
      </c>
      <c r="J682" s="48"/>
      <c r="K682" s="202"/>
      <c r="L682" s="8"/>
    </row>
    <row r="683" spans="1:12" ht="28.2">
      <c r="A683" s="5" t="s">
        <v>1242</v>
      </c>
      <c r="B683" s="6" t="s">
        <v>501</v>
      </c>
      <c r="C683" s="83">
        <v>50</v>
      </c>
      <c r="D683" s="45">
        <v>3207022</v>
      </c>
      <c r="E683" s="47"/>
      <c r="F683" s="8"/>
      <c r="G683" s="81"/>
      <c r="H683" s="81"/>
      <c r="I683" s="78">
        <f t="shared" si="110"/>
        <v>0</v>
      </c>
      <c r="J683" s="48"/>
      <c r="K683" s="202"/>
      <c r="L683" s="8"/>
    </row>
    <row r="684" spans="1:12" ht="28.2">
      <c r="A684" s="5" t="s">
        <v>1243</v>
      </c>
      <c r="B684" s="6" t="s">
        <v>494</v>
      </c>
      <c r="C684" s="83">
        <v>1</v>
      </c>
      <c r="D684" s="5" t="s">
        <v>495</v>
      </c>
      <c r="E684" s="47"/>
      <c r="F684" s="8"/>
      <c r="G684" s="81"/>
      <c r="H684" s="81"/>
      <c r="I684" s="78">
        <f t="shared" si="110"/>
        <v>0</v>
      </c>
      <c r="J684" s="48"/>
      <c r="K684" s="202"/>
      <c r="L684" s="8"/>
    </row>
    <row r="685" spans="1:12" ht="28.2">
      <c r="A685" s="5" t="s">
        <v>1244</v>
      </c>
      <c r="B685" s="6" t="s">
        <v>476</v>
      </c>
      <c r="C685" s="83">
        <v>10</v>
      </c>
      <c r="D685" s="45">
        <v>3207039</v>
      </c>
      <c r="E685" s="47"/>
      <c r="F685" s="8"/>
      <c r="G685" s="81"/>
      <c r="H685" s="81"/>
      <c r="I685" s="78">
        <f t="shared" si="110"/>
        <v>0</v>
      </c>
      <c r="J685" s="48"/>
      <c r="K685" s="202"/>
      <c r="L685" s="8"/>
    </row>
    <row r="686" spans="1:12" ht="18">
      <c r="A686" s="182" t="s">
        <v>472</v>
      </c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4"/>
    </row>
    <row r="687" spans="1:12">
      <c r="A687" s="65">
        <v>30</v>
      </c>
      <c r="B687" s="71" t="s">
        <v>473</v>
      </c>
      <c r="C687" s="84"/>
      <c r="D687" s="72"/>
      <c r="E687" s="60"/>
      <c r="F687" s="21"/>
      <c r="G687" s="55"/>
      <c r="H687" s="55"/>
      <c r="I687" s="49"/>
      <c r="J687" s="49"/>
      <c r="K687" s="49"/>
      <c r="L687" s="21"/>
    </row>
    <row r="688" spans="1:12" ht="15" customHeight="1">
      <c r="A688" s="5" t="s">
        <v>434</v>
      </c>
      <c r="B688" s="6" t="s">
        <v>652</v>
      </c>
      <c r="C688" s="83">
        <v>20</v>
      </c>
      <c r="D688" s="5" t="s">
        <v>495</v>
      </c>
      <c r="E688" s="47"/>
      <c r="F688" s="8"/>
      <c r="G688" s="81"/>
      <c r="H688" s="81"/>
      <c r="I688" s="78">
        <f t="shared" ref="I688:I691" si="111">G688*C688</f>
        <v>0</v>
      </c>
      <c r="J688" s="48"/>
      <c r="K688" s="201">
        <f>SUM(I688:I692)</f>
        <v>0</v>
      </c>
      <c r="L688" s="8"/>
    </row>
    <row r="689" spans="1:12">
      <c r="A689" s="5" t="s">
        <v>435</v>
      </c>
      <c r="B689" s="6" t="s">
        <v>654</v>
      </c>
      <c r="C689" s="83">
        <v>50</v>
      </c>
      <c r="D689" s="5" t="s">
        <v>495</v>
      </c>
      <c r="E689" s="47"/>
      <c r="F689" s="8"/>
      <c r="G689" s="81"/>
      <c r="H689" s="81"/>
      <c r="I689" s="78">
        <f t="shared" si="111"/>
        <v>0</v>
      </c>
      <c r="J689" s="48"/>
      <c r="K689" s="202"/>
      <c r="L689" s="8"/>
    </row>
    <row r="690" spans="1:12" ht="28.2">
      <c r="A690" s="5" t="s">
        <v>436</v>
      </c>
      <c r="B690" s="6" t="s">
        <v>653</v>
      </c>
      <c r="C690" s="83">
        <v>200</v>
      </c>
      <c r="D690" s="5">
        <v>162206042</v>
      </c>
      <c r="E690" s="47"/>
      <c r="F690" s="8"/>
      <c r="G690" s="81"/>
      <c r="H690" s="81"/>
      <c r="I690" s="78">
        <f t="shared" si="111"/>
        <v>0</v>
      </c>
      <c r="J690" s="48"/>
      <c r="K690" s="202"/>
      <c r="L690" s="8"/>
    </row>
    <row r="691" spans="1:12" ht="28.2">
      <c r="A691" s="5" t="s">
        <v>1245</v>
      </c>
      <c r="B691" s="6" t="s">
        <v>604</v>
      </c>
      <c r="C691" s="83">
        <v>200</v>
      </c>
      <c r="D691" s="5">
        <v>162206041</v>
      </c>
      <c r="E691" s="47"/>
      <c r="F691" s="8"/>
      <c r="G691" s="81"/>
      <c r="H691" s="81"/>
      <c r="I691" s="78">
        <f t="shared" si="111"/>
        <v>0</v>
      </c>
      <c r="J691" s="48"/>
      <c r="K691" s="202"/>
      <c r="L691" s="8"/>
    </row>
    <row r="692" spans="1:12">
      <c r="A692" s="5" t="s">
        <v>1246</v>
      </c>
      <c r="B692" s="7" t="s">
        <v>651</v>
      </c>
      <c r="C692" s="83">
        <v>10</v>
      </c>
      <c r="D692" s="5">
        <v>166400032</v>
      </c>
      <c r="E692" s="47"/>
      <c r="F692" s="8"/>
      <c r="G692" s="48"/>
      <c r="H692" s="81"/>
      <c r="I692" s="78">
        <f t="shared" ref="I692" si="112">G692*C692</f>
        <v>0</v>
      </c>
      <c r="J692" s="48"/>
      <c r="K692" s="202"/>
      <c r="L692" s="8"/>
    </row>
  </sheetData>
  <mergeCells count="54">
    <mergeCell ref="K526:K533"/>
    <mergeCell ref="K559:K569"/>
    <mergeCell ref="K616:K635"/>
    <mergeCell ref="K688:K692"/>
    <mergeCell ref="K307:K319"/>
    <mergeCell ref="K322:K357"/>
    <mergeCell ref="K360:K386"/>
    <mergeCell ref="K389:K395"/>
    <mergeCell ref="A524:L524"/>
    <mergeCell ref="A406:L406"/>
    <mergeCell ref="A387:L387"/>
    <mergeCell ref="A396:L396"/>
    <mergeCell ref="K545:K557"/>
    <mergeCell ref="K572:K614"/>
    <mergeCell ref="A570:L570"/>
    <mergeCell ref="K661:K685"/>
    <mergeCell ref="K462:K469"/>
    <mergeCell ref="K472:K523"/>
    <mergeCell ref="A320:L320"/>
    <mergeCell ref="A358:L358"/>
    <mergeCell ref="A434:L434"/>
    <mergeCell ref="A440:L440"/>
    <mergeCell ref="A470:L470"/>
    <mergeCell ref="K436:K439"/>
    <mergeCell ref="K398:K405"/>
    <mergeCell ref="K408:K418"/>
    <mergeCell ref="K420:K433"/>
    <mergeCell ref="K442:K460"/>
    <mergeCell ref="L1:L2"/>
    <mergeCell ref="A4:L4"/>
    <mergeCell ref="A1:C1"/>
    <mergeCell ref="G1:J1"/>
    <mergeCell ref="E1:F1"/>
    <mergeCell ref="K171:K177"/>
    <mergeCell ref="K179:K183"/>
    <mergeCell ref="K6:K130"/>
    <mergeCell ref="K132:K169"/>
    <mergeCell ref="K536:K543"/>
    <mergeCell ref="A534:L534"/>
    <mergeCell ref="K185:K191"/>
    <mergeCell ref="K194:K231"/>
    <mergeCell ref="A286:L286"/>
    <mergeCell ref="A305:L305"/>
    <mergeCell ref="A232:L232"/>
    <mergeCell ref="A269:L269"/>
    <mergeCell ref="A192:L192"/>
    <mergeCell ref="K288:K304"/>
    <mergeCell ref="K234:K268"/>
    <mergeCell ref="K271:K285"/>
    <mergeCell ref="K638:K643"/>
    <mergeCell ref="K645:K658"/>
    <mergeCell ref="A636:L636"/>
    <mergeCell ref="A659:L659"/>
    <mergeCell ref="A686:L68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Obligātās prasības</vt:lpstr>
      <vt:lpstr>Tehn.spec. un Tehn_Fin.pied.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Nellija Nulle</dc:creator>
  <cp:lastModifiedBy>Ginta Kaire-Mače</cp:lastModifiedBy>
  <cp:lastPrinted>2021-11-12T08:53:44Z</cp:lastPrinted>
  <dcterms:created xsi:type="dcterms:W3CDTF">2015-06-05T18:17:20Z</dcterms:created>
  <dcterms:modified xsi:type="dcterms:W3CDTF">2024-05-28T07:53:16Z</dcterms:modified>
</cp:coreProperties>
</file>