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ЭтаКнига" defaultThemeVersion="124226"/>
  <xr:revisionPtr revIDLastSave="0" documentId="13_ncr:1_{9FC0AD58-31EC-4B45-BF6F-101DB0290A08}" xr6:coauthVersionLast="47" xr6:coauthVersionMax="47" xr10:uidLastSave="{00000000-0000-0000-0000-000000000000}"/>
  <bookViews>
    <workbookView xWindow="-120" yWindow="-120" windowWidth="29040" windowHeight="15840" tabRatio="923" activeTab="2" xr2:uid="{00000000-000D-0000-FFFF-FFFF00000000}"/>
  </bookViews>
  <sheets>
    <sheet name="KOPT" sheetId="3" r:id="rId1"/>
    <sheet name="KOPS1" sheetId="2" r:id="rId2"/>
    <sheet name="Teritorijas_sadala" sheetId="44" r:id="rId3"/>
    <sheet name="BŪVL" sheetId="40" state="hidden" r:id="rId4"/>
  </sheets>
  <definedNames>
    <definedName name="_xlnm.Print_Area" localSheetId="3">BŪVL!$A$1:$P$53</definedName>
    <definedName name="_xlnm.Print_Area" localSheetId="1">KOPS1!$A$1:$I$59</definedName>
    <definedName name="_xlnm.Print_Area" localSheetId="2">Teritorijas_sadala!$A$1:$P$109</definedName>
    <definedName name="_xlnm.Print_Titles" localSheetId="3">BŪVL!$15:$17</definedName>
    <definedName name="_xlnm.Print_Titles" localSheetId="1">KOPS1!$18:$20</definedName>
    <definedName name="_xlnm.Print_Titles" localSheetId="0">KOPT!$24:$25</definedName>
    <definedName name="_xlnm.Print_Titles" localSheetId="2">Teritorijas_sadala!$21:$23</definedName>
  </definedNames>
  <calcPr calcId="191029" fullPrecision="0"/>
  <fileRecoveryPr autoRecover="0"/>
</workbook>
</file>

<file path=xl/calcChain.xml><?xml version="1.0" encoding="utf-8"?>
<calcChain xmlns="http://schemas.openxmlformats.org/spreadsheetml/2006/main">
  <c r="I31" i="2" l="1"/>
  <c r="G31" i="2"/>
  <c r="F31" i="2"/>
  <c r="H31" i="2"/>
  <c r="H29" i="2"/>
  <c r="G29" i="2"/>
  <c r="F29" i="2"/>
  <c r="I29" i="2"/>
  <c r="G32" i="2" l="1"/>
  <c r="E31" i="2"/>
  <c r="I32" i="2"/>
  <c r="F32" i="2"/>
  <c r="H32" i="2"/>
  <c r="G33" i="2" l="1"/>
  <c r="I33" i="2"/>
  <c r="F33" i="2"/>
  <c r="H33" i="2"/>
  <c r="I34" i="2" l="1"/>
  <c r="H34" i="2"/>
  <c r="F34" i="2"/>
  <c r="G34" i="2"/>
  <c r="H30" i="2"/>
  <c r="G30" i="2"/>
  <c r="I30" i="2"/>
  <c r="F30" i="2"/>
  <c r="E32" i="2"/>
  <c r="E30" i="2" l="1"/>
  <c r="E34" i="2"/>
  <c r="E33" i="2"/>
  <c r="I28" i="2"/>
  <c r="H26" i="2"/>
  <c r="G26" i="2"/>
  <c r="F26" i="2"/>
  <c r="I26" i="2"/>
  <c r="H24" i="2"/>
  <c r="G24" i="2"/>
  <c r="F24" i="2"/>
  <c r="I24" i="2"/>
  <c r="H23" i="2"/>
  <c r="G23" i="2"/>
  <c r="F23" i="2"/>
  <c r="I23" i="2"/>
  <c r="A55" i="2"/>
  <c r="L25" i="44" l="1"/>
  <c r="I22" i="2" s="1"/>
  <c r="M25" i="44"/>
  <c r="F22" i="2" s="1"/>
  <c r="O25" i="44"/>
  <c r="H22" i="2" s="1"/>
  <c r="N25" i="44"/>
  <c r="G22" i="2" s="1"/>
  <c r="I25" i="2"/>
  <c r="F25" i="2"/>
  <c r="H25" i="2"/>
  <c r="I27" i="2"/>
  <c r="F27" i="2"/>
  <c r="H27" i="2"/>
  <c r="F28" i="2"/>
  <c r="H28" i="2"/>
  <c r="G25" i="2"/>
  <c r="G27" i="2"/>
  <c r="G28" i="2"/>
  <c r="E29" i="2"/>
  <c r="P25" i="44"/>
  <c r="E22" i="2" l="1"/>
  <c r="O102" i="44"/>
  <c r="M102" i="44"/>
  <c r="L102" i="44"/>
  <c r="N102" i="44"/>
  <c r="E23" i="2"/>
  <c r="E28" i="2"/>
  <c r="E27" i="2"/>
  <c r="E25" i="2"/>
  <c r="E24" i="2"/>
  <c r="E26" i="2"/>
  <c r="P102" i="44" l="1"/>
  <c r="A109" i="44"/>
  <c r="A107" i="44"/>
  <c r="A105" i="44"/>
  <c r="A104" i="44"/>
  <c r="M18" i="44"/>
  <c r="C11" i="44"/>
  <c r="C10" i="44"/>
  <c r="C9" i="44"/>
  <c r="C8" i="44"/>
  <c r="A37" i="2" l="1"/>
  <c r="A53" i="40" l="1"/>
  <c r="A51" i="40"/>
  <c r="A48" i="40"/>
  <c r="A46" i="40"/>
  <c r="A40" i="2"/>
  <c r="B16" i="3"/>
  <c r="A39" i="3"/>
  <c r="A3" i="40" l="1"/>
  <c r="A1" i="40"/>
  <c r="M13" i="40"/>
  <c r="C9" i="40"/>
  <c r="C8" i="40"/>
  <c r="C7" i="40"/>
  <c r="C6" i="40"/>
  <c r="O43" i="40" l="1"/>
  <c r="L43" i="40"/>
  <c r="N43" i="40"/>
  <c r="A26" i="3"/>
  <c r="P43" i="40" l="1"/>
  <c r="M43" i="40"/>
  <c r="M11" i="40" l="1"/>
  <c r="B26" i="3" l="1"/>
  <c r="B37" i="3" l="1"/>
  <c r="B34" i="3"/>
  <c r="B18" i="3" l="1"/>
  <c r="B19" i="3"/>
  <c r="B17" i="3"/>
  <c r="A22" i="2" l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H36" i="2" l="1"/>
  <c r="G36" i="2" l="1"/>
  <c r="F36" i="2" l="1"/>
  <c r="M15" i="44" l="1"/>
  <c r="E36" i="2"/>
  <c r="E37" i="2" l="1"/>
  <c r="E38" i="2" s="1"/>
  <c r="E40" i="2"/>
  <c r="E41" i="2" l="1"/>
  <c r="C26" i="3" s="1"/>
  <c r="C28" i="3" s="1"/>
  <c r="C30" i="3" s="1"/>
  <c r="C32" i="3" s="1"/>
  <c r="I36" i="2" l="1"/>
</calcChain>
</file>

<file path=xl/sharedStrings.xml><?xml version="1.0" encoding="utf-8"?>
<sst xmlns="http://schemas.openxmlformats.org/spreadsheetml/2006/main" count="367" uniqueCount="237">
  <si>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</si>
  <si>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</si>
  <si>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</si>
  <si>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</si>
  <si>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</si>
  <si>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</si>
  <si>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</si>
  <si>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Kopā</t>
  </si>
  <si>
    <t>Sastādīja:</t>
  </si>
  <si>
    <t>Pārbaudīja:</t>
  </si>
  <si>
    <t>Sertifikāta Nr.</t>
  </si>
  <si>
    <t>(paraksts un tā atšifrējums, datums)</t>
  </si>
  <si>
    <t>Kods, tāmes Nr.</t>
  </si>
  <si>
    <t>Kopsavilkuma aprēķini pa darbu vai konstruktīvo elementu veidiem</t>
  </si>
  <si>
    <t>Tai skaitā</t>
  </si>
  <si>
    <t>Darbietilpība
(c/h)</t>
  </si>
  <si>
    <t>Pavisam kopā</t>
  </si>
  <si>
    <t>t.sk. darba aizsardzība</t>
  </si>
  <si>
    <t>APSTIPRINU</t>
  </si>
  <si>
    <t>(pasūtītāja paraksts un tā atšifrējums)</t>
  </si>
  <si>
    <t>Z.v.</t>
  </si>
  <si>
    <t>Būvniecības koptāme</t>
  </si>
  <si>
    <t>Objekta nosaukums</t>
  </si>
  <si>
    <t>Objekta izmaksas
(euro)</t>
  </si>
  <si>
    <t>Pavisam būvniecības izmaksas</t>
  </si>
  <si>
    <t>1-1</t>
  </si>
  <si>
    <t>laika norma (c/h)</t>
  </si>
  <si>
    <t>darba
samaksas
likme
(euro /h)</t>
  </si>
  <si>
    <t>darbietilpība
(c/h)</t>
  </si>
  <si>
    <t>līg.cena</t>
  </si>
  <si>
    <t>__________________________</t>
  </si>
  <si>
    <t>Piezīmes.</t>
  </si>
  <si>
    <t>3</t>
  </si>
  <si>
    <t>4</t>
  </si>
  <si>
    <t xml:space="preserve"> Vispārējie būvdarbi</t>
  </si>
  <si>
    <t>DEM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</si>
  <si>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</si>
  <si>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</si>
  <si>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</si>
  <si>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</si>
  <si>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</si>
  <si>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</si>
  <si>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</si>
  <si>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Būvdarbu veids vai konstruktīvā elementa nosaukums</t>
  </si>
  <si>
    <t>Tāmes izmaksas</t>
  </si>
  <si>
    <t xml:space="preserve">darba alga </t>
  </si>
  <si>
    <t>mehānismi</t>
  </si>
  <si>
    <t>1. Būvuzņēmējam jādod pilna apjoma tendera (iepirkuma) cenu piedāvājums, ieskaitot palīgdarbus  un materiālus, kas nav uzrādīti tāmē,</t>
  </si>
  <si>
    <t>apjomu sarakstā un projektā, bet ir nepieciešami projektētā būvobjekta izbūvei un nodošanai ekspluatācijā.</t>
  </si>
  <si>
    <t>2. Darbu apjomu sarakstu skatīt kopā ar rasējumiem un specifikācijām.</t>
  </si>
  <si>
    <t>3. Tāmēs ietvertos konkrēto ražotāju materiālus un izstrādājumus var aizvietot ar analogiem citu ražotāju materiāliem un izstrādājumiem.</t>
  </si>
  <si>
    <t>Tiešās izmaksas kopā, t. sk. darba devēja sociālais nodoklis (23,59%)</t>
  </si>
  <si>
    <t>4. Materiāli doti bez atgriezumiem un nesablīvētā veidā</t>
  </si>
  <si>
    <t>Būves nosaukums</t>
  </si>
  <si>
    <t>Pasūtījuma Nr.</t>
  </si>
  <si>
    <t>Objekta adrese</t>
  </si>
  <si>
    <t>_____ .gada _____. ________________</t>
  </si>
  <si>
    <t>PVN (21%)</t>
  </si>
  <si>
    <t>Sastādīja</t>
  </si>
  <si>
    <t>m</t>
  </si>
  <si>
    <t>Lokālā tāme Nr. 1-1</t>
  </si>
  <si>
    <t>kpl</t>
  </si>
  <si>
    <r>
      <rPr>
        <b/>
        <sz val="10"/>
        <rFont val="Liberation Sans Narrow"/>
        <family val="2"/>
      </rPr>
      <t>Vispārējie darbi</t>
    </r>
  </si>
  <si>
    <r>
      <rPr>
        <sz val="10"/>
        <rFont val="Liberation Sans Narrow"/>
        <family val="2"/>
      </rPr>
      <t>N/A</t>
    </r>
  </si>
  <si>
    <r>
      <rPr>
        <sz val="10"/>
        <rFont val="Liberation Sans Narrow"/>
        <family val="2"/>
      </rPr>
      <t>Mobilizācija, demobilizācija, būvlaukuma ierīkošana un nojaukšana, apvadceļu uzturēšana būvdarbu laikā, izpildmērījumu veikšana un dokumentācijas veikšana, kas saistīta ar Būvprojektu</t>
    </r>
  </si>
  <si>
    <r>
      <rPr>
        <b/>
        <sz val="10"/>
        <rFont val="Liberation Sans Narrow"/>
        <family val="2"/>
      </rPr>
      <t>Sagatavošanas darbi un konstrukciju nojaukšana vai demontāža</t>
    </r>
  </si>
  <si>
    <r>
      <rPr>
        <sz val="10"/>
        <rFont val="Liberation Sans Narrow"/>
        <family val="2"/>
      </rPr>
      <t>Betona apmaļu demontāža</t>
    </r>
  </si>
  <si>
    <r>
      <rPr>
        <sz val="10"/>
        <rFont val="Liberation Sans Narrow"/>
        <family val="2"/>
      </rPr>
      <t xml:space="preserve">Asfaltbetona demontāža, </t>
    </r>
    <r>
      <rPr>
        <b/>
        <i/>
        <sz val="10"/>
        <rFont val="Liberation Sans Narrow"/>
        <family val="2"/>
      </rPr>
      <t>hvid=6cm</t>
    </r>
  </si>
  <si>
    <r>
      <rPr>
        <vertAlign val="subscript"/>
        <sz val="10"/>
        <rFont val="Arial"/>
        <family val="2"/>
        <charset val="204"/>
      </rPr>
      <t>m</t>
    </r>
    <r>
      <rPr>
        <sz val="6.5"/>
        <rFont val="Arial"/>
        <family val="2"/>
        <charset val="204"/>
      </rPr>
      <t>2</t>
    </r>
  </si>
  <si>
    <r>
      <rPr>
        <b/>
        <sz val="10"/>
        <rFont val="Liberation Sans Narrow"/>
        <family val="2"/>
      </rPr>
      <t>Zemes klātnes izbūve</t>
    </r>
  </si>
  <si>
    <r>
      <rPr>
        <sz val="10"/>
        <rFont val="Liberation Sans Narrow"/>
        <family val="2"/>
      </rPr>
      <t>Zemes klātnes ierakuma būvniecība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</si>
  <si>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3</t>
    </r>
  </si>
  <si>
    <r>
      <rPr>
        <b/>
        <sz val="10"/>
        <rFont val="Liberation Sans Narrow"/>
        <family val="2"/>
      </rPr>
      <t>Ar saistvielām nesaistītas konstruktīvās kārtas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</si>
  <si>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(gājēju ietves izbūves zonā)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</si>
  <si>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(brauktuves un stāvvietas izbūves zonā)</t>
    </r>
  </si>
  <si>
    <r>
      <rPr>
        <sz val="10"/>
        <rFont val="Liberation Sans Narrow"/>
        <family val="2"/>
      </rPr>
      <t xml:space="preserve">Šķembas izsijas 3..5cm biezumā </t>
    </r>
    <r>
      <rPr>
        <sz val="9"/>
        <rFont val="Liberation Sans Narrow"/>
        <family val="2"/>
      </rPr>
      <t>(gājēju ietvei)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</si>
  <si>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2</t>
    </r>
  </si>
  <si>
    <r>
      <rPr>
        <sz val="10"/>
        <rFont val="Liberation Sans Narrow"/>
        <family val="2"/>
      </rPr>
      <t xml:space="preserve">Nesaistītu minerālmateriālu (0/32) pamata nesošā virskārta, </t>
    </r>
    <r>
      <rPr>
        <b/>
        <i/>
        <sz val="10"/>
        <rFont val="Liberation Sans Narrow"/>
        <family val="2"/>
      </rPr>
      <t xml:space="preserve">h=12cm biezumā  </t>
    </r>
    <r>
      <rPr>
        <i/>
        <sz val="9"/>
        <rFont val="Liberation Sans Narrow"/>
        <family val="2"/>
      </rPr>
      <t>(gājēju ietves izbūves zonā, N-IV stiprības klase)</t>
    </r>
  </si>
  <si>
    <r>
      <rPr>
        <sz val="10"/>
        <rFont val="Liberation Sans Narrow"/>
        <family val="2"/>
      </rPr>
      <t xml:space="preserve">Nesaistītu minerālmateriālu (0/45) pamata nesošās virskārtas izbūve </t>
    </r>
    <r>
      <rPr>
        <b/>
        <i/>
        <sz val="10"/>
        <rFont val="Liberation Sans Narrow"/>
        <family val="2"/>
      </rPr>
      <t xml:space="preserve">h=15cm biezumā
</t>
    </r>
    <r>
      <rPr>
        <i/>
        <sz val="9"/>
        <rFont val="Liberation Sans Narrow"/>
        <family val="2"/>
      </rPr>
      <t>(brauktuves un stāvvietas izbūves zon,N-III stiprības klase)</t>
    </r>
  </si>
  <si>
    <r>
      <rPr>
        <b/>
        <sz val="10"/>
        <rFont val="Liberation Sans Narrow"/>
        <family val="2"/>
      </rPr>
      <t>Ar saistvielām saistītas konstruktīvās kārtas</t>
    </r>
  </si>
  <si>
    <r>
      <rPr>
        <sz val="10"/>
        <rFont val="Liberation Sans Narrow"/>
        <family val="2"/>
      </rPr>
      <t xml:space="preserve">Asfaltbetona seguma virskārtas izbūve </t>
    </r>
    <r>
      <rPr>
        <b/>
        <i/>
        <sz val="10"/>
        <rFont val="Liberation Sans Narrow"/>
        <family val="2"/>
      </rPr>
      <t xml:space="preserve">AC16 surf </t>
    </r>
    <r>
      <rPr>
        <sz val="10"/>
        <rFont val="Liberation Sans Narrow"/>
        <family val="2"/>
      </rPr>
      <t xml:space="preserve">, </t>
    </r>
    <r>
      <rPr>
        <b/>
        <i/>
        <sz val="10"/>
        <rFont val="Liberation Sans Narrow"/>
        <family val="2"/>
      </rPr>
      <t xml:space="preserve">h=6cm   </t>
    </r>
    <r>
      <rPr>
        <i/>
        <sz val="9"/>
        <rFont val="Liberation Sans Narrow"/>
        <family val="2"/>
      </rPr>
      <t>(S-III stiprības klase)</t>
    </r>
  </si>
  <si>
    <r>
      <rPr>
        <b/>
        <sz val="10"/>
        <rFont val="Liberation Sans Narrow"/>
        <family val="2"/>
      </rPr>
      <t>Konstrukcijas un mākslīgās būves</t>
    </r>
  </si>
  <si>
    <r>
      <rPr>
        <sz val="10"/>
        <rFont val="Liberation Sans Narrow"/>
        <family val="2"/>
      </rPr>
      <t>Betona apmaļu BR100.30.15 izbūve</t>
    </r>
  </si>
  <si>
    <r>
      <rPr>
        <sz val="10"/>
        <rFont val="Liberation Sans Narrow"/>
        <family val="2"/>
      </rPr>
      <t>m</t>
    </r>
  </si>
  <si>
    <r>
      <rPr>
        <sz val="10"/>
        <rFont val="Liberation Sans Narrow"/>
        <family val="2"/>
      </rPr>
      <t>Betona apmaļu BR100.20.8 izbūve</t>
    </r>
  </si>
  <si>
    <r>
      <rPr>
        <sz val="10"/>
        <rFont val="Liberation Sans Narrow"/>
        <family val="2"/>
      </rPr>
      <t>Slīpo betona apmaļu BR100.30.15 izbūve</t>
    </r>
  </si>
  <si>
    <r>
      <rPr>
        <sz val="10"/>
        <rFont val="Liberation Sans Narrow"/>
        <family val="2"/>
      </rPr>
      <t xml:space="preserve">Betona-bruģakmens seguma būvniecība </t>
    </r>
    <r>
      <rPr>
        <b/>
        <i/>
        <sz val="10"/>
        <rFont val="Liberation Sans Narrow"/>
        <family val="2"/>
      </rPr>
      <t xml:space="preserve">h=6cm  </t>
    </r>
    <r>
      <rPr>
        <i/>
        <sz val="9"/>
        <rFont val="Liberation Sans Narrow"/>
        <family val="2"/>
      </rPr>
      <t>(gājēju ietvei)</t>
    </r>
  </si>
  <si>
    <r>
      <rPr>
        <b/>
        <sz val="10"/>
        <rFont val="Liberation Sans Narrow"/>
        <family val="2"/>
      </rPr>
      <t>Aprīkojums, satiksmes organizēšana un labiekārtošanas darbi</t>
    </r>
  </si>
  <si>
    <r>
      <rPr>
        <sz val="10"/>
        <rFont val="Liberation Sans Narrow"/>
        <family val="2"/>
      </rPr>
      <t xml:space="preserve">Apzaļumošana ar augu zemi </t>
    </r>
    <r>
      <rPr>
        <b/>
        <i/>
        <sz val="10"/>
        <rFont val="Liberation Sans Narrow"/>
        <family val="2"/>
      </rPr>
      <t xml:space="preserve">h=10cm  </t>
    </r>
    <r>
      <rPr>
        <sz val="10"/>
        <rFont val="Liberation Sans Narrow"/>
        <family val="2"/>
      </rPr>
      <t>biezumā</t>
    </r>
  </si>
  <si>
    <r>
      <rPr>
        <sz val="10"/>
        <rFont val="Liberation Sans Narrow"/>
        <family val="2"/>
      </rPr>
      <t xml:space="preserve">Horizontālā apzīmējuma Nr.920 uzklāšana ar roku darbu, izmantojot krāsu baltā tonī ar
</t>
    </r>
    <r>
      <rPr>
        <sz val="10"/>
        <rFont val="Liberation Sans Narrow"/>
        <family val="2"/>
      </rPr>
      <t>iestrādātiem atstarojošiem elementiem</t>
    </r>
  </si>
  <si>
    <r>
      <rPr>
        <sz val="10"/>
        <rFont val="Liberation Sans Narrow"/>
        <family val="2"/>
      </rPr>
      <t>1.1.</t>
    </r>
  </si>
  <si>
    <r>
      <rPr>
        <sz val="10"/>
        <rFont val="Liberation Sans Narrow"/>
        <family val="2"/>
      </rPr>
      <t>2.1.</t>
    </r>
  </si>
  <si>
    <t>2.3.</t>
  </si>
  <si>
    <r>
      <rPr>
        <sz val="10"/>
        <rFont val="Liberation Sans Narrow"/>
        <family val="2"/>
      </rPr>
      <t>3.1.</t>
    </r>
  </si>
  <si>
    <r>
      <rPr>
        <sz val="10"/>
        <rFont val="Liberation Sans Narrow"/>
        <family val="2"/>
      </rPr>
      <t>4.1.</t>
    </r>
  </si>
  <si>
    <r>
      <rPr>
        <sz val="10"/>
        <rFont val="Liberation Sans Narrow"/>
        <family val="2"/>
      </rPr>
      <t>4.2.</t>
    </r>
  </si>
  <si>
    <r>
      <rPr>
        <sz val="10"/>
        <rFont val="Liberation Sans Narrow"/>
        <family val="2"/>
      </rPr>
      <t>4.3.</t>
    </r>
  </si>
  <si>
    <r>
      <rPr>
        <sz val="10"/>
        <rFont val="Liberation Sans Narrow"/>
        <family val="2"/>
      </rPr>
      <t>4.4.</t>
    </r>
  </si>
  <si>
    <r>
      <rPr>
        <sz val="10"/>
        <rFont val="Liberation Sans Narrow"/>
        <family val="2"/>
      </rPr>
      <t>4.5.</t>
    </r>
  </si>
  <si>
    <r>
      <rPr>
        <sz val="10"/>
        <rFont val="Liberation Sans Narrow"/>
        <family val="2"/>
      </rPr>
      <t>5.1.</t>
    </r>
  </si>
  <si>
    <r>
      <rPr>
        <sz val="10"/>
        <rFont val="Liberation Sans Narrow"/>
        <family val="2"/>
      </rPr>
      <t>6.1.</t>
    </r>
  </si>
  <si>
    <t>TS-teritorijas sadaļa</t>
  </si>
  <si>
    <t>8.1.</t>
  </si>
  <si>
    <t>9.1.</t>
  </si>
  <si>
    <t>9.2.</t>
  </si>
  <si>
    <t>9.3.</t>
  </si>
  <si>
    <t>9.4.</t>
  </si>
  <si>
    <t>10.1.</t>
  </si>
  <si>
    <t>1. TS-teritorijas sadaļa</t>
  </si>
  <si>
    <t>Vispaŗējie darbi</t>
  </si>
  <si>
    <t>VD</t>
  </si>
  <si>
    <t>Sagatavošanas darbi un konstrukciju nojaukšana vai demontāža</t>
  </si>
  <si>
    <t>Zemes klātnes izbūve</t>
  </si>
  <si>
    <t>ZK</t>
  </si>
  <si>
    <t>Ar saistvielām nesaistītās konstruktīvās kārtas</t>
  </si>
  <si>
    <t>ASN</t>
  </si>
  <si>
    <t>Ar saistvielām saistītās konstruktīvās kārtas</t>
  </si>
  <si>
    <t>AS</t>
  </si>
  <si>
    <t>Konstrukcijas un mākslīgās būves</t>
  </si>
  <si>
    <t>KMB</t>
  </si>
  <si>
    <t>Aprīkojums, satiksmes organizēšana un labiekārtošanas darbi</t>
  </si>
  <si>
    <t>ASOL</t>
  </si>
  <si>
    <t>Betona seguma demontāža, hvid=6cm</t>
  </si>
  <si>
    <t>kpl.</t>
  </si>
  <si>
    <t>Esošā 0,4 kV kabeļa atrakšana/atšurfēšana, padziļināšana līdz 1m un aizbēršana</t>
  </si>
  <si>
    <t>Šķeltās plastmasas aizsargcaurules EVOCAB SPLIT D110 montāža</t>
  </si>
  <si>
    <t>Signāllentas MBN 125mm ieklāšana esošiem kabeļiem</t>
  </si>
  <si>
    <t>Plastmasas aizsargcaurules EVOCAB HARD D110 guldīšana tranšejā</t>
  </si>
  <si>
    <t>Esošo ieejas pakāpienu atjaunošana</t>
  </si>
  <si>
    <t>11.1.</t>
  </si>
  <si>
    <t>UKT</t>
  </si>
  <si>
    <t>5. Pēc pasūtītāja pieprasījuma , projektētājs veic būvdarbu apjomu pārrēķinu, ja projekts netiks realizēts pilnā apjomā</t>
  </si>
  <si>
    <t>Lietus kanalizācijas tīkli K2</t>
  </si>
  <si>
    <t>Palīgmateriāli K2 sistēmas montāžai</t>
  </si>
  <si>
    <r>
      <t>m</t>
    </r>
    <r>
      <rPr>
        <vertAlign val="superscript"/>
        <sz val="10"/>
        <rFont val="Arial"/>
        <family val="2"/>
      </rPr>
      <t>3</t>
    </r>
  </si>
  <si>
    <t>Smilts pamatnes ierīkošana zem cauruļvadiem h=0.15m un apbēruma h=0.30m ierīkošanai</t>
  </si>
  <si>
    <t>9.5.</t>
  </si>
  <si>
    <t>9.6.</t>
  </si>
  <si>
    <t>Sagatavošanās darbi pirms būvdarbu sākšanas - nepieciešamo atļauju un saskaņojumu saņemšana</t>
  </si>
  <si>
    <t>9.7.</t>
  </si>
  <si>
    <t>11.2.</t>
  </si>
  <si>
    <t>11.3.</t>
  </si>
  <si>
    <t>11.4.</t>
  </si>
  <si>
    <t>LKT</t>
  </si>
  <si>
    <t>ELT</t>
  </si>
  <si>
    <t>2.2.</t>
  </si>
  <si>
    <t>Liekto Betona apmaļu izbūve BR100.30.15 izbūve</t>
  </si>
  <si>
    <t>6.2.</t>
  </si>
  <si>
    <t>6.3.</t>
  </si>
  <si>
    <t>6.4.</t>
  </si>
  <si>
    <t>6.5.</t>
  </si>
  <si>
    <t>6.6.</t>
  </si>
  <si>
    <t>6.7.</t>
  </si>
  <si>
    <t>Esošo 0,4 kV kabeļu aizsardzība, rezerves cauruļu ieguldīšana</t>
  </si>
  <si>
    <t>Lubānas iela 7, Rēzekne</t>
  </si>
  <si>
    <t>RN 2021/26</t>
  </si>
  <si>
    <t>R-0.50</t>
  </si>
  <si>
    <t>R-1.00</t>
  </si>
  <si>
    <t>R-1.50</t>
  </si>
  <si>
    <t>R-2.00</t>
  </si>
  <si>
    <t>R-2.50</t>
  </si>
  <si>
    <t>R-5.00</t>
  </si>
  <si>
    <t>Liekto Betona apmaļu izbūve BR100.20.08 izbūve</t>
  </si>
  <si>
    <t>6.8.</t>
  </si>
  <si>
    <t>6.9.</t>
  </si>
  <si>
    <t>6.10.</t>
  </si>
  <si>
    <t>6.11.</t>
  </si>
  <si>
    <t>6.12.</t>
  </si>
  <si>
    <t>6.13.</t>
  </si>
  <si>
    <t>6.14.</t>
  </si>
  <si>
    <t>Gāzes vada kapes augstuma regulēšana</t>
  </si>
  <si>
    <t xml:space="preserve">kpl. </t>
  </si>
  <si>
    <t>Esošo ieejas pakāpienu uz treptelpām atjaunošana ar betonu</t>
  </si>
  <si>
    <t>7.1.</t>
  </si>
  <si>
    <t>7.2.</t>
  </si>
  <si>
    <t>7.3.</t>
  </si>
  <si>
    <t>7.4.</t>
  </si>
  <si>
    <t>PP kanalizācijas caurule OD250mm, uzmavu tipa, iebūves klase SN8, ar baltu vai gaiši pelēku iekšpusi, atbilstošas LVS EN13476,  ar iebūvi atklātā tranšejā</t>
  </si>
  <si>
    <t>Plastmasas gūlija DN630mm, sekciju tipa, h=1,20-1,50m, PP, OD250mm cauruļvadu pievienojumi rūpnieciski iemetināmi vai iefrēzējami un pievienojami ar pieslēguma pārejām, peldošā tipa ķeta rāmis un D400 klases kvadrātveida reste ar teleskopu, nosēddaļa h=0,5m</t>
  </si>
  <si>
    <t xml:space="preserve">Plastmasas skataka DN425mm, sekciju tipa, h=1,53m, PP, 45° pamatne OD250mm cauruļvadu pievienojumam, peldošā tipa ķeta rāmis un D400 klases lūka </t>
  </si>
  <si>
    <t>PP līkums, 45°, OD250mm</t>
  </si>
  <si>
    <t>Betona elementos iebetonējama aizsargčaula D250mm</t>
  </si>
  <si>
    <t>gb</t>
  </si>
  <si>
    <t>Esošo dzelzsbetona elementu D1000mm skataku pārbūve, līmaņošana - dzelzbetona pārsegums, izlīdzinošie gredzeni, peldošā tipa ķeta lūka brauktuvēm, ar eņģi, blīvgumiju, slodzes klase D400</t>
  </si>
  <si>
    <t>Esošo dzelzsbetona elementu D1000mm skataku pārbūve, līmaņošana - dzelzbetona pārsegums, izlīdzinošie gredzeni, ķeta lūka ietvēm, ar eņģi, blīvgumiju, slodzes klase B125</t>
  </si>
  <si>
    <t>Betons B25 (C20/25), W8 skataku apbetonējumam, armatūra Ø5mm</t>
  </si>
  <si>
    <t>m3</t>
  </si>
  <si>
    <t>Sistēmas skalošana un CCTV inspekcija</t>
  </si>
  <si>
    <t>9.8.</t>
  </si>
  <si>
    <t>9.9.</t>
  </si>
  <si>
    <t>9.10.</t>
  </si>
  <si>
    <t>Pārējie darbi</t>
  </si>
  <si>
    <t>Esošo komunikāciju atšurfēšana un šķērsošana</t>
  </si>
  <si>
    <t>Šķeltā aizsargčaula esošo kabeļu aizsardzībai, iebūve</t>
  </si>
  <si>
    <t>Esošo gūliju demontāža un pieslēguma cauruļvadu aizbetonēšana</t>
  </si>
  <si>
    <t>Esošo dzelzsbetona skataku elementu vai to daļu demontāža</t>
  </si>
  <si>
    <t>K2 sistēmas posma izpildshēmas izstrāde</t>
  </si>
  <si>
    <t>10.2.</t>
  </si>
  <si>
    <t>10.3.</t>
  </si>
  <si>
    <t>10.4.</t>
  </si>
  <si>
    <t>10.5.</t>
  </si>
  <si>
    <t>10.6.</t>
  </si>
  <si>
    <t>K2 izbūves darbi (zemes darbi)</t>
  </si>
  <si>
    <t>Tranšejas rakšana, (hvid=1.60m) projektēto cauruļvadu montāžai, nederīgās grunts transports uz atbērtni 10km attālumā</t>
  </si>
  <si>
    <t>Tranšejas aizbēršana ar pievestu smilšu grunti kf&gt;1m/dnn (esošās māla grunts nomaiņa) no ierīkotā apbēruma ap cauruļvadu līdz atjaunojamā seguma apakšējai kārtai</t>
  </si>
  <si>
    <t>Tranšejas sieniņu nostiprināšana ar rievsienām vai metāla vairogiem  (h&gt;1.5m)</t>
  </si>
  <si>
    <t>Esošo 0,4 kV; Sakaru kanalizācijas kabeļu aizsardzība, rezerves cauruļu ieguldīšana</t>
  </si>
  <si>
    <t xml:space="preserve">Tāme sastādīta 2023. gada tirgus cenās, pamatojoties uz GP,TS, UKT daļas rasējumiem. </t>
  </si>
  <si>
    <t>BK</t>
  </si>
  <si>
    <t>Sadzīves kanalizācijas tīkli K1</t>
  </si>
  <si>
    <t>PP kanalizācijas caurule OD315mm, uzmavas tipa, iebūves klase SN8, ar baltu vai gaiši pelēku iekšpusi, atbilstoši LVS EN13476, ar iebūvi atklātā tranšejā</t>
  </si>
  <si>
    <t>Betona elementa iebetonējama aizsargčaula D315mm caurulei</t>
  </si>
  <si>
    <t>Esošo dzelzsbetona elementu D1000mm skataku pārbūve, līmeņošana - dzelzbetona pārsegums, izlīdzinošie gredzeni, peldošā tipa ķeta lūka brauktuvēm, ar eņģi, blīvgumiju, slodzes klase D400</t>
  </si>
  <si>
    <t>Esošo dzelzbetona elementu D1000mm skataku pārbūve, līmeņošana - dzelzbetona pārsegums, izlīdzinošie gredzeni, ķeta lūka ietvēm, ar eņģi, blīvgumiju, slodzes klase B125</t>
  </si>
  <si>
    <t>Palīgmateriāli K1 sistēmas montāžai</t>
  </si>
  <si>
    <t>Esošā pašteces kanalizācijas cauruļvada d300 demontāža</t>
  </si>
  <si>
    <t>Pasākuma komplekss pagaidu sadzīves kanalizācijas notekūdeņu pārsūknēšanas nodrošināšanai pārbūvējamā posmā būvdarbu laikā</t>
  </si>
  <si>
    <t>11.5.</t>
  </si>
  <si>
    <t>11.6.</t>
  </si>
  <si>
    <t>11.7.</t>
  </si>
  <si>
    <t>11.8.</t>
  </si>
  <si>
    <t>K2 un K1 izbūves darbi (zemes darbi)</t>
  </si>
  <si>
    <t>12.1.</t>
  </si>
  <si>
    <t>12.2.</t>
  </si>
  <si>
    <t>12.3.</t>
  </si>
  <si>
    <t>12.4.</t>
  </si>
  <si>
    <t>13.1.</t>
  </si>
  <si>
    <t>13.2.</t>
  </si>
  <si>
    <t>13.3.</t>
  </si>
  <si>
    <t>13.4.</t>
  </si>
  <si>
    <t>Mājas</t>
  </si>
  <si>
    <t>Teritorijas labiekārtošana (pagalma daļa) daudzdzīvokļu dzīvojamām mājām Lubānas ielā 7, Rēzeknē</t>
  </si>
  <si>
    <t>Neparedzētie izdevumi</t>
  </si>
  <si>
    <t>Tāme sastādīta 202_.gada __.________</t>
  </si>
  <si>
    <t>_________________________  /__________/</t>
  </si>
  <si>
    <t>_________________________ ____________________ /__________/</t>
  </si>
  <si>
    <t>Apgaismojuma stabu demontāža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</si>
</sst>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&quot;Tāmes izmaksas &quot;#,##0.00&quot; euro&quot;"/>
    <numFmt numFmtId="166" formatCode="&quot;Kopā &quot;#,##0.00&quot; euro&quot;"/>
    <numFmt numFmtId="167" formatCode="&quot;Par kopējo summu, euro &quot;#,##0.00"/>
    <numFmt numFmtId="168" formatCode="&quot;Kopējā darbietilpība, c/h &quot;#,##0.00"/>
    <numFmt numFmtId="169" formatCode="0.0"/>
  </numFmts>
  <fonts count="46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indexed="8"/>
      <name val="Times New Roman"/>
      <family val="1"/>
      <charset val="204"/>
    </font>
    <font>
      <sz val="10"/>
      <name val="Arial"/>
      <family val="2"/>
    </font>
    <font>
      <b/>
      <sz val="10"/>
      <name val="Liberation Sans Narrow"/>
    </font>
    <font>
      <b/>
      <sz val="10"/>
      <name val="Liberation Sans Narrow"/>
      <family val="2"/>
    </font>
    <font>
      <sz val="10"/>
      <name val="Liberation Sans Narrow"/>
    </font>
    <font>
      <sz val="10"/>
      <name val="Liberation Sans Narrow"/>
      <family val="2"/>
    </font>
    <font>
      <sz val="10"/>
      <color rgb="FF000000"/>
      <name val="Liberation Sans Narrow"/>
      <family val="2"/>
    </font>
    <font>
      <sz val="10"/>
      <name val="Arial"/>
      <family val="2"/>
      <charset val="204"/>
    </font>
    <font>
      <b/>
      <i/>
      <sz val="10"/>
      <name val="Liberation Sans Narrow"/>
      <family val="2"/>
    </font>
    <font>
      <sz val="10"/>
      <color rgb="FF000000"/>
      <name val="Arial"/>
      <family val="2"/>
      <charset val="204"/>
    </font>
    <font>
      <vertAlign val="subscript"/>
      <sz val="10"/>
      <name val="Arial"/>
      <family val="2"/>
      <charset val="204"/>
    </font>
    <font>
      <sz val="6.5"/>
      <name val="Arial"/>
      <family val="2"/>
      <charset val="204"/>
    </font>
    <font>
      <sz val="10"/>
      <color rgb="FF000000"/>
      <name val="Times New Roman"/>
      <family val="1"/>
      <charset val="204"/>
    </font>
    <font>
      <vertAlign val="subscript"/>
      <sz val="10"/>
      <name val="Liberation Sans Narrow"/>
      <family val="2"/>
    </font>
    <font>
      <sz val="6.5"/>
      <name val="Liberation Sans Narrow"/>
      <family val="2"/>
    </font>
    <font>
      <i/>
      <sz val="9"/>
      <name val="Liberation Sans Narrow"/>
      <family val="2"/>
    </font>
    <font>
      <sz val="9"/>
      <name val="Liberation Sans Narrow"/>
      <family val="2"/>
    </font>
    <font>
      <b/>
      <sz val="10"/>
      <color rgb="FF000000"/>
      <name val="Liberation Sans Narrow"/>
      <family val="2"/>
    </font>
    <font>
      <sz val="10"/>
      <name val="Letterica Baltic"/>
      <charset val="186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name val="Arial"/>
      <family val="2"/>
    </font>
    <font>
      <sz val="10"/>
      <color rgb="FF000000"/>
      <name val="Arial"/>
      <family val="2"/>
      <charset val="186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</cellStyleXfs>
  <cellXfs count="215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167" fontId="14" fillId="0" borderId="0" xfId="0" applyNumberFormat="1" applyFont="1" applyAlignment="1">
      <alignment horizontal="left" vertical="center"/>
    </xf>
    <xf numFmtId="165" fontId="14" fillId="0" borderId="0" xfId="0" applyNumberFormat="1" applyFont="1" applyAlignment="1">
      <alignment vertical="center"/>
    </xf>
    <xf numFmtId="0" fontId="15" fillId="0" borderId="0" xfId="0" applyFont="1"/>
    <xf numFmtId="168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horizontal="right" vertical="center" shrinkToFit="1"/>
    </xf>
    <xf numFmtId="4" fontId="14" fillId="0" borderId="0" xfId="0" applyNumberFormat="1" applyFont="1" applyAlignment="1">
      <alignment horizontal="right" vertical="center" shrinkToFi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right" vertical="center" shrinkToFit="1"/>
    </xf>
    <xf numFmtId="0" fontId="18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4" fontId="14" fillId="0" borderId="9" xfId="0" applyNumberFormat="1" applyFont="1" applyBorder="1" applyAlignment="1">
      <alignment horizontal="right" vertical="center" shrinkToFit="1"/>
    </xf>
    <xf numFmtId="4" fontId="18" fillId="0" borderId="2" xfId="0" applyNumberFormat="1" applyFont="1" applyBorder="1" applyAlignment="1">
      <alignment horizontal="right" vertical="center" shrinkToFit="1"/>
    </xf>
    <xf numFmtId="4" fontId="18" fillId="0" borderId="0" xfId="0" applyNumberFormat="1" applyFont="1" applyAlignment="1">
      <alignment horizontal="right" vertical="center" shrinkToFit="1"/>
    </xf>
    <xf numFmtId="4" fontId="19" fillId="0" borderId="2" xfId="0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16" fillId="0" borderId="0" xfId="0" applyFont="1"/>
    <xf numFmtId="0" fontId="20" fillId="0" borderId="0" xfId="0" applyFont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2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164" fontId="14" fillId="0" borderId="5" xfId="0" applyNumberFormat="1" applyFont="1" applyBorder="1" applyAlignment="1">
      <alignment horizontal="right" vertical="center" wrapText="1"/>
    </xf>
    <xf numFmtId="164" fontId="19" fillId="0" borderId="5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169" fontId="2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center" shrinkToFit="1"/>
    </xf>
    <xf numFmtId="1" fontId="39" fillId="2" borderId="11" xfId="0" applyNumberFormat="1" applyFont="1" applyFill="1" applyBorder="1" applyAlignment="1">
      <alignment horizontal="center" vertical="center" shrinkToFit="1"/>
    </xf>
    <xf numFmtId="0" fontId="26" fillId="2" borderId="11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 wrapText="1"/>
    </xf>
    <xf numFmtId="0" fontId="22" fillId="0" borderId="11" xfId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right" vertical="center" shrinkToFit="1"/>
    </xf>
    <xf numFmtId="4" fontId="4" fillId="0" borderId="12" xfId="0" applyNumberFormat="1" applyFont="1" applyBorder="1" applyAlignment="1">
      <alignment horizontal="right" vertical="center" shrinkToFit="1"/>
    </xf>
    <xf numFmtId="0" fontId="2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 wrapText="1"/>
    </xf>
    <xf numFmtId="0" fontId="22" fillId="0" borderId="14" xfId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2" fontId="28" fillId="0" borderId="14" xfId="0" applyNumberFormat="1" applyFont="1" applyBorder="1" applyAlignment="1">
      <alignment horizontal="center" vertical="center" shrinkToFit="1"/>
    </xf>
    <xf numFmtId="1" fontId="39" fillId="2" borderId="13" xfId="0" applyNumberFormat="1" applyFont="1" applyFill="1" applyBorder="1" applyAlignment="1">
      <alignment horizontal="center" vertical="center" shrinkToFit="1"/>
    </xf>
    <xf numFmtId="0" fontId="22" fillId="2" borderId="13" xfId="1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left" vertical="center" wrapText="1"/>
    </xf>
    <xf numFmtId="4" fontId="4" fillId="2" borderId="13" xfId="0" applyNumberFormat="1" applyFont="1" applyFill="1" applyBorder="1" applyAlignment="1">
      <alignment horizontal="right" vertical="center" shrinkToFit="1"/>
    </xf>
    <xf numFmtId="0" fontId="22" fillId="2" borderId="11" xfId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left" vertical="center" wrapText="1"/>
    </xf>
    <xf numFmtId="4" fontId="4" fillId="2" borderId="11" xfId="0" applyNumberFormat="1" applyFont="1" applyFill="1" applyBorder="1" applyAlignment="1">
      <alignment horizontal="right" vertical="center" shrinkToFit="1"/>
    </xf>
    <xf numFmtId="0" fontId="22" fillId="0" borderId="15" xfId="1" applyFont="1" applyBorder="1" applyAlignment="1">
      <alignment horizontal="center" vertical="center" wrapText="1"/>
    </xf>
    <xf numFmtId="0" fontId="41" fillId="3" borderId="11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 shrinkToFi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16" xfId="0" applyNumberFormat="1" applyFont="1" applyBorder="1" applyAlignment="1">
      <alignment horizontal="right" vertical="center" shrinkToFit="1"/>
    </xf>
    <xf numFmtId="0" fontId="26" fillId="0" borderId="11" xfId="0" applyFont="1" applyBorder="1" applyAlignment="1">
      <alignment horizontal="right" vertical="top" wrapText="1"/>
    </xf>
    <xf numFmtId="0" fontId="23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top" shrinkToFit="1"/>
    </xf>
    <xf numFmtId="0" fontId="22" fillId="4" borderId="15" xfId="1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top" wrapText="1"/>
    </xf>
    <xf numFmtId="0" fontId="26" fillId="4" borderId="11" xfId="0" applyFont="1" applyFill="1" applyBorder="1" applyAlignment="1">
      <alignment horizontal="center" vertical="top" wrapText="1"/>
    </xf>
    <xf numFmtId="0" fontId="0" fillId="4" borderId="11" xfId="0" applyFill="1" applyBorder="1" applyAlignment="1">
      <alignment horizontal="left" wrapText="1"/>
    </xf>
    <xf numFmtId="4" fontId="4" fillId="4" borderId="11" xfId="0" applyNumberFormat="1" applyFont="1" applyFill="1" applyBorder="1" applyAlignment="1">
      <alignment horizontal="right" vertical="center" shrinkToFit="1"/>
    </xf>
    <xf numFmtId="0" fontId="0" fillId="4" borderId="11" xfId="0" applyFill="1" applyBorder="1" applyAlignment="1">
      <alignment horizontal="center" vertical="top" wrapText="1"/>
    </xf>
    <xf numFmtId="2" fontId="28" fillId="4" borderId="11" xfId="0" applyNumberFormat="1" applyFont="1" applyFill="1" applyBorder="1" applyAlignment="1">
      <alignment horizontal="center" vertical="top" shrinkToFi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2" fontId="28" fillId="5" borderId="11" xfId="0" applyNumberFormat="1" applyFont="1" applyFill="1" applyBorder="1" applyAlignment="1">
      <alignment horizontal="center" vertical="top" shrinkToFit="1"/>
    </xf>
    <xf numFmtId="169" fontId="23" fillId="5" borderId="2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top" shrinkToFit="1"/>
    </xf>
    <xf numFmtId="0" fontId="44" fillId="0" borderId="11" xfId="0" applyFont="1" applyBorder="1" applyAlignment="1">
      <alignment horizontal="left" vertical="center" wrapText="1"/>
    </xf>
    <xf numFmtId="0" fontId="44" fillId="0" borderId="11" xfId="0" applyFont="1" applyBorder="1" applyAlignment="1">
      <alignment horizontal="center" vertical="center" wrapText="1"/>
    </xf>
    <xf numFmtId="2" fontId="44" fillId="0" borderId="15" xfId="0" applyNumberFormat="1" applyFont="1" applyBorder="1" applyAlignment="1">
      <alignment horizontal="center" vertical="center" shrinkToFit="1"/>
    </xf>
    <xf numFmtId="0" fontId="44" fillId="0" borderId="15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center" vertical="center" wrapText="1"/>
    </xf>
    <xf numFmtId="2" fontId="44" fillId="0" borderId="2" xfId="0" applyNumberFormat="1" applyFont="1" applyBorder="1" applyAlignment="1">
      <alignment horizontal="center" vertical="center" shrinkToFit="1"/>
    </xf>
    <xf numFmtId="0" fontId="26" fillId="0" borderId="18" xfId="0" applyFont="1" applyBorder="1" applyAlignment="1">
      <alignment horizontal="right" vertical="top" wrapText="1"/>
    </xf>
    <xf numFmtId="0" fontId="40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right" vertical="center" wrapText="1"/>
    </xf>
    <xf numFmtId="169" fontId="23" fillId="0" borderId="6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right" vertical="center" shrinkToFit="1"/>
    </xf>
    <xf numFmtId="4" fontId="4" fillId="0" borderId="19" xfId="0" applyNumberFormat="1" applyFont="1" applyBorder="1" applyAlignment="1">
      <alignment horizontal="right" vertical="center" shrinkToFit="1"/>
    </xf>
    <xf numFmtId="0" fontId="23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169" fontId="23" fillId="0" borderId="11" xfId="0" applyNumberFormat="1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</cellXfs>
  <cellStyles count="6">
    <cellStyle name="Excel Built-in Normal 1" xfId="4" xr:uid="{00000000-0005-0000-0000-000000000000}"/>
    <cellStyle name="Excel Built-in Normal 2" xfId="5" xr:uid="{00000000-0005-0000-0000-000001000000}"/>
    <cellStyle name="Normal" xfId="0" builtinId="0"/>
    <cellStyle name="Normal_lokalas tames forma2" xfId="1" xr:uid="{00000000-0005-0000-0000-000003000000}"/>
    <cellStyle name="Parasts 2" xfId="3" xr:uid="{00000000-0005-0000-0000-000004000000}"/>
    <cellStyle name="Style 1" xfId="2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tabColor rgb="FF002060"/>
    <pageSetUpPr fitToPage="1"/>
  </sheetPr>
  <dimension ref="A1:D215"/>
  <sheetViews>
    <sheetView topLeftCell="A3" zoomScaleNormal="100" workbookViewId="0">
      <selection activeCell="B13" sqref="B13"/>
    </sheetView>
  </sheetViews>
  <sheetFormatPr defaultColWidth="9.140625" defaultRowHeight="15"/>
  <cols>
    <col min="1" max="1" width="16" style="2" customWidth="1"/>
    <col min="2" max="2" width="47.7109375" style="2" customWidth="1"/>
    <col min="3" max="3" width="20.7109375" style="2" customWidth="1"/>
    <col min="4" max="16384" width="9.140625" style="2"/>
  </cols>
  <sheetData>
    <row r="1" spans="1:3">
      <c r="B1" s="44" t="s">
        <v>18</v>
      </c>
    </row>
    <row r="2" spans="1:3">
      <c r="C2" s="44"/>
    </row>
    <row r="3" spans="1:3">
      <c r="C3" s="44" t="s">
        <v>30</v>
      </c>
    </row>
    <row r="4" spans="1:3">
      <c r="C4" s="45" t="s">
        <v>19</v>
      </c>
    </row>
    <row r="5" spans="1:3">
      <c r="C5" s="17"/>
    </row>
    <row r="7" spans="1:3">
      <c r="C7" s="44" t="s">
        <v>20</v>
      </c>
    </row>
    <row r="8" spans="1:3">
      <c r="C8" s="44"/>
    </row>
    <row r="9" spans="1:3">
      <c r="C9" s="44" t="s">
        <v>56</v>
      </c>
    </row>
    <row r="10" spans="1:3">
      <c r="C10" s="44"/>
    </row>
    <row r="12" spans="1:3" ht="20.25">
      <c r="A12" s="175" t="s">
        <v>21</v>
      </c>
      <c r="B12" s="175"/>
      <c r="C12" s="175"/>
    </row>
    <row r="13" spans="1:3">
      <c r="B13" s="167" t="s">
        <v>230</v>
      </c>
    </row>
    <row r="14" spans="1:3">
      <c r="A14" s="3"/>
      <c r="B14" s="3"/>
      <c r="C14" s="3"/>
    </row>
    <row r="15" spans="1:3">
      <c r="A15" s="3"/>
      <c r="B15" s="3"/>
      <c r="C15" s="3"/>
    </row>
    <row r="16" spans="1:3" ht="30.75" customHeight="1">
      <c r="A16" s="96" t="s">
        <v>22</v>
      </c>
      <c r="B16" s="176" t="str">
        <f>KOPS1!C9</f>
        <v>Teritorijas labiekārtošana (pagalma daļa) daudzdzīvokļu dzīvojamām mājām Lubānas ielā 7, Rēzeknē</v>
      </c>
      <c r="C16" s="176"/>
    </row>
    <row r="17" spans="1:4" ht="29.25" customHeight="1">
      <c r="A17" s="96" t="s">
        <v>53</v>
      </c>
      <c r="B17" s="176" t="str">
        <f>KOPS1!C8</f>
        <v>Teritorijas labiekārtošana (pagalma daļa) daudzdzīvokļu dzīvojamām mājām Lubānas ielā 7, Rēzeknē</v>
      </c>
      <c r="C17" s="176"/>
    </row>
    <row r="18" spans="1:4">
      <c r="A18" s="3" t="s">
        <v>55</v>
      </c>
      <c r="B18" s="177" t="str">
        <f>KOPS1!C10</f>
        <v>Lubānas iela 7, Rēzekne</v>
      </c>
      <c r="C18" s="177"/>
    </row>
    <row r="19" spans="1:4">
      <c r="A19" s="3" t="s">
        <v>54</v>
      </c>
      <c r="B19" s="177" t="str">
        <f>KOPS1!C11</f>
        <v>RN 2021/26</v>
      </c>
      <c r="C19" s="177"/>
    </row>
    <row r="20" spans="1:4">
      <c r="A20" s="3"/>
      <c r="B20" s="3"/>
      <c r="C20" s="3"/>
    </row>
    <row r="21" spans="1:4">
      <c r="A21" s="3"/>
      <c r="B21" s="3"/>
      <c r="C21" s="3"/>
    </row>
    <row r="22" spans="1:4">
      <c r="A22" s="3"/>
      <c r="B22" s="3"/>
    </row>
    <row r="24" spans="1:4" ht="25.5">
      <c r="A24" s="18" t="s">
        <v>1</v>
      </c>
      <c r="B24" s="18" t="s">
        <v>22</v>
      </c>
      <c r="C24" s="19" t="s">
        <v>23</v>
      </c>
    </row>
    <row r="25" spans="1:4" ht="15.75" thickBot="1">
      <c r="A25" s="5"/>
      <c r="B25" s="6"/>
      <c r="C25" s="7"/>
    </row>
    <row r="26" spans="1:4" ht="35.25" customHeight="1" thickTop="1" thickBot="1">
      <c r="A26" s="8">
        <f>1</f>
        <v>1</v>
      </c>
      <c r="B26" s="10" t="str">
        <f>KOPS1!C9</f>
        <v>Teritorijas labiekārtošana (pagalma daļa) daudzdzīvokļu dzīvojamām mājām Lubānas ielā 7, Rēzeknē</v>
      </c>
      <c r="C26" s="9">
        <f>KOPS1!E41</f>
        <v>0</v>
      </c>
    </row>
    <row r="27" spans="1:4" ht="18.600000000000001" customHeight="1" thickTop="1">
      <c r="A27" s="12"/>
      <c r="B27" s="88"/>
      <c r="C27" s="13"/>
    </row>
    <row r="28" spans="1:4">
      <c r="A28" s="171" t="s">
        <v>7</v>
      </c>
      <c r="B28" s="172"/>
      <c r="C28" s="14">
        <f>SUM(C26:C27)</f>
        <v>0</v>
      </c>
    </row>
    <row r="29" spans="1:4">
      <c r="A29" s="3"/>
      <c r="B29" s="3"/>
      <c r="C29" s="3"/>
    </row>
    <row r="30" spans="1:4">
      <c r="A30" s="173" t="s">
        <v>57</v>
      </c>
      <c r="B30" s="174"/>
      <c r="C30" s="9">
        <f>ROUND(C28*21%,2)</f>
        <v>0</v>
      </c>
    </row>
    <row r="31" spans="1:4">
      <c r="A31" s="94"/>
      <c r="B31" s="95"/>
      <c r="C31" s="131"/>
    </row>
    <row r="32" spans="1:4">
      <c r="A32" s="171" t="s">
        <v>24</v>
      </c>
      <c r="B32" s="172"/>
      <c r="C32" s="132">
        <f>C30+C28</f>
        <v>0</v>
      </c>
      <c r="D32" s="133"/>
    </row>
    <row r="33" spans="1:3" hidden="1">
      <c r="A33" s="3"/>
      <c r="B33" s="3"/>
      <c r="C33" s="3"/>
    </row>
    <row r="34" spans="1:3" hidden="1">
      <c r="A34" s="3" t="s">
        <v>58</v>
      </c>
      <c r="B34" s="4" t="str">
        <f>KOPS1!$B$57</f>
        <v>_________________________ ____________________ /__________/</v>
      </c>
    </row>
    <row r="35" spans="1:3" hidden="1">
      <c r="A35" s="3"/>
      <c r="B35" s="46" t="s">
        <v>11</v>
      </c>
      <c r="C35" s="3"/>
    </row>
    <row r="36" spans="1:3" hidden="1">
      <c r="A36" s="3"/>
      <c r="B36" s="17"/>
      <c r="C36" s="3"/>
    </row>
    <row r="37" spans="1:3" hidden="1">
      <c r="A37" s="3" t="s">
        <v>10</v>
      </c>
      <c r="B37" s="4">
        <f>KOPS1!$B$59</f>
        <v>0</v>
      </c>
      <c r="C37" s="3"/>
    </row>
    <row r="38" spans="1:3" hidden="1">
      <c r="A38" s="3"/>
      <c r="B38" s="3"/>
      <c r="C38" s="3"/>
    </row>
    <row r="39" spans="1:3" hidden="1">
      <c r="A39" s="4" t="str">
        <f>KOPS1!F16</f>
        <v>Tāme sastādīta 202_.gada __.________</v>
      </c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  <row r="46" spans="1:3">
      <c r="A46" s="3"/>
      <c r="B46" s="3"/>
      <c r="C46" s="3"/>
    </row>
    <row r="47" spans="1:3">
      <c r="A47" s="3"/>
      <c r="B47" s="3"/>
      <c r="C47" s="3"/>
    </row>
    <row r="48" spans="1:3">
      <c r="A48" s="3"/>
      <c r="B48" s="3"/>
      <c r="C48" s="3"/>
    </row>
    <row r="49" spans="1:3">
      <c r="A49" s="3"/>
      <c r="B49" s="3"/>
      <c r="C49" s="3"/>
    </row>
    <row r="50" spans="1:3">
      <c r="A50" s="3"/>
      <c r="B50" s="3"/>
      <c r="C50" s="3"/>
    </row>
    <row r="51" spans="1:3">
      <c r="A51" s="3"/>
      <c r="B51" s="3"/>
      <c r="C51" s="3"/>
    </row>
    <row r="52" spans="1:3">
      <c r="A52" s="3"/>
      <c r="B52" s="3"/>
      <c r="C52" s="3"/>
    </row>
    <row r="53" spans="1:3">
      <c r="A53" s="3"/>
      <c r="B53" s="3"/>
      <c r="C53" s="3"/>
    </row>
    <row r="54" spans="1:3">
      <c r="A54" s="3"/>
      <c r="B54" s="3"/>
      <c r="C54" s="3"/>
    </row>
    <row r="55" spans="1:3">
      <c r="A55" s="3"/>
      <c r="B55" s="3"/>
      <c r="C55" s="3"/>
    </row>
    <row r="56" spans="1:3">
      <c r="A56" s="3"/>
      <c r="B56" s="3"/>
      <c r="C56" s="3"/>
    </row>
    <row r="57" spans="1:3">
      <c r="A57" s="3"/>
      <c r="B57" s="3"/>
      <c r="C57" s="3"/>
    </row>
    <row r="58" spans="1:3">
      <c r="A58" s="3"/>
      <c r="B58" s="3"/>
      <c r="C58" s="3"/>
    </row>
    <row r="59" spans="1:3">
      <c r="A59" s="3"/>
      <c r="B59" s="3"/>
      <c r="C59" s="3"/>
    </row>
    <row r="60" spans="1:3">
      <c r="A60" s="3"/>
      <c r="B60" s="3"/>
      <c r="C60" s="3"/>
    </row>
    <row r="61" spans="1:3">
      <c r="A61" s="3"/>
      <c r="B61" s="3"/>
      <c r="C61" s="3"/>
    </row>
    <row r="62" spans="1:3">
      <c r="A62" s="3"/>
      <c r="B62" s="3"/>
      <c r="C62" s="3"/>
    </row>
    <row r="63" spans="1:3">
      <c r="A63" s="3"/>
      <c r="B63" s="3"/>
      <c r="C63" s="3"/>
    </row>
    <row r="64" spans="1:3">
      <c r="A64" s="3"/>
      <c r="B64" s="3"/>
      <c r="C64" s="3"/>
    </row>
    <row r="65" spans="1:3">
      <c r="A65" s="3"/>
      <c r="B65" s="3"/>
      <c r="C65" s="3"/>
    </row>
    <row r="66" spans="1:3">
      <c r="A66" s="3"/>
      <c r="B66" s="3"/>
      <c r="C66" s="3"/>
    </row>
    <row r="67" spans="1:3">
      <c r="A67" s="3"/>
      <c r="B67" s="3"/>
      <c r="C67" s="3"/>
    </row>
    <row r="68" spans="1:3">
      <c r="A68" s="3"/>
      <c r="B68" s="3"/>
      <c r="C68" s="3"/>
    </row>
    <row r="69" spans="1:3">
      <c r="A69" s="3"/>
      <c r="B69" s="3"/>
      <c r="C69" s="3"/>
    </row>
    <row r="70" spans="1:3">
      <c r="A70" s="3"/>
      <c r="B70" s="3"/>
      <c r="C70" s="3"/>
    </row>
    <row r="71" spans="1:3">
      <c r="A71" s="3"/>
      <c r="B71" s="3"/>
      <c r="C71" s="3"/>
    </row>
    <row r="72" spans="1:3">
      <c r="A72" s="3"/>
      <c r="B72" s="3"/>
      <c r="C72" s="3"/>
    </row>
    <row r="73" spans="1:3">
      <c r="A73" s="3"/>
      <c r="B73" s="3"/>
      <c r="C73" s="3"/>
    </row>
    <row r="74" spans="1:3">
      <c r="A74" s="3"/>
      <c r="B74" s="3"/>
      <c r="C74" s="3"/>
    </row>
    <row r="75" spans="1:3">
      <c r="A75" s="3"/>
      <c r="B75" s="3"/>
      <c r="C75" s="3"/>
    </row>
    <row r="76" spans="1:3">
      <c r="A76" s="3"/>
      <c r="B76" s="3"/>
      <c r="C76" s="3"/>
    </row>
    <row r="77" spans="1:3">
      <c r="A77" s="3"/>
      <c r="B77" s="3"/>
      <c r="C77" s="3"/>
    </row>
    <row r="78" spans="1:3">
      <c r="A78" s="3"/>
      <c r="B78" s="3"/>
      <c r="C78" s="3"/>
    </row>
    <row r="79" spans="1:3">
      <c r="A79" s="3"/>
      <c r="B79" s="3"/>
      <c r="C79" s="3"/>
    </row>
    <row r="80" spans="1:3">
      <c r="A80" s="3"/>
      <c r="B80" s="3"/>
      <c r="C80" s="3"/>
    </row>
    <row r="81" spans="1:3">
      <c r="A81" s="3"/>
      <c r="B81" s="3"/>
      <c r="C81" s="3"/>
    </row>
    <row r="82" spans="1:3">
      <c r="A82" s="3"/>
      <c r="B82" s="3"/>
      <c r="C82" s="3"/>
    </row>
    <row r="83" spans="1:3">
      <c r="A83" s="3"/>
      <c r="B83" s="3"/>
      <c r="C83" s="3"/>
    </row>
    <row r="84" spans="1:3">
      <c r="A84" s="3"/>
      <c r="B84" s="3"/>
      <c r="C84" s="3"/>
    </row>
    <row r="85" spans="1:3">
      <c r="A85" s="3"/>
      <c r="B85" s="3"/>
      <c r="C85" s="3"/>
    </row>
    <row r="86" spans="1:3">
      <c r="A86" s="3"/>
      <c r="B86" s="3"/>
      <c r="C86" s="3"/>
    </row>
    <row r="87" spans="1:3">
      <c r="A87" s="3"/>
      <c r="B87" s="3"/>
      <c r="C87" s="3"/>
    </row>
    <row r="88" spans="1:3">
      <c r="A88" s="3"/>
      <c r="B88" s="3"/>
      <c r="C88" s="3"/>
    </row>
    <row r="89" spans="1:3">
      <c r="A89" s="3"/>
      <c r="B89" s="3"/>
      <c r="C89" s="3"/>
    </row>
    <row r="90" spans="1:3">
      <c r="A90" s="3"/>
      <c r="B90" s="3"/>
      <c r="C90" s="3"/>
    </row>
    <row r="91" spans="1:3">
      <c r="A91" s="3"/>
      <c r="B91" s="3"/>
      <c r="C91" s="3"/>
    </row>
    <row r="92" spans="1:3">
      <c r="A92" s="3"/>
      <c r="B92" s="3"/>
      <c r="C92" s="3"/>
    </row>
    <row r="93" spans="1:3">
      <c r="A93" s="3"/>
      <c r="B93" s="3"/>
      <c r="C93" s="3"/>
    </row>
    <row r="94" spans="1:3">
      <c r="A94" s="3"/>
      <c r="B94" s="3"/>
      <c r="C94" s="3"/>
    </row>
    <row r="95" spans="1:3">
      <c r="A95" s="3"/>
      <c r="B95" s="3"/>
      <c r="C95" s="3"/>
    </row>
    <row r="96" spans="1:3">
      <c r="A96" s="3"/>
      <c r="B96" s="3"/>
      <c r="C96" s="3"/>
    </row>
    <row r="97" spans="1:3">
      <c r="A97" s="3"/>
      <c r="B97" s="3"/>
      <c r="C97" s="3"/>
    </row>
    <row r="98" spans="1:3">
      <c r="A98" s="3"/>
      <c r="B98" s="3"/>
      <c r="C98" s="3"/>
    </row>
    <row r="99" spans="1:3">
      <c r="A99" s="3"/>
      <c r="B99" s="3"/>
      <c r="C99" s="3"/>
    </row>
    <row r="100" spans="1:3">
      <c r="A100" s="3"/>
      <c r="B100" s="3"/>
      <c r="C100" s="3"/>
    </row>
    <row r="101" spans="1:3">
      <c r="A101" s="3"/>
      <c r="B101" s="3"/>
      <c r="C101" s="3"/>
    </row>
    <row r="102" spans="1:3">
      <c r="A102" s="3"/>
      <c r="B102" s="3"/>
      <c r="C102" s="3"/>
    </row>
    <row r="103" spans="1:3">
      <c r="A103" s="3"/>
      <c r="B103" s="3"/>
      <c r="C103" s="3"/>
    </row>
    <row r="104" spans="1:3">
      <c r="A104" s="3"/>
      <c r="B104" s="3"/>
      <c r="C104" s="3"/>
    </row>
    <row r="105" spans="1:3">
      <c r="A105" s="3"/>
      <c r="B105" s="3"/>
      <c r="C105" s="3"/>
    </row>
    <row r="106" spans="1:3">
      <c r="A106" s="3"/>
      <c r="B106" s="3"/>
      <c r="C106" s="3"/>
    </row>
    <row r="107" spans="1:3">
      <c r="A107" s="3"/>
      <c r="B107" s="3"/>
      <c r="C107" s="3"/>
    </row>
    <row r="108" spans="1:3">
      <c r="A108" s="3"/>
      <c r="B108" s="3"/>
      <c r="C108" s="3"/>
    </row>
    <row r="109" spans="1:3">
      <c r="A109" s="3"/>
      <c r="B109" s="3"/>
      <c r="C109" s="3"/>
    </row>
    <row r="110" spans="1:3">
      <c r="A110" s="3"/>
      <c r="B110" s="3"/>
      <c r="C110" s="3"/>
    </row>
    <row r="111" spans="1:3">
      <c r="A111" s="3"/>
      <c r="B111" s="3"/>
      <c r="C111" s="3"/>
    </row>
    <row r="112" spans="1:3">
      <c r="A112" s="3"/>
      <c r="B112" s="3"/>
      <c r="C112" s="3"/>
    </row>
    <row r="113" spans="1:3">
      <c r="A113" s="3"/>
      <c r="B113" s="3"/>
      <c r="C113" s="3"/>
    </row>
    <row r="114" spans="1:3">
      <c r="A114" s="3"/>
      <c r="B114" s="3"/>
      <c r="C114" s="3"/>
    </row>
    <row r="115" spans="1:3">
      <c r="A115" s="3"/>
      <c r="B115" s="3"/>
      <c r="C115" s="3"/>
    </row>
    <row r="116" spans="1:3">
      <c r="A116" s="3"/>
      <c r="B116" s="3"/>
      <c r="C116" s="3"/>
    </row>
    <row r="117" spans="1:3">
      <c r="A117" s="3"/>
      <c r="B117" s="3"/>
      <c r="C117" s="3"/>
    </row>
    <row r="118" spans="1:3">
      <c r="A118" s="3"/>
      <c r="B118" s="3"/>
      <c r="C118" s="3"/>
    </row>
    <row r="119" spans="1:3">
      <c r="A119" s="3"/>
      <c r="B119" s="3"/>
      <c r="C119" s="3"/>
    </row>
    <row r="120" spans="1:3">
      <c r="A120" s="3"/>
      <c r="B120" s="3"/>
      <c r="C120" s="3"/>
    </row>
    <row r="121" spans="1:3">
      <c r="A121" s="3"/>
      <c r="B121" s="3"/>
      <c r="C121" s="3"/>
    </row>
    <row r="122" spans="1:3">
      <c r="A122" s="3"/>
      <c r="B122" s="3"/>
      <c r="C122" s="3"/>
    </row>
    <row r="123" spans="1:3">
      <c r="A123" s="3"/>
      <c r="B123" s="3"/>
      <c r="C123" s="3"/>
    </row>
    <row r="124" spans="1:3">
      <c r="A124" s="3"/>
      <c r="B124" s="3"/>
      <c r="C124" s="3"/>
    </row>
    <row r="125" spans="1:3">
      <c r="A125" s="3"/>
      <c r="B125" s="3"/>
      <c r="C125" s="3"/>
    </row>
    <row r="126" spans="1:3">
      <c r="A126" s="3"/>
      <c r="B126" s="3"/>
      <c r="C126" s="3"/>
    </row>
    <row r="127" spans="1:3">
      <c r="A127" s="3"/>
      <c r="B127" s="3"/>
      <c r="C127" s="3"/>
    </row>
    <row r="128" spans="1:3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  <row r="163" spans="1:3">
      <c r="A163" s="3"/>
      <c r="B163" s="3"/>
      <c r="C163" s="3"/>
    </row>
    <row r="164" spans="1:3">
      <c r="A164" s="3"/>
      <c r="B164" s="3"/>
      <c r="C164" s="3"/>
    </row>
    <row r="165" spans="1:3">
      <c r="A165" s="3"/>
      <c r="B165" s="3"/>
      <c r="C165" s="3"/>
    </row>
    <row r="166" spans="1:3">
      <c r="A166" s="3"/>
      <c r="B166" s="3"/>
      <c r="C166" s="3"/>
    </row>
    <row r="167" spans="1:3">
      <c r="A167" s="3"/>
      <c r="B167" s="3"/>
      <c r="C167" s="3"/>
    </row>
    <row r="168" spans="1:3">
      <c r="A168" s="3"/>
      <c r="B168" s="3"/>
      <c r="C168" s="3"/>
    </row>
    <row r="169" spans="1:3">
      <c r="A169" s="3"/>
      <c r="B169" s="3"/>
      <c r="C169" s="3"/>
    </row>
    <row r="170" spans="1:3">
      <c r="A170" s="3"/>
      <c r="B170" s="3"/>
      <c r="C170" s="3"/>
    </row>
    <row r="171" spans="1:3">
      <c r="A171" s="3"/>
      <c r="B171" s="3"/>
      <c r="C171" s="3"/>
    </row>
    <row r="172" spans="1:3">
      <c r="A172" s="3"/>
      <c r="B172" s="3"/>
      <c r="C172" s="3"/>
    </row>
    <row r="173" spans="1:3">
      <c r="A173" s="3"/>
      <c r="B173" s="3"/>
      <c r="C173" s="3"/>
    </row>
    <row r="174" spans="1:3">
      <c r="A174" s="3"/>
      <c r="B174" s="3"/>
      <c r="C174" s="3"/>
    </row>
    <row r="175" spans="1:3">
      <c r="A175" s="3"/>
      <c r="B175" s="3"/>
      <c r="C175" s="3"/>
    </row>
    <row r="176" spans="1:3">
      <c r="A176" s="3"/>
      <c r="B176" s="3"/>
      <c r="C176" s="3"/>
    </row>
    <row r="177" spans="1:3">
      <c r="A177" s="3"/>
      <c r="B177" s="3"/>
      <c r="C177" s="3"/>
    </row>
    <row r="178" spans="1:3">
      <c r="A178" s="3"/>
      <c r="B178" s="3"/>
      <c r="C178" s="3"/>
    </row>
    <row r="179" spans="1:3">
      <c r="A179" s="3"/>
      <c r="B179" s="3"/>
      <c r="C179" s="3"/>
    </row>
    <row r="180" spans="1:3">
      <c r="A180" s="3"/>
      <c r="B180" s="3"/>
      <c r="C180" s="3"/>
    </row>
    <row r="181" spans="1:3">
      <c r="A181" s="3"/>
      <c r="B181" s="3"/>
      <c r="C181" s="3"/>
    </row>
    <row r="182" spans="1:3">
      <c r="A182" s="3"/>
      <c r="B182" s="3"/>
      <c r="C182" s="3"/>
    </row>
    <row r="183" spans="1:3">
      <c r="A183" s="3"/>
      <c r="B183" s="3"/>
      <c r="C183" s="3"/>
    </row>
    <row r="184" spans="1:3">
      <c r="A184" s="3"/>
      <c r="B184" s="3"/>
      <c r="C184" s="3"/>
    </row>
    <row r="185" spans="1:3">
      <c r="A185" s="3"/>
      <c r="B185" s="3"/>
      <c r="C185" s="3"/>
    </row>
    <row r="186" spans="1:3">
      <c r="A186" s="3"/>
      <c r="B186" s="3"/>
      <c r="C186" s="3"/>
    </row>
    <row r="187" spans="1:3">
      <c r="A187" s="3"/>
      <c r="B187" s="3"/>
      <c r="C187" s="3"/>
    </row>
    <row r="188" spans="1:3">
      <c r="A188" s="3"/>
      <c r="B188" s="3"/>
      <c r="C188" s="3"/>
    </row>
    <row r="189" spans="1:3">
      <c r="A189" s="3"/>
      <c r="B189" s="3"/>
      <c r="C189" s="3"/>
    </row>
    <row r="190" spans="1:3">
      <c r="A190" s="3"/>
      <c r="B190" s="3"/>
      <c r="C190" s="3"/>
    </row>
    <row r="191" spans="1:3">
      <c r="A191" s="3"/>
      <c r="B191" s="3"/>
      <c r="C191" s="3"/>
    </row>
    <row r="192" spans="1:3">
      <c r="A192" s="3"/>
      <c r="B192" s="3"/>
      <c r="C192" s="3"/>
    </row>
    <row r="193" spans="1:3">
      <c r="A193" s="3"/>
      <c r="B193" s="3"/>
      <c r="C193" s="3"/>
    </row>
    <row r="194" spans="1:3">
      <c r="A194" s="3"/>
      <c r="B194" s="3"/>
      <c r="C194" s="3"/>
    </row>
    <row r="195" spans="1:3">
      <c r="A195" s="3"/>
      <c r="B195" s="3"/>
      <c r="C195" s="3"/>
    </row>
    <row r="196" spans="1:3">
      <c r="A196" s="3"/>
      <c r="B196" s="3"/>
      <c r="C196" s="3"/>
    </row>
    <row r="197" spans="1:3">
      <c r="A197" s="3"/>
      <c r="B197" s="3"/>
      <c r="C197" s="3"/>
    </row>
    <row r="198" spans="1:3">
      <c r="A198" s="3"/>
      <c r="B198" s="3"/>
      <c r="C198" s="3"/>
    </row>
    <row r="199" spans="1:3">
      <c r="A199" s="3"/>
      <c r="B199" s="3"/>
      <c r="C199" s="3"/>
    </row>
    <row r="200" spans="1:3">
      <c r="A200" s="3"/>
      <c r="B200" s="3"/>
      <c r="C200" s="3"/>
    </row>
    <row r="201" spans="1:3">
      <c r="A201" s="3"/>
      <c r="B201" s="3"/>
      <c r="C201" s="3"/>
    </row>
    <row r="202" spans="1:3">
      <c r="A202" s="3"/>
      <c r="B202" s="3"/>
      <c r="C202" s="3"/>
    </row>
    <row r="203" spans="1:3">
      <c r="A203" s="3"/>
      <c r="B203" s="3"/>
      <c r="C203" s="3"/>
    </row>
    <row r="204" spans="1:3">
      <c r="A204" s="3"/>
      <c r="B204" s="3"/>
      <c r="C204" s="3"/>
    </row>
    <row r="205" spans="1:3">
      <c r="A205" s="3"/>
      <c r="B205" s="3"/>
      <c r="C205" s="3"/>
    </row>
    <row r="206" spans="1:3">
      <c r="A206" s="3"/>
      <c r="B206" s="3"/>
      <c r="C206" s="3"/>
    </row>
    <row r="207" spans="1:3">
      <c r="A207" s="3"/>
      <c r="B207" s="3"/>
      <c r="C207" s="3"/>
    </row>
    <row r="208" spans="1:3">
      <c r="A208" s="3"/>
      <c r="B208" s="3"/>
      <c r="C208" s="3"/>
    </row>
    <row r="209" spans="1:3">
      <c r="A209" s="3"/>
      <c r="B209" s="3"/>
      <c r="C209" s="3"/>
    </row>
    <row r="210" spans="1:3">
      <c r="A210" s="3"/>
      <c r="B210" s="3"/>
      <c r="C210" s="3"/>
    </row>
    <row r="211" spans="1:3">
      <c r="A211" s="3"/>
      <c r="B211" s="3"/>
      <c r="C211" s="3"/>
    </row>
    <row r="212" spans="1:3">
      <c r="A212" s="3"/>
      <c r="B212" s="3"/>
      <c r="C212" s="3"/>
    </row>
    <row r="213" spans="1:3">
      <c r="A213" s="3"/>
      <c r="B213" s="3"/>
      <c r="C213" s="3"/>
    </row>
    <row r="214" spans="1:3">
      <c r="A214" s="3"/>
      <c r="B214" s="3"/>
      <c r="C214" s="3"/>
    </row>
    <row r="215" spans="1:3">
      <c r="A215" s="3"/>
      <c r="B215" s="3"/>
      <c r="C215" s="3"/>
    </row>
  </sheetData>
  <mergeCells count="8">
    <mergeCell ref="A32:B32"/>
    <mergeCell ref="A28:B28"/>
    <mergeCell ref="A30:B30"/>
    <mergeCell ref="A12:C12"/>
    <mergeCell ref="B17:C17"/>
    <mergeCell ref="B18:C18"/>
    <mergeCell ref="B19:C19"/>
    <mergeCell ref="B16:C16"/>
  </mergeCells>
  <pageMargins left="1.1811023622047245" right="0.59055118110236227" top="0.78740157480314965" bottom="0.78740157480314965" header="0.31496062992125984" footer="0.39370078740157483"/>
  <pageSetup paperSize="9" scale="88" fitToHeight="0" orientation="portrait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7030A0"/>
    <pageSetUpPr fitToPage="1"/>
  </sheetPr>
  <dimension ref="A2:J251"/>
  <sheetViews>
    <sheetView topLeftCell="A34" zoomScaleNormal="100" workbookViewId="0">
      <selection activeCell="B59" sqref="B59"/>
    </sheetView>
  </sheetViews>
  <sheetFormatPr defaultColWidth="9.140625" defaultRowHeight="15" outlineLevelCol="1"/>
  <cols>
    <col min="1" max="1" width="11.7109375" style="47" customWidth="1"/>
    <col min="2" max="2" width="6.7109375" style="47" customWidth="1"/>
    <col min="3" max="3" width="44.7109375" style="47" customWidth="1"/>
    <col min="4" max="4" width="7.7109375" style="47" customWidth="1" outlineLevel="1"/>
    <col min="5" max="5" width="11.7109375" style="47" customWidth="1"/>
    <col min="6" max="8" width="10.7109375" style="47" customWidth="1"/>
    <col min="9" max="9" width="8.7109375" style="47" customWidth="1"/>
    <col min="10" max="10" width="4.140625" style="47" customWidth="1"/>
    <col min="11" max="16384" width="9.140625" style="47"/>
  </cols>
  <sheetData>
    <row r="2" spans="1:10" ht="20.25">
      <c r="A2" s="181" t="s">
        <v>13</v>
      </c>
      <c r="B2" s="181"/>
      <c r="C2" s="181"/>
      <c r="D2" s="181"/>
      <c r="E2" s="181"/>
      <c r="F2" s="181"/>
      <c r="G2" s="181"/>
      <c r="H2" s="181"/>
      <c r="I2" s="181"/>
      <c r="J2" s="48"/>
    </row>
    <row r="4" spans="1:10" ht="20.25">
      <c r="A4" s="182" t="s">
        <v>34</v>
      </c>
      <c r="B4" s="182"/>
      <c r="C4" s="182"/>
      <c r="D4" s="182"/>
      <c r="E4" s="182"/>
      <c r="F4" s="182"/>
      <c r="G4" s="182"/>
      <c r="H4" s="182"/>
      <c r="I4" s="182"/>
      <c r="J4" s="49"/>
    </row>
    <row r="5" spans="1:10">
      <c r="A5" s="180" t="s">
        <v>0</v>
      </c>
      <c r="B5" s="180"/>
      <c r="C5" s="180"/>
      <c r="D5" s="180"/>
      <c r="E5" s="180"/>
      <c r="F5" s="180"/>
      <c r="G5" s="180"/>
      <c r="H5" s="180"/>
      <c r="I5" s="180"/>
      <c r="J5" s="50"/>
    </row>
    <row r="6" spans="1:10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>
      <c r="A7" s="51"/>
      <c r="B7" s="51"/>
      <c r="C7" s="51"/>
      <c r="D7" s="51"/>
      <c r="E7" s="51"/>
      <c r="F7" s="51"/>
      <c r="G7" s="51"/>
      <c r="H7" s="51"/>
      <c r="I7" s="51"/>
      <c r="J7" s="51"/>
    </row>
    <row r="8" spans="1:10">
      <c r="A8" s="51" t="s">
        <v>22</v>
      </c>
      <c r="B8" s="51"/>
      <c r="C8" s="177" t="s">
        <v>231</v>
      </c>
      <c r="D8" s="186"/>
      <c r="E8" s="186"/>
      <c r="F8" s="186"/>
      <c r="G8" s="186"/>
      <c r="H8" s="186"/>
      <c r="I8" s="186"/>
      <c r="J8" s="52"/>
    </row>
    <row r="9" spans="1:10">
      <c r="A9" s="51" t="s">
        <v>53</v>
      </c>
      <c r="B9" s="51"/>
      <c r="C9" s="177" t="s">
        <v>231</v>
      </c>
      <c r="D9" s="186"/>
      <c r="E9" s="186"/>
      <c r="F9" s="186"/>
      <c r="G9" s="186"/>
      <c r="H9" s="186"/>
      <c r="I9" s="186"/>
      <c r="J9" s="52"/>
    </row>
    <row r="10" spans="1:10">
      <c r="A10" s="51" t="s">
        <v>55</v>
      </c>
      <c r="B10" s="51"/>
      <c r="C10" s="187" t="s">
        <v>154</v>
      </c>
      <c r="D10" s="188"/>
      <c r="E10" s="188"/>
      <c r="F10" s="188"/>
      <c r="G10" s="188"/>
      <c r="H10" s="188"/>
      <c r="I10" s="188"/>
      <c r="J10" s="52"/>
    </row>
    <row r="11" spans="1:10">
      <c r="A11" s="51" t="s">
        <v>54</v>
      </c>
      <c r="B11" s="51"/>
      <c r="C11" s="189" t="s">
        <v>155</v>
      </c>
      <c r="D11" s="190"/>
      <c r="E11" s="190"/>
      <c r="F11" s="190"/>
      <c r="G11" s="190"/>
      <c r="H11" s="190"/>
      <c r="I11" s="190"/>
      <c r="J11" s="52"/>
    </row>
    <row r="12" spans="1:10">
      <c r="A12" s="51"/>
      <c r="B12" s="51"/>
      <c r="C12" s="51"/>
      <c r="D12" s="51"/>
      <c r="E12" s="51"/>
      <c r="F12" s="51"/>
      <c r="G12" s="51"/>
      <c r="H12" s="51"/>
    </row>
    <row r="13" spans="1:10">
      <c r="A13" s="51"/>
      <c r="B13" s="51"/>
      <c r="C13" s="53"/>
      <c r="D13" s="53"/>
      <c r="E13" s="54"/>
      <c r="F13" s="51"/>
      <c r="G13" s="51"/>
    </row>
    <row r="14" spans="1:10">
      <c r="A14" s="51"/>
      <c r="B14" s="51"/>
      <c r="C14" s="53"/>
      <c r="D14" s="53"/>
      <c r="E14" s="54"/>
      <c r="F14" s="51"/>
      <c r="G14" s="51"/>
      <c r="H14" s="55"/>
    </row>
    <row r="15" spans="1:10">
      <c r="A15" s="51"/>
      <c r="B15" s="51"/>
      <c r="C15" s="56"/>
      <c r="D15" s="56"/>
      <c r="E15" s="54"/>
      <c r="F15" s="51"/>
      <c r="G15" s="51"/>
      <c r="H15" s="57"/>
      <c r="I15" s="57"/>
      <c r="J15" s="57"/>
    </row>
    <row r="16" spans="1:10">
      <c r="A16" s="51"/>
      <c r="B16" s="51"/>
      <c r="C16" s="51"/>
      <c r="D16" s="51"/>
      <c r="E16" s="51"/>
      <c r="F16" s="178" t="s">
        <v>233</v>
      </c>
      <c r="G16" s="179"/>
      <c r="H16" s="179"/>
      <c r="I16" s="179"/>
      <c r="J16" s="57"/>
    </row>
    <row r="18" spans="1:10" ht="15" customHeight="1">
      <c r="A18" s="191" t="s">
        <v>1</v>
      </c>
      <c r="B18" s="191" t="s">
        <v>12</v>
      </c>
      <c r="C18" s="203" t="s">
        <v>43</v>
      </c>
      <c r="D18" s="206"/>
      <c r="E18" s="204" t="s">
        <v>44</v>
      </c>
      <c r="F18" s="195" t="s">
        <v>14</v>
      </c>
      <c r="G18" s="196"/>
      <c r="H18" s="197"/>
      <c r="I18" s="201" t="s">
        <v>15</v>
      </c>
      <c r="J18" s="58"/>
    </row>
    <row r="19" spans="1:10" ht="25.5">
      <c r="A19" s="191"/>
      <c r="B19" s="191"/>
      <c r="C19" s="203"/>
      <c r="D19" s="207"/>
      <c r="E19" s="205"/>
      <c r="F19" s="59" t="s">
        <v>45</v>
      </c>
      <c r="G19" s="59" t="s">
        <v>39</v>
      </c>
      <c r="H19" s="59" t="s">
        <v>46</v>
      </c>
      <c r="I19" s="202"/>
      <c r="J19" s="58"/>
    </row>
    <row r="20" spans="1:10" ht="15.75" thickBot="1">
      <c r="A20" s="60"/>
      <c r="B20" s="60"/>
      <c r="C20" s="61"/>
      <c r="D20" s="61"/>
      <c r="E20" s="62"/>
      <c r="F20" s="62"/>
      <c r="G20" s="62"/>
      <c r="H20" s="62"/>
      <c r="I20" s="62"/>
      <c r="J20" s="63"/>
    </row>
    <row r="21" spans="1:10" ht="15.75" thickTop="1">
      <c r="A21" s="64"/>
      <c r="B21" s="65"/>
      <c r="C21" s="91" t="s">
        <v>108</v>
      </c>
      <c r="D21" s="67"/>
      <c r="E21" s="66"/>
      <c r="F21" s="66"/>
      <c r="G21" s="66"/>
      <c r="H21" s="66"/>
      <c r="I21" s="66"/>
      <c r="J21" s="63"/>
    </row>
    <row r="22" spans="1:10">
      <c r="A22" s="64">
        <f t="shared" ref="A22:A34" si="0">A21+1</f>
        <v>1</v>
      </c>
      <c r="B22" s="65" t="s">
        <v>25</v>
      </c>
      <c r="C22" s="10" t="s">
        <v>109</v>
      </c>
      <c r="D22" s="18" t="s">
        <v>110</v>
      </c>
      <c r="E22" s="66">
        <f t="shared" ref="E22:E29" si="1">F22+G22+H22</f>
        <v>0</v>
      </c>
      <c r="F22" s="66">
        <f>Teritorijas_sadala!M25</f>
        <v>0</v>
      </c>
      <c r="G22" s="66">
        <f>Teritorijas_sadala!N25</f>
        <v>0</v>
      </c>
      <c r="H22" s="66">
        <f>Teritorijas_sadala!O25</f>
        <v>0</v>
      </c>
      <c r="I22" s="66">
        <f>Teritorijas_sadala!L25</f>
        <v>0</v>
      </c>
      <c r="J22" s="63"/>
    </row>
    <row r="23" spans="1:10" ht="25.5">
      <c r="A23" s="64">
        <f t="shared" si="0"/>
        <v>2</v>
      </c>
      <c r="B23" s="65" t="s">
        <v>25</v>
      </c>
      <c r="C23" s="10" t="s">
        <v>111</v>
      </c>
      <c r="D23" s="18" t="s">
        <v>35</v>
      </c>
      <c r="E23" s="66">
        <f t="shared" si="1"/>
        <v>0</v>
      </c>
      <c r="F23" s="66">
        <f>Teritorijas_sadala!M27</f>
        <v>0</v>
      </c>
      <c r="G23" s="66">
        <f>Teritorijas_sadala!N27</f>
        <v>0</v>
      </c>
      <c r="H23" s="66">
        <f>Teritorijas_sadala!O27</f>
        <v>0</v>
      </c>
      <c r="I23" s="66">
        <f>Teritorijas_sadala!L27</f>
        <v>0</v>
      </c>
      <c r="J23" s="63"/>
    </row>
    <row r="24" spans="1:10">
      <c r="A24" s="64">
        <f t="shared" si="0"/>
        <v>3</v>
      </c>
      <c r="B24" s="65" t="s">
        <v>25</v>
      </c>
      <c r="C24" s="10" t="s">
        <v>112</v>
      </c>
      <c r="D24" s="18" t="s">
        <v>113</v>
      </c>
      <c r="E24" s="66">
        <f t="shared" si="1"/>
        <v>0</v>
      </c>
      <c r="F24" s="66">
        <f>Teritorijas_sadala!M31</f>
        <v>0</v>
      </c>
      <c r="G24" s="66">
        <f>Teritorijas_sadala!N31</f>
        <v>0</v>
      </c>
      <c r="H24" s="66">
        <f>Teritorijas_sadala!O31</f>
        <v>0</v>
      </c>
      <c r="I24" s="66">
        <f>Teritorijas_sadala!L31</f>
        <v>0</v>
      </c>
      <c r="J24" s="63"/>
    </row>
    <row r="25" spans="1:10">
      <c r="A25" s="64">
        <f t="shared" si="0"/>
        <v>4</v>
      </c>
      <c r="B25" s="65" t="s">
        <v>25</v>
      </c>
      <c r="C25" s="10" t="s">
        <v>114</v>
      </c>
      <c r="D25" s="18" t="s">
        <v>115</v>
      </c>
      <c r="E25" s="66">
        <f t="shared" si="1"/>
        <v>0</v>
      </c>
      <c r="F25" s="66">
        <f>Teritorijas_sadala!M33</f>
        <v>0</v>
      </c>
      <c r="G25" s="66">
        <f>Teritorijas_sadala!N33</f>
        <v>0</v>
      </c>
      <c r="H25" s="66">
        <f>Teritorijas_sadala!O33</f>
        <v>0</v>
      </c>
      <c r="I25" s="66">
        <f>Teritorijas_sadala!L33</f>
        <v>0</v>
      </c>
      <c r="J25" s="63"/>
    </row>
    <row r="26" spans="1:10">
      <c r="A26" s="64">
        <f t="shared" si="0"/>
        <v>5</v>
      </c>
      <c r="B26" s="65" t="s">
        <v>25</v>
      </c>
      <c r="C26" s="10" t="s">
        <v>116</v>
      </c>
      <c r="D26" s="18" t="s">
        <v>117</v>
      </c>
      <c r="E26" s="66">
        <f t="shared" si="1"/>
        <v>0</v>
      </c>
      <c r="F26" s="66">
        <f>Teritorijas_sadala!M39</f>
        <v>0</v>
      </c>
      <c r="G26" s="66">
        <f>Teritorijas_sadala!N39</f>
        <v>0</v>
      </c>
      <c r="H26" s="66">
        <f>Teritorijas_sadala!O39</f>
        <v>0</v>
      </c>
      <c r="I26" s="66">
        <f>Teritorijas_sadala!L39</f>
        <v>0</v>
      </c>
      <c r="J26" s="63"/>
    </row>
    <row r="27" spans="1:10">
      <c r="A27" s="64">
        <f t="shared" si="0"/>
        <v>6</v>
      </c>
      <c r="B27" s="65" t="s">
        <v>25</v>
      </c>
      <c r="C27" s="10" t="s">
        <v>118</v>
      </c>
      <c r="D27" s="18" t="s">
        <v>119</v>
      </c>
      <c r="E27" s="66">
        <f t="shared" si="1"/>
        <v>0</v>
      </c>
      <c r="F27" s="66">
        <f>Teritorijas_sadala!M41</f>
        <v>0</v>
      </c>
      <c r="G27" s="66">
        <f>Teritorijas_sadala!N41</f>
        <v>0</v>
      </c>
      <c r="H27" s="66">
        <f>Teritorijas_sadala!O41</f>
        <v>0</v>
      </c>
      <c r="I27" s="66">
        <f>Teritorijas_sadala!L41</f>
        <v>0</v>
      </c>
      <c r="J27" s="63"/>
    </row>
    <row r="28" spans="1:10" ht="25.5">
      <c r="A28" s="64">
        <f t="shared" si="0"/>
        <v>7</v>
      </c>
      <c r="B28" s="65" t="s">
        <v>25</v>
      </c>
      <c r="C28" s="10" t="s">
        <v>120</v>
      </c>
      <c r="D28" s="18" t="s">
        <v>121</v>
      </c>
      <c r="E28" s="66">
        <f t="shared" si="1"/>
        <v>0</v>
      </c>
      <c r="F28" s="66">
        <f>Teritorijas_sadala!M56</f>
        <v>0</v>
      </c>
      <c r="G28" s="66">
        <f>Teritorijas_sadala!N56</f>
        <v>0</v>
      </c>
      <c r="H28" s="66">
        <f>Teritorijas_sadala!O56</f>
        <v>0</v>
      </c>
      <c r="I28" s="66">
        <f>Teritorijas_sadala!L56</f>
        <v>0</v>
      </c>
      <c r="J28" s="63"/>
    </row>
    <row r="29" spans="1:10">
      <c r="A29" s="64">
        <f t="shared" si="0"/>
        <v>8</v>
      </c>
      <c r="B29" s="11" t="s">
        <v>25</v>
      </c>
      <c r="C29" s="129" t="s">
        <v>128</v>
      </c>
      <c r="D29" s="130" t="s">
        <v>208</v>
      </c>
      <c r="E29" s="66">
        <f t="shared" si="1"/>
        <v>0</v>
      </c>
      <c r="F29" s="66">
        <f>Teritorijas_sadala!M61</f>
        <v>0</v>
      </c>
      <c r="G29" s="66">
        <f>Teritorijas_sadala!N61</f>
        <v>0</v>
      </c>
      <c r="H29" s="66">
        <f>Teritorijas_sadala!O61</f>
        <v>0</v>
      </c>
      <c r="I29" s="66">
        <f>Teritorijas_sadala!L61</f>
        <v>0</v>
      </c>
      <c r="J29" s="63"/>
    </row>
    <row r="30" spans="1:10">
      <c r="A30" s="64">
        <f t="shared" si="0"/>
        <v>9</v>
      </c>
      <c r="B30" s="65" t="s">
        <v>25</v>
      </c>
      <c r="C30" s="129" t="s">
        <v>132</v>
      </c>
      <c r="D30" s="130" t="s">
        <v>143</v>
      </c>
      <c r="E30" s="66">
        <f>F30+G30+H30</f>
        <v>0</v>
      </c>
      <c r="F30" s="66">
        <f>Teritorijas_sadala!M63</f>
        <v>0</v>
      </c>
      <c r="G30" s="66">
        <f>Teritorijas_sadala!N63</f>
        <v>0</v>
      </c>
      <c r="H30" s="66">
        <f>Teritorijas_sadala!O63</f>
        <v>0</v>
      </c>
      <c r="I30" s="66">
        <f>Teritorijas_sadala!L63</f>
        <v>0</v>
      </c>
      <c r="J30" s="63"/>
    </row>
    <row r="31" spans="1:10">
      <c r="A31" s="64">
        <f t="shared" si="0"/>
        <v>10</v>
      </c>
      <c r="B31" s="65" t="s">
        <v>25</v>
      </c>
      <c r="C31" s="129" t="s">
        <v>209</v>
      </c>
      <c r="D31" s="130" t="s">
        <v>130</v>
      </c>
      <c r="E31" s="66">
        <f>F31+G31+H31</f>
        <v>0</v>
      </c>
      <c r="F31" s="66">
        <f>Teritorijas_sadala!M74</f>
        <v>0</v>
      </c>
      <c r="G31" s="66">
        <f>Teritorijas_sadala!N74</f>
        <v>0</v>
      </c>
      <c r="H31" s="66">
        <f>Teritorijas_sadala!O74</f>
        <v>0</v>
      </c>
      <c r="I31" s="66">
        <f>Teritorijas_sadala!L74</f>
        <v>0</v>
      </c>
      <c r="J31" s="63"/>
    </row>
    <row r="32" spans="1:10">
      <c r="A32" s="64">
        <f t="shared" si="0"/>
        <v>11</v>
      </c>
      <c r="B32" s="65" t="s">
        <v>25</v>
      </c>
      <c r="C32" s="129" t="s">
        <v>191</v>
      </c>
      <c r="D32" s="130" t="s">
        <v>130</v>
      </c>
      <c r="E32" s="66">
        <f>F32+G32+H32</f>
        <v>0</v>
      </c>
      <c r="F32" s="66">
        <f>Teritorijas_sadala!M81</f>
        <v>0</v>
      </c>
      <c r="G32" s="66">
        <f>Teritorijas_sadala!N81</f>
        <v>0</v>
      </c>
      <c r="H32" s="66">
        <f>Teritorijas_sadala!O81</f>
        <v>0</v>
      </c>
      <c r="I32" s="66">
        <f>Teritorijas_sadala!L81</f>
        <v>0</v>
      </c>
      <c r="J32" s="63"/>
    </row>
    <row r="33" spans="1:10">
      <c r="A33" s="64">
        <f t="shared" si="0"/>
        <v>12</v>
      </c>
      <c r="B33" s="11" t="s">
        <v>25</v>
      </c>
      <c r="C33" s="129" t="s">
        <v>202</v>
      </c>
      <c r="D33" s="18" t="s">
        <v>130</v>
      </c>
      <c r="E33" s="66">
        <f t="shared" ref="E33" si="2">F33+G33+H33</f>
        <v>0</v>
      </c>
      <c r="F33" s="66">
        <f>Teritorijas_sadala!M90</f>
        <v>0</v>
      </c>
      <c r="G33" s="66">
        <f>Teritorijas_sadala!N90</f>
        <v>0</v>
      </c>
      <c r="H33" s="66">
        <f>Teritorijas_sadala!O90</f>
        <v>0</v>
      </c>
      <c r="I33" s="66">
        <f>Teritorijas_sadala!L90</f>
        <v>0</v>
      </c>
      <c r="J33" s="63"/>
    </row>
    <row r="34" spans="1:10" ht="26.25" thickBot="1">
      <c r="A34" s="64">
        <f t="shared" si="0"/>
        <v>13</v>
      </c>
      <c r="B34" s="65" t="s">
        <v>25</v>
      </c>
      <c r="C34" s="129" t="s">
        <v>153</v>
      </c>
      <c r="D34" s="18" t="s">
        <v>144</v>
      </c>
      <c r="E34" s="66">
        <f>F34+G34+H34</f>
        <v>0</v>
      </c>
      <c r="F34" s="66">
        <f>Teritorijas_sadala!M95</f>
        <v>0</v>
      </c>
      <c r="G34" s="66">
        <f>Teritorijas_sadala!N95</f>
        <v>0</v>
      </c>
      <c r="H34" s="66">
        <f>Teritorijas_sadala!O95</f>
        <v>0</v>
      </c>
      <c r="I34" s="66">
        <f>Teritorijas_sadala!L95</f>
        <v>0</v>
      </c>
      <c r="J34" s="63"/>
    </row>
    <row r="35" spans="1:10" ht="15.75" thickTop="1">
      <c r="A35" s="68"/>
      <c r="B35" s="68"/>
      <c r="C35" s="69"/>
      <c r="D35" s="69"/>
      <c r="E35" s="70"/>
      <c r="F35" s="70"/>
      <c r="G35" s="70"/>
      <c r="H35" s="70"/>
      <c r="I35" s="70"/>
      <c r="J35" s="63"/>
    </row>
    <row r="36" spans="1:10">
      <c r="A36" s="192" t="s">
        <v>7</v>
      </c>
      <c r="B36" s="193"/>
      <c r="C36" s="194"/>
      <c r="D36" s="85"/>
      <c r="E36" s="71">
        <f>SUM(E21:E35)</f>
        <v>0</v>
      </c>
      <c r="F36" s="71">
        <f>SUM(F21:F35)</f>
        <v>0</v>
      </c>
      <c r="G36" s="71">
        <f>SUM(G21:G35)</f>
        <v>0</v>
      </c>
      <c r="H36" s="71">
        <f>SUM(H21:H35)</f>
        <v>0</v>
      </c>
      <c r="I36" s="71">
        <f>SUM(I21:I35)</f>
        <v>0</v>
      </c>
      <c r="J36" s="72"/>
    </row>
    <row r="37" spans="1:10">
      <c r="A37" s="183" t="str">
        <f>"Virsizdevumi ("&amp;D37*100&amp;"%)"</f>
        <v>Virsizdevumi (5%)</v>
      </c>
      <c r="B37" s="184"/>
      <c r="C37" s="185"/>
      <c r="D37" s="86">
        <v>0.05</v>
      </c>
      <c r="E37" s="66">
        <f>ROUND(E36*D37,2)</f>
        <v>0</v>
      </c>
      <c r="F37" s="51"/>
      <c r="G37" s="51"/>
      <c r="H37" s="51"/>
      <c r="I37" s="51"/>
      <c r="J37" s="51"/>
    </row>
    <row r="38" spans="1:10">
      <c r="A38" s="198" t="s">
        <v>17</v>
      </c>
      <c r="B38" s="199"/>
      <c r="C38" s="200"/>
      <c r="D38" s="87">
        <v>7.0000000000000007E-2</v>
      </c>
      <c r="E38" s="73">
        <f>ROUND(E37*D38,2)</f>
        <v>0</v>
      </c>
      <c r="F38" s="51"/>
      <c r="G38" s="51"/>
      <c r="H38" s="51"/>
      <c r="I38" s="51"/>
      <c r="J38" s="51"/>
    </row>
    <row r="39" spans="1:10">
      <c r="A39" s="168"/>
      <c r="B39" s="169"/>
      <c r="C39" s="170" t="s">
        <v>232</v>
      </c>
      <c r="D39" s="87">
        <v>7.0000000000000007E-2</v>
      </c>
      <c r="E39" s="73"/>
      <c r="F39" s="51"/>
      <c r="G39" s="51"/>
      <c r="H39" s="51"/>
      <c r="I39" s="51"/>
      <c r="J39" s="51"/>
    </row>
    <row r="40" spans="1:10">
      <c r="A40" s="183" t="str">
        <f>"Peļņa ("&amp;D40*100&amp;"%)"</f>
        <v>Peļņa (3%)</v>
      </c>
      <c r="B40" s="184"/>
      <c r="C40" s="185"/>
      <c r="D40" s="86">
        <v>0.03</v>
      </c>
      <c r="E40" s="66">
        <f>ROUND(E36*D40,2)</f>
        <v>0</v>
      </c>
      <c r="F40" s="51"/>
      <c r="G40" s="51"/>
      <c r="H40" s="51"/>
      <c r="I40" s="51"/>
      <c r="J40" s="51"/>
    </row>
    <row r="41" spans="1:10">
      <c r="A41" s="192" t="s">
        <v>16</v>
      </c>
      <c r="B41" s="193"/>
      <c r="C41" s="194"/>
      <c r="D41" s="85"/>
      <c r="E41" s="71">
        <f>E36+E37+E40</f>
        <v>0</v>
      </c>
      <c r="F41" s="51"/>
      <c r="G41" s="51"/>
      <c r="H41" s="51"/>
      <c r="I41" s="51"/>
      <c r="J41" s="51"/>
    </row>
    <row r="42" spans="1:10">
      <c r="A42" s="51"/>
      <c r="B42" s="51"/>
      <c r="C42" s="51"/>
      <c r="D42" s="51"/>
      <c r="E42" s="51"/>
      <c r="F42" s="51"/>
      <c r="G42" s="51"/>
      <c r="H42" s="51"/>
      <c r="I42" s="51"/>
      <c r="J42" s="51"/>
    </row>
    <row r="43" spans="1:10">
      <c r="A43" s="74" t="s">
        <v>31</v>
      </c>
      <c r="B43" s="75"/>
      <c r="C43" s="76"/>
      <c r="D43" s="51"/>
      <c r="E43" s="51"/>
      <c r="F43" s="51"/>
      <c r="G43" s="51"/>
      <c r="H43" s="51"/>
      <c r="I43" s="51"/>
      <c r="J43" s="51"/>
    </row>
    <row r="44" spans="1:10">
      <c r="A44" s="77" t="s">
        <v>47</v>
      </c>
      <c r="B44" s="75"/>
      <c r="C44" s="76"/>
      <c r="D44" s="51"/>
      <c r="E44" s="51"/>
      <c r="F44" s="51"/>
      <c r="G44" s="51"/>
      <c r="H44" s="51"/>
      <c r="I44" s="51"/>
      <c r="J44" s="51"/>
    </row>
    <row r="45" spans="1:10">
      <c r="A45" s="77" t="s">
        <v>48</v>
      </c>
      <c r="B45" s="75"/>
      <c r="C45" s="76"/>
      <c r="D45" s="51"/>
      <c r="E45" s="51"/>
      <c r="F45" s="51"/>
      <c r="G45" s="51"/>
      <c r="H45" s="51"/>
      <c r="I45" s="51"/>
      <c r="J45" s="51"/>
    </row>
    <row r="46" spans="1:10">
      <c r="A46" s="77" t="s">
        <v>49</v>
      </c>
      <c r="B46" s="75"/>
      <c r="C46" s="76"/>
      <c r="D46" s="51"/>
      <c r="E46" s="51"/>
      <c r="F46" s="51"/>
      <c r="G46" s="51"/>
      <c r="H46" s="51"/>
      <c r="I46" s="51"/>
      <c r="J46" s="51"/>
    </row>
    <row r="47" spans="1:10">
      <c r="A47" s="77" t="s">
        <v>50</v>
      </c>
      <c r="B47" s="75"/>
      <c r="C47" s="76"/>
      <c r="D47" s="51"/>
      <c r="E47" s="51"/>
      <c r="F47" s="51"/>
      <c r="G47" s="51"/>
      <c r="H47" s="51"/>
      <c r="I47" s="51"/>
      <c r="J47" s="51"/>
    </row>
    <row r="48" spans="1:10" s="79" customFormat="1">
      <c r="A48" s="78" t="s">
        <v>52</v>
      </c>
      <c r="B48" s="78"/>
      <c r="C48" s="78"/>
      <c r="D48" s="78"/>
      <c r="E48" s="78"/>
      <c r="F48" s="78"/>
      <c r="G48" s="78"/>
      <c r="H48" s="78"/>
      <c r="I48" s="78"/>
      <c r="J48" s="78"/>
    </row>
    <row r="49" spans="1:10" s="79" customFormat="1" ht="18.75" customHeight="1">
      <c r="A49" s="78" t="s">
        <v>131</v>
      </c>
      <c r="B49" s="78"/>
      <c r="C49" s="78"/>
      <c r="D49" s="78"/>
      <c r="E49" s="78"/>
      <c r="F49" s="78"/>
      <c r="G49" s="78"/>
      <c r="H49" s="78"/>
      <c r="I49" s="78"/>
      <c r="J49" s="78"/>
    </row>
    <row r="50" spans="1:10" ht="17.25" customHeight="1">
      <c r="A50" s="51"/>
      <c r="B50" s="51"/>
      <c r="C50" s="51"/>
      <c r="D50" s="51"/>
      <c r="E50" s="51"/>
      <c r="F50" s="51"/>
      <c r="G50" s="51"/>
      <c r="H50" s="51"/>
      <c r="I50" s="51"/>
      <c r="J50" s="51"/>
    </row>
    <row r="51" spans="1:10" ht="21.75" customHeight="1">
      <c r="A51" s="51" t="s">
        <v>8</v>
      </c>
      <c r="B51" s="178" t="s">
        <v>234</v>
      </c>
      <c r="C51" s="179"/>
      <c r="D51" s="51"/>
      <c r="J51" s="57"/>
    </row>
    <row r="52" spans="1:10">
      <c r="A52" s="51"/>
      <c r="B52" s="180" t="s">
        <v>11</v>
      </c>
      <c r="C52" s="180"/>
      <c r="D52" s="51"/>
      <c r="J52" s="80"/>
    </row>
    <row r="53" spans="1:10" ht="12.75" customHeight="1">
      <c r="A53" s="51"/>
      <c r="B53" s="4"/>
      <c r="D53" s="51"/>
      <c r="J53" s="50"/>
    </row>
    <row r="54" spans="1:10" ht="10.5" customHeight="1">
      <c r="A54" s="51"/>
      <c r="B54" s="51"/>
      <c r="C54" s="51"/>
      <c r="D54" s="51"/>
      <c r="E54" s="51"/>
      <c r="F54" s="51"/>
      <c r="G54" s="51"/>
      <c r="H54" s="51"/>
      <c r="I54" s="51"/>
      <c r="J54" s="51"/>
    </row>
    <row r="55" spans="1:10" ht="12" customHeight="1">
      <c r="A55" s="51" t="str">
        <f>F16</f>
        <v>Tāme sastādīta 202_.gada __.________</v>
      </c>
      <c r="B55" s="51"/>
      <c r="C55" s="51"/>
      <c r="D55" s="51"/>
      <c r="E55" s="51"/>
      <c r="F55" s="51"/>
      <c r="G55" s="51"/>
      <c r="H55" s="51"/>
      <c r="I55" s="51"/>
      <c r="J55" s="51"/>
    </row>
    <row r="56" spans="1:10" ht="12.75" customHeight="1">
      <c r="D56" s="51"/>
      <c r="E56" s="51"/>
      <c r="F56" s="51"/>
      <c r="G56" s="51"/>
      <c r="H56" s="51"/>
      <c r="I56" s="51"/>
      <c r="J56" s="51"/>
    </row>
    <row r="57" spans="1:10" ht="22.5" customHeight="1">
      <c r="A57" s="51" t="s">
        <v>9</v>
      </c>
      <c r="B57" s="178" t="s">
        <v>235</v>
      </c>
      <c r="C57" s="179"/>
      <c r="D57" s="51"/>
      <c r="E57" s="51"/>
      <c r="F57" s="51"/>
      <c r="G57" s="51"/>
      <c r="H57" s="51"/>
      <c r="I57" s="51"/>
      <c r="J57" s="51"/>
    </row>
    <row r="58" spans="1:10" ht="14.25" customHeight="1">
      <c r="A58" s="51"/>
      <c r="B58" s="180" t="s">
        <v>11</v>
      </c>
      <c r="C58" s="180"/>
      <c r="D58" s="81"/>
      <c r="E58" s="81"/>
      <c r="F58" s="51"/>
      <c r="G58" s="51"/>
      <c r="H58" s="51"/>
      <c r="I58" s="51"/>
      <c r="J58" s="51"/>
    </row>
    <row r="59" spans="1:10" ht="15.75" customHeight="1">
      <c r="A59" s="51" t="s">
        <v>10</v>
      </c>
      <c r="B59" s="4"/>
      <c r="D59" s="51"/>
      <c r="E59" s="50"/>
      <c r="F59" s="51"/>
      <c r="G59" s="51"/>
      <c r="H59" s="51"/>
      <c r="I59" s="51"/>
      <c r="J59" s="51"/>
    </row>
    <row r="60" spans="1:10">
      <c r="D60" s="51"/>
      <c r="E60" s="51"/>
      <c r="F60" s="51"/>
      <c r="G60" s="51"/>
      <c r="H60" s="51"/>
      <c r="I60" s="51"/>
      <c r="J60" s="51"/>
    </row>
    <row r="61" spans="1:10">
      <c r="A61" s="51"/>
      <c r="B61" s="51"/>
      <c r="C61" s="51"/>
      <c r="D61" s="51"/>
      <c r="E61" s="51"/>
      <c r="F61" s="51"/>
      <c r="G61" s="51"/>
      <c r="H61" s="51"/>
      <c r="I61" s="51"/>
      <c r="J61" s="51"/>
    </row>
    <row r="62" spans="1:10">
      <c r="A62" s="51"/>
      <c r="B62" s="51"/>
      <c r="C62" s="51"/>
      <c r="D62" s="51"/>
      <c r="E62" s="51"/>
      <c r="F62" s="51"/>
      <c r="G62" s="51"/>
      <c r="H62" s="51"/>
      <c r="I62" s="51"/>
      <c r="J62" s="51"/>
    </row>
    <row r="63" spans="1:10">
      <c r="A63" s="51"/>
      <c r="B63" s="51"/>
      <c r="C63" s="51"/>
      <c r="D63" s="51"/>
      <c r="E63" s="51"/>
      <c r="F63" s="51"/>
      <c r="G63" s="51"/>
      <c r="H63" s="51"/>
      <c r="I63" s="51"/>
      <c r="J63" s="51"/>
    </row>
    <row r="64" spans="1:10">
      <c r="A64" s="51"/>
      <c r="B64" s="51"/>
      <c r="C64" s="51"/>
      <c r="D64" s="51"/>
      <c r="E64" s="51"/>
      <c r="F64" s="51"/>
      <c r="G64" s="51"/>
      <c r="H64" s="51"/>
      <c r="I64" s="51"/>
      <c r="J64" s="51"/>
    </row>
    <row r="65" spans="1:10">
      <c r="A65" s="51"/>
      <c r="B65" s="51"/>
      <c r="C65" s="51"/>
      <c r="D65" s="51"/>
      <c r="E65" s="51"/>
      <c r="F65" s="51"/>
      <c r="G65" s="51"/>
      <c r="H65" s="51"/>
      <c r="I65" s="51"/>
      <c r="J65" s="51"/>
    </row>
    <row r="66" spans="1:10">
      <c r="A66" s="51"/>
      <c r="B66" s="51"/>
      <c r="C66" s="51"/>
      <c r="D66" s="51"/>
      <c r="E66" s="51"/>
      <c r="F66" s="51"/>
      <c r="G66" s="51"/>
      <c r="H66" s="51"/>
      <c r="I66" s="51"/>
      <c r="J66" s="51"/>
    </row>
    <row r="67" spans="1:10">
      <c r="A67" s="51"/>
      <c r="B67" s="51"/>
      <c r="C67" s="51"/>
      <c r="D67" s="51"/>
      <c r="E67" s="51"/>
      <c r="F67" s="51"/>
      <c r="G67" s="51"/>
      <c r="H67" s="51"/>
      <c r="I67" s="51"/>
      <c r="J67" s="51"/>
    </row>
    <row r="68" spans="1:10">
      <c r="A68" s="51"/>
      <c r="B68" s="51"/>
      <c r="C68" s="51"/>
      <c r="D68" s="51"/>
      <c r="E68" s="51"/>
      <c r="F68" s="51"/>
      <c r="G68" s="51"/>
      <c r="H68" s="51"/>
      <c r="I68" s="51"/>
      <c r="J68" s="51"/>
    </row>
    <row r="69" spans="1:10">
      <c r="A69" s="51"/>
      <c r="B69" s="51"/>
      <c r="C69" s="51"/>
      <c r="D69" s="51"/>
      <c r="E69" s="51"/>
      <c r="F69" s="51"/>
      <c r="G69" s="51"/>
      <c r="H69" s="51"/>
      <c r="I69" s="51"/>
      <c r="J69" s="51"/>
    </row>
    <row r="70" spans="1:10">
      <c r="A70" s="51"/>
      <c r="B70" s="51"/>
      <c r="C70" s="51"/>
      <c r="D70" s="51"/>
      <c r="E70" s="51"/>
      <c r="F70" s="51"/>
      <c r="G70" s="51"/>
      <c r="H70" s="51"/>
      <c r="I70" s="51"/>
      <c r="J70" s="51"/>
    </row>
    <row r="71" spans="1:10">
      <c r="A71" s="51"/>
      <c r="B71" s="51"/>
      <c r="C71" s="51"/>
      <c r="D71" s="51"/>
      <c r="E71" s="51"/>
      <c r="F71" s="51"/>
      <c r="G71" s="51"/>
      <c r="H71" s="51"/>
      <c r="I71" s="51"/>
      <c r="J71" s="51"/>
    </row>
    <row r="72" spans="1:10">
      <c r="A72" s="51"/>
      <c r="B72" s="51"/>
      <c r="C72" s="51"/>
      <c r="D72" s="51"/>
      <c r="E72" s="51"/>
      <c r="F72" s="51"/>
      <c r="G72" s="51"/>
      <c r="H72" s="51"/>
      <c r="I72" s="51"/>
      <c r="J72" s="51"/>
    </row>
    <row r="73" spans="1:10">
      <c r="A73" s="51"/>
      <c r="B73" s="51"/>
      <c r="C73" s="51"/>
      <c r="D73" s="51"/>
      <c r="E73" s="51"/>
      <c r="F73" s="51"/>
      <c r="G73" s="51"/>
      <c r="H73" s="51"/>
      <c r="I73" s="51"/>
      <c r="J73" s="51"/>
    </row>
    <row r="74" spans="1:10">
      <c r="A74" s="51"/>
      <c r="B74" s="51"/>
      <c r="C74" s="51"/>
      <c r="D74" s="51"/>
      <c r="E74" s="51"/>
      <c r="F74" s="51"/>
      <c r="G74" s="51"/>
      <c r="H74" s="51"/>
      <c r="I74" s="51"/>
      <c r="J74" s="51"/>
    </row>
    <row r="75" spans="1:10">
      <c r="A75" s="51"/>
      <c r="B75" s="51"/>
      <c r="C75" s="51"/>
      <c r="D75" s="51"/>
      <c r="E75" s="51"/>
      <c r="F75" s="51"/>
      <c r="G75" s="51"/>
      <c r="H75" s="51"/>
      <c r="I75" s="51"/>
      <c r="J75" s="51"/>
    </row>
    <row r="76" spans="1:10">
      <c r="A76" s="51"/>
      <c r="B76" s="51"/>
      <c r="C76" s="51"/>
      <c r="D76" s="51"/>
      <c r="E76" s="51"/>
      <c r="F76" s="51"/>
      <c r="G76" s="51"/>
      <c r="H76" s="51"/>
      <c r="I76" s="51"/>
      <c r="J76" s="51"/>
    </row>
    <row r="77" spans="1:10">
      <c r="A77" s="51"/>
      <c r="B77" s="51"/>
      <c r="C77" s="51"/>
      <c r="D77" s="51"/>
      <c r="E77" s="51"/>
      <c r="F77" s="51"/>
      <c r="G77" s="51"/>
      <c r="H77" s="51"/>
      <c r="I77" s="51"/>
      <c r="J77" s="51"/>
    </row>
    <row r="78" spans="1:10">
      <c r="A78" s="51"/>
      <c r="B78" s="51"/>
      <c r="C78" s="51"/>
      <c r="D78" s="51"/>
      <c r="E78" s="51"/>
      <c r="F78" s="51"/>
      <c r="G78" s="51"/>
      <c r="H78" s="51"/>
      <c r="I78" s="51"/>
      <c r="J78" s="51"/>
    </row>
    <row r="79" spans="1:10">
      <c r="A79" s="51"/>
      <c r="B79" s="51"/>
      <c r="C79" s="51"/>
      <c r="D79" s="51"/>
      <c r="E79" s="51"/>
      <c r="F79" s="51"/>
      <c r="G79" s="51"/>
      <c r="H79" s="51"/>
      <c r="I79" s="51"/>
      <c r="J79" s="51"/>
    </row>
    <row r="80" spans="1:10">
      <c r="A80" s="51"/>
      <c r="B80" s="51"/>
      <c r="C80" s="51"/>
      <c r="D80" s="51"/>
      <c r="E80" s="51"/>
      <c r="F80" s="51"/>
      <c r="G80" s="51"/>
      <c r="H80" s="51"/>
      <c r="I80" s="51"/>
      <c r="J80" s="51"/>
    </row>
    <row r="81" spans="1:10">
      <c r="A81" s="51"/>
      <c r="B81" s="51"/>
      <c r="C81" s="51"/>
      <c r="D81" s="51"/>
      <c r="E81" s="51"/>
      <c r="F81" s="51"/>
      <c r="G81" s="51"/>
      <c r="H81" s="51"/>
      <c r="I81" s="51"/>
      <c r="J81" s="51"/>
    </row>
    <row r="82" spans="1:10">
      <c r="A82" s="51"/>
      <c r="B82" s="51"/>
      <c r="C82" s="51"/>
      <c r="D82" s="51"/>
      <c r="E82" s="51"/>
      <c r="F82" s="51"/>
      <c r="G82" s="51"/>
      <c r="H82" s="51"/>
      <c r="I82" s="51"/>
      <c r="J82" s="51"/>
    </row>
    <row r="83" spans="1:10">
      <c r="A83" s="51"/>
      <c r="B83" s="51"/>
      <c r="C83" s="51"/>
      <c r="D83" s="51"/>
      <c r="E83" s="51"/>
      <c r="F83" s="51"/>
      <c r="G83" s="51"/>
      <c r="H83" s="51"/>
      <c r="I83" s="51"/>
      <c r="J83" s="51"/>
    </row>
    <row r="84" spans="1:10">
      <c r="A84" s="51"/>
      <c r="B84" s="51"/>
      <c r="C84" s="51"/>
      <c r="D84" s="51"/>
      <c r="E84" s="51"/>
      <c r="F84" s="51"/>
      <c r="G84" s="51"/>
      <c r="H84" s="51"/>
      <c r="I84" s="51"/>
      <c r="J84" s="51"/>
    </row>
    <row r="85" spans="1:10">
      <c r="A85" s="51"/>
      <c r="B85" s="51"/>
      <c r="C85" s="51"/>
      <c r="D85" s="51"/>
      <c r="E85" s="51"/>
      <c r="F85" s="51"/>
      <c r="G85" s="51"/>
      <c r="H85" s="51"/>
      <c r="I85" s="51"/>
      <c r="J85" s="51"/>
    </row>
    <row r="86" spans="1:10">
      <c r="A86" s="51"/>
      <c r="B86" s="51"/>
      <c r="C86" s="51"/>
      <c r="D86" s="51"/>
      <c r="E86" s="51"/>
      <c r="F86" s="51"/>
      <c r="G86" s="51"/>
      <c r="H86" s="51"/>
      <c r="I86" s="51"/>
      <c r="J86" s="51"/>
    </row>
    <row r="87" spans="1:10">
      <c r="A87" s="51"/>
      <c r="B87" s="51"/>
      <c r="C87" s="51"/>
      <c r="D87" s="51"/>
      <c r="E87" s="51"/>
      <c r="F87" s="51"/>
      <c r="G87" s="51"/>
      <c r="H87" s="51"/>
      <c r="I87" s="51"/>
      <c r="J87" s="51"/>
    </row>
    <row r="88" spans="1:10">
      <c r="A88" s="51"/>
      <c r="B88" s="51"/>
      <c r="C88" s="51"/>
      <c r="D88" s="51"/>
      <c r="E88" s="51"/>
      <c r="F88" s="51"/>
      <c r="G88" s="51"/>
      <c r="H88" s="51"/>
      <c r="I88" s="51"/>
      <c r="J88" s="51"/>
    </row>
    <row r="89" spans="1:10">
      <c r="A89" s="51"/>
      <c r="B89" s="51"/>
      <c r="C89" s="51"/>
      <c r="D89" s="51"/>
      <c r="E89" s="51"/>
      <c r="F89" s="51"/>
      <c r="G89" s="51"/>
      <c r="H89" s="51"/>
      <c r="I89" s="51"/>
      <c r="J89" s="51"/>
    </row>
    <row r="90" spans="1:10">
      <c r="A90" s="51"/>
      <c r="B90" s="51"/>
      <c r="C90" s="51"/>
      <c r="D90" s="51"/>
      <c r="E90" s="51"/>
      <c r="F90" s="51"/>
      <c r="G90" s="51"/>
      <c r="H90" s="51"/>
      <c r="I90" s="51"/>
      <c r="J90" s="51"/>
    </row>
    <row r="91" spans="1:10">
      <c r="A91" s="51"/>
      <c r="B91" s="51"/>
      <c r="C91" s="51"/>
      <c r="D91" s="51"/>
      <c r="E91" s="51"/>
      <c r="F91" s="51"/>
      <c r="G91" s="51"/>
      <c r="H91" s="51"/>
      <c r="I91" s="51"/>
      <c r="J91" s="51"/>
    </row>
    <row r="92" spans="1:10">
      <c r="A92" s="51"/>
      <c r="B92" s="51"/>
      <c r="C92" s="51"/>
      <c r="D92" s="51"/>
      <c r="E92" s="51"/>
      <c r="F92" s="51"/>
      <c r="G92" s="51"/>
      <c r="H92" s="51"/>
      <c r="I92" s="51"/>
      <c r="J92" s="51"/>
    </row>
    <row r="93" spans="1:10">
      <c r="A93" s="51"/>
      <c r="B93" s="51"/>
      <c r="C93" s="51"/>
      <c r="D93" s="51"/>
      <c r="E93" s="51"/>
      <c r="F93" s="51"/>
      <c r="G93" s="51"/>
      <c r="H93" s="51"/>
      <c r="I93" s="51"/>
      <c r="J93" s="51"/>
    </row>
    <row r="94" spans="1:10">
      <c r="A94" s="51"/>
      <c r="B94" s="51"/>
      <c r="C94" s="51"/>
      <c r="D94" s="51"/>
      <c r="E94" s="51"/>
      <c r="F94" s="51"/>
      <c r="G94" s="51"/>
      <c r="H94" s="51"/>
      <c r="I94" s="51"/>
      <c r="J94" s="51"/>
    </row>
    <row r="95" spans="1:10">
      <c r="A95" s="51"/>
      <c r="B95" s="51"/>
      <c r="C95" s="51"/>
      <c r="D95" s="51"/>
      <c r="E95" s="51"/>
      <c r="F95" s="51"/>
      <c r="G95" s="51"/>
      <c r="H95" s="51"/>
      <c r="I95" s="51"/>
      <c r="J95" s="51"/>
    </row>
    <row r="96" spans="1:10">
      <c r="A96" s="51"/>
      <c r="B96" s="51"/>
      <c r="C96" s="51"/>
      <c r="D96" s="51"/>
      <c r="E96" s="51"/>
      <c r="F96" s="51"/>
      <c r="G96" s="51"/>
      <c r="H96" s="51"/>
      <c r="I96" s="51"/>
      <c r="J96" s="51"/>
    </row>
    <row r="97" spans="1:10">
      <c r="A97" s="51"/>
      <c r="B97" s="51"/>
      <c r="C97" s="51"/>
      <c r="D97" s="51"/>
      <c r="E97" s="51"/>
      <c r="F97" s="51"/>
      <c r="G97" s="51"/>
      <c r="H97" s="51"/>
      <c r="I97" s="51"/>
      <c r="J97" s="51"/>
    </row>
    <row r="98" spans="1:10">
      <c r="A98" s="51"/>
      <c r="B98" s="51"/>
      <c r="C98" s="51"/>
      <c r="D98" s="51"/>
      <c r="E98" s="51"/>
      <c r="F98" s="51"/>
      <c r="G98" s="51"/>
      <c r="H98" s="51"/>
      <c r="I98" s="51"/>
      <c r="J98" s="51"/>
    </row>
    <row r="99" spans="1:10">
      <c r="A99" s="51"/>
      <c r="B99" s="51"/>
      <c r="C99" s="51"/>
      <c r="D99" s="51"/>
      <c r="E99" s="51"/>
      <c r="F99" s="51"/>
      <c r="G99" s="51"/>
      <c r="H99" s="51"/>
      <c r="I99" s="51"/>
      <c r="J99" s="51"/>
    </row>
    <row r="100" spans="1:10">
      <c r="A100" s="51"/>
      <c r="B100" s="51"/>
      <c r="C100" s="51"/>
      <c r="D100" s="51"/>
      <c r="E100" s="51"/>
      <c r="F100" s="51"/>
      <c r="G100" s="51"/>
      <c r="H100" s="51"/>
      <c r="I100" s="51"/>
      <c r="J100" s="51"/>
    </row>
    <row r="101" spans="1:10">
      <c r="A101" s="51"/>
      <c r="B101" s="51"/>
      <c r="C101" s="51"/>
      <c r="D101" s="51"/>
      <c r="E101" s="51"/>
      <c r="F101" s="51"/>
      <c r="G101" s="51"/>
      <c r="H101" s="51"/>
      <c r="I101" s="51"/>
      <c r="J101" s="51"/>
    </row>
    <row r="102" spans="1:10">
      <c r="A102" s="51"/>
      <c r="B102" s="51"/>
      <c r="C102" s="51"/>
      <c r="D102" s="51"/>
      <c r="E102" s="51"/>
      <c r="F102" s="51"/>
      <c r="G102" s="51"/>
      <c r="H102" s="51"/>
      <c r="I102" s="51"/>
      <c r="J102" s="51"/>
    </row>
    <row r="103" spans="1:10">
      <c r="A103" s="51"/>
      <c r="B103" s="51"/>
      <c r="C103" s="51"/>
      <c r="D103" s="51"/>
      <c r="E103" s="51"/>
      <c r="F103" s="51"/>
      <c r="G103" s="51"/>
      <c r="H103" s="51"/>
      <c r="I103" s="51"/>
      <c r="J103" s="51"/>
    </row>
    <row r="104" spans="1:10">
      <c r="A104" s="51"/>
      <c r="B104" s="51"/>
      <c r="C104" s="51"/>
      <c r="D104" s="51"/>
      <c r="E104" s="51"/>
      <c r="F104" s="51"/>
      <c r="G104" s="51"/>
      <c r="H104" s="51"/>
      <c r="I104" s="51"/>
      <c r="J104" s="51"/>
    </row>
    <row r="105" spans="1:10">
      <c r="A105" s="51"/>
      <c r="B105" s="51"/>
      <c r="C105" s="51"/>
      <c r="D105" s="51"/>
      <c r="E105" s="51"/>
      <c r="F105" s="51"/>
      <c r="G105" s="51"/>
      <c r="H105" s="51"/>
      <c r="I105" s="51"/>
      <c r="J105" s="51"/>
    </row>
    <row r="106" spans="1:10">
      <c r="A106" s="51"/>
      <c r="B106" s="51"/>
      <c r="C106" s="51"/>
      <c r="D106" s="51"/>
      <c r="E106" s="51"/>
      <c r="F106" s="51"/>
      <c r="G106" s="51"/>
      <c r="H106" s="51"/>
      <c r="I106" s="51"/>
      <c r="J106" s="51"/>
    </row>
    <row r="107" spans="1:10">
      <c r="A107" s="51"/>
      <c r="B107" s="51"/>
      <c r="C107" s="51"/>
      <c r="D107" s="51"/>
      <c r="E107" s="51"/>
      <c r="F107" s="51"/>
      <c r="G107" s="51"/>
      <c r="H107" s="51"/>
      <c r="I107" s="51"/>
      <c r="J107" s="51"/>
    </row>
    <row r="108" spans="1:10">
      <c r="A108" s="51"/>
      <c r="B108" s="51"/>
      <c r="C108" s="51"/>
      <c r="D108" s="51"/>
      <c r="E108" s="51"/>
      <c r="F108" s="51"/>
      <c r="G108" s="51"/>
      <c r="H108" s="51"/>
      <c r="I108" s="51"/>
      <c r="J108" s="51"/>
    </row>
    <row r="109" spans="1:10">
      <c r="A109" s="51"/>
      <c r="B109" s="51"/>
      <c r="C109" s="51"/>
      <c r="D109" s="51"/>
      <c r="E109" s="51"/>
      <c r="F109" s="51"/>
      <c r="G109" s="51"/>
      <c r="H109" s="51"/>
      <c r="I109" s="51"/>
      <c r="J109" s="51"/>
    </row>
    <row r="110" spans="1:10">
      <c r="A110" s="51"/>
      <c r="B110" s="51"/>
      <c r="C110" s="51"/>
      <c r="D110" s="51"/>
      <c r="E110" s="51"/>
      <c r="F110" s="51"/>
      <c r="G110" s="51"/>
      <c r="H110" s="51"/>
      <c r="I110" s="51"/>
      <c r="J110" s="51"/>
    </row>
    <row r="111" spans="1:10">
      <c r="A111" s="51"/>
      <c r="B111" s="51"/>
      <c r="C111" s="51"/>
      <c r="D111" s="51"/>
      <c r="E111" s="51"/>
      <c r="F111" s="51"/>
      <c r="G111" s="51"/>
      <c r="H111" s="51"/>
      <c r="I111" s="51"/>
      <c r="J111" s="51"/>
    </row>
    <row r="112" spans="1:10">
      <c r="A112" s="51"/>
      <c r="B112" s="51"/>
      <c r="C112" s="51"/>
      <c r="D112" s="51"/>
      <c r="E112" s="51"/>
      <c r="F112" s="51"/>
      <c r="G112" s="51"/>
      <c r="H112" s="51"/>
      <c r="I112" s="51"/>
      <c r="J112" s="51"/>
    </row>
    <row r="113" spans="1:10">
      <c r="A113" s="51"/>
      <c r="B113" s="51"/>
      <c r="C113" s="51"/>
      <c r="D113" s="51"/>
      <c r="E113" s="51"/>
      <c r="F113" s="51"/>
      <c r="G113" s="51"/>
      <c r="H113" s="51"/>
      <c r="I113" s="51"/>
      <c r="J113" s="51"/>
    </row>
    <row r="114" spans="1:10">
      <c r="A114" s="51"/>
      <c r="B114" s="51"/>
      <c r="C114" s="51"/>
      <c r="D114" s="51"/>
      <c r="E114" s="51"/>
      <c r="F114" s="51"/>
      <c r="G114" s="51"/>
      <c r="H114" s="51"/>
      <c r="I114" s="51"/>
      <c r="J114" s="51"/>
    </row>
    <row r="115" spans="1:10">
      <c r="A115" s="51"/>
      <c r="B115" s="51"/>
      <c r="C115" s="51"/>
      <c r="D115" s="51"/>
      <c r="E115" s="51"/>
      <c r="F115" s="51"/>
      <c r="G115" s="51"/>
      <c r="H115" s="51"/>
      <c r="I115" s="51"/>
      <c r="J115" s="51"/>
    </row>
    <row r="116" spans="1:10">
      <c r="A116" s="51"/>
      <c r="B116" s="51"/>
      <c r="C116" s="51"/>
      <c r="D116" s="51"/>
      <c r="E116" s="51"/>
      <c r="F116" s="51"/>
      <c r="G116" s="51"/>
      <c r="H116" s="51"/>
      <c r="I116" s="51"/>
      <c r="J116" s="51"/>
    </row>
    <row r="117" spans="1:10">
      <c r="A117" s="51"/>
      <c r="B117" s="51"/>
      <c r="C117" s="51"/>
      <c r="D117" s="51"/>
      <c r="E117" s="51"/>
      <c r="F117" s="51"/>
      <c r="G117" s="51"/>
      <c r="H117" s="51"/>
      <c r="I117" s="51"/>
      <c r="J117" s="51"/>
    </row>
    <row r="118" spans="1:10">
      <c r="A118" s="51"/>
      <c r="B118" s="51"/>
      <c r="C118" s="51"/>
      <c r="D118" s="51"/>
      <c r="E118" s="51"/>
      <c r="F118" s="51"/>
      <c r="G118" s="51"/>
      <c r="H118" s="51"/>
      <c r="I118" s="51"/>
      <c r="J118" s="51"/>
    </row>
    <row r="119" spans="1:10">
      <c r="A119" s="51"/>
      <c r="B119" s="51"/>
      <c r="C119" s="51"/>
      <c r="D119" s="51"/>
      <c r="E119" s="51"/>
      <c r="F119" s="51"/>
      <c r="G119" s="51"/>
      <c r="H119" s="51"/>
      <c r="I119" s="51"/>
      <c r="J119" s="51"/>
    </row>
    <row r="120" spans="1:10">
      <c r="A120" s="51"/>
      <c r="B120" s="51"/>
      <c r="C120" s="51"/>
      <c r="D120" s="51"/>
      <c r="E120" s="51"/>
      <c r="F120" s="51"/>
      <c r="G120" s="51"/>
      <c r="H120" s="51"/>
      <c r="I120" s="51"/>
      <c r="J120" s="51"/>
    </row>
    <row r="121" spans="1:10">
      <c r="A121" s="51"/>
      <c r="B121" s="51"/>
      <c r="C121" s="51"/>
      <c r="D121" s="51"/>
      <c r="E121" s="51"/>
      <c r="F121" s="51"/>
      <c r="G121" s="51"/>
      <c r="H121" s="51"/>
      <c r="I121" s="51"/>
      <c r="J121" s="51"/>
    </row>
    <row r="122" spans="1:10">
      <c r="A122" s="51"/>
      <c r="B122" s="51"/>
      <c r="C122" s="51"/>
      <c r="D122" s="51"/>
      <c r="E122" s="51"/>
      <c r="F122" s="51"/>
      <c r="G122" s="51"/>
      <c r="H122" s="51"/>
      <c r="I122" s="51"/>
      <c r="J122" s="51"/>
    </row>
    <row r="123" spans="1:10">
      <c r="A123" s="51"/>
      <c r="B123" s="51"/>
      <c r="C123" s="51"/>
      <c r="D123" s="51"/>
      <c r="E123" s="51"/>
      <c r="F123" s="51"/>
      <c r="G123" s="51"/>
      <c r="H123" s="51"/>
      <c r="I123" s="51"/>
      <c r="J123" s="51"/>
    </row>
    <row r="124" spans="1:10">
      <c r="A124" s="51"/>
      <c r="B124" s="51"/>
      <c r="C124" s="51"/>
      <c r="D124" s="51"/>
      <c r="E124" s="51"/>
      <c r="F124" s="51"/>
      <c r="G124" s="51"/>
      <c r="H124" s="51"/>
      <c r="I124" s="51"/>
      <c r="J124" s="51"/>
    </row>
    <row r="125" spans="1:10">
      <c r="A125" s="51"/>
      <c r="B125" s="51"/>
      <c r="C125" s="51"/>
      <c r="D125" s="51"/>
      <c r="E125" s="51"/>
      <c r="F125" s="51"/>
      <c r="G125" s="51"/>
      <c r="H125" s="51"/>
      <c r="I125" s="51"/>
      <c r="J125" s="51"/>
    </row>
    <row r="126" spans="1:10">
      <c r="A126" s="51"/>
      <c r="B126" s="51"/>
      <c r="C126" s="51"/>
      <c r="D126" s="51"/>
      <c r="E126" s="51"/>
      <c r="F126" s="51"/>
      <c r="G126" s="51"/>
      <c r="H126" s="51"/>
      <c r="I126" s="51"/>
      <c r="J126" s="51"/>
    </row>
    <row r="127" spans="1:10">
      <c r="A127" s="51"/>
      <c r="B127" s="51"/>
      <c r="C127" s="51"/>
      <c r="D127" s="51"/>
      <c r="E127" s="51"/>
      <c r="F127" s="51"/>
      <c r="G127" s="51"/>
      <c r="H127" s="51"/>
      <c r="I127" s="51"/>
      <c r="J127" s="51"/>
    </row>
    <row r="128" spans="1:10">
      <c r="A128" s="51"/>
      <c r="B128" s="51"/>
      <c r="C128" s="51"/>
      <c r="D128" s="51"/>
      <c r="E128" s="51"/>
      <c r="F128" s="51"/>
      <c r="G128" s="51"/>
      <c r="H128" s="51"/>
      <c r="I128" s="51"/>
      <c r="J128" s="51"/>
    </row>
    <row r="129" spans="1:10">
      <c r="A129" s="51"/>
      <c r="B129" s="51"/>
      <c r="C129" s="51"/>
      <c r="D129" s="51"/>
      <c r="E129" s="51"/>
      <c r="F129" s="51"/>
      <c r="G129" s="51"/>
      <c r="H129" s="51"/>
      <c r="I129" s="51"/>
      <c r="J129" s="51"/>
    </row>
    <row r="130" spans="1:10">
      <c r="A130" s="51"/>
      <c r="B130" s="51"/>
      <c r="C130" s="51"/>
      <c r="D130" s="51"/>
      <c r="E130" s="51"/>
      <c r="F130" s="51"/>
      <c r="G130" s="51"/>
      <c r="H130" s="51"/>
      <c r="I130" s="51"/>
      <c r="J130" s="51"/>
    </row>
    <row r="131" spans="1:10">
      <c r="A131" s="51"/>
      <c r="B131" s="51"/>
      <c r="C131" s="51"/>
      <c r="D131" s="51"/>
      <c r="E131" s="51"/>
      <c r="F131" s="51"/>
      <c r="G131" s="51"/>
      <c r="H131" s="51"/>
      <c r="I131" s="51"/>
      <c r="J131" s="51"/>
    </row>
    <row r="132" spans="1:10">
      <c r="A132" s="51"/>
      <c r="B132" s="51"/>
      <c r="C132" s="51"/>
      <c r="D132" s="51"/>
      <c r="E132" s="51"/>
      <c r="F132" s="51"/>
      <c r="G132" s="51"/>
      <c r="H132" s="51"/>
      <c r="I132" s="51"/>
      <c r="J132" s="51"/>
    </row>
    <row r="133" spans="1:10">
      <c r="A133" s="51"/>
      <c r="B133" s="51"/>
      <c r="C133" s="51"/>
      <c r="D133" s="51"/>
      <c r="E133" s="51"/>
      <c r="F133" s="51"/>
      <c r="G133" s="51"/>
      <c r="H133" s="51"/>
      <c r="I133" s="51"/>
      <c r="J133" s="51"/>
    </row>
    <row r="134" spans="1:10">
      <c r="A134" s="51"/>
      <c r="B134" s="51"/>
      <c r="C134" s="51"/>
      <c r="D134" s="51"/>
      <c r="E134" s="51"/>
      <c r="F134" s="51"/>
      <c r="G134" s="51"/>
      <c r="H134" s="51"/>
      <c r="I134" s="51"/>
      <c r="J134" s="51"/>
    </row>
    <row r="135" spans="1:10">
      <c r="A135" s="51"/>
      <c r="B135" s="51"/>
      <c r="C135" s="51"/>
      <c r="D135" s="51"/>
      <c r="E135" s="51"/>
      <c r="F135" s="51"/>
      <c r="G135" s="51"/>
      <c r="H135" s="51"/>
      <c r="I135" s="51"/>
      <c r="J135" s="51"/>
    </row>
    <row r="136" spans="1:10">
      <c r="A136" s="51"/>
      <c r="B136" s="51"/>
      <c r="C136" s="51"/>
      <c r="D136" s="51"/>
      <c r="E136" s="51"/>
      <c r="F136" s="51"/>
      <c r="G136" s="51"/>
      <c r="H136" s="51"/>
      <c r="I136" s="51"/>
      <c r="J136" s="51"/>
    </row>
    <row r="137" spans="1:10">
      <c r="A137" s="51"/>
      <c r="B137" s="51"/>
      <c r="C137" s="51"/>
      <c r="D137" s="51"/>
      <c r="E137" s="51"/>
      <c r="F137" s="51"/>
      <c r="G137" s="51"/>
      <c r="H137" s="51"/>
      <c r="I137" s="51"/>
      <c r="J137" s="51"/>
    </row>
    <row r="138" spans="1:10">
      <c r="A138" s="51"/>
      <c r="B138" s="51"/>
      <c r="C138" s="51"/>
      <c r="D138" s="51"/>
      <c r="E138" s="51"/>
      <c r="F138" s="51"/>
      <c r="G138" s="51"/>
      <c r="H138" s="51"/>
      <c r="I138" s="51"/>
      <c r="J138" s="51"/>
    </row>
    <row r="139" spans="1:10">
      <c r="A139" s="51"/>
      <c r="B139" s="51"/>
      <c r="C139" s="51"/>
      <c r="D139" s="51"/>
      <c r="E139" s="51"/>
      <c r="F139" s="51"/>
      <c r="G139" s="51"/>
      <c r="H139" s="51"/>
      <c r="I139" s="51"/>
      <c r="J139" s="51"/>
    </row>
    <row r="140" spans="1:10">
      <c r="A140" s="51"/>
      <c r="B140" s="51"/>
      <c r="C140" s="51"/>
      <c r="D140" s="51"/>
      <c r="E140" s="51"/>
      <c r="F140" s="51"/>
      <c r="G140" s="51"/>
      <c r="H140" s="51"/>
      <c r="I140" s="51"/>
      <c r="J140" s="51"/>
    </row>
    <row r="141" spans="1:10">
      <c r="A141" s="51"/>
      <c r="B141" s="51"/>
      <c r="C141" s="51"/>
      <c r="D141" s="51"/>
      <c r="E141" s="51"/>
      <c r="F141" s="51"/>
      <c r="G141" s="51"/>
      <c r="H141" s="51"/>
      <c r="I141" s="51"/>
      <c r="J141" s="51"/>
    </row>
    <row r="142" spans="1:10">
      <c r="A142" s="51"/>
      <c r="B142" s="51"/>
      <c r="C142" s="51"/>
      <c r="D142" s="51"/>
      <c r="E142" s="51"/>
      <c r="F142" s="51"/>
      <c r="G142" s="51"/>
      <c r="H142" s="51"/>
      <c r="I142" s="51"/>
      <c r="J142" s="51"/>
    </row>
    <row r="143" spans="1:10">
      <c r="A143" s="51"/>
      <c r="B143" s="51"/>
      <c r="C143" s="51"/>
      <c r="D143" s="51"/>
      <c r="E143" s="51"/>
      <c r="F143" s="51"/>
      <c r="G143" s="51"/>
      <c r="H143" s="51"/>
      <c r="I143" s="51"/>
      <c r="J143" s="51"/>
    </row>
    <row r="144" spans="1:10">
      <c r="A144" s="51"/>
      <c r="B144" s="51"/>
      <c r="C144" s="51"/>
      <c r="D144" s="51"/>
      <c r="E144" s="51"/>
      <c r="F144" s="51"/>
      <c r="G144" s="51"/>
      <c r="H144" s="51"/>
      <c r="I144" s="51"/>
      <c r="J144" s="51"/>
    </row>
    <row r="145" spans="1:10">
      <c r="A145" s="51"/>
      <c r="B145" s="51"/>
      <c r="C145" s="51"/>
      <c r="D145" s="51"/>
      <c r="E145" s="51"/>
      <c r="F145" s="51"/>
      <c r="G145" s="51"/>
      <c r="H145" s="51"/>
      <c r="I145" s="51"/>
      <c r="J145" s="51"/>
    </row>
    <row r="146" spans="1:10">
      <c r="A146" s="51"/>
      <c r="B146" s="51"/>
      <c r="C146" s="51"/>
      <c r="D146" s="51"/>
      <c r="E146" s="51"/>
      <c r="F146" s="51"/>
      <c r="G146" s="51"/>
      <c r="H146" s="51"/>
      <c r="I146" s="51"/>
      <c r="J146" s="51"/>
    </row>
    <row r="147" spans="1:10">
      <c r="A147" s="51"/>
      <c r="B147" s="51"/>
      <c r="C147" s="51"/>
      <c r="D147" s="51"/>
      <c r="E147" s="51"/>
      <c r="F147" s="51"/>
      <c r="G147" s="51"/>
      <c r="H147" s="51"/>
      <c r="I147" s="51"/>
      <c r="J147" s="51"/>
    </row>
    <row r="148" spans="1:10">
      <c r="A148" s="51"/>
      <c r="B148" s="51"/>
      <c r="C148" s="51"/>
      <c r="D148" s="51"/>
      <c r="E148" s="51"/>
      <c r="F148" s="51"/>
      <c r="G148" s="51"/>
      <c r="H148" s="51"/>
      <c r="I148" s="51"/>
      <c r="J148" s="51"/>
    </row>
    <row r="149" spans="1:10">
      <c r="A149" s="51"/>
      <c r="B149" s="51"/>
      <c r="C149" s="51"/>
      <c r="D149" s="51"/>
      <c r="E149" s="51"/>
      <c r="F149" s="51"/>
      <c r="G149" s="51"/>
      <c r="H149" s="51"/>
      <c r="I149" s="51"/>
      <c r="J149" s="51"/>
    </row>
    <row r="150" spans="1:10">
      <c r="A150" s="51"/>
      <c r="B150" s="51"/>
      <c r="C150" s="51"/>
      <c r="D150" s="51"/>
      <c r="E150" s="51"/>
      <c r="F150" s="51"/>
      <c r="G150" s="51"/>
      <c r="H150" s="51"/>
      <c r="I150" s="51"/>
      <c r="J150" s="51"/>
    </row>
    <row r="151" spans="1:10">
      <c r="A151" s="51"/>
      <c r="B151" s="51"/>
      <c r="C151" s="51"/>
      <c r="D151" s="51"/>
      <c r="E151" s="51"/>
      <c r="F151" s="51"/>
      <c r="G151" s="51"/>
      <c r="H151" s="51"/>
      <c r="I151" s="51"/>
      <c r="J151" s="51"/>
    </row>
    <row r="152" spans="1:10">
      <c r="A152" s="51"/>
      <c r="B152" s="51"/>
      <c r="C152" s="51"/>
      <c r="D152" s="51"/>
      <c r="E152" s="51"/>
      <c r="F152" s="51"/>
      <c r="G152" s="51"/>
      <c r="H152" s="51"/>
      <c r="I152" s="51"/>
      <c r="J152" s="51"/>
    </row>
    <row r="153" spans="1:10">
      <c r="A153" s="51"/>
      <c r="B153" s="51"/>
      <c r="C153" s="51"/>
      <c r="D153" s="51"/>
      <c r="E153" s="51"/>
      <c r="F153" s="51"/>
      <c r="G153" s="51"/>
      <c r="H153" s="51"/>
      <c r="I153" s="51"/>
      <c r="J153" s="51"/>
    </row>
    <row r="154" spans="1:10">
      <c r="A154" s="51"/>
      <c r="B154" s="51"/>
      <c r="C154" s="51"/>
      <c r="D154" s="51"/>
      <c r="E154" s="51"/>
      <c r="F154" s="51"/>
      <c r="G154" s="51"/>
      <c r="H154" s="51"/>
      <c r="I154" s="51"/>
      <c r="J154" s="51"/>
    </row>
    <row r="155" spans="1:10">
      <c r="A155" s="51"/>
      <c r="B155" s="51"/>
      <c r="C155" s="51"/>
      <c r="D155" s="51"/>
      <c r="E155" s="51"/>
      <c r="F155" s="51"/>
      <c r="G155" s="51"/>
      <c r="H155" s="51"/>
      <c r="I155" s="51"/>
      <c r="J155" s="51"/>
    </row>
    <row r="156" spans="1:10">
      <c r="A156" s="51"/>
      <c r="B156" s="51"/>
      <c r="C156" s="51"/>
      <c r="D156" s="51"/>
      <c r="E156" s="51"/>
      <c r="F156" s="51"/>
      <c r="G156" s="51"/>
      <c r="H156" s="51"/>
      <c r="I156" s="51"/>
      <c r="J156" s="51"/>
    </row>
    <row r="157" spans="1:10">
      <c r="A157" s="51"/>
      <c r="B157" s="51"/>
      <c r="C157" s="51"/>
      <c r="D157" s="51"/>
      <c r="E157" s="51"/>
      <c r="F157" s="51"/>
      <c r="G157" s="51"/>
      <c r="H157" s="51"/>
      <c r="I157" s="51"/>
      <c r="J157" s="51"/>
    </row>
    <row r="158" spans="1:10">
      <c r="A158" s="51"/>
      <c r="B158" s="51"/>
      <c r="C158" s="51"/>
      <c r="D158" s="51"/>
      <c r="E158" s="51"/>
      <c r="F158" s="51"/>
      <c r="G158" s="51"/>
      <c r="H158" s="51"/>
      <c r="I158" s="51"/>
      <c r="J158" s="51"/>
    </row>
    <row r="159" spans="1:10">
      <c r="A159" s="51"/>
      <c r="B159" s="51"/>
      <c r="C159" s="51"/>
      <c r="D159" s="51"/>
      <c r="E159" s="51"/>
      <c r="F159" s="51"/>
      <c r="G159" s="51"/>
      <c r="H159" s="51"/>
      <c r="I159" s="51"/>
      <c r="J159" s="51"/>
    </row>
    <row r="160" spans="1:10">
      <c r="A160" s="51"/>
      <c r="B160" s="51"/>
      <c r="C160" s="51"/>
      <c r="D160" s="51"/>
      <c r="E160" s="51"/>
      <c r="F160" s="51"/>
      <c r="G160" s="51"/>
      <c r="H160" s="51"/>
      <c r="I160" s="51"/>
      <c r="J160" s="51"/>
    </row>
    <row r="161" spans="1:10">
      <c r="A161" s="51"/>
      <c r="B161" s="51"/>
      <c r="C161" s="51"/>
      <c r="D161" s="51"/>
      <c r="E161" s="51"/>
      <c r="F161" s="51"/>
      <c r="G161" s="51"/>
      <c r="H161" s="51"/>
      <c r="I161" s="51"/>
      <c r="J161" s="51"/>
    </row>
    <row r="162" spans="1:10">
      <c r="A162" s="51"/>
      <c r="B162" s="51"/>
      <c r="C162" s="51"/>
      <c r="D162" s="51"/>
      <c r="E162" s="51"/>
      <c r="F162" s="51"/>
      <c r="G162" s="51"/>
      <c r="H162" s="51"/>
      <c r="I162" s="51"/>
      <c r="J162" s="51"/>
    </row>
    <row r="163" spans="1:10">
      <c r="A163" s="51"/>
      <c r="B163" s="51"/>
      <c r="C163" s="51"/>
      <c r="D163" s="51"/>
      <c r="E163" s="51"/>
      <c r="F163" s="51"/>
      <c r="G163" s="51"/>
      <c r="H163" s="51"/>
      <c r="I163" s="51"/>
      <c r="J163" s="51"/>
    </row>
    <row r="164" spans="1:10">
      <c r="A164" s="51"/>
      <c r="B164" s="51"/>
      <c r="C164" s="51"/>
      <c r="D164" s="51"/>
      <c r="E164" s="51"/>
      <c r="F164" s="51"/>
      <c r="G164" s="51"/>
      <c r="H164" s="51"/>
      <c r="I164" s="51"/>
      <c r="J164" s="51"/>
    </row>
    <row r="165" spans="1:10">
      <c r="A165" s="51"/>
      <c r="B165" s="51"/>
      <c r="C165" s="51"/>
      <c r="D165" s="51"/>
      <c r="E165" s="51"/>
      <c r="F165" s="51"/>
      <c r="G165" s="51"/>
      <c r="H165" s="51"/>
      <c r="I165" s="51"/>
      <c r="J165" s="51"/>
    </row>
    <row r="166" spans="1:10">
      <c r="A166" s="51"/>
      <c r="B166" s="51"/>
      <c r="C166" s="51"/>
      <c r="D166" s="51"/>
      <c r="E166" s="51"/>
      <c r="F166" s="51"/>
      <c r="G166" s="51"/>
      <c r="H166" s="51"/>
      <c r="I166" s="51"/>
      <c r="J166" s="51"/>
    </row>
    <row r="167" spans="1:10">
      <c r="A167" s="51"/>
      <c r="B167" s="51"/>
      <c r="C167" s="51"/>
      <c r="D167" s="51"/>
      <c r="E167" s="51"/>
      <c r="F167" s="51"/>
      <c r="G167" s="51"/>
      <c r="H167" s="51"/>
      <c r="I167" s="51"/>
      <c r="J167" s="51"/>
    </row>
    <row r="168" spans="1:10">
      <c r="A168" s="51"/>
      <c r="B168" s="51"/>
      <c r="C168" s="51"/>
      <c r="D168" s="51"/>
      <c r="E168" s="51"/>
      <c r="F168" s="51"/>
      <c r="G168" s="51"/>
      <c r="H168" s="51"/>
      <c r="I168" s="51"/>
      <c r="J168" s="51"/>
    </row>
    <row r="169" spans="1:10">
      <c r="A169" s="51"/>
      <c r="B169" s="51"/>
      <c r="C169" s="51"/>
      <c r="D169" s="51"/>
      <c r="E169" s="51"/>
      <c r="F169" s="51"/>
      <c r="G169" s="51"/>
      <c r="H169" s="51"/>
      <c r="I169" s="51"/>
      <c r="J169" s="51"/>
    </row>
    <row r="170" spans="1:10">
      <c r="A170" s="51"/>
      <c r="B170" s="51"/>
      <c r="C170" s="51"/>
      <c r="D170" s="51"/>
      <c r="E170" s="51"/>
      <c r="F170" s="51"/>
      <c r="G170" s="51"/>
      <c r="H170" s="51"/>
      <c r="I170" s="51"/>
      <c r="J170" s="51"/>
    </row>
    <row r="171" spans="1:10">
      <c r="A171" s="51"/>
      <c r="B171" s="51"/>
      <c r="C171" s="51"/>
      <c r="D171" s="51"/>
      <c r="E171" s="51"/>
      <c r="F171" s="51"/>
      <c r="G171" s="51"/>
      <c r="H171" s="51"/>
      <c r="I171" s="51"/>
      <c r="J171" s="51"/>
    </row>
    <row r="172" spans="1:10">
      <c r="A172" s="51"/>
      <c r="B172" s="51"/>
      <c r="C172" s="51"/>
      <c r="D172" s="51"/>
      <c r="E172" s="51"/>
      <c r="F172" s="51"/>
      <c r="G172" s="51"/>
      <c r="H172" s="51"/>
      <c r="I172" s="51"/>
      <c r="J172" s="51"/>
    </row>
    <row r="173" spans="1:10">
      <c r="A173" s="51"/>
      <c r="B173" s="51"/>
      <c r="C173" s="51"/>
      <c r="D173" s="51"/>
      <c r="E173" s="51"/>
      <c r="F173" s="51"/>
      <c r="G173" s="51"/>
      <c r="H173" s="51"/>
      <c r="I173" s="51"/>
      <c r="J173" s="51"/>
    </row>
    <row r="174" spans="1:10">
      <c r="A174" s="51"/>
      <c r="B174" s="51"/>
      <c r="C174" s="51"/>
      <c r="D174" s="51"/>
      <c r="E174" s="51"/>
      <c r="F174" s="51"/>
      <c r="G174" s="51"/>
      <c r="H174" s="51"/>
      <c r="I174" s="51"/>
      <c r="J174" s="51"/>
    </row>
    <row r="175" spans="1:10">
      <c r="A175" s="51"/>
      <c r="B175" s="51"/>
      <c r="C175" s="51"/>
      <c r="D175" s="51"/>
      <c r="E175" s="51"/>
      <c r="F175" s="51"/>
      <c r="G175" s="51"/>
      <c r="H175" s="51"/>
      <c r="I175" s="51"/>
      <c r="J175" s="51"/>
    </row>
    <row r="176" spans="1:10">
      <c r="A176" s="51"/>
      <c r="B176" s="51"/>
      <c r="C176" s="51"/>
      <c r="D176" s="51"/>
      <c r="E176" s="51"/>
      <c r="F176" s="51"/>
      <c r="G176" s="51"/>
      <c r="H176" s="51"/>
      <c r="I176" s="51"/>
      <c r="J176" s="51"/>
    </row>
    <row r="177" spans="1:10">
      <c r="A177" s="51"/>
      <c r="B177" s="51"/>
      <c r="C177" s="51"/>
      <c r="D177" s="51"/>
      <c r="E177" s="51"/>
      <c r="F177" s="51"/>
      <c r="G177" s="51"/>
      <c r="H177" s="51"/>
      <c r="I177" s="51"/>
      <c r="J177" s="51"/>
    </row>
    <row r="178" spans="1:10">
      <c r="A178" s="51"/>
      <c r="B178" s="51"/>
      <c r="C178" s="51"/>
      <c r="D178" s="51"/>
      <c r="E178" s="51"/>
      <c r="F178" s="51"/>
      <c r="G178" s="51"/>
      <c r="H178" s="51"/>
      <c r="I178" s="51"/>
      <c r="J178" s="51"/>
    </row>
    <row r="179" spans="1:10">
      <c r="A179" s="51"/>
      <c r="B179" s="51"/>
      <c r="C179" s="51"/>
      <c r="D179" s="51"/>
      <c r="E179" s="51"/>
      <c r="F179" s="51"/>
      <c r="G179" s="51"/>
      <c r="H179" s="51"/>
      <c r="I179" s="51"/>
      <c r="J179" s="51"/>
    </row>
    <row r="180" spans="1:10">
      <c r="A180" s="51"/>
      <c r="B180" s="51"/>
      <c r="C180" s="51"/>
      <c r="D180" s="51"/>
      <c r="E180" s="51"/>
      <c r="F180" s="51"/>
      <c r="G180" s="51"/>
      <c r="H180" s="51"/>
      <c r="I180" s="51"/>
      <c r="J180" s="51"/>
    </row>
    <row r="181" spans="1:10">
      <c r="A181" s="51"/>
      <c r="B181" s="51"/>
      <c r="C181" s="51"/>
      <c r="D181" s="51"/>
      <c r="E181" s="51"/>
      <c r="F181" s="51"/>
      <c r="G181" s="51"/>
      <c r="H181" s="51"/>
      <c r="I181" s="51"/>
      <c r="J181" s="51"/>
    </row>
    <row r="182" spans="1:10">
      <c r="A182" s="51"/>
      <c r="B182" s="51"/>
      <c r="C182" s="51"/>
      <c r="D182" s="51"/>
      <c r="E182" s="51"/>
      <c r="F182" s="51"/>
      <c r="G182" s="51"/>
      <c r="H182" s="51"/>
      <c r="I182" s="51"/>
      <c r="J182" s="51"/>
    </row>
    <row r="183" spans="1:10">
      <c r="A183" s="51"/>
      <c r="B183" s="51"/>
      <c r="C183" s="51"/>
      <c r="D183" s="51"/>
      <c r="E183" s="51"/>
      <c r="F183" s="51"/>
      <c r="G183" s="51"/>
      <c r="H183" s="51"/>
      <c r="I183" s="51"/>
      <c r="J183" s="51"/>
    </row>
    <row r="184" spans="1:10">
      <c r="A184" s="51"/>
      <c r="B184" s="51"/>
      <c r="C184" s="51"/>
      <c r="D184" s="51"/>
      <c r="E184" s="51"/>
      <c r="F184" s="51"/>
      <c r="G184" s="51"/>
      <c r="H184" s="51"/>
      <c r="I184" s="51"/>
      <c r="J184" s="51"/>
    </row>
    <row r="185" spans="1:10">
      <c r="A185" s="51"/>
      <c r="B185" s="51"/>
      <c r="C185" s="51"/>
      <c r="D185" s="51"/>
      <c r="E185" s="51"/>
      <c r="F185" s="51"/>
      <c r="G185" s="51"/>
      <c r="H185" s="51"/>
      <c r="I185" s="51"/>
      <c r="J185" s="51"/>
    </row>
    <row r="186" spans="1:10">
      <c r="A186" s="51"/>
      <c r="B186" s="51"/>
      <c r="C186" s="51"/>
      <c r="D186" s="51"/>
      <c r="E186" s="51"/>
      <c r="F186" s="51"/>
      <c r="G186" s="51"/>
      <c r="H186" s="51"/>
      <c r="I186" s="51"/>
      <c r="J186" s="51"/>
    </row>
    <row r="187" spans="1:10">
      <c r="A187" s="51"/>
      <c r="B187" s="51"/>
      <c r="C187" s="51"/>
      <c r="D187" s="51"/>
      <c r="E187" s="51"/>
      <c r="F187" s="51"/>
      <c r="G187" s="51"/>
      <c r="H187" s="51"/>
      <c r="I187" s="51"/>
      <c r="J187" s="51"/>
    </row>
    <row r="188" spans="1:10">
      <c r="A188" s="51"/>
      <c r="B188" s="51"/>
      <c r="C188" s="51"/>
      <c r="D188" s="51"/>
      <c r="E188" s="51"/>
      <c r="F188" s="51"/>
      <c r="G188" s="51"/>
      <c r="H188" s="51"/>
      <c r="I188" s="51"/>
      <c r="J188" s="51"/>
    </row>
    <row r="189" spans="1:10">
      <c r="A189" s="51"/>
      <c r="B189" s="51"/>
      <c r="C189" s="51"/>
      <c r="D189" s="51"/>
      <c r="E189" s="51"/>
      <c r="F189" s="51"/>
      <c r="G189" s="51"/>
      <c r="H189" s="51"/>
      <c r="I189" s="51"/>
      <c r="J189" s="51"/>
    </row>
    <row r="190" spans="1:10">
      <c r="A190" s="51"/>
      <c r="B190" s="51"/>
      <c r="C190" s="51"/>
      <c r="D190" s="51"/>
      <c r="E190" s="51"/>
      <c r="F190" s="51"/>
      <c r="G190" s="51"/>
      <c r="H190" s="51"/>
      <c r="I190" s="51"/>
      <c r="J190" s="51"/>
    </row>
    <row r="191" spans="1:10">
      <c r="A191" s="51"/>
      <c r="B191" s="51"/>
      <c r="C191" s="51"/>
      <c r="D191" s="51"/>
      <c r="E191" s="51"/>
      <c r="F191" s="51"/>
      <c r="G191" s="51"/>
      <c r="H191" s="51"/>
      <c r="I191" s="51"/>
      <c r="J191" s="51"/>
    </row>
    <row r="192" spans="1:10">
      <c r="A192" s="51"/>
      <c r="B192" s="51"/>
      <c r="C192" s="51"/>
      <c r="D192" s="51"/>
      <c r="E192" s="51"/>
      <c r="F192" s="51"/>
      <c r="G192" s="51"/>
      <c r="H192" s="51"/>
      <c r="I192" s="51"/>
      <c r="J192" s="51"/>
    </row>
    <row r="193" spans="1:10">
      <c r="A193" s="51"/>
      <c r="B193" s="51"/>
      <c r="C193" s="51"/>
      <c r="D193" s="51"/>
      <c r="E193" s="51"/>
      <c r="F193" s="51"/>
      <c r="G193" s="51"/>
      <c r="H193" s="51"/>
      <c r="I193" s="51"/>
      <c r="J193" s="51"/>
    </row>
    <row r="194" spans="1:10">
      <c r="A194" s="51"/>
      <c r="B194" s="51"/>
      <c r="C194" s="51"/>
      <c r="D194" s="51"/>
      <c r="E194" s="51"/>
      <c r="F194" s="51"/>
      <c r="G194" s="51"/>
      <c r="H194" s="51"/>
      <c r="I194" s="51"/>
      <c r="J194" s="51"/>
    </row>
    <row r="195" spans="1:10">
      <c r="A195" s="51"/>
      <c r="B195" s="51"/>
      <c r="C195" s="51"/>
      <c r="D195" s="51"/>
      <c r="E195" s="51"/>
      <c r="F195" s="51"/>
      <c r="G195" s="51"/>
      <c r="H195" s="51"/>
      <c r="I195" s="51"/>
      <c r="J195" s="51"/>
    </row>
    <row r="196" spans="1:10">
      <c r="A196" s="51"/>
      <c r="B196" s="51"/>
      <c r="C196" s="51"/>
      <c r="D196" s="51"/>
      <c r="E196" s="51"/>
      <c r="F196" s="51"/>
      <c r="G196" s="51"/>
      <c r="H196" s="51"/>
      <c r="I196" s="51"/>
      <c r="J196" s="51"/>
    </row>
    <row r="197" spans="1:10">
      <c r="A197" s="51"/>
      <c r="B197" s="51"/>
      <c r="C197" s="51"/>
      <c r="D197" s="51"/>
      <c r="E197" s="51"/>
      <c r="F197" s="51"/>
      <c r="G197" s="51"/>
      <c r="H197" s="51"/>
      <c r="I197" s="51"/>
      <c r="J197" s="51"/>
    </row>
    <row r="198" spans="1:10">
      <c r="A198" s="51"/>
      <c r="B198" s="51"/>
      <c r="C198" s="51"/>
      <c r="D198" s="51"/>
      <c r="E198" s="51"/>
      <c r="F198" s="51"/>
      <c r="G198" s="51"/>
      <c r="H198" s="51"/>
      <c r="I198" s="51"/>
      <c r="J198" s="51"/>
    </row>
    <row r="199" spans="1:10">
      <c r="A199" s="51"/>
      <c r="B199" s="51"/>
      <c r="C199" s="51"/>
      <c r="D199" s="51"/>
      <c r="E199" s="51"/>
      <c r="F199" s="51"/>
      <c r="G199" s="51"/>
      <c r="H199" s="51"/>
      <c r="I199" s="51"/>
      <c r="J199" s="51"/>
    </row>
    <row r="200" spans="1:10">
      <c r="A200" s="51"/>
      <c r="B200" s="51"/>
      <c r="C200" s="51"/>
      <c r="D200" s="51"/>
      <c r="E200" s="51"/>
      <c r="F200" s="51"/>
      <c r="G200" s="51"/>
      <c r="H200" s="51"/>
      <c r="I200" s="51"/>
      <c r="J200" s="51"/>
    </row>
    <row r="201" spans="1:10">
      <c r="A201" s="51"/>
      <c r="B201" s="51"/>
      <c r="C201" s="51"/>
      <c r="D201" s="51"/>
      <c r="E201" s="51"/>
      <c r="F201" s="51"/>
      <c r="G201" s="51"/>
      <c r="H201" s="51"/>
      <c r="I201" s="51"/>
      <c r="J201" s="51"/>
    </row>
    <row r="202" spans="1:10">
      <c r="A202" s="51"/>
      <c r="B202" s="51"/>
      <c r="C202" s="51"/>
      <c r="D202" s="51"/>
      <c r="E202" s="51"/>
      <c r="F202" s="51"/>
      <c r="G202" s="51"/>
      <c r="H202" s="51"/>
      <c r="I202" s="51"/>
      <c r="J202" s="51"/>
    </row>
    <row r="203" spans="1:10">
      <c r="A203" s="51"/>
      <c r="B203" s="51"/>
      <c r="C203" s="51"/>
      <c r="D203" s="51"/>
      <c r="E203" s="51"/>
      <c r="F203" s="51"/>
      <c r="G203" s="51"/>
      <c r="H203" s="51"/>
      <c r="I203" s="51"/>
      <c r="J203" s="51"/>
    </row>
    <row r="204" spans="1:10">
      <c r="A204" s="51"/>
      <c r="B204" s="51"/>
      <c r="C204" s="51"/>
      <c r="D204" s="51"/>
      <c r="E204" s="51"/>
      <c r="F204" s="51"/>
      <c r="G204" s="51"/>
      <c r="H204" s="51"/>
      <c r="I204" s="51"/>
      <c r="J204" s="51"/>
    </row>
    <row r="205" spans="1:10">
      <c r="A205" s="51"/>
      <c r="B205" s="51"/>
      <c r="C205" s="51"/>
      <c r="D205" s="51"/>
      <c r="E205" s="51"/>
      <c r="F205" s="51"/>
      <c r="G205" s="51"/>
      <c r="H205" s="51"/>
      <c r="I205" s="51"/>
      <c r="J205" s="51"/>
    </row>
    <row r="206" spans="1:10">
      <c r="A206" s="51"/>
      <c r="B206" s="51"/>
      <c r="C206" s="51"/>
      <c r="D206" s="51"/>
      <c r="E206" s="51"/>
      <c r="F206" s="51"/>
      <c r="G206" s="51"/>
      <c r="H206" s="51"/>
      <c r="I206" s="51"/>
      <c r="J206" s="51"/>
    </row>
    <row r="207" spans="1:10">
      <c r="A207" s="51"/>
      <c r="B207" s="51"/>
      <c r="C207" s="51"/>
      <c r="D207" s="51"/>
      <c r="E207" s="51"/>
      <c r="F207" s="51"/>
      <c r="G207" s="51"/>
      <c r="H207" s="51"/>
      <c r="I207" s="51"/>
      <c r="J207" s="51"/>
    </row>
    <row r="208" spans="1:10">
      <c r="A208" s="51"/>
      <c r="B208" s="51"/>
      <c r="C208" s="51"/>
      <c r="D208" s="51"/>
      <c r="E208" s="51"/>
      <c r="F208" s="51"/>
      <c r="G208" s="51"/>
      <c r="H208" s="51"/>
      <c r="I208" s="51"/>
      <c r="J208" s="51"/>
    </row>
    <row r="209" spans="1:10">
      <c r="A209" s="51"/>
      <c r="B209" s="51"/>
      <c r="C209" s="51"/>
      <c r="D209" s="51"/>
      <c r="E209" s="51"/>
      <c r="F209" s="51"/>
      <c r="G209" s="51"/>
      <c r="H209" s="51"/>
      <c r="I209" s="51"/>
      <c r="J209" s="51"/>
    </row>
    <row r="210" spans="1:10">
      <c r="A210" s="51"/>
      <c r="B210" s="51"/>
      <c r="C210" s="51"/>
      <c r="D210" s="51"/>
      <c r="E210" s="51"/>
      <c r="F210" s="51"/>
      <c r="G210" s="51"/>
      <c r="H210" s="51"/>
      <c r="I210" s="51"/>
      <c r="J210" s="51"/>
    </row>
    <row r="211" spans="1:10">
      <c r="A211" s="51"/>
      <c r="B211" s="51"/>
      <c r="C211" s="51"/>
      <c r="D211" s="51"/>
      <c r="E211" s="51"/>
      <c r="F211" s="51"/>
      <c r="G211" s="51"/>
      <c r="H211" s="51"/>
      <c r="I211" s="51"/>
      <c r="J211" s="51"/>
    </row>
    <row r="212" spans="1:10">
      <c r="A212" s="51"/>
      <c r="B212" s="51"/>
      <c r="C212" s="51"/>
      <c r="D212" s="51"/>
      <c r="E212" s="51"/>
      <c r="F212" s="51"/>
      <c r="G212" s="51"/>
      <c r="H212" s="51"/>
      <c r="I212" s="51"/>
      <c r="J212" s="51"/>
    </row>
    <row r="213" spans="1:10">
      <c r="A213" s="51"/>
      <c r="B213" s="51"/>
      <c r="C213" s="51"/>
      <c r="D213" s="51"/>
      <c r="E213" s="51"/>
      <c r="F213" s="51"/>
      <c r="G213" s="51"/>
      <c r="H213" s="51"/>
      <c r="I213" s="51"/>
      <c r="J213" s="51"/>
    </row>
    <row r="214" spans="1:10">
      <c r="A214" s="51"/>
      <c r="B214" s="51"/>
      <c r="C214" s="51"/>
      <c r="D214" s="51"/>
      <c r="E214" s="51"/>
      <c r="F214" s="51"/>
      <c r="G214" s="51"/>
      <c r="H214" s="51"/>
      <c r="I214" s="51"/>
      <c r="J214" s="51"/>
    </row>
    <row r="215" spans="1:10">
      <c r="A215" s="51"/>
      <c r="B215" s="51"/>
      <c r="C215" s="51"/>
      <c r="D215" s="51"/>
      <c r="E215" s="51"/>
      <c r="F215" s="51"/>
      <c r="G215" s="51"/>
      <c r="H215" s="51"/>
      <c r="I215" s="51"/>
      <c r="J215" s="51"/>
    </row>
    <row r="216" spans="1:10">
      <c r="A216" s="51"/>
      <c r="B216" s="51"/>
      <c r="C216" s="51"/>
      <c r="D216" s="51"/>
      <c r="E216" s="51"/>
      <c r="F216" s="51"/>
      <c r="G216" s="51"/>
      <c r="H216" s="51"/>
      <c r="I216" s="51"/>
      <c r="J216" s="51"/>
    </row>
    <row r="217" spans="1:10">
      <c r="A217" s="51"/>
      <c r="B217" s="51"/>
      <c r="C217" s="51"/>
      <c r="D217" s="51"/>
      <c r="E217" s="51"/>
      <c r="F217" s="51"/>
      <c r="G217" s="51"/>
      <c r="H217" s="51"/>
      <c r="I217" s="51"/>
      <c r="J217" s="51"/>
    </row>
    <row r="218" spans="1:10">
      <c r="A218" s="51"/>
      <c r="B218" s="51"/>
      <c r="C218" s="51"/>
      <c r="D218" s="51"/>
      <c r="E218" s="51"/>
      <c r="F218" s="51"/>
      <c r="G218" s="51"/>
      <c r="H218" s="51"/>
      <c r="I218" s="51"/>
      <c r="J218" s="51"/>
    </row>
    <row r="219" spans="1:10">
      <c r="A219" s="51"/>
      <c r="B219" s="51"/>
      <c r="C219" s="51"/>
      <c r="D219" s="51"/>
      <c r="E219" s="51"/>
      <c r="F219" s="51"/>
      <c r="G219" s="51"/>
      <c r="H219" s="51"/>
      <c r="I219" s="51"/>
      <c r="J219" s="51"/>
    </row>
    <row r="220" spans="1:10">
      <c r="A220" s="51"/>
      <c r="B220" s="51"/>
      <c r="C220" s="51"/>
      <c r="D220" s="51"/>
      <c r="E220" s="51"/>
      <c r="F220" s="51"/>
      <c r="G220" s="51"/>
      <c r="H220" s="51"/>
      <c r="I220" s="51"/>
      <c r="J220" s="51"/>
    </row>
    <row r="221" spans="1:10">
      <c r="A221" s="51"/>
      <c r="B221" s="51"/>
      <c r="C221" s="51"/>
      <c r="D221" s="51"/>
      <c r="E221" s="51"/>
      <c r="F221" s="51"/>
      <c r="G221" s="51"/>
      <c r="H221" s="51"/>
      <c r="I221" s="51"/>
      <c r="J221" s="51"/>
    </row>
    <row r="222" spans="1:10">
      <c r="A222" s="51"/>
      <c r="B222" s="51"/>
      <c r="C222" s="51"/>
      <c r="D222" s="51"/>
      <c r="E222" s="51"/>
      <c r="F222" s="51"/>
      <c r="G222" s="51"/>
      <c r="H222" s="51"/>
      <c r="I222" s="51"/>
      <c r="J222" s="51"/>
    </row>
    <row r="223" spans="1:10">
      <c r="A223" s="51"/>
      <c r="B223" s="51"/>
      <c r="C223" s="51"/>
      <c r="D223" s="51"/>
      <c r="E223" s="51"/>
      <c r="F223" s="51"/>
      <c r="G223" s="51"/>
      <c r="H223" s="51"/>
      <c r="I223" s="51"/>
      <c r="J223" s="51"/>
    </row>
    <row r="224" spans="1:10">
      <c r="A224" s="51"/>
      <c r="B224" s="51"/>
      <c r="C224" s="51"/>
      <c r="D224" s="51"/>
      <c r="E224" s="51"/>
      <c r="F224" s="51"/>
      <c r="G224" s="51"/>
      <c r="H224" s="51"/>
      <c r="I224" s="51"/>
      <c r="J224" s="51"/>
    </row>
    <row r="225" spans="1:10">
      <c r="A225" s="51"/>
      <c r="B225" s="51"/>
      <c r="C225" s="51"/>
      <c r="D225" s="51"/>
      <c r="E225" s="51"/>
      <c r="F225" s="51"/>
      <c r="G225" s="51"/>
      <c r="H225" s="51"/>
      <c r="I225" s="51"/>
      <c r="J225" s="51"/>
    </row>
    <row r="226" spans="1:10">
      <c r="A226" s="51"/>
      <c r="B226" s="51"/>
      <c r="C226" s="51"/>
      <c r="D226" s="51"/>
      <c r="E226" s="51"/>
      <c r="F226" s="51"/>
      <c r="G226" s="51"/>
      <c r="H226" s="51"/>
      <c r="I226" s="51"/>
      <c r="J226" s="51"/>
    </row>
    <row r="227" spans="1:10">
      <c r="A227" s="51"/>
      <c r="B227" s="51"/>
      <c r="C227" s="51"/>
      <c r="D227" s="51"/>
      <c r="E227" s="51"/>
      <c r="F227" s="51"/>
      <c r="G227" s="51"/>
      <c r="H227" s="51"/>
      <c r="I227" s="51"/>
      <c r="J227" s="51"/>
    </row>
    <row r="228" spans="1:10">
      <c r="A228" s="51"/>
      <c r="B228" s="51"/>
      <c r="C228" s="51"/>
      <c r="D228" s="51"/>
      <c r="E228" s="51"/>
      <c r="F228" s="51"/>
      <c r="G228" s="51"/>
      <c r="H228" s="51"/>
      <c r="I228" s="51"/>
      <c r="J228" s="51"/>
    </row>
    <row r="229" spans="1:10">
      <c r="A229" s="51"/>
      <c r="B229" s="51"/>
      <c r="C229" s="51"/>
      <c r="D229" s="51"/>
      <c r="E229" s="51"/>
      <c r="F229" s="51"/>
      <c r="G229" s="51"/>
      <c r="H229" s="51"/>
      <c r="I229" s="51"/>
      <c r="J229" s="51"/>
    </row>
    <row r="230" spans="1:10">
      <c r="A230" s="51"/>
      <c r="B230" s="51"/>
      <c r="C230" s="51"/>
      <c r="D230" s="51"/>
      <c r="E230" s="51"/>
      <c r="F230" s="51"/>
      <c r="G230" s="51"/>
      <c r="H230" s="51"/>
      <c r="I230" s="51"/>
      <c r="J230" s="51"/>
    </row>
    <row r="231" spans="1:10">
      <c r="A231" s="51"/>
      <c r="B231" s="51"/>
      <c r="C231" s="51"/>
      <c r="D231" s="51"/>
      <c r="E231" s="51"/>
      <c r="F231" s="51"/>
      <c r="G231" s="51"/>
      <c r="H231" s="51"/>
      <c r="I231" s="51"/>
      <c r="J231" s="51"/>
    </row>
    <row r="232" spans="1:10">
      <c r="A232" s="51"/>
      <c r="B232" s="51"/>
      <c r="C232" s="51"/>
      <c r="D232" s="51"/>
      <c r="E232" s="51"/>
      <c r="F232" s="51"/>
      <c r="G232" s="51"/>
      <c r="H232" s="51"/>
      <c r="I232" s="51"/>
      <c r="J232" s="51"/>
    </row>
    <row r="233" spans="1:10">
      <c r="A233" s="51"/>
      <c r="B233" s="51"/>
      <c r="C233" s="51"/>
      <c r="D233" s="51"/>
      <c r="E233" s="51"/>
      <c r="F233" s="51"/>
      <c r="G233" s="51"/>
      <c r="H233" s="51"/>
      <c r="I233" s="51"/>
      <c r="J233" s="51"/>
    </row>
    <row r="234" spans="1:10">
      <c r="A234" s="51"/>
      <c r="B234" s="51"/>
      <c r="C234" s="51"/>
      <c r="D234" s="51"/>
      <c r="E234" s="51"/>
      <c r="F234" s="51"/>
      <c r="G234" s="51"/>
      <c r="H234" s="51"/>
      <c r="I234" s="51"/>
      <c r="J234" s="51"/>
    </row>
    <row r="235" spans="1:10">
      <c r="A235" s="51"/>
      <c r="B235" s="51"/>
      <c r="C235" s="51"/>
      <c r="D235" s="51"/>
      <c r="E235" s="51"/>
      <c r="F235" s="51"/>
      <c r="G235" s="51"/>
      <c r="H235" s="51"/>
      <c r="I235" s="51"/>
      <c r="J235" s="51"/>
    </row>
    <row r="236" spans="1:10">
      <c r="A236" s="51"/>
      <c r="B236" s="51"/>
      <c r="C236" s="51"/>
      <c r="D236" s="51"/>
      <c r="E236" s="51"/>
      <c r="F236" s="51"/>
      <c r="G236" s="51"/>
      <c r="H236" s="51"/>
      <c r="I236" s="51"/>
      <c r="J236" s="51"/>
    </row>
    <row r="237" spans="1:10">
      <c r="A237" s="51"/>
      <c r="B237" s="51"/>
      <c r="C237" s="51"/>
      <c r="D237" s="51"/>
      <c r="E237" s="51"/>
      <c r="F237" s="51"/>
      <c r="G237" s="51"/>
      <c r="H237" s="51"/>
      <c r="I237" s="51"/>
      <c r="J237" s="51"/>
    </row>
    <row r="238" spans="1:10">
      <c r="A238" s="51"/>
      <c r="B238" s="51"/>
      <c r="C238" s="51"/>
      <c r="D238" s="51"/>
      <c r="E238" s="51"/>
      <c r="F238" s="51"/>
      <c r="G238" s="51"/>
      <c r="H238" s="51"/>
      <c r="I238" s="51"/>
      <c r="J238" s="51"/>
    </row>
    <row r="239" spans="1:10">
      <c r="A239" s="51"/>
      <c r="B239" s="51"/>
      <c r="C239" s="51"/>
      <c r="D239" s="51"/>
      <c r="E239" s="51"/>
      <c r="F239" s="51"/>
      <c r="G239" s="51"/>
      <c r="H239" s="51"/>
      <c r="I239" s="51"/>
      <c r="J239" s="51"/>
    </row>
    <row r="240" spans="1:10">
      <c r="A240" s="51"/>
      <c r="B240" s="51"/>
      <c r="C240" s="51"/>
      <c r="D240" s="51"/>
      <c r="E240" s="51"/>
      <c r="F240" s="51"/>
      <c r="G240" s="51"/>
      <c r="H240" s="51"/>
      <c r="I240" s="51"/>
      <c r="J240" s="51"/>
    </row>
    <row r="241" spans="1:10">
      <c r="A241" s="51"/>
      <c r="B241" s="51"/>
      <c r="C241" s="51"/>
      <c r="D241" s="51"/>
      <c r="E241" s="51"/>
      <c r="F241" s="51"/>
      <c r="G241" s="51"/>
      <c r="H241" s="51"/>
      <c r="I241" s="51"/>
      <c r="J241" s="51"/>
    </row>
    <row r="242" spans="1:10">
      <c r="A242" s="51"/>
      <c r="B242" s="51"/>
      <c r="C242" s="51"/>
      <c r="D242" s="51"/>
      <c r="E242" s="51"/>
      <c r="F242" s="51"/>
      <c r="G242" s="51"/>
      <c r="H242" s="51"/>
      <c r="I242" s="51"/>
      <c r="J242" s="51"/>
    </row>
    <row r="243" spans="1:10">
      <c r="A243" s="51"/>
      <c r="B243" s="51"/>
      <c r="C243" s="51"/>
      <c r="D243" s="51"/>
      <c r="E243" s="51"/>
      <c r="F243" s="51"/>
      <c r="G243" s="51"/>
      <c r="H243" s="51"/>
      <c r="I243" s="51"/>
      <c r="J243" s="51"/>
    </row>
    <row r="244" spans="1:10">
      <c r="A244" s="51"/>
      <c r="B244" s="51"/>
      <c r="C244" s="51"/>
      <c r="D244" s="51"/>
      <c r="E244" s="51"/>
      <c r="F244" s="51"/>
      <c r="G244" s="51"/>
      <c r="H244" s="51"/>
      <c r="I244" s="51"/>
      <c r="J244" s="51"/>
    </row>
    <row r="245" spans="1:10">
      <c r="A245" s="51"/>
      <c r="B245" s="51"/>
      <c r="C245" s="51"/>
      <c r="D245" s="51"/>
      <c r="E245" s="51"/>
      <c r="F245" s="51"/>
      <c r="G245" s="51"/>
      <c r="H245" s="51"/>
      <c r="I245" s="51"/>
      <c r="J245" s="51"/>
    </row>
    <row r="246" spans="1:10">
      <c r="A246" s="51"/>
      <c r="B246" s="51"/>
      <c r="C246" s="51"/>
      <c r="D246" s="51"/>
      <c r="E246" s="51"/>
      <c r="F246" s="51"/>
      <c r="G246" s="51"/>
      <c r="H246" s="51"/>
      <c r="I246" s="51"/>
      <c r="J246" s="51"/>
    </row>
    <row r="247" spans="1:10">
      <c r="A247" s="51"/>
      <c r="B247" s="51"/>
      <c r="C247" s="51"/>
      <c r="D247" s="51"/>
      <c r="E247" s="51"/>
      <c r="F247" s="51"/>
      <c r="G247" s="51"/>
      <c r="H247" s="51"/>
      <c r="I247" s="51"/>
      <c r="J247" s="51"/>
    </row>
    <row r="248" spans="1:10">
      <c r="A248" s="51"/>
      <c r="B248" s="51"/>
      <c r="C248" s="51"/>
      <c r="D248" s="51"/>
      <c r="E248" s="51"/>
      <c r="F248" s="51"/>
      <c r="G248" s="51"/>
      <c r="H248" s="51"/>
      <c r="I248" s="51"/>
      <c r="J248" s="51"/>
    </row>
    <row r="249" spans="1:10">
      <c r="A249" s="51"/>
      <c r="B249" s="51"/>
      <c r="C249" s="51"/>
      <c r="D249" s="51"/>
      <c r="E249" s="51"/>
      <c r="F249" s="51"/>
      <c r="G249" s="51"/>
      <c r="H249" s="51"/>
      <c r="I249" s="51"/>
      <c r="J249" s="51"/>
    </row>
    <row r="250" spans="1:10">
      <c r="A250" s="51"/>
      <c r="B250" s="51"/>
      <c r="C250" s="51"/>
      <c r="D250" s="51"/>
      <c r="E250" s="51"/>
      <c r="F250" s="51"/>
      <c r="G250" s="51"/>
      <c r="H250" s="51"/>
      <c r="I250" s="51"/>
      <c r="J250" s="51"/>
    </row>
    <row r="251" spans="1:10">
      <c r="A251" s="51"/>
      <c r="B251" s="51"/>
      <c r="C251" s="51"/>
      <c r="D251" s="51"/>
      <c r="E251" s="51"/>
      <c r="F251" s="51"/>
      <c r="G251" s="51"/>
      <c r="H251" s="51"/>
      <c r="I251" s="51"/>
      <c r="J251" s="51"/>
    </row>
  </sheetData>
  <mergeCells count="24">
    <mergeCell ref="A37:C37"/>
    <mergeCell ref="A38:C38"/>
    <mergeCell ref="A18:A19"/>
    <mergeCell ref="I18:I19"/>
    <mergeCell ref="C18:C19"/>
    <mergeCell ref="E18:E19"/>
    <mergeCell ref="D18:D19"/>
    <mergeCell ref="A36:C36"/>
    <mergeCell ref="B57:C57"/>
    <mergeCell ref="B58:C58"/>
    <mergeCell ref="A2:I2"/>
    <mergeCell ref="A4:I4"/>
    <mergeCell ref="A5:I5"/>
    <mergeCell ref="B51:C51"/>
    <mergeCell ref="B52:C52"/>
    <mergeCell ref="A40:C40"/>
    <mergeCell ref="C8:I8"/>
    <mergeCell ref="C9:I9"/>
    <mergeCell ref="C10:I10"/>
    <mergeCell ref="C11:I11"/>
    <mergeCell ref="F16:I16"/>
    <mergeCell ref="B18:B19"/>
    <mergeCell ref="A41:C41"/>
    <mergeCell ref="F18:H18"/>
  </mergeCells>
  <pageMargins left="1.1811023622047245" right="0.59055118110236227" top="0.78740157480314965" bottom="0.78740157480314965" header="0.31496062992125984" footer="0.39370078740157483"/>
  <pageSetup paperSize="9" scale="67" fitToHeight="0" orientation="portrait" blackAndWhite="1" r:id="rId1"/>
  <headerFooter>
    <oddFooter>&amp;R&amp;"Times New Roman,Regular"&amp;10&amp;P. lpp.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92D050"/>
    <pageSetUpPr fitToPage="1"/>
  </sheetPr>
  <dimension ref="A1:P306"/>
  <sheetViews>
    <sheetView tabSelected="1" topLeftCell="A41" zoomScale="85" zoomScaleNormal="85" workbookViewId="0">
      <selection activeCell="Y61" sqref="Y61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5" t="s">
        <v>60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3" spans="1:16" ht="20.25">
      <c r="A3" s="208" t="s">
        <v>101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</row>
    <row r="4" spans="1:16">
      <c r="A4" s="209" t="s">
        <v>0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51" t="s">
        <v>22</v>
      </c>
      <c r="B8" s="3"/>
      <c r="C8" s="177" t="str">
        <f>KOPS1!C8</f>
        <v>Teritorijas labiekārtošana (pagalma daļa) daudzdzīvokļu dzīvojamām mājām Lubānas ielā 7, Rēzeknē</v>
      </c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</row>
    <row r="9" spans="1:16">
      <c r="A9" s="51" t="s">
        <v>53</v>
      </c>
      <c r="B9" s="3"/>
      <c r="C9" s="177" t="str">
        <f>KOPS1!C9</f>
        <v>Teritorijas labiekārtošana (pagalma daļa) daudzdzīvokļu dzīvojamām mājām Lubānas ielā 7, Rēzeknē</v>
      </c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</row>
    <row r="10" spans="1:16">
      <c r="A10" s="51" t="s">
        <v>55</v>
      </c>
      <c r="B10" s="3"/>
      <c r="C10" s="177" t="str">
        <f>KOPS1!C10</f>
        <v>Lubānas iela 7, Rēzekne</v>
      </c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</row>
    <row r="11" spans="1:16">
      <c r="A11" s="51" t="s">
        <v>54</v>
      </c>
      <c r="B11" s="3"/>
      <c r="C11" s="177" t="str">
        <f>KOPS1!C11</f>
        <v>RN 2021/26</v>
      </c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</row>
    <row r="12" spans="1:16">
      <c r="A12" s="51"/>
      <c r="B12" s="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6">
      <c r="A13" s="51"/>
      <c r="B13" s="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>
      <c r="A15" s="3" t="s">
        <v>207</v>
      </c>
      <c r="B15" s="3"/>
      <c r="C15" s="3"/>
      <c r="D15" s="3"/>
      <c r="E15" s="3"/>
      <c r="F15" s="3"/>
      <c r="G15" s="3"/>
      <c r="H15" s="3"/>
      <c r="I15" s="3"/>
      <c r="J15" s="3"/>
      <c r="K15" s="3"/>
      <c r="M15" s="213">
        <f>P102</f>
        <v>0</v>
      </c>
      <c r="N15" s="213"/>
      <c r="O15" s="213"/>
      <c r="P15" s="213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0"/>
      <c r="N16" s="90"/>
      <c r="O16" s="90"/>
      <c r="P16" s="90"/>
    </row>
    <row r="17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78" t="str">
        <f>KOPS1!F16</f>
        <v>Tāme sastādīta 202_.gada __.________</v>
      </c>
      <c r="N18" s="178"/>
      <c r="O18" s="178"/>
      <c r="P18" s="178"/>
    </row>
    <row r="19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>
      <c r="A21" s="214" t="s">
        <v>1</v>
      </c>
      <c r="B21" s="214" t="s">
        <v>2</v>
      </c>
      <c r="C21" s="214" t="s">
        <v>37</v>
      </c>
      <c r="D21" s="214" t="s">
        <v>3</v>
      </c>
      <c r="E21" s="214" t="s">
        <v>4</v>
      </c>
      <c r="F21" s="214" t="s">
        <v>5</v>
      </c>
      <c r="G21" s="214"/>
      <c r="H21" s="214"/>
      <c r="I21" s="214"/>
      <c r="J21" s="214"/>
      <c r="K21" s="214"/>
      <c r="L21" s="214" t="s">
        <v>6</v>
      </c>
      <c r="M21" s="214"/>
      <c r="N21" s="214"/>
      <c r="O21" s="214"/>
      <c r="P21" s="214"/>
    </row>
    <row r="22" spans="1:16" ht="51">
      <c r="A22" s="214"/>
      <c r="B22" s="214"/>
      <c r="C22" s="214"/>
      <c r="D22" s="214"/>
      <c r="E22" s="214"/>
      <c r="F22" s="18" t="s">
        <v>26</v>
      </c>
      <c r="G22" s="18" t="s">
        <v>27</v>
      </c>
      <c r="H22" s="18" t="s">
        <v>38</v>
      </c>
      <c r="I22" s="18" t="s">
        <v>39</v>
      </c>
      <c r="J22" s="18" t="s">
        <v>40</v>
      </c>
      <c r="K22" s="18" t="s">
        <v>41</v>
      </c>
      <c r="L22" s="18" t="s">
        <v>28</v>
      </c>
      <c r="M22" s="18" t="s">
        <v>38</v>
      </c>
      <c r="N22" s="18" t="s">
        <v>39</v>
      </c>
      <c r="O22" s="18" t="s">
        <v>40</v>
      </c>
      <c r="P22" s="18" t="s">
        <v>42</v>
      </c>
    </row>
    <row r="23" spans="1:16" ht="15.75" thickBot="1">
      <c r="A23" s="20">
        <v>1</v>
      </c>
      <c r="B23" s="20">
        <v>2</v>
      </c>
      <c r="C23" s="21" t="s">
        <v>32</v>
      </c>
      <c r="D23" s="20" t="s">
        <v>33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5.75" thickTop="1">
      <c r="A24" s="23"/>
      <c r="B24" s="1"/>
      <c r="C24" s="24"/>
      <c r="D24" s="25"/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119">
        <v>1</v>
      </c>
      <c r="B25" s="120" t="s">
        <v>29</v>
      </c>
      <c r="C25" s="121" t="s">
        <v>62</v>
      </c>
      <c r="D25" s="122" t="s">
        <v>63</v>
      </c>
      <c r="E25" s="123"/>
      <c r="F25" s="124"/>
      <c r="G25" s="124"/>
      <c r="H25" s="124"/>
      <c r="I25" s="124"/>
      <c r="J25" s="124"/>
      <c r="K25" s="124"/>
      <c r="L25" s="124">
        <f>L26</f>
        <v>0</v>
      </c>
      <c r="M25" s="124">
        <f t="shared" ref="M25:P25" si="0">M26</f>
        <v>0</v>
      </c>
      <c r="N25" s="124">
        <f t="shared" si="0"/>
        <v>0</v>
      </c>
      <c r="O25" s="124">
        <f t="shared" si="0"/>
        <v>0</v>
      </c>
      <c r="P25" s="124">
        <f t="shared" si="0"/>
        <v>0</v>
      </c>
    </row>
    <row r="26" spans="1:16" ht="63.75">
      <c r="A26" s="98" t="s">
        <v>90</v>
      </c>
      <c r="B26" s="104"/>
      <c r="C26" s="105" t="s">
        <v>64</v>
      </c>
      <c r="D26" s="149" t="s">
        <v>123</v>
      </c>
      <c r="E26" s="100">
        <v>0</v>
      </c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8"/>
    </row>
    <row r="27" spans="1:16" ht="25.5">
      <c r="A27" s="101">
        <v>2</v>
      </c>
      <c r="B27" s="125"/>
      <c r="C27" s="126" t="s">
        <v>65</v>
      </c>
      <c r="D27" s="102" t="s">
        <v>63</v>
      </c>
      <c r="E27" s="103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</row>
    <row r="28" spans="1:16">
      <c r="A28" s="98" t="s">
        <v>91</v>
      </c>
      <c r="B28" s="104"/>
      <c r="C28" s="105" t="s">
        <v>66</v>
      </c>
      <c r="D28" s="109" t="s">
        <v>59</v>
      </c>
      <c r="E28" s="100">
        <v>506</v>
      </c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8"/>
    </row>
    <row r="29" spans="1:16" ht="15.75">
      <c r="A29" s="98" t="s">
        <v>145</v>
      </c>
      <c r="B29" s="104"/>
      <c r="C29" s="110" t="s">
        <v>67</v>
      </c>
      <c r="D29" s="111" t="s">
        <v>68</v>
      </c>
      <c r="E29" s="100">
        <v>598</v>
      </c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8"/>
    </row>
    <row r="30" spans="1:16" ht="15.75">
      <c r="A30" s="98" t="s">
        <v>92</v>
      </c>
      <c r="B30" s="104"/>
      <c r="C30" s="112" t="s">
        <v>122</v>
      </c>
      <c r="D30" s="111" t="s">
        <v>68</v>
      </c>
      <c r="E30" s="100">
        <v>252</v>
      </c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8"/>
    </row>
    <row r="31" spans="1:16">
      <c r="A31" s="101">
        <v>3</v>
      </c>
      <c r="B31" s="125"/>
      <c r="C31" s="126" t="s">
        <v>69</v>
      </c>
      <c r="D31" s="102" t="s">
        <v>63</v>
      </c>
      <c r="E31" s="103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</row>
    <row r="32" spans="1:16" ht="15.75">
      <c r="A32" s="98" t="s">
        <v>93</v>
      </c>
      <c r="B32" s="104"/>
      <c r="C32" s="105" t="s">
        <v>70</v>
      </c>
      <c r="D32" s="99" t="s">
        <v>71</v>
      </c>
      <c r="E32" s="100">
        <v>951</v>
      </c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8"/>
    </row>
    <row r="33" spans="1:16">
      <c r="A33" s="101">
        <v>4</v>
      </c>
      <c r="B33" s="125"/>
      <c r="C33" s="126" t="s">
        <v>72</v>
      </c>
      <c r="D33" s="102" t="s">
        <v>63</v>
      </c>
      <c r="E33" s="103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</row>
    <row r="34" spans="1:16" ht="24.75">
      <c r="A34" s="98" t="s">
        <v>94</v>
      </c>
      <c r="B34" s="104"/>
      <c r="C34" s="110" t="s">
        <v>73</v>
      </c>
      <c r="D34" s="99" t="s">
        <v>71</v>
      </c>
      <c r="E34" s="100">
        <v>205</v>
      </c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8"/>
    </row>
    <row r="35" spans="1:16" ht="24.75">
      <c r="A35" s="98" t="s">
        <v>95</v>
      </c>
      <c r="B35" s="104"/>
      <c r="C35" s="110" t="s">
        <v>74</v>
      </c>
      <c r="D35" s="99" t="s">
        <v>71</v>
      </c>
      <c r="E35" s="100">
        <v>506</v>
      </c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8"/>
    </row>
    <row r="36" spans="1:16" ht="15.75">
      <c r="A36" s="98" t="s">
        <v>96</v>
      </c>
      <c r="B36" s="104"/>
      <c r="C36" s="110" t="s">
        <v>75</v>
      </c>
      <c r="D36" s="99" t="s">
        <v>76</v>
      </c>
      <c r="E36" s="100">
        <v>680</v>
      </c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8"/>
    </row>
    <row r="37" spans="1:16" ht="37.5">
      <c r="A37" s="98" t="s">
        <v>97</v>
      </c>
      <c r="B37" s="104"/>
      <c r="C37" s="110" t="s">
        <v>77</v>
      </c>
      <c r="D37" s="99" t="s">
        <v>76</v>
      </c>
      <c r="E37" s="100">
        <v>680</v>
      </c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8"/>
    </row>
    <row r="38" spans="1:16" ht="49.5">
      <c r="A38" s="98" t="s">
        <v>98</v>
      </c>
      <c r="B38" s="104"/>
      <c r="C38" s="110" t="s">
        <v>78</v>
      </c>
      <c r="D38" s="99" t="s">
        <v>76</v>
      </c>
      <c r="E38" s="100">
        <v>1692</v>
      </c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8"/>
    </row>
    <row r="39" spans="1:16">
      <c r="A39" s="101">
        <v>5</v>
      </c>
      <c r="B39" s="125"/>
      <c r="C39" s="126" t="s">
        <v>79</v>
      </c>
      <c r="D39" s="102" t="s">
        <v>63</v>
      </c>
      <c r="E39" s="103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</row>
    <row r="40" spans="1:16" ht="25.5">
      <c r="A40" s="98" t="s">
        <v>99</v>
      </c>
      <c r="B40" s="104"/>
      <c r="C40" s="110" t="s">
        <v>80</v>
      </c>
      <c r="D40" s="99" t="s">
        <v>76</v>
      </c>
      <c r="E40" s="100">
        <v>1692</v>
      </c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8"/>
    </row>
    <row r="41" spans="1:16">
      <c r="A41" s="101">
        <v>6</v>
      </c>
      <c r="B41" s="125"/>
      <c r="C41" s="126" t="s">
        <v>81</v>
      </c>
      <c r="D41" s="102" t="s">
        <v>63</v>
      </c>
      <c r="E41" s="103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</row>
    <row r="42" spans="1:16">
      <c r="A42" s="98" t="s">
        <v>100</v>
      </c>
      <c r="B42" s="104"/>
      <c r="C42" s="105" t="s">
        <v>82</v>
      </c>
      <c r="D42" s="106" t="s">
        <v>83</v>
      </c>
      <c r="E42" s="100">
        <v>101</v>
      </c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8"/>
    </row>
    <row r="43" spans="1:16">
      <c r="A43" s="98" t="s">
        <v>147</v>
      </c>
      <c r="B43" s="104"/>
      <c r="C43" s="145" t="s">
        <v>146</v>
      </c>
      <c r="D43" s="146"/>
      <c r="E43" s="14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8"/>
    </row>
    <row r="44" spans="1:16">
      <c r="A44" s="98" t="s">
        <v>148</v>
      </c>
      <c r="B44" s="104"/>
      <c r="C44" s="145" t="s">
        <v>156</v>
      </c>
      <c r="D44" s="146" t="s">
        <v>59</v>
      </c>
      <c r="E44" s="150">
        <v>6</v>
      </c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8"/>
    </row>
    <row r="45" spans="1:16">
      <c r="A45" s="98" t="s">
        <v>149</v>
      </c>
      <c r="B45" s="104"/>
      <c r="C45" s="145" t="s">
        <v>157</v>
      </c>
      <c r="D45" s="146" t="s">
        <v>59</v>
      </c>
      <c r="E45" s="150">
        <v>0</v>
      </c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8"/>
    </row>
    <row r="46" spans="1:16">
      <c r="A46" s="98" t="s">
        <v>150</v>
      </c>
      <c r="B46" s="104"/>
      <c r="C46" s="145" t="s">
        <v>158</v>
      </c>
      <c r="D46" s="146" t="s">
        <v>59</v>
      </c>
      <c r="E46" s="150">
        <v>4</v>
      </c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8"/>
    </row>
    <row r="47" spans="1:16">
      <c r="A47" s="98" t="s">
        <v>151</v>
      </c>
      <c r="B47" s="104"/>
      <c r="C47" s="145" t="s">
        <v>159</v>
      </c>
      <c r="D47" s="146" t="s">
        <v>59</v>
      </c>
      <c r="E47" s="150">
        <v>0</v>
      </c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8"/>
    </row>
    <row r="48" spans="1:16">
      <c r="A48" s="98" t="s">
        <v>152</v>
      </c>
      <c r="B48" s="104"/>
      <c r="C48" s="145" t="s">
        <v>160</v>
      </c>
      <c r="D48" s="146" t="s">
        <v>59</v>
      </c>
      <c r="E48" s="150">
        <v>4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8"/>
    </row>
    <row r="49" spans="1:16">
      <c r="A49" s="98" t="s">
        <v>163</v>
      </c>
      <c r="B49" s="104"/>
      <c r="C49" s="145" t="s">
        <v>161</v>
      </c>
      <c r="D49" s="146" t="s">
        <v>59</v>
      </c>
      <c r="E49" s="150">
        <v>8</v>
      </c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8"/>
    </row>
    <row r="50" spans="1:16">
      <c r="A50" s="98" t="s">
        <v>164</v>
      </c>
      <c r="B50" s="104"/>
      <c r="C50" s="105" t="s">
        <v>84</v>
      </c>
      <c r="D50" s="106" t="s">
        <v>83</v>
      </c>
      <c r="E50" s="100">
        <v>590</v>
      </c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8"/>
    </row>
    <row r="51" spans="1:16">
      <c r="A51" s="98" t="s">
        <v>165</v>
      </c>
      <c r="B51" s="104"/>
      <c r="C51" s="145" t="s">
        <v>162</v>
      </c>
      <c r="D51" s="146"/>
      <c r="E51" s="150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8"/>
    </row>
    <row r="52" spans="1:16">
      <c r="A52" s="98" t="s">
        <v>166</v>
      </c>
      <c r="B52" s="104"/>
      <c r="C52" s="145" t="s">
        <v>156</v>
      </c>
      <c r="D52" s="146" t="s">
        <v>59</v>
      </c>
      <c r="E52" s="150">
        <v>10</v>
      </c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8"/>
    </row>
    <row r="53" spans="1:16">
      <c r="A53" s="98" t="s">
        <v>167</v>
      </c>
      <c r="B53" s="104"/>
      <c r="C53" s="145" t="s">
        <v>157</v>
      </c>
      <c r="D53" s="146" t="s">
        <v>59</v>
      </c>
      <c r="E53" s="150">
        <v>50</v>
      </c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8"/>
    </row>
    <row r="54" spans="1:16">
      <c r="A54" s="98" t="s">
        <v>168</v>
      </c>
      <c r="B54" s="104"/>
      <c r="C54" s="105" t="s">
        <v>85</v>
      </c>
      <c r="D54" s="106" t="s">
        <v>83</v>
      </c>
      <c r="E54" s="100">
        <v>17</v>
      </c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8"/>
    </row>
    <row r="55" spans="1:16" ht="24.75">
      <c r="A55" s="98" t="s">
        <v>169</v>
      </c>
      <c r="B55" s="104"/>
      <c r="C55" s="110" t="s">
        <v>86</v>
      </c>
      <c r="D55" s="99" t="s">
        <v>76</v>
      </c>
      <c r="E55" s="100">
        <v>700</v>
      </c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8"/>
    </row>
    <row r="56" spans="1:16" ht="25.5">
      <c r="A56" s="101">
        <v>7</v>
      </c>
      <c r="B56" s="125"/>
      <c r="C56" s="126" t="s">
        <v>87</v>
      </c>
      <c r="D56" s="102" t="s">
        <v>63</v>
      </c>
      <c r="E56" s="103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</row>
    <row r="57" spans="1:16" ht="15.75">
      <c r="A57" s="113" t="s">
        <v>173</v>
      </c>
      <c r="B57" s="104"/>
      <c r="C57" s="110" t="s">
        <v>88</v>
      </c>
      <c r="D57" s="99" t="s">
        <v>76</v>
      </c>
      <c r="E57" s="100">
        <v>1400</v>
      </c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8"/>
    </row>
    <row r="58" spans="1:16" ht="38.25">
      <c r="A58" s="114" t="s">
        <v>174</v>
      </c>
      <c r="B58" s="115"/>
      <c r="C58" s="116" t="s">
        <v>89</v>
      </c>
      <c r="D58" s="117" t="s">
        <v>76</v>
      </c>
      <c r="E58" s="118">
        <v>35</v>
      </c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8"/>
    </row>
    <row r="59" spans="1:16">
      <c r="A59" s="114" t="s">
        <v>175</v>
      </c>
      <c r="B59" s="128"/>
      <c r="C59" s="151" t="s">
        <v>170</v>
      </c>
      <c r="D59" s="152" t="s">
        <v>171</v>
      </c>
      <c r="E59" s="153">
        <v>1</v>
      </c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8"/>
    </row>
    <row r="60" spans="1:16">
      <c r="A60" s="114" t="s">
        <v>176</v>
      </c>
      <c r="B60" s="115"/>
      <c r="C60" s="154" t="s">
        <v>236</v>
      </c>
      <c r="D60" s="155" t="s">
        <v>123</v>
      </c>
      <c r="E60" s="156">
        <v>0</v>
      </c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8"/>
    </row>
    <row r="61" spans="1:16">
      <c r="A61" s="137">
        <v>8</v>
      </c>
      <c r="B61" s="138"/>
      <c r="C61" s="139" t="s">
        <v>128</v>
      </c>
      <c r="D61" s="140" t="s">
        <v>63</v>
      </c>
      <c r="E61" s="141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</row>
    <row r="62" spans="1:16" ht="25.5">
      <c r="A62" s="114" t="s">
        <v>102</v>
      </c>
      <c r="B62" s="157" t="s">
        <v>102</v>
      </c>
      <c r="C62" s="92" t="s">
        <v>172</v>
      </c>
      <c r="D62" s="97" t="s">
        <v>123</v>
      </c>
      <c r="E62" s="148">
        <v>11</v>
      </c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8"/>
    </row>
    <row r="63" spans="1:16">
      <c r="A63" s="137">
        <v>9</v>
      </c>
      <c r="B63" s="138"/>
      <c r="C63" s="139" t="s">
        <v>132</v>
      </c>
      <c r="D63" s="140" t="s">
        <v>63</v>
      </c>
      <c r="E63" s="141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</row>
    <row r="64" spans="1:16" ht="51">
      <c r="A64" s="134" t="s">
        <v>103</v>
      </c>
      <c r="B64" s="128"/>
      <c r="C64" s="92" t="s">
        <v>177</v>
      </c>
      <c r="D64" s="97" t="s">
        <v>59</v>
      </c>
      <c r="E64" s="93">
        <v>29.8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8"/>
    </row>
    <row r="65" spans="1:16" ht="76.5">
      <c r="A65" s="98" t="s">
        <v>104</v>
      </c>
      <c r="B65" s="128"/>
      <c r="C65" s="92" t="s">
        <v>178</v>
      </c>
      <c r="D65" s="97" t="s">
        <v>123</v>
      </c>
      <c r="E65" s="93">
        <v>5</v>
      </c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8"/>
    </row>
    <row r="66" spans="1:16" ht="51">
      <c r="A66" s="98" t="s">
        <v>105</v>
      </c>
      <c r="B66" s="128"/>
      <c r="C66" s="92" t="s">
        <v>179</v>
      </c>
      <c r="D66" s="97" t="s">
        <v>61</v>
      </c>
      <c r="E66" s="93">
        <v>1</v>
      </c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8"/>
    </row>
    <row r="67" spans="1:16">
      <c r="A67" s="98" t="s">
        <v>106</v>
      </c>
      <c r="B67" s="128"/>
      <c r="C67" s="92" t="s">
        <v>180</v>
      </c>
      <c r="D67" s="97" t="s">
        <v>61</v>
      </c>
      <c r="E67" s="93">
        <v>1</v>
      </c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8"/>
    </row>
    <row r="68" spans="1:16" ht="25.5">
      <c r="A68" s="98" t="s">
        <v>136</v>
      </c>
      <c r="B68" s="128"/>
      <c r="C68" s="92" t="s">
        <v>181</v>
      </c>
      <c r="D68" s="97" t="s">
        <v>182</v>
      </c>
      <c r="E68" s="93">
        <v>5</v>
      </c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8"/>
    </row>
    <row r="69" spans="1:16" ht="63.75">
      <c r="A69" s="159" t="s">
        <v>137</v>
      </c>
      <c r="B69" s="128"/>
      <c r="C69" s="92" t="s">
        <v>183</v>
      </c>
      <c r="D69" s="158" t="s">
        <v>61</v>
      </c>
      <c r="E69" s="93">
        <v>6</v>
      </c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8"/>
    </row>
    <row r="70" spans="1:16" ht="51">
      <c r="A70" s="159" t="s">
        <v>139</v>
      </c>
      <c r="B70" s="128"/>
      <c r="C70" s="92" t="s">
        <v>184</v>
      </c>
      <c r="D70" s="158" t="s">
        <v>61</v>
      </c>
      <c r="E70" s="93">
        <v>6</v>
      </c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8"/>
    </row>
    <row r="71" spans="1:16" ht="25.5">
      <c r="A71" s="159" t="s">
        <v>188</v>
      </c>
      <c r="B71" s="128"/>
      <c r="C71" s="92" t="s">
        <v>185</v>
      </c>
      <c r="D71" s="97" t="s">
        <v>186</v>
      </c>
      <c r="E71" s="93">
        <v>10</v>
      </c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8"/>
    </row>
    <row r="72" spans="1:16">
      <c r="A72" s="98" t="s">
        <v>189</v>
      </c>
      <c r="B72" s="128"/>
      <c r="C72" s="92" t="s">
        <v>133</v>
      </c>
      <c r="D72" s="97" t="s">
        <v>61</v>
      </c>
      <c r="E72" s="93">
        <v>1</v>
      </c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8"/>
    </row>
    <row r="73" spans="1:16">
      <c r="A73" s="159" t="s">
        <v>190</v>
      </c>
      <c r="B73" s="128"/>
      <c r="C73" s="135" t="s">
        <v>187</v>
      </c>
      <c r="D73" s="136" t="s">
        <v>61</v>
      </c>
      <c r="E73" s="160">
        <v>1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2"/>
    </row>
    <row r="74" spans="1:16">
      <c r="A74" s="137">
        <v>10</v>
      </c>
      <c r="B74" s="138"/>
      <c r="C74" s="139" t="s">
        <v>209</v>
      </c>
      <c r="D74" s="140" t="s">
        <v>63</v>
      </c>
      <c r="E74" s="141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</row>
    <row r="75" spans="1:16" ht="51">
      <c r="A75" s="159" t="s">
        <v>107</v>
      </c>
      <c r="B75" s="104"/>
      <c r="C75" s="163" t="s">
        <v>210</v>
      </c>
      <c r="D75" s="164" t="s">
        <v>59</v>
      </c>
      <c r="E75" s="165">
        <v>13.5</v>
      </c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8"/>
    </row>
    <row r="76" spans="1:16" ht="25.5">
      <c r="A76" s="159" t="s">
        <v>197</v>
      </c>
      <c r="B76" s="104"/>
      <c r="C76" s="163" t="s">
        <v>211</v>
      </c>
      <c r="D76" s="164" t="s">
        <v>182</v>
      </c>
      <c r="E76" s="165">
        <v>2</v>
      </c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8"/>
    </row>
    <row r="77" spans="1:16" ht="63.75">
      <c r="A77" s="159" t="s">
        <v>198</v>
      </c>
      <c r="B77" s="104"/>
      <c r="C77" s="163" t="s">
        <v>212</v>
      </c>
      <c r="D77" s="164" t="s">
        <v>123</v>
      </c>
      <c r="E77" s="165">
        <v>4</v>
      </c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8"/>
    </row>
    <row r="78" spans="1:16" ht="51">
      <c r="A78" s="159" t="s">
        <v>199</v>
      </c>
      <c r="B78" s="104"/>
      <c r="C78" s="163" t="s">
        <v>213</v>
      </c>
      <c r="D78" s="164" t="s">
        <v>123</v>
      </c>
      <c r="E78" s="165">
        <v>7</v>
      </c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8"/>
    </row>
    <row r="79" spans="1:16">
      <c r="A79" s="159" t="s">
        <v>200</v>
      </c>
      <c r="B79" s="104"/>
      <c r="C79" s="163" t="s">
        <v>214</v>
      </c>
      <c r="D79" s="164" t="s">
        <v>123</v>
      </c>
      <c r="E79" s="165">
        <v>1</v>
      </c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8"/>
    </row>
    <row r="80" spans="1:16">
      <c r="A80" s="159" t="s">
        <v>201</v>
      </c>
      <c r="B80" s="104"/>
      <c r="C80" s="163" t="s">
        <v>187</v>
      </c>
      <c r="D80" s="164" t="s">
        <v>123</v>
      </c>
      <c r="E80" s="165">
        <v>1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2"/>
    </row>
    <row r="81" spans="1:16">
      <c r="A81" s="137">
        <v>11</v>
      </c>
      <c r="B81" s="138"/>
      <c r="C81" s="139" t="s">
        <v>191</v>
      </c>
      <c r="D81" s="143"/>
      <c r="E81" s="144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</row>
    <row r="82" spans="1:16" ht="25.5">
      <c r="A82" s="159" t="s">
        <v>129</v>
      </c>
      <c r="B82" s="128"/>
      <c r="C82" s="92" t="s">
        <v>138</v>
      </c>
      <c r="D82" s="97" t="s">
        <v>61</v>
      </c>
      <c r="E82" s="93">
        <v>1</v>
      </c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8"/>
    </row>
    <row r="83" spans="1:16">
      <c r="A83" s="159" t="s">
        <v>140</v>
      </c>
      <c r="B83" s="128"/>
      <c r="C83" s="92" t="s">
        <v>192</v>
      </c>
      <c r="D83" s="97" t="s">
        <v>61</v>
      </c>
      <c r="E83" s="93">
        <v>5</v>
      </c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8"/>
    </row>
    <row r="84" spans="1:16" ht="25.5">
      <c r="A84" s="159" t="s">
        <v>141</v>
      </c>
      <c r="B84" s="128"/>
      <c r="C84" s="92" t="s">
        <v>193</v>
      </c>
      <c r="D84" s="97" t="s">
        <v>59</v>
      </c>
      <c r="E84" s="93">
        <v>4</v>
      </c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8"/>
    </row>
    <row r="85" spans="1:16" ht="25.5">
      <c r="A85" s="159" t="s">
        <v>142</v>
      </c>
      <c r="B85" s="128"/>
      <c r="C85" s="92" t="s">
        <v>194</v>
      </c>
      <c r="D85" s="158" t="s">
        <v>61</v>
      </c>
      <c r="E85" s="93">
        <v>3</v>
      </c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8"/>
    </row>
    <row r="86" spans="1:16" ht="25.5">
      <c r="A86" s="159" t="s">
        <v>217</v>
      </c>
      <c r="B86" s="128"/>
      <c r="C86" s="92" t="s">
        <v>195</v>
      </c>
      <c r="D86" s="97" t="s">
        <v>61</v>
      </c>
      <c r="E86" s="93">
        <v>15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8"/>
    </row>
    <row r="87" spans="1:16" ht="25.5">
      <c r="A87" s="159" t="s">
        <v>218</v>
      </c>
      <c r="B87" s="128"/>
      <c r="C87" s="92" t="s">
        <v>215</v>
      </c>
      <c r="D87" s="97" t="s">
        <v>59</v>
      </c>
      <c r="E87" s="93">
        <v>13.5</v>
      </c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8"/>
    </row>
    <row r="88" spans="1:16" ht="38.25">
      <c r="A88" s="159" t="s">
        <v>219</v>
      </c>
      <c r="B88" s="128"/>
      <c r="C88" s="92" t="s">
        <v>216</v>
      </c>
      <c r="D88" s="97" t="s">
        <v>123</v>
      </c>
      <c r="E88" s="93">
        <v>1</v>
      </c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8"/>
    </row>
    <row r="89" spans="1:16">
      <c r="A89" s="159" t="s">
        <v>220</v>
      </c>
      <c r="B89" s="128"/>
      <c r="C89" s="92" t="s">
        <v>196</v>
      </c>
      <c r="D89" s="97" t="s">
        <v>61</v>
      </c>
      <c r="E89" s="93">
        <v>1</v>
      </c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8"/>
    </row>
    <row r="90" spans="1:16">
      <c r="A90" s="137">
        <v>12</v>
      </c>
      <c r="B90" s="138"/>
      <c r="C90" s="139" t="s">
        <v>221</v>
      </c>
      <c r="D90" s="143"/>
      <c r="E90" s="144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</row>
    <row r="91" spans="1:16" ht="38.25">
      <c r="A91" s="98" t="s">
        <v>222</v>
      </c>
      <c r="B91" s="128"/>
      <c r="C91" s="92" t="s">
        <v>203</v>
      </c>
      <c r="D91" s="97" t="s">
        <v>134</v>
      </c>
      <c r="E91" s="93">
        <v>142</v>
      </c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8"/>
    </row>
    <row r="92" spans="1:16" ht="25.5">
      <c r="A92" s="98" t="s">
        <v>223</v>
      </c>
      <c r="B92" s="128"/>
      <c r="C92" s="92" t="s">
        <v>135</v>
      </c>
      <c r="D92" s="97" t="s">
        <v>134</v>
      </c>
      <c r="E92" s="93">
        <v>38</v>
      </c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8"/>
    </row>
    <row r="93" spans="1:16" ht="51">
      <c r="A93" s="98" t="s">
        <v>224</v>
      </c>
      <c r="B93" s="128"/>
      <c r="C93" s="92" t="s">
        <v>204</v>
      </c>
      <c r="D93" s="97" t="s">
        <v>134</v>
      </c>
      <c r="E93" s="93">
        <v>112</v>
      </c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8"/>
    </row>
    <row r="94" spans="1:16" ht="25.5">
      <c r="A94" s="98" t="s">
        <v>225</v>
      </c>
      <c r="B94" s="128"/>
      <c r="C94" s="92" t="s">
        <v>205</v>
      </c>
      <c r="D94" s="136" t="s">
        <v>59</v>
      </c>
      <c r="E94" s="93">
        <v>30.5</v>
      </c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8"/>
    </row>
    <row r="95" spans="1:16" ht="25.5">
      <c r="A95" s="166">
        <v>13</v>
      </c>
      <c r="B95" s="138"/>
      <c r="C95" s="139" t="s">
        <v>206</v>
      </c>
      <c r="D95" s="143"/>
      <c r="E95" s="144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</row>
    <row r="96" spans="1:16" ht="25.5">
      <c r="A96" s="98" t="s">
        <v>226</v>
      </c>
      <c r="B96" s="128"/>
      <c r="C96" s="92" t="s">
        <v>124</v>
      </c>
      <c r="D96" s="97" t="s">
        <v>59</v>
      </c>
      <c r="E96" s="93">
        <v>282</v>
      </c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8"/>
    </row>
    <row r="97" spans="1:16" ht="25.5">
      <c r="A97" s="98" t="s">
        <v>227</v>
      </c>
      <c r="B97" s="128"/>
      <c r="C97" s="92" t="s">
        <v>125</v>
      </c>
      <c r="D97" s="97" t="s">
        <v>59</v>
      </c>
      <c r="E97" s="93">
        <v>282</v>
      </c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8"/>
    </row>
    <row r="98" spans="1:16" ht="25.5">
      <c r="A98" s="98" t="s">
        <v>228</v>
      </c>
      <c r="B98" s="128"/>
      <c r="C98" s="92" t="s">
        <v>126</v>
      </c>
      <c r="D98" s="97" t="s">
        <v>59</v>
      </c>
      <c r="E98" s="93">
        <v>282</v>
      </c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8"/>
    </row>
    <row r="99" spans="1:16" ht="25.5">
      <c r="A99" s="159" t="s">
        <v>229</v>
      </c>
      <c r="B99" s="128"/>
      <c r="C99" s="135" t="s">
        <v>127</v>
      </c>
      <c r="D99" s="136" t="s">
        <v>59</v>
      </c>
      <c r="E99" s="93">
        <v>282</v>
      </c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8"/>
    </row>
    <row r="100" spans="1:16" ht="15.75" thickBot="1">
      <c r="A100" s="5"/>
      <c r="B100" s="16"/>
      <c r="C100" s="6"/>
      <c r="D100" s="37"/>
      <c r="E100" s="38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ht="15.75" thickTop="1">
      <c r="A101" s="39"/>
      <c r="B101" s="15"/>
      <c r="C101" s="40"/>
      <c r="D101" s="41"/>
      <c r="E101" s="42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</row>
    <row r="102" spans="1:16">
      <c r="A102" s="210" t="s">
        <v>51</v>
      </c>
      <c r="B102" s="211"/>
      <c r="C102" s="211"/>
      <c r="D102" s="211"/>
      <c r="E102" s="211"/>
      <c r="F102" s="211"/>
      <c r="G102" s="211"/>
      <c r="H102" s="211"/>
      <c r="I102" s="211"/>
      <c r="J102" s="212"/>
      <c r="K102" s="14"/>
      <c r="L102" s="14">
        <f>L95+L90+L81+L63+L61+L56+L41+L39+L33+L31+L27+L25</f>
        <v>0</v>
      </c>
      <c r="M102" s="14">
        <f>M95+M90+M81+M63+M61+M56+M41+M39+M33+M31+M27+M25</f>
        <v>0</v>
      </c>
      <c r="N102" s="14">
        <f>N95+N90+N81+N63+N61+N56+N41+N39+N33+N31+N27+N25</f>
        <v>0</v>
      </c>
      <c r="O102" s="14">
        <f>O95+O90+O81+O63+O61+O56+O41+O39+O33+O31+O27+O25</f>
        <v>0</v>
      </c>
      <c r="P102" s="14">
        <f>P95+P90+P81+P63+P61+P56+P41+P39+P33+P31+P27+P25</f>
        <v>0</v>
      </c>
    </row>
    <row r="103" spans="1:16" hidden="1" outlineLevel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idden="1" outlineLevel="1">
      <c r="A104" s="51" t="str">
        <f>"Sastādīja "&amp;KOPS1!$B$51</f>
        <v>Sastādīja _________________________  /__________/</v>
      </c>
      <c r="B104" s="83"/>
      <c r="C104" s="83"/>
      <c r="D104" s="3"/>
      <c r="E104" s="3"/>
      <c r="F104" s="3"/>
      <c r="G104" s="3"/>
      <c r="H104" s="3"/>
      <c r="I104" s="3"/>
      <c r="L104" s="33"/>
      <c r="N104" s="34"/>
      <c r="O104" s="3"/>
      <c r="P104" s="3"/>
    </row>
    <row r="105" spans="1:16" hidden="1" outlineLevel="1">
      <c r="A105" s="51" t="str">
        <f>KOPS1!$F$16</f>
        <v>Tāme sastādīta 202_.gada __.________</v>
      </c>
      <c r="B105" s="51"/>
      <c r="C105" s="5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idden="1" outlineLevel="1">
      <c r="A106" s="47"/>
      <c r="B106" s="47"/>
      <c r="C106" s="47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idden="1" outlineLevel="1">
      <c r="A107" s="51" t="str">
        <f>"Pārbaudīja "&amp;KOPS1!$B$57</f>
        <v>Pārbaudīja _________________________ ____________________ /__________/</v>
      </c>
      <c r="B107" s="83"/>
      <c r="C107" s="8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idden="1" outlineLevel="1">
      <c r="A108" s="51"/>
      <c r="B108" s="81" t="s">
        <v>11</v>
      </c>
      <c r="C108" s="8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idden="1" outlineLevel="1">
      <c r="A109" s="51" t="str">
        <f>"Sertifikāta Nr. "&amp;KOPS1!$B$59</f>
        <v xml:space="preserve">Sertifikāta Nr. </v>
      </c>
      <c r="B109" s="57"/>
      <c r="C109" s="4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collapsed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</sheetData>
  <mergeCells count="17">
    <mergeCell ref="A102:J102"/>
    <mergeCell ref="C11:P11"/>
    <mergeCell ref="M15:P15"/>
    <mergeCell ref="M18:P18"/>
    <mergeCell ref="A21:A22"/>
    <mergeCell ref="B21:B22"/>
    <mergeCell ref="C21:C22"/>
    <mergeCell ref="D21:D22"/>
    <mergeCell ref="E21:E22"/>
    <mergeCell ref="F21:K21"/>
    <mergeCell ref="L21:P21"/>
    <mergeCell ref="C10:P10"/>
    <mergeCell ref="A1:P1"/>
    <mergeCell ref="A3:P3"/>
    <mergeCell ref="A4:P4"/>
    <mergeCell ref="C8:P8"/>
    <mergeCell ref="C9:P9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5" t="e">
        <f>"Lokālā tāme Nr. "&amp;KOPS1!#REF!</f>
        <v>#REF!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3" spans="1:16" ht="20.25">
      <c r="A3" s="208" t="e">
        <f>KOPS1!#REF!</f>
        <v>#REF!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</row>
    <row r="4" spans="1:16">
      <c r="A4" s="209" t="s">
        <v>0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s="51" t="s">
        <v>22</v>
      </c>
      <c r="B6" s="3"/>
      <c r="C6" s="177" t="str">
        <f>KOPS1!C8</f>
        <v>Teritorijas labiekārtošana (pagalma daļa) daudzdzīvokļu dzīvojamām mājām Lubānas ielā 7, Rēzeknē</v>
      </c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</row>
    <row r="7" spans="1:16">
      <c r="A7" s="51" t="s">
        <v>53</v>
      </c>
      <c r="B7" s="3"/>
      <c r="C7" s="177" t="str">
        <f>KOPS1!C9</f>
        <v>Teritorijas labiekārtošana (pagalma daļa) daudzdzīvokļu dzīvojamām mājām Lubānas ielā 7, Rēzeknē</v>
      </c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</row>
    <row r="8" spans="1:16">
      <c r="A8" s="51" t="s">
        <v>55</v>
      </c>
      <c r="B8" s="3"/>
      <c r="C8" s="177" t="str">
        <f>KOPS1!C10</f>
        <v>Lubānas iela 7, Rēzekne</v>
      </c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</row>
    <row r="9" spans="1:16">
      <c r="A9" s="51" t="s">
        <v>54</v>
      </c>
      <c r="B9" s="3"/>
      <c r="C9" s="177" t="str">
        <f>KOPS1!C11</f>
        <v>RN 2021/26</v>
      </c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>
      <c r="A11" s="3" t="s">
        <v>36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213">
        <f>P43</f>
        <v>0</v>
      </c>
      <c r="N11" s="213"/>
      <c r="O11" s="213"/>
      <c r="P11" s="21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78" t="str">
        <f>KOPS1!F16</f>
        <v>Tāme sastādīta 202_.gada __.________</v>
      </c>
      <c r="N13" s="178"/>
      <c r="O13" s="178"/>
      <c r="P13" s="178"/>
    </row>
    <row r="15" spans="1:16" ht="15" customHeight="1">
      <c r="A15" s="214" t="s">
        <v>1</v>
      </c>
      <c r="B15" s="214" t="s">
        <v>2</v>
      </c>
      <c r="C15" s="214" t="s">
        <v>37</v>
      </c>
      <c r="D15" s="214" t="s">
        <v>3</v>
      </c>
      <c r="E15" s="214" t="s">
        <v>4</v>
      </c>
      <c r="F15" s="214" t="s">
        <v>5</v>
      </c>
      <c r="G15" s="214"/>
      <c r="H15" s="214"/>
      <c r="I15" s="214"/>
      <c r="J15" s="214"/>
      <c r="K15" s="214"/>
      <c r="L15" s="214" t="s">
        <v>6</v>
      </c>
      <c r="M15" s="214"/>
      <c r="N15" s="214"/>
      <c r="O15" s="214"/>
      <c r="P15" s="214"/>
    </row>
    <row r="16" spans="1:16" ht="51">
      <c r="A16" s="214"/>
      <c r="B16" s="214"/>
      <c r="C16" s="214"/>
      <c r="D16" s="214"/>
      <c r="E16" s="214"/>
      <c r="F16" s="18" t="s">
        <v>26</v>
      </c>
      <c r="G16" s="18" t="s">
        <v>27</v>
      </c>
      <c r="H16" s="18" t="s">
        <v>38</v>
      </c>
      <c r="I16" s="18" t="s">
        <v>39</v>
      </c>
      <c r="J16" s="18" t="s">
        <v>40</v>
      </c>
      <c r="K16" s="18" t="s">
        <v>41</v>
      </c>
      <c r="L16" s="18" t="s">
        <v>28</v>
      </c>
      <c r="M16" s="18" t="s">
        <v>38</v>
      </c>
      <c r="N16" s="18" t="s">
        <v>39</v>
      </c>
      <c r="O16" s="18" t="s">
        <v>40</v>
      </c>
      <c r="P16" s="18" t="s">
        <v>42</v>
      </c>
    </row>
    <row r="17" spans="1:16" ht="15.75" thickBot="1">
      <c r="A17" s="20">
        <v>1</v>
      </c>
      <c r="B17" s="20">
        <v>2</v>
      </c>
      <c r="C17" s="21" t="s">
        <v>32</v>
      </c>
      <c r="D17" s="20" t="s">
        <v>33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>
      <c r="A18" s="23"/>
      <c r="B18" s="1"/>
      <c r="C18" s="84"/>
      <c r="D18" s="2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>
      <c r="A19" s="8"/>
      <c r="B19" s="82"/>
      <c r="C19" s="28"/>
      <c r="D19" s="11"/>
      <c r="E19" s="36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8"/>
      <c r="B20" s="1"/>
      <c r="C20" s="28"/>
      <c r="D20" s="11"/>
      <c r="E20" s="36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8"/>
      <c r="B21" s="1"/>
      <c r="C21" s="28"/>
      <c r="D21" s="11"/>
      <c r="E21" s="3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8"/>
      <c r="B22" s="1"/>
      <c r="C22" s="28"/>
      <c r="D22" s="11"/>
      <c r="E22" s="3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8"/>
      <c r="B23" s="1"/>
      <c r="C23" s="28"/>
      <c r="D23" s="11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8"/>
      <c r="B24" s="1"/>
      <c r="C24" s="28"/>
      <c r="D24" s="11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8"/>
      <c r="B25" s="1"/>
      <c r="C25" s="28"/>
      <c r="D25" s="11"/>
      <c r="E25" s="2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>
      <c r="A26" s="8"/>
      <c r="B26" s="1"/>
      <c r="C26" s="28"/>
      <c r="D26" s="11"/>
      <c r="E26" s="2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8"/>
      <c r="B27" s="1"/>
      <c r="C27" s="28"/>
      <c r="D27" s="11"/>
      <c r="E27" s="2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8"/>
      <c r="B28" s="1"/>
      <c r="C28" s="28"/>
      <c r="D28" s="11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8"/>
      <c r="B29" s="1"/>
      <c r="C29" s="28"/>
      <c r="D29" s="11"/>
      <c r="E29" s="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8"/>
      <c r="B30" s="1"/>
      <c r="C30" s="28"/>
      <c r="D30" s="11"/>
      <c r="E30" s="2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8"/>
      <c r="B31" s="1"/>
      <c r="C31" s="28"/>
      <c r="D31" s="11"/>
      <c r="E31" s="2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8"/>
      <c r="B32" s="1"/>
      <c r="C32" s="28"/>
      <c r="D32" s="11"/>
      <c r="E32" s="2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>
      <c r="A33" s="8"/>
      <c r="B33" s="1"/>
      <c r="C33" s="28"/>
      <c r="D33" s="11"/>
      <c r="E33" s="2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>
      <c r="A34" s="8"/>
      <c r="B34" s="1"/>
      <c r="C34" s="28"/>
      <c r="D34" s="11"/>
      <c r="E34" s="2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>
      <c r="A35" s="8"/>
      <c r="B35" s="1"/>
      <c r="C35" s="28"/>
      <c r="D35" s="11"/>
      <c r="E35" s="2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>
      <c r="A36" s="8"/>
      <c r="B36" s="1"/>
      <c r="C36" s="28"/>
      <c r="D36" s="11"/>
      <c r="E36" s="2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>
      <c r="A37" s="8"/>
      <c r="B37" s="1"/>
      <c r="C37" s="28"/>
      <c r="D37" s="11"/>
      <c r="E37" s="2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>
      <c r="A38" s="8"/>
      <c r="B38" s="1"/>
      <c r="C38" s="28"/>
      <c r="D38" s="11"/>
      <c r="E38" s="2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>
      <c r="A39" s="8"/>
      <c r="B39" s="1"/>
      <c r="C39" s="28"/>
      <c r="D39" s="11"/>
      <c r="E39" s="2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>
      <c r="A40" s="8"/>
      <c r="B40" s="1"/>
      <c r="C40" s="28"/>
      <c r="D40" s="11"/>
      <c r="E40" s="2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75" thickBot="1">
      <c r="A41" s="8"/>
      <c r="B41" s="1"/>
      <c r="C41" s="28"/>
      <c r="D41" s="11"/>
      <c r="E41" s="2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75" thickTop="1">
      <c r="A42" s="12"/>
      <c r="B42" s="12"/>
      <c r="C42" s="30"/>
      <c r="D42" s="31"/>
      <c r="E42" s="3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s="210" t="s">
        <v>51</v>
      </c>
      <c r="B43" s="211"/>
      <c r="C43" s="211"/>
      <c r="D43" s="211"/>
      <c r="E43" s="211"/>
      <c r="F43" s="211"/>
      <c r="G43" s="211"/>
      <c r="H43" s="211"/>
      <c r="I43" s="211"/>
      <c r="J43" s="212"/>
      <c r="K43" s="14"/>
      <c r="L43" s="14">
        <f t="shared" ref="L43:O43" si="0">SUM(L19:L42)</f>
        <v>0</v>
      </c>
      <c r="M43" s="14">
        <f t="shared" si="0"/>
        <v>0</v>
      </c>
      <c r="N43" s="14">
        <f t="shared" si="0"/>
        <v>0</v>
      </c>
      <c r="O43" s="14">
        <f t="shared" si="0"/>
        <v>0</v>
      </c>
      <c r="P43" s="14">
        <f>SUM(P19:P42)</f>
        <v>0</v>
      </c>
    </row>
    <row r="44" spans="1:16" hidden="1" outlineLevel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>
      <c r="A46" s="51" t="str">
        <f>"Sastādīja "&amp;KOPS1!$B$51</f>
        <v>Sastādīja _________________________  /__________/</v>
      </c>
      <c r="B46" s="83"/>
      <c r="C46" s="83"/>
      <c r="D46" s="3"/>
      <c r="E46" s="3"/>
      <c r="F46" s="3"/>
      <c r="G46" s="3"/>
      <c r="H46" s="3"/>
      <c r="I46" s="3"/>
      <c r="L46" s="33"/>
      <c r="N46" s="34"/>
      <c r="O46" s="3"/>
      <c r="P46" s="3"/>
    </row>
    <row r="47" spans="1:16" hidden="1" outlineLevel="1">
      <c r="A47" s="51"/>
      <c r="B47" s="81" t="s">
        <v>11</v>
      </c>
      <c r="C47" s="81"/>
      <c r="D47" s="3"/>
      <c r="E47" s="3"/>
      <c r="F47" s="3"/>
      <c r="G47" s="3"/>
      <c r="H47" s="3"/>
      <c r="I47" s="3"/>
      <c r="K47" s="35"/>
      <c r="L47" s="35"/>
      <c r="M47" s="3"/>
      <c r="N47" s="3"/>
      <c r="O47" s="3"/>
      <c r="P47" s="3"/>
    </row>
    <row r="48" spans="1:16" hidden="1" outlineLevel="1">
      <c r="A48" s="51" t="str">
        <f>KOPS1!$F$16</f>
        <v>Tāme sastādīta 202_.gada __.________</v>
      </c>
      <c r="B48" s="51"/>
      <c r="C48" s="5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>
      <c r="A49" s="51"/>
      <c r="B49" s="51"/>
      <c r="C49" s="5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>
      <c r="A50" s="47"/>
      <c r="B50" s="47"/>
      <c r="C50" s="47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>
      <c r="A51" s="51" t="str">
        <f>"Pārbaudīja "&amp;KOPS1!$B$57</f>
        <v>Pārbaudīja _________________________ ____________________ /__________/</v>
      </c>
      <c r="B51" s="83"/>
      <c r="C51" s="8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>
      <c r="A52" s="51"/>
      <c r="B52" s="81" t="s">
        <v>11</v>
      </c>
      <c r="C52" s="8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>
      <c r="A53" s="51" t="str">
        <f>"Sertifikāta Nr. "&amp;KOPS1!$B$59</f>
        <v xml:space="preserve">Sertifikāta Nr. </v>
      </c>
      <c r="B53" s="57"/>
      <c r="C53" s="4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KOPT</vt:lpstr>
      <vt:lpstr>KOPS1</vt:lpstr>
      <vt:lpstr>Teritorijas_sadala</vt:lpstr>
      <vt:lpstr>BŪVL</vt:lpstr>
      <vt:lpstr>BŪVL!Print_Area</vt:lpstr>
      <vt:lpstr>KOPS1!Print_Area</vt:lpstr>
      <vt:lpstr>Teritorijas_sadala!Print_Area</vt:lpstr>
      <vt:lpstr>BŪVL!Print_Titles</vt:lpstr>
      <vt:lpstr>KOPS1!Print_Titles</vt:lpstr>
      <vt:lpstr>KOPT!Print_Titles</vt:lpstr>
      <vt:lpstr>Teritorijas_sadala!Print_Titles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2024-04-10T07:10:42Z</dcterms:modified>
</cp:coreProperties>
</file>