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628"/>
  <workbookPr/>
  <mc:AlternateContent xmlns:mc="http://schemas.openxmlformats.org/markup-compatibility/2006">
    <mc:Choice Requires="x15">
      <x15ac:absPath xmlns:x15ac="http://schemas.microsoft.com/office/spreadsheetml/2010/11/ac" url="R:\Iepirkumu_un_ligumu_dala\Aktualie iepirkumi\TIRGUS_PRIEKSIZPETES_2023\2024_GADS\New folder\"/>
    </mc:Choice>
  </mc:AlternateContent>
  <xr:revisionPtr revIDLastSave="0" documentId="8_{AEF25132-2EDA-4F7D-835F-A31FE873847C}" xr6:coauthVersionLast="47" xr6:coauthVersionMax="47" xr10:uidLastSave="{00000000-0000-0000-0000-000000000000}"/>
  <bookViews>
    <workbookView xWindow="-108" yWindow="-108" windowWidth="23256" windowHeight="12576" tabRatio="887" activeTab="23" xr2:uid="{00000000-000D-0000-FFFF-FFFF00000000}"/>
  </bookViews>
  <sheets>
    <sheet name="Saturs" sheetId="1" r:id="rId1"/>
    <sheet name="Obl.pras." sheetId="23" r:id="rId2"/>
    <sheet name="1" sheetId="2" r:id="rId3"/>
    <sheet name="2" sheetId="3" r:id="rId4"/>
    <sheet name="3" sheetId="5" r:id="rId5"/>
    <sheet name="4" sheetId="6" r:id="rId6"/>
    <sheet name="5" sheetId="8" r:id="rId7"/>
    <sheet name="6" sheetId="11" r:id="rId8"/>
    <sheet name="7" sheetId="22" r:id="rId9"/>
    <sheet name="8" sheetId="10" r:id="rId10"/>
    <sheet name="9" sheetId="9" r:id="rId11"/>
    <sheet name="10" sheetId="4" r:id="rId12"/>
    <sheet name="11" sheetId="19" r:id="rId13"/>
    <sheet name="12" sheetId="20" r:id="rId14"/>
    <sheet name="13" sheetId="24" r:id="rId15"/>
    <sheet name="14" sheetId="21" r:id="rId16"/>
    <sheet name="15" sheetId="15" r:id="rId17"/>
    <sheet name="16" sheetId="16" r:id="rId18"/>
    <sheet name="17" sheetId="17" r:id="rId19"/>
    <sheet name="18" sheetId="12" r:id="rId20"/>
    <sheet name="19" sheetId="14" r:id="rId21"/>
    <sheet name="20" sheetId="18" r:id="rId22"/>
    <sheet name="21" sheetId="13" r:id="rId23"/>
    <sheet name="22" sheetId="25" r:id="rId24"/>
    <sheet name="Iekārtu tehniskā apkalpošana" sheetId="26" r:id="rId25"/>
    <sheet name="Finanšu piedāvājums" sheetId="28" r:id="rId26"/>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I58" i="28" l="1"/>
  <c r="H58" i="28"/>
  <c r="F61" i="28"/>
  <c r="F59" i="28"/>
  <c r="F58" i="28"/>
  <c r="H90" i="28"/>
  <c r="M20" i="26"/>
  <c r="N20" i="26"/>
  <c r="M19" i="26"/>
  <c r="M18" i="26"/>
  <c r="N18" i="26"/>
  <c r="H88" i="28" s="1"/>
  <c r="H87" i="28"/>
  <c r="F87" i="28"/>
  <c r="M17" i="26"/>
  <c r="N17" i="26"/>
  <c r="J12" i="1"/>
  <c r="M16" i="26"/>
  <c r="N16" i="26"/>
  <c r="H79" i="28" s="1"/>
  <c r="J11" i="1"/>
  <c r="M15" i="26"/>
  <c r="J10" i="1"/>
  <c r="I87" i="28" l="1"/>
  <c r="F66" i="28"/>
  <c r="F67" i="28"/>
  <c r="F68" i="28"/>
  <c r="F69" i="28"/>
  <c r="F72" i="28"/>
  <c r="F73" i="28"/>
  <c r="F74" i="28"/>
  <c r="F75" i="28"/>
  <c r="F76" i="28"/>
  <c r="F77" i="28"/>
  <c r="F78" i="28"/>
  <c r="F65" i="28"/>
  <c r="F62" i="28"/>
  <c r="M14" i="26"/>
  <c r="N14" i="26" s="1"/>
  <c r="N15" i="26"/>
  <c r="H62" i="28" s="1"/>
  <c r="M13" i="26"/>
  <c r="N13" i="26" s="1"/>
  <c r="H49" i="28" s="1"/>
  <c r="M12" i="26"/>
  <c r="F39" i="28"/>
  <c r="F38" i="28"/>
  <c r="F36" i="28"/>
  <c r="M11" i="26"/>
  <c r="N11" i="26"/>
  <c r="H36" i="28" s="1"/>
  <c r="M10" i="26"/>
  <c r="N10" i="26"/>
  <c r="H30" i="28" s="1"/>
  <c r="H27" i="28"/>
  <c r="M8" i="26"/>
  <c r="M9" i="26"/>
  <c r="N9" i="26" s="1"/>
  <c r="I36" i="28" l="1"/>
  <c r="I62" i="28"/>
  <c r="C83" i="9"/>
  <c r="F124" i="28" l="1"/>
  <c r="F122" i="28"/>
  <c r="F123" i="28"/>
  <c r="F121" i="28"/>
  <c r="I121" i="28" s="1"/>
  <c r="J23" i="1"/>
  <c r="F120" i="28"/>
  <c r="I120" i="28" s="1"/>
  <c r="J21" i="1"/>
  <c r="J22" i="1"/>
  <c r="F119" i="28"/>
  <c r="I119" i="28" s="1"/>
  <c r="F118" i="28"/>
  <c r="I118" i="28" s="1"/>
  <c r="F115" i="28"/>
  <c r="F116" i="28"/>
  <c r="F117" i="28"/>
  <c r="F114" i="28"/>
  <c r="F112" i="28"/>
  <c r="F111" i="28"/>
  <c r="F109" i="28"/>
  <c r="F110" i="28"/>
  <c r="F106" i="28"/>
  <c r="F108" i="28"/>
  <c r="F102" i="28"/>
  <c r="F103" i="28"/>
  <c r="F104" i="28"/>
  <c r="F105" i="28"/>
  <c r="F101" i="28"/>
  <c r="F98" i="28"/>
  <c r="I112" i="28" l="1"/>
  <c r="I106" i="28"/>
  <c r="I122" i="28"/>
  <c r="I98" i="28"/>
  <c r="F90" i="28"/>
  <c r="F91" i="28"/>
  <c r="F92" i="28"/>
  <c r="F93" i="28"/>
  <c r="F94" i="28"/>
  <c r="F95" i="28"/>
  <c r="F96" i="28"/>
  <c r="F97" i="28"/>
  <c r="F89" i="28"/>
  <c r="F88" i="28"/>
  <c r="I88" i="28" s="1"/>
  <c r="N19" i="26"/>
  <c r="H89" i="28" s="1"/>
  <c r="I90" i="28" l="1"/>
  <c r="I89" i="28"/>
  <c r="F52" i="28"/>
  <c r="F53" i="28"/>
  <c r="F54" i="28"/>
  <c r="F55" i="28"/>
  <c r="F56" i="28"/>
  <c r="F57" i="28"/>
  <c r="F49" i="28"/>
  <c r="F47" i="28"/>
  <c r="F43" i="28"/>
  <c r="F44" i="28"/>
  <c r="F45" i="28"/>
  <c r="F46" i="28"/>
  <c r="F42" i="28"/>
  <c r="F40" i="28"/>
  <c r="J9" i="1"/>
  <c r="J13" i="1"/>
  <c r="J14" i="1"/>
  <c r="J15" i="1"/>
  <c r="J16" i="1"/>
  <c r="J17" i="1"/>
  <c r="J18" i="1"/>
  <c r="J19" i="1"/>
  <c r="J20" i="1"/>
  <c r="J8" i="1"/>
  <c r="I49" i="28" l="1"/>
  <c r="F35" i="28"/>
  <c r="F34" i="28"/>
  <c r="F33" i="28"/>
  <c r="F32" i="28"/>
  <c r="F30" i="28"/>
  <c r="J7" i="1"/>
  <c r="J6" i="1"/>
  <c r="J5" i="1"/>
  <c r="F29" i="28"/>
  <c r="F27" i="28"/>
  <c r="I27" i="28" s="1"/>
  <c r="J4" i="1"/>
  <c r="F82" i="28"/>
  <c r="F83" i="28"/>
  <c r="F84" i="28"/>
  <c r="F85" i="28"/>
  <c r="F86" i="28"/>
  <c r="F79" i="28"/>
  <c r="F21" i="28"/>
  <c r="F26" i="28"/>
  <c r="F25" i="28"/>
  <c r="F24" i="28"/>
  <c r="F22" i="28"/>
  <c r="J3" i="1"/>
  <c r="F8" i="28"/>
  <c r="F9" i="28"/>
  <c r="F10" i="28"/>
  <c r="F12" i="28"/>
  <c r="F13" i="28"/>
  <c r="F14" i="28"/>
  <c r="F15" i="28"/>
  <c r="F16" i="28"/>
  <c r="F18" i="28"/>
  <c r="F19" i="28"/>
  <c r="F20" i="28"/>
  <c r="F7" i="28"/>
  <c r="F4" i="28"/>
  <c r="M7" i="26"/>
  <c r="N7" i="26" s="1"/>
  <c r="H4" i="28" s="1"/>
  <c r="J2" i="1"/>
  <c r="M26" i="26"/>
  <c r="M25" i="26"/>
  <c r="N12" i="26"/>
  <c r="H40" i="28" s="1"/>
  <c r="I40" i="28" s="1"/>
  <c r="N8" i="26"/>
  <c r="H22" i="28" s="1"/>
  <c r="I79" i="28" l="1"/>
  <c r="I30" i="28"/>
  <c r="N25" i="26"/>
  <c r="I22" i="28"/>
  <c r="I4" i="28"/>
</calcChain>
</file>

<file path=xl/sharedStrings.xml><?xml version="1.0" encoding="utf-8"?>
<sst xmlns="http://schemas.openxmlformats.org/spreadsheetml/2006/main" count="2395" uniqueCount="1390">
  <si>
    <t>Pacientu monitori</t>
  </si>
  <si>
    <t>Inhalators</t>
  </si>
  <si>
    <t>Infūzijas sūknis</t>
  </si>
  <si>
    <t xml:space="preserve">1. pozīcija - Pacientu monitors </t>
  </si>
  <si>
    <t>Nr.</t>
  </si>
  <si>
    <t xml:space="preserve">Preces nosaukums, veicamās funkcijas, tehniskās prasības un komplektācija </t>
  </si>
  <si>
    <t>Skaits, gab.****</t>
  </si>
  <si>
    <t>Piemērs</t>
  </si>
  <si>
    <t xml:space="preserve">1. </t>
  </si>
  <si>
    <t>Nosaukums:  Pacientu monitors</t>
  </si>
  <si>
    <t>1.1.</t>
  </si>
  <si>
    <t xml:space="preserve">Veicamās funkcijas: </t>
  </si>
  <si>
    <t>1.1.1.</t>
  </si>
  <si>
    <t>Pacientu vitālo funkciju monitorēšana (EKG, SpO2, neinvazīvais asinsspiediens, temperatūra) monitorēšana</t>
  </si>
  <si>
    <t>1.2.</t>
  </si>
  <si>
    <t xml:space="preserve">Tehniskās prasības: </t>
  </si>
  <si>
    <t>1.2.1.</t>
  </si>
  <si>
    <t>1.2.2.</t>
  </si>
  <si>
    <t>Ir iespēja vienlaicīgi novērot vismaz 6 kanālus</t>
  </si>
  <si>
    <t>1.2.3.</t>
  </si>
  <si>
    <t>Trauksmes režīmi visiem parametriem ar vizualizāciju uz ekrāna un skaņas indikāciju</t>
  </si>
  <si>
    <t>1.2.4.</t>
  </si>
  <si>
    <t>Pacientu režīmi: jaundzimušais, pediatriskais, pieaugušais</t>
  </si>
  <si>
    <t>1.2.5.</t>
  </si>
  <si>
    <t>Darbināms no akumulatora un no tīkla</t>
  </si>
  <si>
    <t>1.2.6.</t>
  </si>
  <si>
    <t>Ir iespēja eksportēt  datus no pacienta monitora uz slimnīcā esošo centrālo darba staciju Edan MFM- CMS</t>
  </si>
  <si>
    <t>1.2.7.</t>
  </si>
  <si>
    <t>Iekārta aprīkota ar ratiņiem</t>
  </si>
  <si>
    <t>1.2.8.</t>
  </si>
  <si>
    <t>Iekārtas ratiņi ar aprīkoti ar groziņu piederumu glabāšanai</t>
  </si>
  <si>
    <t>1.2.9.</t>
  </si>
  <si>
    <t>Riteņu protektors: termoplastiska gumija vai analogs</t>
  </si>
  <si>
    <t>1.2.10.</t>
  </si>
  <si>
    <r>
      <t>Skābekla saturācijas un pulsa mērīšanas funkcija:</t>
    </r>
    <r>
      <rPr>
        <sz val="11"/>
        <color rgb="FFFF0000"/>
        <rFont val="Times New Roman"/>
        <family val="1"/>
        <charset val="186"/>
      </rPr>
      <t xml:space="preserve"> </t>
    </r>
  </si>
  <si>
    <t>1.2.10.1.</t>
  </si>
  <si>
    <t>Perfūzijas indeksa kalkulāciju un SpO2 mērījumu attēlošanu skaitliskās izteiksmes veidā procentos</t>
  </si>
  <si>
    <t>1.2.10.2.</t>
  </si>
  <si>
    <t>SpO2 mērīšanas diapazons no 70 līdz 100%</t>
  </si>
  <si>
    <t>1.2.10.3.</t>
  </si>
  <si>
    <t>Mērījumu kļūda ne lielāka par ± 2%  robežās no 70 līdz 100%</t>
  </si>
  <si>
    <t>1.2.10.4.</t>
  </si>
  <si>
    <t>Pulsa frekvences mērīšana diapazonā ne mazāk kā no 30 līdz 240 reiz./ min</t>
  </si>
  <si>
    <t>1.2.11.</t>
  </si>
  <si>
    <t>Neinvazīvā arteriālā asinsspiediena mērīšana funkcija:</t>
  </si>
  <si>
    <t>1.2.11.1.</t>
  </si>
  <si>
    <t>Mērīšanas metode: oscilometriskā</t>
  </si>
  <si>
    <t>1.2.11.2</t>
  </si>
  <si>
    <t>Attēlošana skaitliskās izteiksmes veidā mm Hg st. (sistoliskais, diastoliskais un vidējais aritmētiskais spiediens)</t>
  </si>
  <si>
    <t>1.2.11.3</t>
  </si>
  <si>
    <t>Uzpūstās manšetes funkcija vēnas punkcijai</t>
  </si>
  <si>
    <t>1.2.11.4</t>
  </si>
  <si>
    <t>Mērījumu kļūda ne lielāka kā ± 5 mm Hg st.</t>
  </si>
  <si>
    <t>1.2.11.5</t>
  </si>
  <si>
    <t>Mērījumu diapazons pieaugušajiem ne mazāk kā 30 līdz 270 mm Hg st. (sistoliskais spiediens) un ne mazāk kā 10 līdz 240 mm Hg st. (diastoliskais spiediens)</t>
  </si>
  <si>
    <t>1.2.11.6</t>
  </si>
  <si>
    <t>Ir manšetes spiediena pārplūdes aizsardzība (over pressure protection)</t>
  </si>
  <si>
    <t>1.2.12</t>
  </si>
  <si>
    <t>EKG - elektrokardiogrammas reģistrēšanas funkcija:</t>
  </si>
  <si>
    <t>1.2.12.1</t>
  </si>
  <si>
    <t>1.2.12.2</t>
  </si>
  <si>
    <t>Kļūda: ne lielāka par ±5%</t>
  </si>
  <si>
    <t>1.2.12.3</t>
  </si>
  <si>
    <t>Aizsardzība no defibrilācijas</t>
  </si>
  <si>
    <t>1.2.12.4</t>
  </si>
  <si>
    <t>Kardiostimulatora atpazīšanas funkcija</t>
  </si>
  <si>
    <t>1.2.12.5</t>
  </si>
  <si>
    <t>Sirdsdarbības noteikšana no EKG</t>
  </si>
  <si>
    <t>1.2.12.6</t>
  </si>
  <si>
    <t>EKG signāla mēroga regulēšana</t>
  </si>
  <si>
    <t>1.3</t>
  </si>
  <si>
    <r>
      <t xml:space="preserve">Komplektācija </t>
    </r>
    <r>
      <rPr>
        <i/>
        <sz val="11"/>
        <color theme="1"/>
        <rFont val="Times New Roman"/>
        <family val="1"/>
        <charset val="186"/>
      </rPr>
      <t>(iekļauta iekārtas cenā, tiek piegādāta kopā ar katru iekārtu)</t>
    </r>
    <r>
      <rPr>
        <b/>
        <i/>
        <sz val="11"/>
        <color theme="1"/>
        <rFont val="Times New Roman"/>
        <family val="1"/>
        <charset val="186"/>
      </rPr>
      <t>:</t>
    </r>
  </si>
  <si>
    <t>1.3.1</t>
  </si>
  <si>
    <t>Monitors</t>
  </si>
  <si>
    <t>1.3.2</t>
  </si>
  <si>
    <t>Barošanas bloks</t>
  </si>
  <si>
    <t>1.3.3</t>
  </si>
  <si>
    <t>Statīvs uz riteņiem ar piederumu groziņu</t>
  </si>
  <si>
    <t>1.3.4</t>
  </si>
  <si>
    <t>Sensors SpO2:</t>
  </si>
  <si>
    <t>1.3.4.1</t>
  </si>
  <si>
    <t>Jaundzimušo, daudzreizlietojams (1gab) vai vienreizlietojams (20 gab)</t>
  </si>
  <si>
    <t>1.3.4.2</t>
  </si>
  <si>
    <t>Pediatriskais, daudzreizlietojamais, pirksta</t>
  </si>
  <si>
    <t>1.3.4.3</t>
  </si>
  <si>
    <t>Pieaugušo, daudzreizlietojamais, pirksta</t>
  </si>
  <si>
    <t>1.3.4.4</t>
  </si>
  <si>
    <t>Kabelis savienojošais SpO2, daudzreizlietojams, garums vismaz 3m, ja nepieciešams</t>
  </si>
  <si>
    <t>1.3.5</t>
  </si>
  <si>
    <t>Manšetes, daudzreizlietojamās:</t>
  </si>
  <si>
    <t>1.3.5.1</t>
  </si>
  <si>
    <t>Jaundzimušo, 10-15 cm +/- 4 cm</t>
  </si>
  <si>
    <t>1.3.5.2</t>
  </si>
  <si>
    <t>Pediatriskā, 14 - 20 cm +/- 4 cm</t>
  </si>
  <si>
    <t>1.3.5.3</t>
  </si>
  <si>
    <t>Pieaugušo S, 18 - 26 cm +/- 4 cm</t>
  </si>
  <si>
    <t>1.3.5.4</t>
  </si>
  <si>
    <t>Pieaugušo, 22 - 36 cm +/- 4 cm</t>
  </si>
  <si>
    <t>1.3.5.5</t>
  </si>
  <si>
    <t>Kabelis savienojošais neinvazīvā asinspiediena</t>
  </si>
  <si>
    <t>1.3.6</t>
  </si>
  <si>
    <t>EKG mērīšana:</t>
  </si>
  <si>
    <t>1.3.6.1</t>
  </si>
  <si>
    <t>Daudzreizlietojamais EKG kabelis 3 novadījumu  (jaundzimušo)</t>
  </si>
  <si>
    <t>1.3.6.2</t>
  </si>
  <si>
    <t>Daudzreizlietojamais EKG kabelis 3 novadījumu  (pediatriskais/pieaugušo)</t>
  </si>
  <si>
    <t>1.3.6.3</t>
  </si>
  <si>
    <t>Savienojošais kabelis EKG mērījumu nodrošināšanai</t>
  </si>
  <si>
    <t>Manšetes, daudzreizlietojamās</t>
  </si>
  <si>
    <t xml:space="preserve">Citi piederumi, kas nepieciešamas piedāvātajai iekārtai, lai nodrošinātu tehniskajā aprakstā norādīto funkcionalitāti un/vai pieejamie papildinājumi. (rindiņas atļauts papildināt zemāk pēc nepieciešamības, vienā rindinā ierakstīt ne vairāk kā vienu piederumu) </t>
  </si>
  <si>
    <t>Skaits, gab.***</t>
  </si>
  <si>
    <t xml:space="preserve">Displeja izmērs ne mazāk kā 10” pa diagonāli </t>
  </si>
  <si>
    <t xml:space="preserve">Pacientu monitors </t>
  </si>
  <si>
    <t>Pretendenta piedāvājums, atsauce uz informatīvo materiālu (Informatīvā materiāla nosaukums, lpp.)</t>
  </si>
  <si>
    <t>Nosaukums</t>
  </si>
  <si>
    <t>Skaits***</t>
  </si>
  <si>
    <t>1.</t>
  </si>
  <si>
    <t>15.</t>
  </si>
  <si>
    <t>2.</t>
  </si>
  <si>
    <t>(Norādīt piedāvātās iekārtas ražotāju un modeli)</t>
  </si>
  <si>
    <t>Veicamās funkcijas:</t>
  </si>
  <si>
    <t>Tehniskās prasības:</t>
  </si>
  <si>
    <t>Zāļu ievadīšana caur elpceļiem intensīvas noslodzes apstākļos</t>
  </si>
  <si>
    <t>Darbības princips: Kompresora</t>
  </si>
  <si>
    <t>Kompresora daļas svars nepārsniedz 2 kg</t>
  </si>
  <si>
    <t>Barošanas avots (maiņstrāvas): 220-240 V, 50/60 Hz</t>
  </si>
  <si>
    <t>Kompresora plūsma vismaz 5 l/min</t>
  </si>
  <si>
    <t>Ir iespējams nodrošināt dažādus ieelpojamo daļiņu izmērus</t>
  </si>
  <si>
    <r>
      <t xml:space="preserve">Maksimālā miglotāja ietilpība ne lielāka kā </t>
    </r>
    <r>
      <rPr>
        <sz val="12"/>
        <color rgb="FF000000"/>
        <rFont val="Times New Roman"/>
        <family val="1"/>
        <charset val="186"/>
      </rPr>
      <t>10 ml</t>
    </r>
  </si>
  <si>
    <r>
      <t>Daļiņas ar izmēru &lt; 5 µm attiecība pret visām ieelpojamām daļiņām ir diapazonā 60 -</t>
    </r>
    <r>
      <rPr>
        <sz val="12"/>
        <color rgb="FF000000"/>
        <rFont val="Times New Roman"/>
        <family val="1"/>
        <charset val="186"/>
      </rPr>
      <t xml:space="preserve"> 80% pie dažādiem piederumu komplektiem</t>
    </r>
  </si>
  <si>
    <t>4.2.8.</t>
  </si>
  <si>
    <r>
      <t xml:space="preserve">Skaņa miglojot ne vairāk kā </t>
    </r>
    <r>
      <rPr>
        <sz val="12"/>
        <color rgb="FF000000"/>
        <rFont val="Times New Roman"/>
        <family val="1"/>
        <charset val="186"/>
      </rPr>
      <t>60 dBA (1 m attālumā)</t>
    </r>
  </si>
  <si>
    <t>4.2.9.</t>
  </si>
  <si>
    <t>Izmantojams antibiotiķu, bronhodilatatoru, steroīdu un  pulmozyme miglošanai</t>
  </si>
  <si>
    <t>4.2.10.</t>
  </si>
  <si>
    <t>Inhalators ir paredzēts lietošanai gan bērniem, gan pieaugušajiem</t>
  </si>
  <si>
    <t>4.2.11.</t>
  </si>
  <si>
    <t>Miglotājs aprīkots ar vārstu, lai samazinātu zāļu zudumu</t>
  </si>
  <si>
    <t>4.2.12.</t>
  </si>
  <si>
    <t>Miglotājs ir aprīkots ar pārtraucēju, lai būtu iespējams samazināt zāļu noplūdi izelpas laikā</t>
  </si>
  <si>
    <r>
      <t xml:space="preserve">Piederumu komplekts, kas nodrošina ieelpojamo daļiņu vidējo aerodinamisko diametru  (MMAD) ne lielāku par 4 </t>
    </r>
    <r>
      <rPr>
        <sz val="11"/>
        <color theme="1"/>
        <rFont val="Calibri"/>
        <family val="2"/>
        <charset val="186"/>
      </rPr>
      <t>µm</t>
    </r>
  </si>
  <si>
    <t>4.4.</t>
  </si>
  <si>
    <t>4.4.1.</t>
  </si>
  <si>
    <t>Iekārtas transporta soma</t>
  </si>
  <si>
    <r>
      <t xml:space="preserve">Nosaukums: Inhalators </t>
    </r>
    <r>
      <rPr>
        <i/>
        <sz val="11"/>
        <color rgb="FF000000"/>
        <rFont val="Times New Roman"/>
        <family val="1"/>
        <charset val="186"/>
      </rPr>
      <t>(Norādīt piedāvātās iekārtas ražotāju un modeli)</t>
    </r>
  </si>
  <si>
    <t>5.</t>
  </si>
  <si>
    <t>3.</t>
  </si>
  <si>
    <t>6.</t>
  </si>
  <si>
    <t>4.</t>
  </si>
  <si>
    <t>2. pozīcija - Inhalators</t>
  </si>
  <si>
    <r>
      <t>2.</t>
    </r>
    <r>
      <rPr>
        <sz val="7"/>
        <color theme="1"/>
        <rFont val="Times New Roman"/>
        <family val="1"/>
        <charset val="186"/>
      </rPr>
      <t xml:space="preserve">     </t>
    </r>
    <r>
      <rPr>
        <sz val="11"/>
        <color theme="1"/>
        <rFont val="Times New Roman"/>
        <family val="1"/>
        <charset val="186"/>
      </rPr>
      <t> </t>
    </r>
  </si>
  <si>
    <r>
      <t>2.1.1.</t>
    </r>
    <r>
      <rPr>
        <sz val="7"/>
        <color theme="1"/>
        <rFont val="Times New Roman"/>
        <family val="1"/>
        <charset val="186"/>
      </rPr>
      <t xml:space="preserve">        </t>
    </r>
    <r>
      <rPr>
        <sz val="11"/>
        <color theme="1"/>
        <rFont val="Times New Roman"/>
        <family val="1"/>
        <charset val="186"/>
      </rPr>
      <t> </t>
    </r>
  </si>
  <si>
    <r>
      <t>2.2.1.</t>
    </r>
    <r>
      <rPr>
        <sz val="7"/>
        <color theme="1"/>
        <rFont val="Times New Roman"/>
        <family val="1"/>
        <charset val="186"/>
      </rPr>
      <t xml:space="preserve">        </t>
    </r>
    <r>
      <rPr>
        <sz val="11"/>
        <color theme="1"/>
        <rFont val="Times New Roman"/>
        <family val="1"/>
        <charset val="186"/>
      </rPr>
      <t> </t>
    </r>
  </si>
  <si>
    <r>
      <t>2.2.2.</t>
    </r>
    <r>
      <rPr>
        <sz val="7"/>
        <color theme="1"/>
        <rFont val="Times New Roman"/>
        <family val="1"/>
        <charset val="186"/>
      </rPr>
      <t xml:space="preserve">        </t>
    </r>
    <r>
      <rPr>
        <sz val="11"/>
        <color theme="1"/>
        <rFont val="Times New Roman"/>
        <family val="1"/>
        <charset val="186"/>
      </rPr>
      <t> </t>
    </r>
  </si>
  <si>
    <r>
      <t>2.2.3.</t>
    </r>
    <r>
      <rPr>
        <sz val="7"/>
        <color theme="1"/>
        <rFont val="Times New Roman"/>
        <family val="1"/>
        <charset val="186"/>
      </rPr>
      <t xml:space="preserve">        </t>
    </r>
    <r>
      <rPr>
        <sz val="11"/>
        <color theme="1"/>
        <rFont val="Times New Roman"/>
        <family val="1"/>
        <charset val="186"/>
      </rPr>
      <t> </t>
    </r>
  </si>
  <si>
    <r>
      <t>2.2.4.</t>
    </r>
    <r>
      <rPr>
        <sz val="7"/>
        <color theme="1"/>
        <rFont val="Times New Roman"/>
        <family val="1"/>
        <charset val="186"/>
      </rPr>
      <t xml:space="preserve">        </t>
    </r>
    <r>
      <rPr>
        <sz val="11"/>
        <color theme="1"/>
        <rFont val="Times New Roman"/>
        <family val="1"/>
        <charset val="186"/>
      </rPr>
      <t> </t>
    </r>
  </si>
  <si>
    <r>
      <t>2.2.5.</t>
    </r>
    <r>
      <rPr>
        <sz val="7"/>
        <color theme="1"/>
        <rFont val="Times New Roman"/>
        <family val="1"/>
        <charset val="186"/>
      </rPr>
      <t xml:space="preserve">        </t>
    </r>
    <r>
      <rPr>
        <sz val="11"/>
        <color theme="1"/>
        <rFont val="Times New Roman"/>
        <family val="1"/>
        <charset val="186"/>
      </rPr>
      <t> </t>
    </r>
  </si>
  <si>
    <r>
      <t>2.2.6.</t>
    </r>
    <r>
      <rPr>
        <sz val="7"/>
        <color theme="1"/>
        <rFont val="Times New Roman"/>
        <family val="1"/>
        <charset val="186"/>
      </rPr>
      <t xml:space="preserve">        </t>
    </r>
    <r>
      <rPr>
        <sz val="11"/>
        <color theme="1"/>
        <rFont val="Times New Roman"/>
        <family val="1"/>
        <charset val="186"/>
      </rPr>
      <t> </t>
    </r>
  </si>
  <si>
    <r>
      <t>2.2.7.</t>
    </r>
    <r>
      <rPr>
        <sz val="7"/>
        <color theme="1"/>
        <rFont val="Times New Roman"/>
        <family val="1"/>
        <charset val="186"/>
      </rPr>
      <t xml:space="preserve">        </t>
    </r>
    <r>
      <rPr>
        <sz val="11"/>
        <color theme="1"/>
        <rFont val="Times New Roman"/>
        <family val="1"/>
        <charset val="186"/>
      </rPr>
      <t> </t>
    </r>
  </si>
  <si>
    <t>2.2.8.</t>
  </si>
  <si>
    <t>2.2.9.</t>
  </si>
  <si>
    <t>2.2.10.</t>
  </si>
  <si>
    <t>2.2.11.</t>
  </si>
  <si>
    <t>2.2.12.</t>
  </si>
  <si>
    <r>
      <t>2.3.1.</t>
    </r>
    <r>
      <rPr>
        <sz val="7"/>
        <color theme="1"/>
        <rFont val="Times New Roman"/>
        <family val="1"/>
        <charset val="186"/>
      </rPr>
      <t xml:space="preserve">        </t>
    </r>
    <r>
      <rPr>
        <sz val="11"/>
        <color theme="1"/>
        <rFont val="Times New Roman"/>
        <family val="1"/>
        <charset val="186"/>
      </rPr>
      <t> </t>
    </r>
  </si>
  <si>
    <t>1</t>
  </si>
  <si>
    <t>Nodrošina automātiskus asinsspiediena un pulsa mērījumus</t>
  </si>
  <si>
    <t>Displejs rezultātu atspoguļošanai</t>
  </si>
  <si>
    <t>Sistoliskā un diastoliskā spiediena mērīšana:</t>
  </si>
  <si>
    <t>Mērīšanas diapazons sistoliskajam spiedienam ne mazāks par 60-250 mmHg</t>
  </si>
  <si>
    <t>Mērīšanas diapazons diastoliskajam spiedienam ne mazāks par 30-220 mmHg</t>
  </si>
  <si>
    <t>Asinsspiediena mērījuma laikā pulsa noteikšana:</t>
  </si>
  <si>
    <t>Mērīšanas diapazons ne mazāks par 40-199 sit/min.</t>
  </si>
  <si>
    <t>Maināmas manšetes</t>
  </si>
  <si>
    <t xml:space="preserve">Iekļaut komplektācijā manšetes, lai nodrošinātu mērījumus dažādiem pieaugušo pacientu roku diametriem (normāliem/īpaši lieliem) </t>
  </si>
  <si>
    <t>1. manšete</t>
  </si>
  <si>
    <t>2. manšete</t>
  </si>
  <si>
    <t>3. manšete</t>
  </si>
  <si>
    <t>4. manšete</t>
  </si>
  <si>
    <t>5. manšete</t>
  </si>
  <si>
    <t>Piemērots lietošanai veselības aprūpes iestādēs (nav mājas lietošanas pašpārbaudes ierīce)</t>
  </si>
  <si>
    <t>Barošanu nodrošina baterijas vai akumulators (akumulatora gadījumā komplektācijā jāiekļauj lādētājs (katrai iekārtai savs lādētājs))</t>
  </si>
  <si>
    <t>Asinsspiediena mērītājs</t>
  </si>
  <si>
    <t xml:space="preserve">Lādētājs (ja attiecināms) </t>
  </si>
  <si>
    <t xml:space="preserve">Citi piederumi vai papildus komplektācija, kas nepieciešamas piedāvātajai ierīcei, lai nodrošinātu tehniskajā aprakstā norādīto funkcionalitāti. (rindiņas atļauts papildināt zemāk pēc nepieciešamības, vienā rindiņā ierakstīt ne vairāk kā vienu piederumu) </t>
  </si>
  <si>
    <t xml:space="preserve">Vismaz piecu dažādu izmēru manšetes, kuras nosedz izmēru diapazonu vismaz no 15 -40 cm. Norādīt izmērus: </t>
  </si>
  <si>
    <t>20</t>
  </si>
  <si>
    <t>3.1.</t>
  </si>
  <si>
    <t>3.1.1.</t>
  </si>
  <si>
    <t>3.2.</t>
  </si>
  <si>
    <t>3.2.1.</t>
  </si>
  <si>
    <t>3.2.2.</t>
  </si>
  <si>
    <t>3.2.3.</t>
  </si>
  <si>
    <t>3.2.4.</t>
  </si>
  <si>
    <t>3.2.5.</t>
  </si>
  <si>
    <t>3.2.7.</t>
  </si>
  <si>
    <t>3.2.8.</t>
  </si>
  <si>
    <t>3.2.9.</t>
  </si>
  <si>
    <t>3.2.10.</t>
  </si>
  <si>
    <t>3.2.11.</t>
  </si>
  <si>
    <t>3.2.12.</t>
  </si>
  <si>
    <t>3.2.13.</t>
  </si>
  <si>
    <t>3.2.14.</t>
  </si>
  <si>
    <t>3.3.</t>
  </si>
  <si>
    <t>3.3.1.</t>
  </si>
  <si>
    <t>3.3.2.</t>
  </si>
  <si>
    <t>3.3.4.</t>
  </si>
  <si>
    <t>Precīza medikamentu dozēta vienlaicīga ievade un uzraudzība noteiktā laika posmā</t>
  </si>
  <si>
    <t>4.2.1.</t>
  </si>
  <si>
    <t>Ātruma titrēšana infūzijas laikā</t>
  </si>
  <si>
    <t>4.2.2.</t>
  </si>
  <si>
    <t>Bolus funkcija</t>
  </si>
  <si>
    <t>4.2.3.</t>
  </si>
  <si>
    <t>Infūzijas ātrums intervālā 1 - 99,9 ml/h iestatāms ar soli ne lielāku kā 0,01 ml/h;
intervālā 100,0 - 999 ml/h iestatāms ar soli ne lielāku kā 0,1 ml/h</t>
  </si>
  <si>
    <t>4.2.4.</t>
  </si>
  <si>
    <t>Maināms oklūzijas spiediena līmenis ar spiediena trauksmes līmeņa uzstādīšanas iespēju līdz vismaz 1 bar</t>
  </si>
  <si>
    <t>4.2.5.</t>
  </si>
  <si>
    <t>Plūsmas ātruma uzstādīšana vismaz no 1 - 999 ml/h</t>
  </si>
  <si>
    <t>4.2.6.</t>
  </si>
  <si>
    <t xml:space="preserve">Darbība no individuālās modulārās stacijas vai no 220-240 V, 50 Hz strāvas avota un automātiski uzlādējamas baterijas </t>
  </si>
  <si>
    <t>4.2.7.</t>
  </si>
  <si>
    <t>Ir iespējams aprīkot ar pilienu sensoru</t>
  </si>
  <si>
    <t xml:space="preserve">KVO ātrums vismaz no 0,1 - 3 ml/h </t>
  </si>
  <si>
    <t xml:space="preserve">Ievades precizitāte vismaz ± 2% </t>
  </si>
  <si>
    <t>Gaisa detektēšana ne sliktāka kā 20 µl, ir gaisa akumulācijas funkcija</t>
  </si>
  <si>
    <t>Priekšējais korpuss/panelis sastāv no displeja indikatoriem un klaviatūras</t>
  </si>
  <si>
    <t>Strāvas avota traucējumu gadījumā integrēta uzlādējama baterija spēj nodrošināt infūziju ar vidējo ātrumu 100 ml/h vismaz 12 stundas</t>
  </si>
  <si>
    <t>4.2.13.</t>
  </si>
  <si>
    <t>Svars ne lielāks kā 2 kg</t>
  </si>
  <si>
    <t>4.2.14.</t>
  </si>
  <si>
    <t>Sūknī ievietojamas viena veida sistēmas</t>
  </si>
  <si>
    <t>Skaņas un vizuālās trauksmes:</t>
  </si>
  <si>
    <t>Gaiss sistēmā (air-in-line)</t>
  </si>
  <si>
    <t>Oklūzija sistēmas augšējā un apakšējā daļā</t>
  </si>
  <si>
    <t>Nepietiekams akumulatora uzlādes līmenis</t>
  </si>
  <si>
    <t>Nepareizi ievietota vai nostiprināta sistēma</t>
  </si>
  <si>
    <t>Iespēja stiprināt pie infūzijas statīva</t>
  </si>
  <si>
    <r>
      <t xml:space="preserve">Komplektācija </t>
    </r>
    <r>
      <rPr>
        <i/>
        <sz val="11"/>
        <color theme="1"/>
        <rFont val="Times New Roman"/>
        <family val="1"/>
        <charset val="186"/>
      </rPr>
      <t>(iekļauta iekārtas cenā, tiek piegādāta kopā ar katru iekārtu)</t>
    </r>
    <r>
      <rPr>
        <sz val="11"/>
        <color theme="1"/>
        <rFont val="Times New Roman"/>
        <family val="1"/>
        <charset val="186"/>
      </rPr>
      <t>:</t>
    </r>
  </si>
  <si>
    <t>Ārējais barošanas bloks (ja attiecināms)</t>
  </si>
  <si>
    <t>Stiprinājums pie infūzijas statīva (gadījumā, ja iekārta nav aprīkota ar iebūvētu risinājumu)</t>
  </si>
  <si>
    <t>Modulārās stacijas ar vismaz 4 uzlādes vietām, saderīgas ar piedāvātajiem sūkņiem</t>
  </si>
  <si>
    <t>Pilienu sensors</t>
  </si>
  <si>
    <t>Šķidrumu atsūkšana - elpceļu sanācija</t>
  </si>
  <si>
    <t>6.2.1.</t>
  </si>
  <si>
    <t>Aprīkots ar rokturi ērtai pārvietošanai</t>
  </si>
  <si>
    <t>6.2.2.</t>
  </si>
  <si>
    <t>Pielietojams visu vecumu pacientiem</t>
  </si>
  <si>
    <t>6.2.3.</t>
  </si>
  <si>
    <t>Maksimālais skaņas līmenis &lt; 65 dBA pie maksimālā uzstādītā vakuuma līmeņa</t>
  </si>
  <si>
    <t>6.2.4.</t>
  </si>
  <si>
    <t>Aprīkots ar vakuuma līmeņa regulētāju</t>
  </si>
  <si>
    <t>6.2.5.</t>
  </si>
  <si>
    <t>Precīzi un viegli regulējams vakuuma līmenis, maksimālais vakuuma līmenis ne mazāks kā -80 kPa (-0.8 bar/-600 mmHg)</t>
  </si>
  <si>
    <t>6.2.6.</t>
  </si>
  <si>
    <t>Maksimālā atsūkšanas plūsma vismaz 30 l/min</t>
  </si>
  <si>
    <t>6.2.7.</t>
  </si>
  <si>
    <t>Labi pārredzams spiediena manometrs ar kPa, bar vai mmHg iedaļām</t>
  </si>
  <si>
    <t>6.2.8.</t>
  </si>
  <si>
    <t>Spiediena manometra precizitāte ± 5 % visā spiediena diapazonā</t>
  </si>
  <si>
    <t>6.2.9.</t>
  </si>
  <si>
    <t>Ar maināmiem mitruma/bakteriālajiem filtriem pirms atsūkšanas caurulītes ieejas vakuumsūknī</t>
  </si>
  <si>
    <t>6.2.10.</t>
  </si>
  <si>
    <t>Savietojams ar Pennine CT-4024/VC atsūkšanas savienojošajām caurulītēm</t>
  </si>
  <si>
    <t>Ārējie izmēri kopā ar savācējtrauku ne lielāki kā 400 mm x 400 mm x 250 mm (augstums x platums x dziļums)</t>
  </si>
  <si>
    <t>6.2.12.</t>
  </si>
  <si>
    <t>Vakuumsūkņa darbība no 220-240V, 50Hz maiņstrāvas avota un atkārtoti lādējama akumulatora</t>
  </si>
  <si>
    <t>Vakuumsūknis spējīgs strādāt no akumulatora vismaz 45 min</t>
  </si>
  <si>
    <t xml:space="preserve">Svars (kopā ar akumulatoru) ne lielāks kā 4,5 kg </t>
  </si>
  <si>
    <t>Visas vakuumsūkņa pirmreizējai darbībai nepieciešamās savienojošās caurules, adapteri un filtri</t>
  </si>
  <si>
    <t>Daudzreizlietojams autoklāvējams savācējtrauks ar tilpumu vismaz 1 L un ne lielāku kā 2 L, savācējtrauks aprīkots ar pārplūdes aizsardzības vārstu</t>
  </si>
  <si>
    <t>Rezerves daudzreizlietojams autoklāvējams savācējtrauks ar tilpumu vismaz 1 L un ne lielāku kā 2 L, savācējtrauks aprīkots ar pārplūdes aizsardzības vārstu</t>
  </si>
  <si>
    <t>Barošanas kabelis</t>
  </si>
  <si>
    <t>5.1.</t>
  </si>
  <si>
    <t>5.1.1.</t>
  </si>
  <si>
    <t>5.2.</t>
  </si>
  <si>
    <t>5.2.1.</t>
  </si>
  <si>
    <t>5.2.2.</t>
  </si>
  <si>
    <t>7.</t>
  </si>
  <si>
    <t>Precīza un dozēta enterālā maisījuma ievade un uzraudzība noteiktā laika posmā no maisa ar enterālo maisījumu</t>
  </si>
  <si>
    <t xml:space="preserve">Ātruma titrēšanas iespēja enterālā maisījuma ievades laikā </t>
  </si>
  <si>
    <t>Infūzijas parametri:</t>
  </si>
  <si>
    <t>Ievadīšanas plūsmas ātruma diapazons (RATE) no vismaz 1 ml/h līdz vismaz 400 ml/h</t>
  </si>
  <si>
    <t>Ievadāmā šķidruma daudzuma diapazons (VTBI) vismaz no 1 ml līdz vismaz 4000 ml</t>
  </si>
  <si>
    <t>Ievadītā daudzuma reģistrēšanas diapazons (VI) no 0 ml līdz vismaz 4000 ml</t>
  </si>
  <si>
    <t>Ievadīšanas plūsmas ātruma un tilpuma precizitāte ± 5 %</t>
  </si>
  <si>
    <t>Sistēmā esošo gaisa burbuļu detektēšana - gaisa burbuļu izmērs ne mazāks kā 500 µl</t>
  </si>
  <si>
    <t>Oklūzijas spiediena detektēšana ieplūdē - vismaz -250 mmHg</t>
  </si>
  <si>
    <t>Oklūzijas spiediena detektēšana izplūdē - vismaz 620 mmHg</t>
  </si>
  <si>
    <t>Oklūzijas spiediena precizitāte ne zemāka par ±200mBar</t>
  </si>
  <si>
    <t>Aprīkots ar displeju, kas sastāv no displeja indikatoriem un klaviatūras</t>
  </si>
  <si>
    <t>Displejs attēlo enterālā maisījuma ievades ātrumu, ievadei paredzēto daudzumu un ievadīto daudzumu</t>
  </si>
  <si>
    <t>Oklūzija sistēmā</t>
  </si>
  <si>
    <t>Barošanas avota parametri:</t>
  </si>
  <si>
    <t>Darbība no 220-240 V, 50 Hz strāvas avota un iebūvētas automātiski uzlādējamas baterijas</t>
  </si>
  <si>
    <t>Akumulatora darbības laiks vismaz 6 stundas ar ātrumu 25 ml/h</t>
  </si>
  <si>
    <t>Akumulatoru uzlāde, līdz 90 % mazāk kā 6 h</t>
  </si>
  <si>
    <t xml:space="preserve">Iekārtas svars ne lielāks par 500 g </t>
  </si>
  <si>
    <t>Aprīkots ar stiprinājumu pie i/venozo sistēmu statīva</t>
  </si>
  <si>
    <t>Iekārta tiek piegādāta pilnā komplektācijā pirmreizējai lietošanai</t>
  </si>
  <si>
    <t>7.1.</t>
  </si>
  <si>
    <t>7.1.1.</t>
  </si>
  <si>
    <t>7.2.</t>
  </si>
  <si>
    <t>7.2.1.</t>
  </si>
  <si>
    <t>7.2.2.</t>
  </si>
  <si>
    <t>7.2.3.</t>
  </si>
  <si>
    <t>7.2.4.</t>
  </si>
  <si>
    <t>7.2.5.</t>
  </si>
  <si>
    <t>Sūknis enterālās barošanas</t>
  </si>
  <si>
    <t>8.</t>
  </si>
  <si>
    <t>9.</t>
  </si>
  <si>
    <t>10.</t>
  </si>
  <si>
    <t>11.</t>
  </si>
  <si>
    <t>12.</t>
  </si>
  <si>
    <t>13.</t>
  </si>
  <si>
    <t>14.</t>
  </si>
  <si>
    <t>16.</t>
  </si>
  <si>
    <t>17.</t>
  </si>
  <si>
    <t>18.</t>
  </si>
  <si>
    <t>19.</t>
  </si>
  <si>
    <t>20.</t>
  </si>
  <si>
    <t>Pacientu vitālo funkciju monitorēšana (SpO2, neinvazīvais asinsspiediens) monitorēšana</t>
  </si>
  <si>
    <t>Monitora vadības sistēma – skārienjutīgs ekrāns</t>
  </si>
  <si>
    <t>Visu mērīto parametru vienlaikus attēlojums uz ekrāna skaitliskā formā</t>
  </si>
  <si>
    <t>Trauksmes vizualizācija gan ekrānā, gan ar trauksmes lampu</t>
  </si>
  <si>
    <t>Svars bez akumulatora, piederumiem nav lielāks par 10 kg</t>
  </si>
  <si>
    <t>Agrīnā brīdināšanas sistēma (Early warning score) ar pielāgojamiem parametriem</t>
  </si>
  <si>
    <t xml:space="preserve">Skābekla saturācijas un pulsa mērīšanas funkcija  (ar Masimo SET tehnoloģiju): </t>
  </si>
  <si>
    <t>Skābekla saturācijas un pulsa mērīšanas funkcija - Masimo SET tehnoloģija</t>
  </si>
  <si>
    <r>
      <t xml:space="preserve">Nosaukums:  Sūknis enterālās barošanas </t>
    </r>
    <r>
      <rPr>
        <i/>
        <sz val="11"/>
        <color theme="1"/>
        <rFont val="Times New Roman"/>
        <family val="1"/>
        <charset val="186"/>
      </rPr>
      <t>(Norādīt piedāvātās iekārtas ražotāju un modeli)</t>
    </r>
  </si>
  <si>
    <r>
      <t xml:space="preserve">Nosaukums: Pacienta vitālo funkciju monitors </t>
    </r>
    <r>
      <rPr>
        <i/>
        <sz val="11"/>
        <color theme="1"/>
        <rFont val="Times New Roman"/>
        <family val="1"/>
        <charset val="186"/>
      </rPr>
      <t>(Norādīt piedāvātās iekārtas ražotāju un modeli)</t>
    </r>
  </si>
  <si>
    <t>Nosaukums: Bezvadu ierīces EKG monitorēšanai</t>
  </si>
  <si>
    <t>Ilgtermiņa pacienta EKG signāla ierakstīšana</t>
  </si>
  <si>
    <t>EKG signāla reģistrācija un saglabāšana nesaspiestā formā monitoringam vismaz līdz 48 stundām</t>
  </si>
  <si>
    <t>Piemēroti pediatriskajiem pacientiem, tostarp ar ķermeņa svaru zem 10 kg</t>
  </si>
  <si>
    <t>3 kanālu EKG ierakstīšana</t>
  </si>
  <si>
    <t>Vizuāli indikatori iekārtas statusam</t>
  </si>
  <si>
    <t>Notikumu reģistrēšana</t>
  </si>
  <si>
    <t>Analogā-ciparu signāla pārveidošanas izšķirtspēja ne mazāk kā 16 biti</t>
  </si>
  <si>
    <t>Pieraksta saglabāšana ne mazāk kā 200 punkti sekundē katram no kanāliem</t>
  </si>
  <si>
    <t>Barošanu nodrošina standarta baterija</t>
  </si>
  <si>
    <t xml:space="preserve">Ne mazāk kā 7 dienu monitorings ar vienu standarta bateriju </t>
  </si>
  <si>
    <t>Holteris nostiprināms pie pacienta elektrodiem bez savienojošajiem kabeļiem</t>
  </si>
  <si>
    <t>Piemērots standarta holtermonitorēšanas elektrodiem ar spiedpogas konektoru</t>
  </si>
  <si>
    <t>Elektrodu impedances mērījumu funkcija signāla kvalitātes kontrolei</t>
  </si>
  <si>
    <t>Svars ne vairāk kā 40 g (bez baterijas un elektrodiem)</t>
  </si>
  <si>
    <t>Datu nolasīšana un programmēšana vismaz caur USB</t>
  </si>
  <si>
    <t>Frekvenču diapazons ne šaurāks par 0,1-70 Hz</t>
  </si>
  <si>
    <t>Galvaniski izolēts un aizsargāts pret defibrilāciju</t>
  </si>
  <si>
    <t>EKG holtera reģistrēto datu analīzes programmatūra</t>
  </si>
  <si>
    <t>Ilgtermiņa pacienta EKG signāla analīze</t>
  </si>
  <si>
    <t>Savietojama ar piedāvājumā iekļautajiem holteriem</t>
  </si>
  <si>
    <t>Pacientu datu bāze</t>
  </si>
  <si>
    <t>Izmeklējumu datu analīzes un apskates iespējas</t>
  </si>
  <si>
    <t>Automātisks un manuāls skanēšanas režīms ar lietotāja parametriem</t>
  </si>
  <si>
    <t>Artefaktu novēršanas algoritms</t>
  </si>
  <si>
    <t>Datu analīzes iespējas:</t>
  </si>
  <si>
    <t>Ritma analīze</t>
  </si>
  <si>
    <t>Aritmiju noteikšana un grupēšana pēc tipa un biežuma</t>
  </si>
  <si>
    <t>EKG signāla noteikšana un analīze</t>
  </si>
  <si>
    <t>Sirds ritma stimulatora noteikšana</t>
  </si>
  <si>
    <t>Sirds ritma variabilitātes analīze</t>
  </si>
  <si>
    <t>QT analīze</t>
  </si>
  <si>
    <t>ST analīze</t>
  </si>
  <si>
    <t>Tendenču līknes</t>
  </si>
  <si>
    <t>Atriālo fibrilāciju analīze</t>
  </si>
  <si>
    <t>Aprakstu sagatavošana un drukāšana</t>
  </si>
  <si>
    <t>Pacientu datu automātiska saņemšanas iespēja no slimnīcas informācijas sistēmas</t>
  </si>
  <si>
    <t>Jānodrošina pilna analīzes programmatūra (iesk. visas nepieciešamās licences) vismaz 1 ārstu darba vietām vienlaicīgai programmatūras lietošanai</t>
  </si>
  <si>
    <t>Izmeklējuma rezultāta saglabāšana PDF formātā uz tīkla diska, nosaukumā ierakstot pacienta identifikatoru</t>
  </si>
  <si>
    <t>Pacienta demogrāfisko datu automātiska saņemšana no SIS, HL7 ziņojumu apmaiņa no/uz SIS</t>
  </si>
  <si>
    <t>9.1.</t>
  </si>
  <si>
    <t>9.1.1.</t>
  </si>
  <si>
    <t>9.2.</t>
  </si>
  <si>
    <t>9.2.1.</t>
  </si>
  <si>
    <t>9.2.2.</t>
  </si>
  <si>
    <t>Nosaukums: Pulsa oksimetrs</t>
  </si>
  <si>
    <r>
      <t>Nepārtrauktu SpO</t>
    </r>
    <r>
      <rPr>
        <vertAlign val="subscript"/>
        <sz val="11"/>
        <color theme="1"/>
        <rFont val="Times New Roman"/>
        <family val="1"/>
        <charset val="186"/>
      </rPr>
      <t>2</t>
    </r>
    <r>
      <rPr>
        <sz val="11"/>
        <color theme="1"/>
        <rFont val="Times New Roman"/>
        <family val="1"/>
        <charset val="186"/>
      </rPr>
      <t xml:space="preserve"> mērījumu veikšana</t>
    </r>
  </si>
  <si>
    <t>Pulsa noteikšana</t>
  </si>
  <si>
    <r>
      <t>SpO</t>
    </r>
    <r>
      <rPr>
        <vertAlign val="subscript"/>
        <sz val="11"/>
        <color theme="1"/>
        <rFont val="Times New Roman"/>
        <family val="1"/>
        <charset val="186"/>
      </rPr>
      <t xml:space="preserve">2 </t>
    </r>
    <r>
      <rPr>
        <sz val="11"/>
        <color theme="1"/>
        <rFont val="Times New Roman"/>
        <family val="1"/>
        <charset val="186"/>
      </rPr>
      <t>Mērījumu diapazons: vismaz 70% līdz 100%</t>
    </r>
  </si>
  <si>
    <r>
      <t>SpO</t>
    </r>
    <r>
      <rPr>
        <vertAlign val="subscript"/>
        <sz val="11"/>
        <color theme="1"/>
        <rFont val="Times New Roman"/>
        <family val="1"/>
        <charset val="186"/>
      </rPr>
      <t xml:space="preserve">2 </t>
    </r>
    <r>
      <rPr>
        <sz val="11"/>
        <color theme="1"/>
        <rFont val="Times New Roman"/>
        <family val="1"/>
        <charset val="186"/>
      </rPr>
      <t xml:space="preserve">Mērījumu precizitāte: pie saturācijas 70 – 100% vismaz ± 3 % </t>
    </r>
  </si>
  <si>
    <t>Pulsa mērījumu diapazons: robežās vismaz 30 – 240 sitieni/min</t>
  </si>
  <si>
    <t>Pulsa mērījumu precizitāte: vismaz ± 5 sitieni/min, ja pacients kustas</t>
  </si>
  <si>
    <t xml:space="preserve">Iebūvēta atmiņa ar mērījumu pierakstu vismaz 8 h </t>
  </si>
  <si>
    <t>Barošanas avots: 220-240V, 50Hz strāvas avots un atkārtoti uzlādējams akumulators</t>
  </si>
  <si>
    <t>Akumulatora darbības laiks ne mazāk kā 7 h</t>
  </si>
  <si>
    <t xml:space="preserve">Iekārtas lielākais ārējais izmērs ne lielāks kā 250 mm </t>
  </si>
  <si>
    <t>Svars ne vairāk kā 1 kg (ieskaitot bateriju)</t>
  </si>
  <si>
    <t>Piemērots lietošanai jaundzimušajiem, zīdaiņiem, pediatriskajiem pacientiem un pieaugušajiem</t>
  </si>
  <si>
    <t>Trauksmes signāli:</t>
  </si>
  <si>
    <t>Augsta prioritāte: SpO2 augsts, SpO2 zems, pulss augsts, pulss zems</t>
  </si>
  <si>
    <t>Vidēja prioritāte: akumulators izlādējies, sensora defekts, komunikācijas kļūda</t>
  </si>
  <si>
    <t>Zema prioritāte: Akumulatora uzlādes līmenis zems</t>
  </si>
  <si>
    <t>Somas svars nepārsniedz 4 kg (tukša)</t>
  </si>
  <si>
    <t xml:space="preserve">Somas izmēri nepārsniedz 55 x 25 x 30 cm </t>
  </si>
  <si>
    <t>Somas svara ietilpība vismaz līdz 12 kg</t>
  </si>
  <si>
    <t>Somas ietilpība vismaz 28 litri</t>
  </si>
  <si>
    <t>Soma aprīkota ar rokturiem nešanai</t>
  </si>
  <si>
    <t xml:space="preserve">Soma sadalīta galvenajā sadaļā un ārējās sadaļās </t>
  </si>
  <si>
    <t xml:space="preserve">Ārējā sadaļa </t>
  </si>
  <si>
    <t>Galvenā sadaļa</t>
  </si>
  <si>
    <t>Aprīkota ar pielāgojamiem sadaļu sadalītājiem</t>
  </si>
  <si>
    <t>Aprīkota ar ampulu uzglabāšanas somiņu</t>
  </si>
  <si>
    <t>Aprīkota ar vismaz 4 (dažādu  krāsu) caurspīdīgām somiņām dažādu piederumu glabāšanai</t>
  </si>
  <si>
    <t>Nosaukums:  Izbraukumu/medikamentu soma (mazā)</t>
  </si>
  <si>
    <t xml:space="preserve">Somas izmēri nepārsniedz 32 x 52 x 28 cm </t>
  </si>
  <si>
    <t>Somas svars nepārsniedz 5 kg (tukša)</t>
  </si>
  <si>
    <t>Somas ietilpība vismaz 46 litri</t>
  </si>
  <si>
    <t xml:space="preserve">Sānu ārējās sadaļas paredzētas piederumu glabāšanai </t>
  </si>
  <si>
    <t>12.1.</t>
  </si>
  <si>
    <t>12.1.1.</t>
  </si>
  <si>
    <t>12.2.</t>
  </si>
  <si>
    <t>12.2.1.</t>
  </si>
  <si>
    <t>12.2.2.</t>
  </si>
  <si>
    <t>12.2.3.</t>
  </si>
  <si>
    <t>12.2.5.</t>
  </si>
  <si>
    <t>12.2.6.</t>
  </si>
  <si>
    <t>12.3.1.</t>
  </si>
  <si>
    <t xml:space="preserve">Nosaukums:  Augummērs </t>
  </si>
  <si>
    <t>Pacienta auguma mērīšana</t>
  </si>
  <si>
    <t>Stiprināms pie sienas</t>
  </si>
  <si>
    <t xml:space="preserve">Mērījumu diapazons vismaz 0-2200 mm </t>
  </si>
  <si>
    <t xml:space="preserve">Iedaļas vērtība ne lielāka kā 1 mm </t>
  </si>
  <si>
    <t>Izritināma vai stacionāra mērījumu skala</t>
  </si>
  <si>
    <t xml:space="preserve">Auguma mērījums notiek novietojot mērījuma fiksatoru pie pacienta galvas </t>
  </si>
  <si>
    <t xml:space="preserve">Auguma mērītājs </t>
  </si>
  <si>
    <t>Nepieciešamās skrūves stiprinājumam pie sienas</t>
  </si>
  <si>
    <t>13.1.</t>
  </si>
  <si>
    <t>13.1.1.</t>
  </si>
  <si>
    <t>13.2.</t>
  </si>
  <si>
    <t>13.2.1.</t>
  </si>
  <si>
    <t>13.2.2.</t>
  </si>
  <si>
    <t>13.2.3.</t>
  </si>
  <si>
    <t>13.2.5.</t>
  </si>
  <si>
    <t>13.2.6.</t>
  </si>
  <si>
    <t xml:space="preserve">13.3. </t>
  </si>
  <si>
    <t>13.3.1.</t>
  </si>
  <si>
    <t>13.3.2.</t>
  </si>
  <si>
    <t>Nosaukums:  Mehāniskais asinsspiediena mērītājs</t>
  </si>
  <si>
    <t>Nodrošina asisnsspiediena mērījuma veikšanu</t>
  </si>
  <si>
    <t>Manometrs ar vismaz 55 mm skalu</t>
  </si>
  <si>
    <t>Mērīšanas diapazons ne mazāks par 0-300 mmHg</t>
  </si>
  <si>
    <r>
      <t xml:space="preserve">Mērīšanas precizitāte ne zemāka par </t>
    </r>
    <r>
      <rPr>
        <sz val="11"/>
        <color indexed="8"/>
        <rFont val="Calibri"/>
        <family val="2"/>
        <charset val="186"/>
      </rPr>
      <t>±3 mmHg</t>
    </r>
  </si>
  <si>
    <t>Vārstulis gaisa nolaišanai</t>
  </si>
  <si>
    <t>14.2.6.</t>
  </si>
  <si>
    <t>Vismaz 4 manšetes izmēri</t>
  </si>
  <si>
    <t>XS (Pediatric 14 - 20 cm +/- 4 cm)</t>
  </si>
  <si>
    <t xml:space="preserve">S (Small adult 18 - 26 cm +/- 4 cm) </t>
  </si>
  <si>
    <t>M (Adult 22 - 36 cm +/- 4 cm)</t>
  </si>
  <si>
    <t>L (Large adult 32 - 42 cm +/- 4 cm)</t>
  </si>
  <si>
    <t>14.2.7.</t>
  </si>
  <si>
    <t>Barošanu nodrošina baterijas vai akumulators (akumulatora gadījumā komplektācijā jāiekļauj lādētājs)</t>
  </si>
  <si>
    <t>14.1.</t>
  </si>
  <si>
    <t>14.2.</t>
  </si>
  <si>
    <t>14.2.1.</t>
  </si>
  <si>
    <t>14.2.2.</t>
  </si>
  <si>
    <t>14.2.3.</t>
  </si>
  <si>
    <t>14.2.5.</t>
  </si>
  <si>
    <t>Nosaukums: Otoskops</t>
  </si>
  <si>
    <t>Ausu izmeklējumu veikšana</t>
  </si>
  <si>
    <t>Barošanas avots: akumulatora baterijas</t>
  </si>
  <si>
    <t>LED apgaismojuma avots</t>
  </si>
  <si>
    <t>Instrumenta kātā integrēts gaismas avota ieslēgšanas/izslēgšanas mehānisms</t>
  </si>
  <si>
    <t>Pneimatiskā testa konektors</t>
  </si>
  <si>
    <t>Grozāms skatīšanās logs ar vismaz 3x palielinājumu</t>
  </si>
  <si>
    <t xml:space="preserve">Oftalmoskopa rokturis </t>
  </si>
  <si>
    <t>Uzglabāšanas kaste / soma</t>
  </si>
  <si>
    <t>Spuldze</t>
  </si>
  <si>
    <t>Oftalmoskopa rokturis ar akumulatoru un vadu vai lādēšanas staciju, ja attiecināms</t>
  </si>
  <si>
    <t>Akumulators</t>
  </si>
  <si>
    <t>Lādēšanas stacija vai vads</t>
  </si>
  <si>
    <t>15.2.4.</t>
  </si>
  <si>
    <t>15.1.</t>
  </si>
  <si>
    <t>15.2.</t>
  </si>
  <si>
    <t>15.2.1.</t>
  </si>
  <si>
    <t>15.2.2.</t>
  </si>
  <si>
    <t>15.2.3.</t>
  </si>
  <si>
    <t>15.2.5.</t>
  </si>
  <si>
    <t>15.2.6.</t>
  </si>
  <si>
    <t>Nosaukums: Oftalmoskops</t>
  </si>
  <si>
    <t>Acs anatomisko struktūru novērtēšana</t>
  </si>
  <si>
    <t xml:space="preserve">Iespējami vismaz sekojošie gaismas stara veidi: </t>
  </si>
  <si>
    <t>Liels atvērums</t>
  </si>
  <si>
    <t>Mazs atvērums</t>
  </si>
  <si>
    <t>Sprauga</t>
  </si>
  <si>
    <t>Polāro koordinātu mērķis</t>
  </si>
  <si>
    <t>Diapazons vismaz -20,0D līdz + 20,0 D</t>
  </si>
  <si>
    <t>Ar LED apgaismojumu</t>
  </si>
  <si>
    <t>Metāla rokturis, kas piemērots regulārai dezinfekcijai</t>
  </si>
  <si>
    <t>Iekārtu ir iespējams uzlādēt ar uzlādes konektoru no elektrības tīkla vai ar lādēšanas stacijas palīdzību</t>
  </si>
  <si>
    <t>Oftalmoskopa galva</t>
  </si>
  <si>
    <t>Uzglabāšanas soma vai kaste</t>
  </si>
  <si>
    <t>Vēlams spuldze ir nomaināma</t>
  </si>
  <si>
    <t>Vēlams Spuldze ir maināma</t>
  </si>
  <si>
    <t>16.1.</t>
  </si>
  <si>
    <t>16.1.1.</t>
  </si>
  <si>
    <t>16.2.</t>
  </si>
  <si>
    <t>16.2.1.</t>
  </si>
  <si>
    <t>16.2.2.</t>
  </si>
  <si>
    <t>16.2.3.</t>
  </si>
  <si>
    <t>16.2.4.</t>
  </si>
  <si>
    <t>16.2.5.</t>
  </si>
  <si>
    <t>16.2.6.</t>
  </si>
  <si>
    <t xml:space="preserve">16.3. </t>
  </si>
  <si>
    <t>Nosaukums:  Infrasarkanais bezkontakta termometrs</t>
  </si>
  <si>
    <t xml:space="preserve">Veic ķermeņa temperatūras mērīšanu bez kontakta ar pacienta ādu </t>
  </si>
  <si>
    <t>Iespēja izvēlēties starp ķermeņa un virsmas temperatūras mērīšanu</t>
  </si>
  <si>
    <t>LCD displejs rezultātu atspoguļošanai</t>
  </si>
  <si>
    <t>Mērīšanas laiks nepārsniedz 1 sekundi</t>
  </si>
  <si>
    <t xml:space="preserve">Darbināms no standarta baterijām </t>
  </si>
  <si>
    <t>Tiek saglabāti vismaz pēdējie 30 mērījumi</t>
  </si>
  <si>
    <t>Darbības attālums 5-15 cm no mērāmā objekta</t>
  </si>
  <si>
    <t>Ķermeņa temperatūras mērīšana robežās no vismaz 32,0 - 42,9 C˚</t>
  </si>
  <si>
    <t>Virsmas temperatūras mērīšana robežās no vismaz 0,0 - 60,0 C˚</t>
  </si>
  <si>
    <t xml:space="preserve">Iespējams mainīt trauksmes slieksni </t>
  </si>
  <si>
    <t>Mērīšanas precizitāte vismaz +/-0,2 grādi  36,0-39,0 C˚diapazonā</t>
  </si>
  <si>
    <t>Automātiska iekārtas izslēgšana</t>
  </si>
  <si>
    <t>Displejā attēlots baterijas līmeni</t>
  </si>
  <si>
    <t>Iekārtas svars nepārsniedz 400 gramus</t>
  </si>
  <si>
    <t>Automātiska mērījumu rezultātu atspoguļošanas aizture</t>
  </si>
  <si>
    <t>Infrasarkanais termometrs</t>
  </si>
  <si>
    <r>
      <t>Temperatūras mērījuma uzrādīšana C</t>
    </r>
    <r>
      <rPr>
        <sz val="11"/>
        <color theme="1"/>
        <rFont val="Calibri"/>
        <family val="2"/>
        <charset val="186"/>
      </rPr>
      <t>˚</t>
    </r>
    <r>
      <rPr>
        <sz val="11"/>
        <color theme="1"/>
        <rFont val="Times New Roman"/>
        <family val="1"/>
        <charset val="186"/>
      </rPr>
      <t xml:space="preserve"> skalā </t>
    </r>
  </si>
  <si>
    <t>17.1.</t>
  </si>
  <si>
    <t>17.1.1.</t>
  </si>
  <si>
    <t>17.2.</t>
  </si>
  <si>
    <t>17.2.1.</t>
  </si>
  <si>
    <t>17.2.2.</t>
  </si>
  <si>
    <t>17.2.3.</t>
  </si>
  <si>
    <t>17.2.4.</t>
  </si>
  <si>
    <t>17.2.5.</t>
  </si>
  <si>
    <t>17.2.6.</t>
  </si>
  <si>
    <t>17.3.2.</t>
  </si>
  <si>
    <t>17.3.3.</t>
  </si>
  <si>
    <t>Nosaukums: Pacientu elektroniskie grīdas svari</t>
  </si>
  <si>
    <t>Mērījumu diapazons vismaz  līdz 200 kg</t>
  </si>
  <si>
    <r>
      <t xml:space="preserve">Mērījumu kļūda ne lielāka par </t>
    </r>
    <r>
      <rPr>
        <sz val="11"/>
        <color theme="1"/>
        <rFont val="Calibri"/>
        <family val="2"/>
        <charset val="186"/>
      </rPr>
      <t>±</t>
    </r>
    <r>
      <rPr>
        <sz val="11"/>
        <color theme="1"/>
        <rFont val="Times New Roman"/>
        <family val="1"/>
        <charset val="186"/>
      </rPr>
      <t xml:space="preserve"> 100 g diapazonā līdz 150 kg</t>
    </r>
  </si>
  <si>
    <r>
      <t xml:space="preserve">Mērījumu kļūda ne lielāka par </t>
    </r>
    <r>
      <rPr>
        <sz val="11"/>
        <color theme="1"/>
        <rFont val="Calibri"/>
        <family val="2"/>
        <charset val="186"/>
      </rPr>
      <t>±</t>
    </r>
    <r>
      <rPr>
        <sz val="11"/>
        <color theme="1"/>
        <rFont val="Times New Roman"/>
        <family val="1"/>
        <charset val="186"/>
      </rPr>
      <t xml:space="preserve"> 200 g pārējā svēršanas diapazonā </t>
    </r>
  </si>
  <si>
    <t xml:space="preserve">Nolasījuma iedaļas vērtība ne lielāka kā 0,1 kg </t>
  </si>
  <si>
    <t>Darbināms ar baterijām vai no tīkla (220 V; 50Hz)</t>
  </si>
  <si>
    <t>Svari marķēti atbilstoši tam, kā noteikts LR MK noteikumos Nr.210 "Neautomātisko svaru atbilstības novērtēšanas noteikumi"</t>
  </si>
  <si>
    <t>Ar iekārtu saderīgs barošanas bloks</t>
  </si>
  <si>
    <t xml:space="preserve">Nosaukums: Elektroniskie zīdaiņu svari </t>
  </si>
  <si>
    <t>Zīdaiņu svara noteikšana</t>
  </si>
  <si>
    <t>Mērījumu kļūda ± 2 g vai mazāk svēršanai vismaz līdz 5 kg</t>
  </si>
  <si>
    <t>Mērījumu kļūda ± 5g vai mazāk pārējā svēršanas diapazonā</t>
  </si>
  <si>
    <t>Ieliekta svaru platforma vai platforma ar apmalēm, lai novērstu zīdaiņa nokrišanu</t>
  </si>
  <si>
    <t>Barošanu nodrošina elektriskais tīkls (220 V, 50 Hz) un baterijas</t>
  </si>
  <si>
    <t xml:space="preserve">3 un 5 novadījumi, IEC marķējums, Klipšu konektori (grabber) </t>
  </si>
  <si>
    <r>
      <t xml:space="preserve">Nosaukums:  Atsūcējs krūts piena, divpakāpju </t>
    </r>
    <r>
      <rPr>
        <i/>
        <sz val="11"/>
        <color theme="1"/>
        <rFont val="Times New Roman"/>
        <family val="1"/>
        <charset val="186"/>
      </rPr>
      <t>(Norādīt piedāvātās iekārtas ražotāju un modeli)</t>
    </r>
  </si>
  <si>
    <t>Elektroniski vadāms, divas retinājuma pakāpes ritmiski nodrošinošs piena atsūcējs, kas pilnībā imitē dabisko bērna zīšanas ritmu, nodrošinot kvalitatīvu barojošas mātes laktāciju, šādā veidā stimulējot piena veidošanos barojošām māmiņām.</t>
  </si>
  <si>
    <t>Piena atsūkšana notiek aseptiskā veidā, bez riska kontaminēt sūkņa motoru, telpas, un lietotājiem vienam otru.</t>
  </si>
  <si>
    <t>Aizvērta sistēma</t>
  </si>
  <si>
    <t>Atsūkšanas iespēja vienlaicīgi abām krūtīm</t>
  </si>
  <si>
    <t>Sūkņa motors ir aizsargāts no piena pārplūdes ar divu membrānu sistēmu, kas nodrošina pilnībā aseptisku atslaukšanu.</t>
  </si>
  <si>
    <t xml:space="preserve">Sūknim jābūt ar autoklāvējamu krūts piena atslaukšanas komplektu </t>
  </si>
  <si>
    <t>Sūknis darbojas no maiņstrāvas elektrotīkla: 220-240V, 50/60Hz</t>
  </si>
  <si>
    <t>Svars ne vairāk kā 3 kg</t>
  </si>
  <si>
    <t>Izmēri 215mm x 155mm x 245mm (GxPxA), pielaide ±10%</t>
  </si>
  <si>
    <t>Piena pumpja darbība tiek regulēta elektroniski, mainot divas retinājuma pakāpes (stāvokļus) vienu ar otru</t>
  </si>
  <si>
    <t>Stāvoklis: krūšu reflektorā stimulēšanas fāze</t>
  </si>
  <si>
    <t>Retinājuma maiņa (frekvence) ~120 reizes minūtē (±5%)</t>
  </si>
  <si>
    <t>Minimālais spiediens (retinājuma pakāpe)  ~50 mmHg/h (±5%)</t>
  </si>
  <si>
    <t>Maksimālais spiediens (retinājuma pakāpe) ~200 mmHg/h (±5%)</t>
  </si>
  <si>
    <t>Stāvoklis: piena atslaukšanas fāze</t>
  </si>
  <si>
    <t>Retinājuma maiņa (frekvence) 54 līdz 78 reizes minūtē (±5%)</t>
  </si>
  <si>
    <t>Minimālais spiediens ~50mmHg/h (±5%)</t>
  </si>
  <si>
    <t>Maksimālais spiediens ~250mmHg/h (±5%)</t>
  </si>
  <si>
    <t>Komplektācija:</t>
  </si>
  <si>
    <t>Barošanas vads</t>
  </si>
  <si>
    <t>Mobils statīvs</t>
  </si>
  <si>
    <t>Vismaz divi riteņi aprīkoti ar bremzēm</t>
  </si>
  <si>
    <t>Krūts piena savākšanas komplekts, kas satur:</t>
  </si>
  <si>
    <t>Krūts piena savākšanas piltuvi</t>
  </si>
  <si>
    <t>Ievietojot krūšu galu, tiek nodrošināta krūšu hermētiska piekļaušanās, lai atslauktu krūts pienu. Piltuve ir pievienojama pie piena pudeles un savākšanas piltuves savienotāja</t>
  </si>
  <si>
    <t xml:space="preserve">Komplektā iekļauts vidējais izmērs, diametrs vietā, kur ievietojas krūts gals: 24mm ±5mm; atsevišķi ir iespēja iegādāties S (mazo) izmēru 21mm un L (lielo) izmēru 27mm </t>
  </si>
  <si>
    <t>Izstrādājuma materiāls polipropilēns, nesatur di-fenolu savienojumus</t>
  </si>
  <si>
    <t>Izturīgas un daudzreizlietojamas</t>
  </si>
  <si>
    <t>var mazgāt trauku - pudeļu mazgāšanas - dezinfekcijas mašīnās</t>
  </si>
  <si>
    <t>Sterilizējams autoklāvā pie 134°C vismaz 5min.</t>
  </si>
  <si>
    <t>Piena pudeles un savākšanas piltuves savienotājs</t>
  </si>
  <si>
    <t>Savieno piena savākšanas piltuvi un piena pudeli vienotā komplektā, tā nodrošinot krūts piena nokļuvi pudelē, aseptiskā, (izolētā) veidā atslaukšanas brīdī, nepieļaujot atslauktā piena nokļuvu ārpus pudeles.</t>
  </si>
  <si>
    <t>Izturīgs un daudzreizlietojams</t>
  </si>
  <si>
    <t xml:space="preserve">Saderīgs ar standarta pudeļu vītni </t>
  </si>
  <si>
    <t>Piena pudeles vārsts ar membrānu</t>
  </si>
  <si>
    <t>Ievietojams piena pudeles un savākšanas piltuves savienotājā,  lai nodrošinātu atsūkto piena/gaisa masu sadali, ar piena aizvadi uz pudeli</t>
  </si>
  <si>
    <t>Vārsta materiāls polipropilēns, nesatur di-fenolu savienojumus</t>
  </si>
  <si>
    <t>Membrānas materiāls silikons</t>
  </si>
  <si>
    <t>Silikona cauruļvads ar poligonālu adapteri</t>
  </si>
  <si>
    <t>Nodrošina bez kontakta, aseptisku, piena pumpja darbību, piena ieslaukšanas laikā</t>
  </si>
  <si>
    <t>Cauruļvada materiāls silikons, savienojošajiem uzgaļiem materiāls polipropilēns, nesatur di-fenolu savienojumus;</t>
  </si>
  <si>
    <t>Var mazgāt trauku - pudeļu mazgāšanas - dezinfekcijas mašīnās</t>
  </si>
  <si>
    <t>Saderīgs ar piedāvāto piena sūkni</t>
  </si>
  <si>
    <t>Piena pudele</t>
  </si>
  <si>
    <t>Atslauktā krūts piena savākšanai no mātes ar piena pumpja palīdzību un izbarošanai bērniem aseptiskā veidā.</t>
  </si>
  <si>
    <t>Pudeles materiāls polipropilēns, nesatur di-fenolu savienojumus</t>
  </si>
  <si>
    <t>Tilpums: 150ml</t>
  </si>
  <si>
    <t>Izturīga, trieciendroša un daudzreizlietojama</t>
  </si>
  <si>
    <t>Pudele saderīga ar piena knupjiem un ar standarta veida vītni</t>
  </si>
  <si>
    <t>Piena sūkņa atsūkšanas kausiņš ar membrānu-uzmavu</t>
  </si>
  <si>
    <t>Retinājuma nodrošināšana aseptiskā, noslēgtā veidā, vienotā kontūrā, kas veidojas starp membrānu nu kausiņu, ar retinājuma pārvadi pa cauruļvadu uz piena savākšanas piltuvi.</t>
  </si>
  <si>
    <t>Kausiņa materiāls polipropilēns kausiņa membrānas-uzmavas materiāls silikons, savienojošie uzgaļi - materiāls polipropilēns, nesatur di-fenolu savienojumus</t>
  </si>
  <si>
    <t>Piena pudeles noslēgšanas gredzens, ar disku, vāciņš un rezerves piena pudeles vārsta membrāna</t>
  </si>
  <si>
    <t>Atslauktā piena pudeles noslēgšana un piena uzglabāšana aseptiskā, noslēgtā veidā.</t>
  </si>
  <si>
    <t>Piena pudeles noslēgšanas gredzena, diska un vāciņa materiāls polipropilēns, membrānas materiāls silikons, nesatur di-fenolu saveinojumus</t>
  </si>
  <si>
    <t>Daudzreizlietojams</t>
  </si>
  <si>
    <t>Saderīgs ar krūts piena pudeli</t>
  </si>
  <si>
    <t>Atsūcējs krūts piena, divpakāpju</t>
  </si>
  <si>
    <t>Kabelis savienojošais SpO2, daudzreizlietojams, garums vismaz 2m, ja nepieciešams</t>
  </si>
  <si>
    <t>Jānodrošina servera-klienta risinājums veicot instalāciju uz slimnīcas servera un datoriem Servera programmas sadaļai jāstrādā virtualizācijas vidē Vmware. Piedāvājumā jāiekļauj nepieciešamā servera programmatūras licences. Lietotājprogrammatūrai jāstrādā Windows 10 Pro vai jaunākā vidē</t>
  </si>
  <si>
    <t xml:space="preserve">Medikamentu un instrumentu glabāšana un pārvadāšana </t>
  </si>
  <si>
    <t>Somu iespējams pārnēsāt kā mugursomu (soma aprīkota ar noņemamām mugursomas lencēm)</t>
  </si>
  <si>
    <t xml:space="preserve">Aprīkota ar elastīgam  cilpām dažādu  piederumu glabāšanai </t>
  </si>
  <si>
    <t xml:space="preserve">Aprīkota ar elastīgam cilpām dažādu  piederumu glabāšanai </t>
  </si>
  <si>
    <t xml:space="preserve">Sānu ārējās sadaļas paredzētas mugursomas/nešanas lenču u.c. piederumu glabāšanai </t>
  </si>
  <si>
    <t>Nosaukums:  Izbraukumu/medikamentu soma (mugursoma)</t>
  </si>
  <si>
    <t xml:space="preserve">Trauksmes signāls par paaugstinātu temperatūru </t>
  </si>
  <si>
    <t>Baterijas pirmreizējai lietošanai</t>
  </si>
  <si>
    <t>Komentārs</t>
  </si>
  <si>
    <t>Masimo RD SET konektori</t>
  </si>
  <si>
    <r>
      <t xml:space="preserve">Piederumi, saderīgi ar piedāvāto iekārtu </t>
    </r>
    <r>
      <rPr>
        <i/>
        <sz val="11"/>
        <rFont val="Times New Roman"/>
        <family val="1"/>
        <charset val="186"/>
      </rPr>
      <t>(tiek norādīta cena par vienu vienību, tiks pasūtīti pēc nepieciešamības, kolonnā "Skaits" norādīts paredzamais pasūtāmo piederumu daudzums; papildus norādīto piederumu cena netiek iekļauta vērtējamajā cenā)</t>
    </r>
    <r>
      <rPr>
        <b/>
        <sz val="11"/>
        <rFont val="Times New Roman"/>
        <family val="1"/>
        <charset val="186"/>
      </rPr>
      <t>:</t>
    </r>
  </si>
  <si>
    <t>Kabelis savienojošais neinvazīvā asinsspiediena</t>
  </si>
  <si>
    <t>Barošanas bloks vai barošanas kabelis</t>
  </si>
  <si>
    <t>Saimnieciski visizdevīgākā piedāvājuma vērtēšanai norādāmā papildus informācija</t>
  </si>
  <si>
    <t xml:space="preserve">Saimnieciski visizdevīgākā piedāvājuma vērtēšanai norādāmā papildus informācija 
Pretendenta piedāvājums, atsauce uz informatīvo materiālu vai ražotāja apliecinājumu </t>
  </si>
  <si>
    <t>B</t>
  </si>
  <si>
    <r>
      <t>Jānorāda Preces ražotāja noteiktais preces paredzamais lietošanas ilgums (</t>
    </r>
    <r>
      <rPr>
        <i/>
        <sz val="11"/>
        <rFont val="Times New Roman"/>
        <family val="1"/>
        <charset val="186"/>
      </rPr>
      <t>gados</t>
    </r>
    <r>
      <rPr>
        <sz val="11"/>
        <rFont val="Times New Roman"/>
        <family val="1"/>
        <charset val="186"/>
      </rPr>
      <t>)</t>
    </r>
  </si>
  <si>
    <t>D</t>
  </si>
  <si>
    <r>
      <t>Jānorāda Preces ražotāja noteiktais elektroenerģijas patēriņš darba režīmā (</t>
    </r>
    <r>
      <rPr>
        <i/>
        <sz val="11"/>
        <rFont val="Times New Roman"/>
        <family val="1"/>
        <charset val="186"/>
      </rPr>
      <t>voltampēros</t>
    </r>
    <r>
      <rPr>
        <sz val="11"/>
        <rFont val="Times New Roman"/>
        <family val="1"/>
        <charset val="186"/>
      </rPr>
      <t xml:space="preserve"> (VA) vai </t>
    </r>
    <r>
      <rPr>
        <i/>
        <sz val="11"/>
        <rFont val="Times New Roman"/>
        <family val="1"/>
        <charset val="186"/>
      </rPr>
      <t>vatos</t>
    </r>
    <r>
      <rPr>
        <sz val="11"/>
        <rFont val="Times New Roman"/>
        <family val="1"/>
        <charset val="186"/>
      </rPr>
      <t xml:space="preserve"> (W))</t>
    </r>
  </si>
  <si>
    <t>E</t>
  </si>
  <si>
    <t>Jānorāda iekārtas darbības laiks no akumulatora (h)</t>
  </si>
  <si>
    <t>F</t>
  </si>
  <si>
    <t>Daļa</t>
  </si>
  <si>
    <t>VĒRTĒŠANAS KRITĒRIJI</t>
  </si>
  <si>
    <t>ĪPATSVARS</t>
  </si>
  <si>
    <t>A</t>
  </si>
  <si>
    <r>
      <t>Preču kopējās (</t>
    </r>
    <r>
      <rPr>
        <i/>
        <sz val="10"/>
        <rFont val="Times New Roman"/>
        <family val="1"/>
        <charset val="186"/>
      </rPr>
      <t>iegāde, piederumi un tehniskā apkope</t>
    </r>
    <r>
      <rPr>
        <sz val="10"/>
        <rFont val="Times New Roman"/>
        <family val="1"/>
        <charset val="186"/>
      </rPr>
      <t>) izmaksas</t>
    </r>
  </si>
  <si>
    <t>Preces paredzamais lietošanas ilgums</t>
  </si>
  <si>
    <t>Elektroenerģijas patēriņš darba režīmā</t>
  </si>
  <si>
    <t>Iekārtas darbības laiks no akumulatora (h)</t>
  </si>
  <si>
    <t>∑</t>
  </si>
  <si>
    <t xml:space="preserve">Displeja izmērs ne mazāk kā 8” pa diagonāli;
Vēlama prasība: Displeja izmērs ne mazāk kā 10” pa diagonāli </t>
  </si>
  <si>
    <t>Mērījumu kļūda ne lielāka kā ± 5 mm Hg st.
Vēlama prasība: mērījumu kļūda ne lielāka kā ± 3 mm Hg st.</t>
  </si>
  <si>
    <t>Svars ne vairāk kā 1 kg (ieskaitot akumulatoru)</t>
  </si>
  <si>
    <r>
      <rPr>
        <b/>
        <sz val="11"/>
        <color theme="1"/>
        <rFont val="Times New Roman"/>
        <family val="1"/>
        <charset val="186"/>
      </rPr>
      <t>Piederumi, saderīgi ar piedāvāto iekārtu</t>
    </r>
    <r>
      <rPr>
        <sz val="11"/>
        <color theme="1"/>
        <rFont val="Times New Roman"/>
        <family val="1"/>
        <charset val="186"/>
      </rPr>
      <t xml:space="preserve"> </t>
    </r>
    <r>
      <rPr>
        <i/>
        <sz val="11"/>
        <color theme="1"/>
        <rFont val="Times New Roman"/>
        <family val="1"/>
        <charset val="186"/>
      </rPr>
      <t xml:space="preserve">(tiek norādīta cena par katru piederumu atsevišķi, tiks pasūtīti pēc nepieciešamības, </t>
    </r>
    <r>
      <rPr>
        <b/>
        <i/>
        <sz val="11"/>
        <color theme="1"/>
        <rFont val="Times New Roman"/>
        <family val="1"/>
        <charset val="186"/>
      </rPr>
      <t>papildus norādīto piederumu cena netiek iekļauta vērtējamajā cenā</t>
    </r>
    <r>
      <rPr>
        <i/>
        <sz val="11"/>
        <color theme="1"/>
        <rFont val="Times New Roman"/>
        <family val="1"/>
        <charset val="186"/>
      </rPr>
      <t>)</t>
    </r>
    <r>
      <rPr>
        <sz val="11"/>
        <color theme="1"/>
        <rFont val="Times New Roman"/>
        <family val="1"/>
        <charset val="186"/>
      </rPr>
      <t>:</t>
    </r>
  </si>
  <si>
    <t>C</t>
  </si>
  <si>
    <r>
      <t>Jānorāda Preces ražotāja noteiktais preces maksimālais lietošanas ilgums (paredzamais lietošanas ilgums) (</t>
    </r>
    <r>
      <rPr>
        <i/>
        <sz val="11"/>
        <color theme="1"/>
        <rFont val="Times New Roman"/>
        <family val="1"/>
        <charset val="186"/>
      </rPr>
      <t>gados</t>
    </r>
    <r>
      <rPr>
        <sz val="11"/>
        <color theme="1"/>
        <rFont val="Times New Roman"/>
        <family val="1"/>
        <charset val="186"/>
      </rPr>
      <t>)</t>
    </r>
  </si>
  <si>
    <r>
      <t>Jānorāda Preces ražotāja noteiktais elektroenerģijas patēriņš (</t>
    </r>
    <r>
      <rPr>
        <i/>
        <sz val="11"/>
        <color theme="1"/>
        <rFont val="Times New Roman"/>
        <family val="1"/>
        <charset val="186"/>
      </rPr>
      <t>voltampēros</t>
    </r>
    <r>
      <rPr>
        <sz val="11"/>
        <color theme="1"/>
        <rFont val="Times New Roman"/>
        <family val="1"/>
        <charset val="186"/>
      </rPr>
      <t xml:space="preserve"> (VA) vai </t>
    </r>
    <r>
      <rPr>
        <i/>
        <sz val="11"/>
        <color theme="1"/>
        <rFont val="Times New Roman"/>
        <family val="1"/>
        <charset val="186"/>
      </rPr>
      <t>vatos</t>
    </r>
    <r>
      <rPr>
        <sz val="11"/>
        <color theme="1"/>
        <rFont val="Times New Roman"/>
        <family val="1"/>
        <charset val="186"/>
      </rPr>
      <t xml:space="preserve"> (W))
</t>
    </r>
  </si>
  <si>
    <t>Preces maksimālais lietošanas ilgums</t>
  </si>
  <si>
    <t>Elektroenerģijas patēriņš darba režīmā. Ja netiek norādīta informācija, vai tā ir nepilnīga aplama, tad tiek piešķirti 0 punkti</t>
  </si>
  <si>
    <r>
      <t>Maksimālais</t>
    </r>
    <r>
      <rPr>
        <sz val="11"/>
        <rFont val="Times New Roman"/>
        <family val="1"/>
        <charset val="186"/>
      </rPr>
      <t xml:space="preserve"> </t>
    </r>
    <r>
      <rPr>
        <b/>
        <sz val="11"/>
        <rFont val="Times New Roman"/>
        <family val="1"/>
        <charset val="186"/>
      </rPr>
      <t>īpatsvars</t>
    </r>
    <r>
      <rPr>
        <sz val="11"/>
        <rFont val="Times New Roman"/>
        <family val="1"/>
        <charset val="186"/>
      </rPr>
      <t xml:space="preserve"> (kopējais punktu skaits) </t>
    </r>
    <r>
      <rPr>
        <b/>
        <sz val="11"/>
        <rFont val="Times New Roman"/>
        <family val="1"/>
        <charset val="186"/>
      </rPr>
      <t>∑</t>
    </r>
    <r>
      <rPr>
        <sz val="11"/>
        <rFont val="Times New Roman"/>
        <family val="1"/>
        <charset val="186"/>
      </rPr>
      <t>=</t>
    </r>
    <r>
      <rPr>
        <b/>
        <sz val="11"/>
        <rFont val="Times New Roman"/>
        <family val="1"/>
        <charset val="186"/>
      </rPr>
      <t>A</t>
    </r>
    <r>
      <rPr>
        <sz val="11"/>
        <rFont val="Times New Roman"/>
        <family val="1"/>
        <charset val="186"/>
      </rPr>
      <t>+</t>
    </r>
    <r>
      <rPr>
        <b/>
        <sz val="11"/>
        <rFont val="Times New Roman"/>
        <family val="1"/>
        <charset val="186"/>
      </rPr>
      <t>B+C</t>
    </r>
  </si>
  <si>
    <t>nr.</t>
  </si>
  <si>
    <t>Obligātās prsības iekārtām un iesniegtajam piedāvājumam</t>
  </si>
  <si>
    <t>Ražotāja apliecinājums 1, 1.lpp</t>
  </si>
  <si>
    <t>Informatīvais materiāls 2, 4.lpp</t>
  </si>
  <si>
    <t xml:space="preserve">Piedāvājumam jāpievieno: </t>
  </si>
  <si>
    <t xml:space="preserve">Preces ražotāja izsniegta autorizācijas vēstule, kas apliecina, ka pretendents ir tiesīgs izplatīt un nodrošināt tehnisko apkalpošanu* (ja attiecināms) piedāvātai Precei Latvijas Republikā. Vai arī ražotāja apliecinājums, ka autorizācija nav nepieciešama. </t>
  </si>
  <si>
    <t xml:space="preserve">Piedāvātas Preces atbilstības deklarācijas kopija. (Ja piedāvātās sistēmas komplektācija sastāv no vairākām iekārtām nepieciešams iesniegt atbilstības deklarācijas kopiju par katru iekārtu) </t>
  </si>
  <si>
    <t xml:space="preserve">Piedāvātas Preces CE sertifikāta kopija, ja attiecināms. (Ja piedāvātās sistēmas komplektācija sastāv no vairākām iekārtām nepieciešams iesniegt CE sertifikāta kopiju par katru iekārtu, ja attiecināms) </t>
  </si>
  <si>
    <t xml:space="preserve">Ja ražotājs ir paredzējis, ka periodiski veicamos darbus** un/vai remontu var veikt tikai sertificēts inženieris, piesakoties uz atbilstošo pozīciju, jāiesniedz atbilstošs inženiera sertifikāts par apmācībām, kurās norādīta atbilstība veikt konkrētā modeļa ierīču periodiskos darbus un/vai remontu vai iesniegt ražotāja apliecinājumu par Preces garantijas remonta un tehniskās apkalpošanas pasākumu, ja tādi ir nepieciešami, nodrošināšanas iespējām. (Ja piedāvātās sistēmas komplektācija sastāv no vairākām iekārtām nepieciešams iesniegt inženiera sertifikātu par katru iekārtu, ja attiecināms) </t>
  </si>
  <si>
    <t xml:space="preserve">Ražotāja apstiprinātu periodiski veicamo darbu sarakstu, kā arī šo darbu periodiskumu (servisa rokasgrāmatas attiecīgās sadaļas ar ietvertu informāciju par veicamajām darbībām, to periodiskumu, mērāmajiem parametriem, to robežvērtībām, regulāri maināmajām rezerves daļām), ja ražotājs tādus ir paredzējis. Ja ražotājs nav paredzējis periodiski veicamos darbus, par to jāiesniedz ražotāja apliecinājums. Servisa rokasgrāmatas sadaļas var aizstāt ar ražotāja apstiprinātu dokumentu, kas ietver šajā punktā aprakstīto informāciju. (Ja piedāvātās sistēmas komplektācija sastāv no vairākām iekārtām nepieciešams iesniegt periodiski veicamo darbu sarakstu par katru iekārtu, ja attiecināms) </t>
  </si>
  <si>
    <r>
      <t>Piedāvājumā iesniegt iespējamās remontstu</t>
    </r>
    <r>
      <rPr>
        <sz val="11"/>
        <rFont val="Times New Roman"/>
        <family val="1"/>
        <charset val="186"/>
      </rPr>
      <t>ndas un periodiski veicamo darbu</t>
    </r>
    <r>
      <rPr>
        <sz val="11"/>
        <color rgb="FF000000"/>
        <rFont val="Times New Roman"/>
        <family val="1"/>
        <charset val="186"/>
      </rPr>
      <t xml:space="preserve"> izmaksas pēc garantijas periodā, ja ražotājs tādas ir paredzējis. (Ja piedāvātās sistēmas komplektācija sastāv no vairākām iekārtām nepieciešams iesniegt remontstundas un periodiski veicamo darbu izmaksas par katru iekārtu, ja attiecināms) </t>
    </r>
  </si>
  <si>
    <t>Prasības precei:</t>
  </si>
  <si>
    <t>Piedāvātā Prece ir jauna, iepriekš nelietota un nav izmantota prezentācijās; tā nesatur iepriekš lietotas vai atjaunotas sastāvdaļas vai komponentes. Tā ir ražota ne agrāk kā 12 mēnešus pirms piegādes.</t>
  </si>
  <si>
    <t>Piedāvājot savu preci, pretendents apstiprina preces nosacījumu izpildi.</t>
  </si>
  <si>
    <t>Piedāvātajām Precēm garantijas termiņš ir vismaz 24 mēneši no pieņemšanas – nodošanas akta abpusējas parakstīšanas brīža.</t>
  </si>
  <si>
    <t>Garantijas laikā Piegādātājs bez papildus samaksas nodrošina ierīces remontu un periodiskos darbus atbilstoši ražotāja noteiktajām prasībām, ja ražotājs tādu ir paredzējis.</t>
  </si>
  <si>
    <t>Garantijas laikā Piegādātājs bez papildus samaksas nodrošina konsultācijas un atkārtotas apmācības par Preci, kuras vada apmācīts speciālists, ja tādas ir nepieciešamas lietotājam.</t>
  </si>
  <si>
    <t xml:space="preserve">Prece tiek piegādāta ne ilgāk kā 60 dienu laikā, lūdzam norādīt iekārtas piegādes laiku. </t>
  </si>
  <si>
    <t xml:space="preserve">Norādīt piegādes laiku: </t>
  </si>
  <si>
    <t>Preces piegādes nosacījumi:</t>
  </si>
  <si>
    <t>Piegādājot Preci, Piegādātājs nodod sekojošu dokumentāciju:  medicīniskās ierīces lietošanas instrukcijas un citas dokumentācijas oriģinālvalodā un valsts valodā nodošanu (gan papīra, gan digitālā formātā) un vigilances sistēmas darbības izskaidrošanu lietotājam attiecībā uz konkrēto medicīnisko ierīci</t>
  </si>
  <si>
    <t>Piedāvājot savu preci, pretendents apstiprina preces piegādes nosacījumu izpildi.</t>
  </si>
  <si>
    <t>Nododot Preci ekspluatācijā, piegādātājs nodrošina Preces uzstādīšanu, ierīces funkcionālo un elektrodrošības pārbaudi, kā arī funkciju testēšanu un ierīces kalibrēšanu(ja, uzsākot tās ekspluatāciju, tādas prasības paredzētas ierīces tehniskajā dokumentācijā), iesniedz domenentāciju par šo darbu izpildi.</t>
  </si>
  <si>
    <t xml:space="preserve">Piegādājot preci piegādātās veic medicīniskās ierīces lietotāja apmācību un izsniedzot apliecinošu dokumentu, kurā norāda apmācīto personu, personu, kura veikusi apmācību, un apmācības veikšanas datumu; Piegādājot preci piegādātās veic medicīniskās ierīces tehniskajā dokumentācijā pieprasīto ierīces lietošanas vides raksturlielumu un garantētā elektroapgādes režīma pārbaudi un šo pierakstu nodošanu medicīniskās ierīces īpašniekam vai turētājam. </t>
  </si>
  <si>
    <t>Piegādājot Preci, Piegādātājs nodrošina medicīniskās ierīces tehniskajā dokumentācijā pieprasīto ierīces lietošanas vides raksturlielumu un garantētā elektroapgādes režīma pārbaudi un šo pierakstu nodošanu pasūtītājam (Attiecināms uz Aktīvām IIa, aktīvām IIb un aktīvām III klases medicīnas ierīcēm ierīcēm, kurām ražotājs šādu pārbaudi ir noteicis)</t>
  </si>
  <si>
    <t>Tehniskās apkalpošanas nodrošināšanas nosacījumi</t>
  </si>
  <si>
    <t>Visu veidu tehniskā apkalpošana tiek veikta tikai pēc Pasūtītāja pieprasījuma.</t>
  </si>
  <si>
    <t xml:space="preserve">Piedāvājot savu preci, pretendents apstiprina tehniskās apkalpošanas nodrošināšanas nosacījumu izpildi. </t>
  </si>
  <si>
    <r>
      <t>Visu veidu tehniskā apkalpošana tikai izņēmuma gadījumos notiek ārpus Slimnīcas teritorijas, iepriekš to saskaņojot ar Pasūtītāju.</t>
    </r>
    <r>
      <rPr>
        <i/>
        <u/>
        <sz val="11"/>
        <color theme="1"/>
        <rFont val="Times New Roman"/>
        <family val="1"/>
        <charset val="186"/>
      </rPr>
      <t xml:space="preserve"> Ja autorizētais pārstāvis iekārtas tehnisko apkalpošanu nenodrošina uz vietas, bet ierīce tiek sūtīta ražotājam, tad to norādīt piedāvājumā.</t>
    </r>
  </si>
  <si>
    <r>
      <rPr>
        <sz val="11"/>
        <rFont val="Times New Roman"/>
        <family val="1"/>
        <charset val="186"/>
      </rPr>
      <t>Tehniskā uzraudzība jād</t>
    </r>
    <r>
      <rPr>
        <sz val="11"/>
        <color theme="1"/>
        <rFont val="Times New Roman"/>
        <family val="1"/>
        <charset val="186"/>
      </rPr>
      <t>okumentē atbilstoši ražotāja un  2023.gada 15.augusta Ministru kabineta noteikumu nr. 461 "Medicīnisko ierīču noteikumi" punktiem 45., 56., 59., norādot visas izmantotās mēriekārtas un mērīto lielumu robežvērtības, ja attiecināms.</t>
    </r>
  </si>
  <si>
    <t>Visu veidu tehniskā apkalpošana jādokumentē un jānoslēdz ar abpusēji parakstītu pieņemšanas/nodošanas vai servisa aktu.</t>
  </si>
  <si>
    <t>Ierīces defektācija tiek veikta trīs darba dienu laikā no pieprasījuma saņemšanas, iesniedzot rakstisku atzinumu par ierīces tehnisko stāvokli. Darbības traucējumi tiek novērsti 5 darba dienu laikā no pieprasījuma saņemšanas vai defektācijas akta apstiprināšanas brīža. Par ilgāku bojājuma novēršanas izpildes laiku jāvienojas atsevišķi.</t>
  </si>
  <si>
    <t>Ja iekārtas darbības atjaunošanai nepieciešama rezerves daļu nomaiņa, tad tiek sastādīts defektācijas akts un rezerves daļu nomaiņa tiek veikta tikai pēc defekta akta saskaņošanas ar Pasūtītāju.</t>
  </si>
  <si>
    <t>Garantēt veikto darbu atbilstību ierīces ražotāja noteiktajiem standartiem un Latvijas Republikā spēkā esošajiem normatīvajiem aktiem, paredzot ne mazāk kā trīs mēnešu garantiju nomainītajām rezerves daļām, materiāliem un ar to nomaiņu saistītiem remontdarbiem.</t>
  </si>
  <si>
    <t>Garantēt, ka tehnisko apkalpošanu veic ražotājs vai ražotāja atbilstoši apmācīts un sertificēts speciālists, ja ražotājs tā paredzējis.</t>
  </si>
  <si>
    <t>Informēt Pasūtītāju gadījumos, ja ražotājs plāno pārtraukt tehnisko pavadību un tiklīdz ražotājs ir pārtraucis iekārtas tehnisko pavadību.</t>
  </si>
  <si>
    <t>Servisa stundas likme ietver visas izmaksas (administratīvās, transporta, inženiera stundas likmi, servisam nepieciešamo instrumentu un materiālu (salvetes, skrūvju līme u.tml.) u.c.), izņemot rezerves daļu izmaksas, kas nepieciešamas, lai nodrošinātu vienu ierīces remonta/tehniskās apkalpošanas stundu. Laika uzskaites vienības - pusstunda vai stunda.</t>
  </si>
  <si>
    <t>Periodiski veicamo darbu cenā ir ietvertas visas elektrodrošības un funkcionālās pārbaudes izmaksas, ja ražotājs tādas pārbaudes ir paredzējis.</t>
  </si>
  <si>
    <t>Periodisko veicamo darbu veikšanai nepieciešamo piederumu (vienreizlietojamās sistēmas, kontūri u.tml.) izmaksas jāiekļauj pakalpojuma cenā.</t>
  </si>
  <si>
    <t>Jānorāda paredzamais periodiski veicamo darbu ilgums, kas ir nepieciešams, lai varētu plānot ierīces pieejamību. Apmaksa par darba ilgumu tiks veikta pēc pieņemšanas/nodošanas vai servisa aktā minētā laika</t>
  </si>
  <si>
    <t>Ja ražotājs ir paredzējis, ka periodiski veicamos darbus vai remontu var veikt nesertificēts inženieris, tad tiek pieņemts, ka tos var veikt Slimnīcas tehniskais personāls</t>
  </si>
  <si>
    <t>Ja iekārtai periodiski veicamo darbu saturs mainās, tad iekārtu tehniskās apkalpošanas piedāvājumā katru periodiski veicamā darba veidu norādīt atsevišķi, veidojot papildus rindas pēc nepieciešamības</t>
  </si>
  <si>
    <t>Papildus informācija par iepirkumu un piedāvājuma aizpildīšanas prasībām:</t>
  </si>
  <si>
    <t xml:space="preserve">Pretendents tehniskajā piedāvājumā norāda Preces ražotāju, modeli un  atbilstošos parametrus. </t>
  </si>
  <si>
    <t xml:space="preserve">Parametru atbilstību pamatot ar norādi uz tehniskajām datu lapām vai informatīviem materiāliem,  norādot atsauci tehniskajā piedāvājumā uz konkrēto lapaspusi un punktu. Informatīvajā materiālā norādīt tehniskās specifikācijas punktu, uz kuru attiecināms. </t>
  </si>
  <si>
    <t xml:space="preserve">Izmantotās definīcijas: </t>
  </si>
  <si>
    <t>*Tehniskā apkalpošana - ražotāja noteiktie periodiski veicamie darbi un remonts</t>
  </si>
  <si>
    <t>**Periodiskie veicamie darbi - ražotāja noteiktā apkope (ražotāja noteikts pasākumu kopums attiecībā uz konkrētajai medicīniskajai ierīcei tās ekspluatācijas laikā veicamo apkopes procedūru, ievērojot visas ražotāja noteiktās prasības, iekļaujot regulāri maināmo rezerves daļu klāstu, iestatīšanas vai kalibrēšanas procesus, atbilstoši ražotāja noteiktajiem termiņiem) un tehniskā uzraudzība</t>
  </si>
  <si>
    <t>***Vienību skaits ir aptuvens un paredzēts konkursa uzvarētāja noteikšanai; līgumu paredzēts noslēgt par vienības cenu, norādot maksimālo summu, kuru var izmantot līguma darbības laikā.</t>
  </si>
  <si>
    <r>
      <rPr>
        <b/>
        <sz val="11"/>
        <rFont val="Times New Roman"/>
        <family val="1"/>
        <charset val="186"/>
      </rPr>
      <t>Papildus komplektācija</t>
    </r>
    <r>
      <rPr>
        <sz val="11"/>
        <rFont val="Times New Roman"/>
        <family val="1"/>
        <charset val="186"/>
      </rPr>
      <t xml:space="preserve"> </t>
    </r>
    <r>
      <rPr>
        <i/>
        <sz val="11"/>
        <rFont val="Times New Roman"/>
        <family val="1"/>
        <charset val="186"/>
      </rPr>
      <t xml:space="preserve">(tiek norādīta cena par katru piederumu atsevišķi, tiks pasūtīti pēc nepieciešamības, norādīto piederumu cena </t>
    </r>
    <r>
      <rPr>
        <b/>
        <i/>
        <sz val="11"/>
        <rFont val="Times New Roman"/>
        <family val="1"/>
        <charset val="186"/>
      </rPr>
      <t>tiek</t>
    </r>
    <r>
      <rPr>
        <i/>
        <sz val="11"/>
        <rFont val="Times New Roman"/>
        <family val="1"/>
        <charset val="186"/>
      </rPr>
      <t xml:space="preserve"> iekļauta vērtējamajā cenā):</t>
    </r>
  </si>
  <si>
    <r>
      <rPr>
        <b/>
        <sz val="11"/>
        <rFont val="Times New Roman"/>
        <family val="1"/>
        <charset val="186"/>
      </rPr>
      <t>Piederumi, saderīgi ar piedāvāto iekārtu</t>
    </r>
    <r>
      <rPr>
        <sz val="11"/>
        <rFont val="Times New Roman"/>
        <family val="1"/>
        <charset val="186"/>
      </rPr>
      <t xml:space="preserve"> </t>
    </r>
    <r>
      <rPr>
        <i/>
        <sz val="11"/>
        <rFont val="Times New Roman"/>
        <family val="1"/>
        <charset val="186"/>
      </rPr>
      <t xml:space="preserve">(tiek norādīta cena par katru piederumu atsevišķi, tiks pasūtīti pēc nepieciešamības, </t>
    </r>
    <r>
      <rPr>
        <b/>
        <i/>
        <sz val="11"/>
        <rFont val="Times New Roman"/>
        <family val="1"/>
        <charset val="186"/>
      </rPr>
      <t>papildus norādīto piederumu cena netiek iekļauta vērtējamajā cenā</t>
    </r>
    <r>
      <rPr>
        <i/>
        <sz val="11"/>
        <rFont val="Times New Roman"/>
        <family val="1"/>
        <charset val="186"/>
      </rPr>
      <t>)</t>
    </r>
    <r>
      <rPr>
        <sz val="11"/>
        <rFont val="Times New Roman"/>
        <family val="1"/>
        <charset val="186"/>
      </rPr>
      <t>:</t>
    </r>
  </si>
  <si>
    <t>Citi piederumi, kas nepieciešami piedāvātajai iekārtai, lai nodrošinātu tehniskajā aprakstā norādīto funkcionalitāti un/vai pieejamie papildinājumi. (rindiņas atļauts papildināt zemāk pēc nepieciešamības, vienā rindiņā ierakstīt ne vairāk kā vienu piederumu)</t>
  </si>
  <si>
    <t xml:space="preserve">Nosaukums: Infūzijas sūknis </t>
  </si>
  <si>
    <t xml:space="preserve">Nosaukums: Elektroniskais asinsspiediena mērītājs </t>
  </si>
  <si>
    <t>Vērtējamā summa</t>
  </si>
  <si>
    <t xml:space="preserve">Nosaukums:  Portatīvais vakuumsūknis </t>
  </si>
  <si>
    <t>Savācējtrauka komplekts - Daudzreizlietojams, autoklāvējams,  ar tilpumu vismaz 1 L un ne lielāku kā 2 L, aprīkots ar pārplūdes aizsardzības vārstu</t>
  </si>
  <si>
    <t>4.4.2.</t>
  </si>
  <si>
    <t>Savācējtrauks - Daudzreizlietojams, autoklāvējams,  ar tilpumu vismaz 1 L un ne lielāku kā 2 L, aprīkots ar pārplūdes aizsardzības vārstu</t>
  </si>
  <si>
    <t>4.4.3.</t>
  </si>
  <si>
    <t>Savācējtrauka vāks (saderīgi ar piedāvātajiem traukiem)</t>
  </si>
  <si>
    <t>4.4.4.</t>
  </si>
  <si>
    <t xml:space="preserve">Barošanas sūknis </t>
  </si>
  <si>
    <t>Svars nepārsniedz 250 g</t>
  </si>
  <si>
    <t xml:space="preserve">Citi piederumi, kas nepieciešamas piedāvātajai iekārta , lai nodrošinātu tehniskajā aprakstā norādīto funkcionalitāti un/vai pieejamie papildinājumi. (rindiņas atļauts papildināt zemāk pēc nepieciešamības, vienā rindinā ierakstīt ne vairāk kā vienu piederumu) </t>
  </si>
  <si>
    <t xml:space="preserve">Spuldze (ja attiecināms) </t>
  </si>
  <si>
    <t>zilais filtrs</t>
  </si>
  <si>
    <t>pusaplis</t>
  </si>
  <si>
    <t>Mērījumu kļūda ± 5 g vai mazāk svēršanai vismaz līdz 5 kg</t>
  </si>
  <si>
    <t>Mērījumu kļūda ± 10 g vai mazāk pārējā svēršanas diapazonā</t>
  </si>
  <si>
    <t>21.1.</t>
  </si>
  <si>
    <t>21.1.1.</t>
  </si>
  <si>
    <t>Piemērots sirds un plaušu izklausīšanai</t>
  </si>
  <si>
    <t>21.2.</t>
  </si>
  <si>
    <t>21.2.1.</t>
  </si>
  <si>
    <t>Vienlaidus abpusēja (pieaugušajiem un bērniem) nerūsējošā tērauda galva, aukstuma sajūtu neraisoša materiāla maliņas saskarsmei ar pacientu</t>
  </si>
  <si>
    <t>21.2.2.</t>
  </si>
  <si>
    <t>Vienlaidus savienotājcaurule</t>
  </si>
  <si>
    <t>21.2.3.</t>
  </si>
  <si>
    <t>Mīksti ausu uzgaļi (komplektācijā iekļauti rezerves)</t>
  </si>
  <si>
    <t>21.2.4.</t>
  </si>
  <si>
    <t>Savienotājcaurules garums 70±10 cm</t>
  </si>
  <si>
    <t>21.2.5.</t>
  </si>
  <si>
    <r>
      <t xml:space="preserve">Abpusēja </t>
    </r>
    <r>
      <rPr>
        <i/>
        <sz val="11"/>
        <color indexed="8"/>
        <rFont val="Times New Roman"/>
        <family val="1"/>
        <charset val="186"/>
      </rPr>
      <t xml:space="preserve">peldošā </t>
    </r>
    <r>
      <rPr>
        <sz val="11"/>
        <color indexed="8"/>
        <rFont val="Times New Roman"/>
        <family val="1"/>
        <charset val="186"/>
      </rPr>
      <t>membrāna</t>
    </r>
    <r>
      <rPr>
        <sz val="11"/>
        <color theme="1"/>
        <rFont val="Times New Roman"/>
        <family val="1"/>
        <charset val="186"/>
      </rPr>
      <t xml:space="preserve"> vai </t>
    </r>
    <r>
      <rPr>
        <i/>
        <sz val="11"/>
        <color theme="1"/>
        <rFont val="Times New Roman"/>
        <family val="1"/>
        <charset val="186"/>
      </rPr>
      <t>noskaņojamā</t>
    </r>
    <r>
      <rPr>
        <sz val="11"/>
        <color theme="1"/>
        <rFont val="Times New Roman"/>
        <family val="1"/>
        <charset val="186"/>
      </rPr>
      <t xml:space="preserve"> membrāna</t>
    </r>
  </si>
  <si>
    <t>21.2.6.</t>
  </si>
  <si>
    <t>Lielās membrānas diametrs 45±5 mm</t>
  </si>
  <si>
    <t>Mazās membrānas diametrs 30 +/- 5 mm</t>
  </si>
  <si>
    <t>Nesatur lateksu</t>
  </si>
  <si>
    <t>Vēlama iespēja izvēlēties fonendoskopa krāsu pie pasūtīšanas</t>
  </si>
  <si>
    <t>Pieaugušo fonendoskops - Lielās membrānas diametrs 45±5 mm; Mazās membrānas diametrs 30 +/- 5 mm</t>
  </si>
  <si>
    <t>Bērnu fonendoskops - Lielās membrānas diametrs 30±5 mm; Mazās membrānas diametrs 27 +/- 5 mm</t>
  </si>
  <si>
    <t>Jaundzimušo fonendoskops - Lielās membrānas diametrs 30±5 mm; Mazās membrānas diametrs 20 +/- 5 mm</t>
  </si>
  <si>
    <t>Mērījumu diapazons vismaz līdz 10 kg</t>
  </si>
  <si>
    <t>1.4.</t>
  </si>
  <si>
    <t>1.4.1.</t>
  </si>
  <si>
    <t>1.4.1.1.</t>
  </si>
  <si>
    <t>1.4.1.2.</t>
  </si>
  <si>
    <t>1.4.1.3.</t>
  </si>
  <si>
    <t>1.4.1.4.</t>
  </si>
  <si>
    <t>1.4.2.</t>
  </si>
  <si>
    <t>1.4.2.1.</t>
  </si>
  <si>
    <t>1.4.2.2.</t>
  </si>
  <si>
    <t>1.4.2.3.</t>
  </si>
  <si>
    <t>1.4.2.4.</t>
  </si>
  <si>
    <t>1.4.2.5.</t>
  </si>
  <si>
    <t>1.4.3.</t>
  </si>
  <si>
    <t>1.4.3.1.</t>
  </si>
  <si>
    <t>1.4.3.2.</t>
  </si>
  <si>
    <t>1.4.3.3.</t>
  </si>
  <si>
    <r>
      <t xml:space="preserve">Ierīcēm, kurām </t>
    </r>
    <r>
      <rPr>
        <b/>
        <sz val="8"/>
        <rFont val="Times New Roman"/>
        <family val="1"/>
        <charset val="186"/>
      </rPr>
      <t>pēcgarantijas periodā</t>
    </r>
    <r>
      <rPr>
        <sz val="8"/>
        <rFont val="Times New Roman"/>
        <family val="1"/>
        <charset val="186"/>
      </rPr>
      <t xml:space="preserve"> periodiski veicamo darbu saturs mainās, Pretendents aizpilda "Iekārtu tehniskā apkalpošana" tabulu, </t>
    </r>
    <r>
      <rPr>
        <b/>
        <u/>
        <sz val="8"/>
        <rFont val="Times New Roman"/>
        <family val="1"/>
        <charset val="186"/>
      </rPr>
      <t>izveidojot papildus rindu/as zem ierīces</t>
    </r>
    <r>
      <rPr>
        <sz val="8"/>
        <rFont val="Times New Roman"/>
        <family val="1"/>
        <charset val="186"/>
      </rPr>
      <t>, katrā jaunā rindā norādot periodiski veicamā darba veidu, pārliecinoties, ka kopumā ir uzskaitīti visi uz ierīci attiecināmie periodiski veicamie darbi pēcgarantijas periodā</t>
    </r>
  </si>
  <si>
    <r>
      <t>Kopējās izmaksas viena periodiski veicamā darba veida veikšanai pēcgarantijas periodā tiek aprēķinātas sekojoši: 13=3*(6*(7+(8*9)) kur norādītie skaitļi ir kolonnas kārtas numurs.</t>
    </r>
    <r>
      <rPr>
        <b/>
        <sz val="8"/>
        <rFont val="Times New Roman"/>
        <family val="1"/>
        <charset val="186"/>
      </rPr>
      <t xml:space="preserve"> 14. kolonnā jānorāda summa par visiem periodiski veicamajiem darbiem visām iekārtām</t>
    </r>
  </si>
  <si>
    <t>Iekārtu tehniskā apkalpošana</t>
  </si>
  <si>
    <t>Iepirkuma pozīcijas numurs</t>
  </si>
  <si>
    <t>Iekārtas nosaukums</t>
  </si>
  <si>
    <t>Iekārtu skaits ***</t>
  </si>
  <si>
    <t>Pēcgarantijas periods, ņemot vērā, ka garantijas periods un pēcgarantijas periods veido piecus gadus</t>
  </si>
  <si>
    <t>Periodiski veicamā darba veids pēcgarantijas periodā</t>
  </si>
  <si>
    <t>Periodiski veicamā darba skaits vienai ierīcei pēcgarantijas periodā</t>
  </si>
  <si>
    <t>Viena periodiski veicamā darba maināmo rezerves daļu izmaksas, ja attiecināms, EUR bez PVN</t>
  </si>
  <si>
    <t>Viena periodiski veicamā darba paredzamais ilgums, stundas</t>
  </si>
  <si>
    <t>Periodiski veicamo darbu servisa stundas likme, EUR bez PVN</t>
  </si>
  <si>
    <t>Remonta servisa stundas likme, EUR bez PVN</t>
  </si>
  <si>
    <t>Vai ražotājs ir paredzējis elektrodrošības pārbaudes periodiski veicamo darbu ietvaros? (Jā/Nē)</t>
  </si>
  <si>
    <t>Vai ražotājs ir paredzējis funkcionālās pārbaudes periodiski veicamo darbu ietvaros? (Jā/Nē)</t>
  </si>
  <si>
    <t>Summa par viena periodiski veicamā darba veidu pēcgarantijas periodā visām iekārtām, EUR bez PVN</t>
  </si>
  <si>
    <t>Summa par visiem periodiski veicamajiem darbiem pēcgarantijas periodā visām iekārtām, EUR bez PVN</t>
  </si>
  <si>
    <t>Piezīmes</t>
  </si>
  <si>
    <t>1. pozīcija</t>
  </si>
  <si>
    <t>2. pozīcija</t>
  </si>
  <si>
    <t>3. pozīcija</t>
  </si>
  <si>
    <t>5. pozīcija</t>
  </si>
  <si>
    <t>Iepirkuma daļas numurs</t>
  </si>
  <si>
    <t>Iekārtu skaits *</t>
  </si>
  <si>
    <t>1. daļa</t>
  </si>
  <si>
    <t>Mākslīgā plaušu ventilācijas ierīce</t>
  </si>
  <si>
    <t>1000h apkope</t>
  </si>
  <si>
    <t>JĀ</t>
  </si>
  <si>
    <t>2 gadu pārbaude</t>
  </si>
  <si>
    <t>Jānorāda Preces ražotāja noteiktais preces maksimālais lietošanas ilgums (gados) (B), maksimālais punktu skaits</t>
  </si>
  <si>
    <t>Preces/ iekārtas elektroenerģijas patēriņš vai Preces/Iekārtas energoefektivitāte  (C), maksimālais punktu skaits</t>
  </si>
  <si>
    <t>Kopā</t>
  </si>
  <si>
    <t>Finanšu piedāvājums</t>
  </si>
  <si>
    <t>Iekārtu iegādes izmaksas</t>
  </si>
  <si>
    <t>Tehniskās specifikācijas punkta numurs</t>
  </si>
  <si>
    <t>Vienas vienības cena, EUR bez PVN</t>
  </si>
  <si>
    <t>Summa, EUR bez PVN</t>
  </si>
  <si>
    <t>PVN likme, %</t>
  </si>
  <si>
    <t>Summa par iekārtu tehnisko apkalpošanu (ja ražotājs tādu ir paredzējis)</t>
  </si>
  <si>
    <t xml:space="preserve">Vērtējamā summa </t>
  </si>
  <si>
    <t>Piederumi, saderīgi ar piedāvāto iekārtu (tiek norādīta cena par katru piederumu atsevišķi, tiks pasūtīti pēc nepieciešamības, papildus norādīto piederumu cena netiek iekļauta vērtējamajā cenā):</t>
  </si>
  <si>
    <t>Nav attiecināms</t>
  </si>
  <si>
    <t>1.4.4.</t>
  </si>
  <si>
    <t xml:space="preserve">2. </t>
  </si>
  <si>
    <t>Vērtējamā summa (A), maksimālais punktu skaits</t>
  </si>
  <si>
    <t>Elektroniskais asinsspiediena mērītājs</t>
  </si>
  <si>
    <t xml:space="preserve">3. </t>
  </si>
  <si>
    <r>
      <rPr>
        <b/>
        <sz val="11"/>
        <color theme="1"/>
        <rFont val="Times New Roman"/>
        <family val="1"/>
        <charset val="186"/>
      </rPr>
      <t>Piederumi, saderīgi ar piedāvāto iekārtu</t>
    </r>
    <r>
      <rPr>
        <sz val="11"/>
        <color theme="1"/>
        <rFont val="Times New Roman"/>
        <family val="1"/>
        <charset val="186"/>
      </rPr>
      <t xml:space="preserve"> </t>
    </r>
    <r>
      <rPr>
        <i/>
        <sz val="11"/>
        <color theme="1"/>
        <rFont val="Times New Roman"/>
        <family val="1"/>
        <charset val="186"/>
      </rPr>
      <t xml:space="preserve">(tiek norādīta cena par katru piederumu atsevišķi, tiks pasūtīti pēc nepieciešamības, </t>
    </r>
    <r>
      <rPr>
        <b/>
        <i/>
        <sz val="11"/>
        <color theme="1"/>
        <rFont val="Times New Roman"/>
        <family val="1"/>
        <charset val="186"/>
      </rPr>
      <t>papildu norādīto piederumu cena netiek iekļauta vērtējamajā cenā</t>
    </r>
    <r>
      <rPr>
        <i/>
        <sz val="11"/>
        <color theme="1"/>
        <rFont val="Times New Roman"/>
        <family val="1"/>
        <charset val="186"/>
      </rPr>
      <t>)</t>
    </r>
    <r>
      <rPr>
        <sz val="11"/>
        <color theme="1"/>
        <rFont val="Times New Roman"/>
        <family val="1"/>
        <charset val="186"/>
      </rPr>
      <t>:</t>
    </r>
  </si>
  <si>
    <r>
      <t>2.3.</t>
    </r>
    <r>
      <rPr>
        <b/>
        <sz val="7"/>
        <color theme="1"/>
        <rFont val="Times New Roman"/>
        <family val="1"/>
        <charset val="186"/>
      </rPr>
      <t xml:space="preserve">        </t>
    </r>
    <r>
      <rPr>
        <b/>
        <sz val="11"/>
        <color theme="1"/>
        <rFont val="Times New Roman"/>
        <family val="1"/>
        <charset val="186"/>
      </rPr>
      <t> </t>
    </r>
  </si>
  <si>
    <r>
      <t>2.1.</t>
    </r>
    <r>
      <rPr>
        <b/>
        <sz val="7"/>
        <color theme="1"/>
        <rFont val="Times New Roman"/>
        <family val="1"/>
        <charset val="186"/>
      </rPr>
      <t xml:space="preserve">             </t>
    </r>
    <r>
      <rPr>
        <b/>
        <sz val="11"/>
        <color theme="1"/>
        <rFont val="Times New Roman"/>
        <family val="1"/>
        <charset val="186"/>
      </rPr>
      <t> </t>
    </r>
  </si>
  <si>
    <r>
      <t>2.2.</t>
    </r>
    <r>
      <rPr>
        <b/>
        <sz val="7"/>
        <color theme="1"/>
        <rFont val="Times New Roman"/>
        <family val="1"/>
        <charset val="186"/>
      </rPr>
      <t xml:space="preserve">             </t>
    </r>
    <r>
      <rPr>
        <b/>
        <sz val="11"/>
        <color theme="1"/>
        <rFont val="Times New Roman"/>
        <family val="1"/>
        <charset val="186"/>
      </rPr>
      <t> </t>
    </r>
  </si>
  <si>
    <t>Infūziju sūknis</t>
  </si>
  <si>
    <t>Portatīvais vakuumsūknis</t>
  </si>
  <si>
    <t>6.pozīcija</t>
  </si>
  <si>
    <t>3 komplekti</t>
  </si>
  <si>
    <t>8. pozīcija - Bezvadu ierīces EKG monitorēšanai</t>
  </si>
  <si>
    <t>8.1.</t>
  </si>
  <si>
    <t>8.1.1.</t>
  </si>
  <si>
    <t>8.1.2.</t>
  </si>
  <si>
    <t>Pulsa oksimetrs I</t>
  </si>
  <si>
    <r>
      <t xml:space="preserve">Jaundzimušo, daudzreizlietojams (Ja attiecināms. Pretendenta jāpiedāvā viens no punktiem </t>
    </r>
    <r>
      <rPr>
        <sz val="11"/>
        <color rgb="FFFF0000"/>
        <rFont val="Times New Roman"/>
        <family val="1"/>
        <charset val="186"/>
      </rPr>
      <t>(9.4.1.1 vai 9.4.1.2)</t>
    </r>
    <r>
      <rPr>
        <sz val="11"/>
        <rFont val="Times New Roman"/>
        <family val="1"/>
        <charset val="186"/>
      </rPr>
      <t>)</t>
    </r>
  </si>
  <si>
    <r>
      <t xml:space="preserve">Jaundzimušo, vienreizlietojams (Ja attiecināms. Pretendenta jāpiedāvā viens no punktiem </t>
    </r>
    <r>
      <rPr>
        <sz val="11"/>
        <color rgb="FFFF0000"/>
        <rFont val="Times New Roman"/>
        <family val="1"/>
        <charset val="186"/>
      </rPr>
      <t>(9.4.1.1 vai 9.4.1.2))</t>
    </r>
  </si>
  <si>
    <t>9.2.3.</t>
  </si>
  <si>
    <t>9.2.4.</t>
  </si>
  <si>
    <t>9.2.5.</t>
  </si>
  <si>
    <t>9.2.6.</t>
  </si>
  <si>
    <t>9.2.7.</t>
  </si>
  <si>
    <t>9.4.</t>
  </si>
  <si>
    <t>9.4.1</t>
  </si>
  <si>
    <t>9.4.1.1</t>
  </si>
  <si>
    <t>9.4.1.2</t>
  </si>
  <si>
    <t>9.4.1.3</t>
  </si>
  <si>
    <t>9.4.1.4</t>
  </si>
  <si>
    <t>9.4.1.5</t>
  </si>
  <si>
    <t>Pulsa oksimetrs II</t>
  </si>
  <si>
    <t>Pacientu elektroniskie grīdas svari</t>
  </si>
  <si>
    <t>Pacientu svara noteikšana</t>
  </si>
  <si>
    <t xml:space="preserve">12. </t>
  </si>
  <si>
    <t xml:space="preserve">12.3. </t>
  </si>
  <si>
    <t>12.3.2.</t>
  </si>
  <si>
    <t>12. pozīcija</t>
  </si>
  <si>
    <t xml:space="preserve">13. </t>
  </si>
  <si>
    <t>13.2.7.</t>
  </si>
  <si>
    <t>Elektroniskie zīdaiņu svari I</t>
  </si>
  <si>
    <t>13. pozīcija</t>
  </si>
  <si>
    <t>Elektroniskie zīdaiņu svari II</t>
  </si>
  <si>
    <t>14. pozīcija</t>
  </si>
  <si>
    <t>15.2.6.1.</t>
  </si>
  <si>
    <t>15.2.6.2.</t>
  </si>
  <si>
    <t>15.2.7.</t>
  </si>
  <si>
    <t xml:space="preserve">Atsūcējs krūts piena, divpakāpju </t>
  </si>
  <si>
    <t>15. pozīcija</t>
  </si>
  <si>
    <t>16.3.1.</t>
  </si>
  <si>
    <t>16.4.1.</t>
  </si>
  <si>
    <t>16.4.2.</t>
  </si>
  <si>
    <t>Izbraukumu/medikamentu soma (mazā)</t>
  </si>
  <si>
    <t>16. pozīcija</t>
  </si>
  <si>
    <t>17.4.1.</t>
  </si>
  <si>
    <t>17.4.3.</t>
  </si>
  <si>
    <t>Izbraukumu/medikamentu soma (mugursoma)</t>
  </si>
  <si>
    <t>17. pozīcija</t>
  </si>
  <si>
    <t>18.1.</t>
  </si>
  <si>
    <t>18.1.1.</t>
  </si>
  <si>
    <t>18.2.</t>
  </si>
  <si>
    <t>18.2.1.</t>
  </si>
  <si>
    <t>18.2.2.</t>
  </si>
  <si>
    <t>18.2.3.</t>
  </si>
  <si>
    <t>18.2.4.</t>
  </si>
  <si>
    <t>18.2.5.</t>
  </si>
  <si>
    <t>18.2.6.</t>
  </si>
  <si>
    <t>18.3.2.</t>
  </si>
  <si>
    <t>Augummērs</t>
  </si>
  <si>
    <t>18. pozīcija</t>
  </si>
  <si>
    <t>19.1.</t>
  </si>
  <si>
    <t>19.1.1.</t>
  </si>
  <si>
    <t>19.2.</t>
  </si>
  <si>
    <t>19.2.1.</t>
  </si>
  <si>
    <t>19.2.2.</t>
  </si>
  <si>
    <t>19.2.3.</t>
  </si>
  <si>
    <t>19.2.4.</t>
  </si>
  <si>
    <t>19.2.5.</t>
  </si>
  <si>
    <t>19.2.6.</t>
  </si>
  <si>
    <t>19.2.7.</t>
  </si>
  <si>
    <t xml:space="preserve">16. </t>
  </si>
  <si>
    <t>Mehāniskais asinsspiediena mērītājs</t>
  </si>
  <si>
    <t xml:space="preserve">17.3. </t>
  </si>
  <si>
    <t>17.3.4.</t>
  </si>
  <si>
    <t>17.4.4.</t>
  </si>
  <si>
    <t>Otoskops</t>
  </si>
  <si>
    <t>18.2.7.</t>
  </si>
  <si>
    <t>18.4.</t>
  </si>
  <si>
    <t>18.4.1.</t>
  </si>
  <si>
    <t>18.4.2.</t>
  </si>
  <si>
    <t>18.4.3.</t>
  </si>
  <si>
    <t>Oftalmoskops</t>
  </si>
  <si>
    <t>19.3.</t>
  </si>
  <si>
    <t>19.3.1.</t>
  </si>
  <si>
    <t>19.4.</t>
  </si>
  <si>
    <t>19.4.1.</t>
  </si>
  <si>
    <t>19.4.2.</t>
  </si>
  <si>
    <t>19.4.3.</t>
  </si>
  <si>
    <t>19. pozīcija</t>
  </si>
  <si>
    <t>20.1.</t>
  </si>
  <si>
    <t>20.1.1.</t>
  </si>
  <si>
    <t>20.2.</t>
  </si>
  <si>
    <t>20.2.1.</t>
  </si>
  <si>
    <t>20.2.2.</t>
  </si>
  <si>
    <t>20.2.3.</t>
  </si>
  <si>
    <t>20.2.4.</t>
  </si>
  <si>
    <t>20.2.5.</t>
  </si>
  <si>
    <t>20.2.6.</t>
  </si>
  <si>
    <t>20.2.7.</t>
  </si>
  <si>
    <t>20.3.</t>
  </si>
  <si>
    <t>20.3.1.</t>
  </si>
  <si>
    <t>20. pozīcija</t>
  </si>
  <si>
    <t>21.</t>
  </si>
  <si>
    <t>21.3.1.</t>
  </si>
  <si>
    <t>21.3.2.</t>
  </si>
  <si>
    <t>Infrasarkanais bezkontakta termometrs</t>
  </si>
  <si>
    <t>21. pozīcija</t>
  </si>
  <si>
    <t>22.</t>
  </si>
  <si>
    <t>22.1.</t>
  </si>
  <si>
    <t>22.1.1.</t>
  </si>
  <si>
    <t>22.2.</t>
  </si>
  <si>
    <t>22.2.1.</t>
  </si>
  <si>
    <t>22.2.2.</t>
  </si>
  <si>
    <t>22.2.3.</t>
  </si>
  <si>
    <t>22.2.4.</t>
  </si>
  <si>
    <t>22.2.5.</t>
  </si>
  <si>
    <t>22.2.6.</t>
  </si>
  <si>
    <t>22.3.1.</t>
  </si>
  <si>
    <t>22.3.2.</t>
  </si>
  <si>
    <t>Fonendoskopi</t>
  </si>
  <si>
    <t>Nosaukums:  Fonendoskopi</t>
  </si>
  <si>
    <t>22. pozīcija</t>
  </si>
  <si>
    <t>Izmēri:</t>
  </si>
  <si>
    <r>
      <t>Maksimālais</t>
    </r>
    <r>
      <rPr>
        <sz val="10"/>
        <rFont val="Times New Roman"/>
        <family val="1"/>
        <charset val="186"/>
      </rPr>
      <t xml:space="preserve"> </t>
    </r>
    <r>
      <rPr>
        <b/>
        <sz val="10"/>
        <rFont val="Times New Roman"/>
        <family val="1"/>
        <charset val="186"/>
      </rPr>
      <t>īpatsvars</t>
    </r>
    <r>
      <rPr>
        <sz val="10"/>
        <rFont val="Times New Roman"/>
        <family val="1"/>
        <charset val="186"/>
      </rPr>
      <t xml:space="preserve"> (kopējais punktu skaits) </t>
    </r>
    <r>
      <rPr>
        <b/>
        <sz val="10"/>
        <rFont val="Times New Roman"/>
        <family val="1"/>
        <charset val="186"/>
      </rPr>
      <t>∑</t>
    </r>
    <r>
      <rPr>
        <sz val="10"/>
        <rFont val="Times New Roman"/>
        <family val="1"/>
        <charset val="186"/>
      </rPr>
      <t>=</t>
    </r>
    <r>
      <rPr>
        <b/>
        <sz val="10"/>
        <rFont val="Times New Roman"/>
        <family val="1"/>
        <charset val="186"/>
      </rPr>
      <t>A</t>
    </r>
    <r>
      <rPr>
        <sz val="10"/>
        <rFont val="Times New Roman"/>
        <family val="1"/>
        <charset val="186"/>
      </rPr>
      <t>+</t>
    </r>
    <r>
      <rPr>
        <b/>
        <sz val="10"/>
        <rFont val="Times New Roman"/>
        <family val="1"/>
        <charset val="186"/>
      </rPr>
      <t>B+C+D+E+F</t>
    </r>
  </si>
  <si>
    <t>Jānorāda iekārtas darbības laiks no akumulatora (h) (D), maksimālais punktu skaits</t>
  </si>
  <si>
    <t>Displeja izmērs ne mazāk kā 10” pa diagonāli (E), maksimālais punktu skaits</t>
  </si>
  <si>
    <t>Mērījumu kļūda ne lielāka kā ± 3 mm Hg st. (F), maksimālais punktu skaits</t>
  </si>
  <si>
    <t>Pacienta vitālo funkciju monitors</t>
  </si>
  <si>
    <t>5.2.3.</t>
  </si>
  <si>
    <t>5.2.4.</t>
  </si>
  <si>
    <t>5.2.5.</t>
  </si>
  <si>
    <t>5.2.6.</t>
  </si>
  <si>
    <t>5.2.7.</t>
  </si>
  <si>
    <t>5.2.8.</t>
  </si>
  <si>
    <t>Neinvazīvā arteriālā asinsspiediena mērījumu kļūda ne lielāka kā ± 3 mm Hg st.</t>
  </si>
  <si>
    <r>
      <t xml:space="preserve">Mērījumu kļūda ne lielāka kā </t>
    </r>
    <r>
      <rPr>
        <sz val="11"/>
        <color indexed="8"/>
        <rFont val="Calibri"/>
        <family val="2"/>
        <charset val="186"/>
      </rPr>
      <t>±5%</t>
    </r>
  </si>
  <si>
    <t xml:space="preserve">Vismaz četru dažādu izmēru manšetes, kuras nosedz izmēru diapazonu vismaz no 15 - 40 cm. Norādīt izmērus: </t>
  </si>
  <si>
    <t>Piemērots lietošanai bērniem no 3 gadu vecuma  un pieaugušajiem</t>
  </si>
  <si>
    <t>Piemērots lietošanai veselības aprūpes iestādēs, izmanto ārstniecības personāls (nav mājas lietošanas pašpārbaudes ierīce)</t>
  </si>
  <si>
    <t>Enterālās barošanas sistēmas:</t>
  </si>
  <si>
    <t>ENFit tipa konektori</t>
  </si>
  <si>
    <t>Enterālās barošanas sistēma ar maisu tilpumā vismaz 1000ml.</t>
  </si>
  <si>
    <t>Stiprinājums iekārtas stiprināšanai pie statīva</t>
  </si>
  <si>
    <t>7.2.6.</t>
  </si>
  <si>
    <t>7.2.7.</t>
  </si>
  <si>
    <t>7.2.8.</t>
  </si>
  <si>
    <t>Jaundzimušo sensors, daudzreizlietojams</t>
  </si>
  <si>
    <t>Bērnu sensors, daudzreizlietojams</t>
  </si>
  <si>
    <t>Pieaugušo sensors, daudzreizlietojams</t>
  </si>
  <si>
    <t>Jaundzimušo sensors, vienreizreizlietojams</t>
  </si>
  <si>
    <t>Kabelis savienojošais SpO2, daudzreizlietojams, garums vismaz 2,5m, ja nepieciešams</t>
  </si>
  <si>
    <r>
      <t xml:space="preserve">Jaundzimušo, daudzreizlietojams (Ja attiecināms. Pretendenta jāpiedāvā viens no punktiem </t>
    </r>
    <r>
      <rPr>
        <sz val="8"/>
        <rFont val="Times New Roman"/>
        <family val="1"/>
        <charset val="186"/>
      </rPr>
      <t>(9.4.1.1 vai 9.4.1.2))</t>
    </r>
  </si>
  <si>
    <r>
      <t xml:space="preserve">Jaundzimušo, vienreizlietojams (Ja attiecināms. Pretendenta jāpiedāvā viens no punktiem </t>
    </r>
    <r>
      <rPr>
        <sz val="8"/>
        <rFont val="Times New Roman"/>
        <family val="1"/>
        <charset val="186"/>
      </rPr>
      <t>(9.4.1.1 vai 9.4.1.2))</t>
    </r>
  </si>
  <si>
    <t>Piederumi, saderīgi ar piedāvāto iekārtu (tiek norādīta cena par vienu vienību, tiks pasūtīti pēc nepieciešamības, kolonnā "Skaits" norādīts paredzamais pasūtāmo piederumu daudzums; papildus norādīto piederumu cena netiek iekļauta vērtējamajā cenā):</t>
  </si>
  <si>
    <t>Jaundzimušo, daudzreizlietojams (Ja attiecināms. Pretendenta jāpiedāvā viens no punktiem (11.4.1.1 vai 11.4.1.2))</t>
  </si>
  <si>
    <t>Jaundzimušo, vienreizlietojams (Ja attiecināms. Pretendenta jāpiedāvā viens no punktiem (11.4.1.1 vai 11.4.1.2))</t>
  </si>
  <si>
    <t>11. pozīcija</t>
  </si>
  <si>
    <t>Enterālās barošanas sistēma enterālās barošanas pudeļu pievienošanai ar pudeles vītni diametrā 40mm. Jānodrošina arī pudeles stiprinājums pie statīva.</t>
  </si>
  <si>
    <t>3. pozīcija - Infūziju sūknis</t>
  </si>
  <si>
    <t>3.2.6.</t>
  </si>
  <si>
    <t>3.3.3.</t>
  </si>
  <si>
    <t>3.3.5.</t>
  </si>
  <si>
    <t>3.4.</t>
  </si>
  <si>
    <t>3.4.1.</t>
  </si>
  <si>
    <t>3.5.</t>
  </si>
  <si>
    <t>3.5.1.</t>
  </si>
  <si>
    <t>3.5.2.</t>
  </si>
  <si>
    <t>3.5.3.</t>
  </si>
  <si>
    <t>3.5.4.</t>
  </si>
  <si>
    <t>3.6.</t>
  </si>
  <si>
    <t>3.6.1.</t>
  </si>
  <si>
    <t>4. pozīcija - Portatīvais vakuumsūknis</t>
  </si>
  <si>
    <t xml:space="preserve">4. </t>
  </si>
  <si>
    <r>
      <t>4.1.</t>
    </r>
    <r>
      <rPr>
        <sz val="7"/>
        <color theme="1"/>
        <rFont val="Times New Roman"/>
        <family val="1"/>
        <charset val="186"/>
      </rPr>
      <t xml:space="preserve">             </t>
    </r>
    <r>
      <rPr>
        <sz val="11"/>
        <color theme="1"/>
        <rFont val="Times New Roman"/>
        <family val="1"/>
        <charset val="186"/>
      </rPr>
      <t> </t>
    </r>
  </si>
  <si>
    <r>
      <t>4.1.1.</t>
    </r>
    <r>
      <rPr>
        <sz val="7"/>
        <color theme="1"/>
        <rFont val="Times New Roman"/>
        <family val="1"/>
        <charset val="186"/>
      </rPr>
      <t xml:space="preserve">        </t>
    </r>
    <r>
      <rPr>
        <sz val="11"/>
        <color theme="1"/>
        <rFont val="Times New Roman"/>
        <family val="1"/>
        <charset val="186"/>
      </rPr>
      <t> </t>
    </r>
  </si>
  <si>
    <r>
      <t>4.2.</t>
    </r>
    <r>
      <rPr>
        <sz val="7"/>
        <color theme="1"/>
        <rFont val="Times New Roman"/>
        <family val="1"/>
        <charset val="186"/>
      </rPr>
      <t xml:space="preserve">             </t>
    </r>
    <r>
      <rPr>
        <sz val="11"/>
        <color theme="1"/>
        <rFont val="Times New Roman"/>
        <family val="1"/>
        <charset val="186"/>
      </rPr>
      <t> </t>
    </r>
  </si>
  <si>
    <r>
      <t>4.3.</t>
    </r>
    <r>
      <rPr>
        <b/>
        <sz val="7"/>
        <color theme="1"/>
        <rFont val="Times New Roman"/>
        <family val="1"/>
        <charset val="186"/>
      </rPr>
      <t xml:space="preserve">             </t>
    </r>
    <r>
      <rPr>
        <b/>
        <sz val="11"/>
        <color theme="1"/>
        <rFont val="Times New Roman"/>
        <family val="1"/>
        <charset val="186"/>
      </rPr>
      <t> </t>
    </r>
  </si>
  <si>
    <r>
      <t>4.3.1.</t>
    </r>
    <r>
      <rPr>
        <sz val="7"/>
        <color theme="1"/>
        <rFont val="Times New Roman"/>
        <family val="1"/>
        <charset val="186"/>
      </rPr>
      <t xml:space="preserve">        </t>
    </r>
    <r>
      <rPr>
        <sz val="11"/>
        <color theme="1"/>
        <rFont val="Times New Roman"/>
        <family val="1"/>
        <charset val="186"/>
      </rPr>
      <t> </t>
    </r>
  </si>
  <si>
    <r>
      <t>4.3.2.</t>
    </r>
    <r>
      <rPr>
        <sz val="7"/>
        <color theme="1"/>
        <rFont val="Times New Roman"/>
        <family val="1"/>
        <charset val="186"/>
      </rPr>
      <t xml:space="preserve">        </t>
    </r>
    <r>
      <rPr>
        <sz val="11"/>
        <color theme="1"/>
        <rFont val="Times New Roman"/>
        <family val="1"/>
        <charset val="186"/>
      </rPr>
      <t> </t>
    </r>
  </si>
  <si>
    <r>
      <t>4.3.3.</t>
    </r>
    <r>
      <rPr>
        <sz val="7"/>
        <color theme="1"/>
        <rFont val="Times New Roman"/>
        <family val="1"/>
        <charset val="186"/>
      </rPr>
      <t xml:space="preserve">        </t>
    </r>
    <r>
      <rPr>
        <sz val="11"/>
        <color theme="1"/>
        <rFont val="Times New Roman"/>
        <family val="1"/>
        <charset val="186"/>
      </rPr>
      <t> </t>
    </r>
  </si>
  <si>
    <r>
      <t>4.3.4.</t>
    </r>
    <r>
      <rPr>
        <sz val="7"/>
        <color theme="1"/>
        <rFont val="Times New Roman"/>
        <family val="1"/>
        <charset val="186"/>
      </rPr>
      <t xml:space="preserve">        </t>
    </r>
    <r>
      <rPr>
        <sz val="11"/>
        <color theme="1"/>
        <rFont val="Times New Roman"/>
        <family val="1"/>
        <charset val="186"/>
      </rPr>
      <t> </t>
    </r>
  </si>
  <si>
    <t>4.pozīcija</t>
  </si>
  <si>
    <t>5. pozīcija - Sūknis enterālās barošanas</t>
  </si>
  <si>
    <t>5.2.2.1.</t>
  </si>
  <si>
    <t>5.2.2.2.</t>
  </si>
  <si>
    <t>5.2.2.3.</t>
  </si>
  <si>
    <t>5.2.2.4.</t>
  </si>
  <si>
    <t>5.2.2.5.</t>
  </si>
  <si>
    <t>5.2.2.6.</t>
  </si>
  <si>
    <t>5.2.2.7.</t>
  </si>
  <si>
    <t>5.2.2.8.</t>
  </si>
  <si>
    <t>5.2.2.9.</t>
  </si>
  <si>
    <t>5.2.2.10.</t>
  </si>
  <si>
    <t>5.2.3.1.</t>
  </si>
  <si>
    <t>5.2.3.2.</t>
  </si>
  <si>
    <t>5.2.3.3.</t>
  </si>
  <si>
    <t>5.2.4.1.</t>
  </si>
  <si>
    <t>5.2.4.2.</t>
  </si>
  <si>
    <t>5.2.4.3.</t>
  </si>
  <si>
    <t>5.2.4.4.</t>
  </si>
  <si>
    <t>5.2.4.5.</t>
  </si>
  <si>
    <t>5.2.6.1.</t>
  </si>
  <si>
    <t>5.2.6.2.</t>
  </si>
  <si>
    <t>5.2.6.3.</t>
  </si>
  <si>
    <t>5.2.7.1.</t>
  </si>
  <si>
    <t>5.2.7.2.</t>
  </si>
  <si>
    <t>5.2.7.3.</t>
  </si>
  <si>
    <t>5.2.8.1.</t>
  </si>
  <si>
    <t>5.2.8.2.</t>
  </si>
  <si>
    <t>6. pozīcija - Pulsa oksimetrs I</t>
  </si>
  <si>
    <t>6.1.</t>
  </si>
  <si>
    <t>6.1.1.</t>
  </si>
  <si>
    <t>6.1.2.</t>
  </si>
  <si>
    <t>6.2.</t>
  </si>
  <si>
    <t>6.2.12.1.</t>
  </si>
  <si>
    <t>6.2.12.2.</t>
  </si>
  <si>
    <t>6.2.12.3.</t>
  </si>
  <si>
    <t>6.3.</t>
  </si>
  <si>
    <t>6.3.1.</t>
  </si>
  <si>
    <t>6.3.2.</t>
  </si>
  <si>
    <t>6.3.3.</t>
  </si>
  <si>
    <t>6.3.4.</t>
  </si>
  <si>
    <t>6.3.5.</t>
  </si>
  <si>
    <t>6.4.</t>
  </si>
  <si>
    <t>6.4.1.</t>
  </si>
  <si>
    <t>6.4.2.</t>
  </si>
  <si>
    <t>6.4.3.</t>
  </si>
  <si>
    <t>6.4.4.</t>
  </si>
  <si>
    <t>6.4.5.</t>
  </si>
  <si>
    <t>6.4.6.</t>
  </si>
  <si>
    <t>6.4.7.</t>
  </si>
  <si>
    <t>7. pozīcija - Pulsa oksimetrs II</t>
  </si>
  <si>
    <t>7.1.2.</t>
  </si>
  <si>
    <t>7.2.9.</t>
  </si>
  <si>
    <t>7.2.10.</t>
  </si>
  <si>
    <t>7.2.11.</t>
  </si>
  <si>
    <t>7.2.12.</t>
  </si>
  <si>
    <t>7.2.14.</t>
  </si>
  <si>
    <t>7.2.14.1.</t>
  </si>
  <si>
    <t>7.2.14.2.</t>
  </si>
  <si>
    <t>7.2.14.3.</t>
  </si>
  <si>
    <t>7.3.</t>
  </si>
  <si>
    <t>7.3.1.</t>
  </si>
  <si>
    <t>7.3.1.1.</t>
  </si>
  <si>
    <t>7.3.1.2.</t>
  </si>
  <si>
    <t>7.3.1.3.</t>
  </si>
  <si>
    <t>7.3.2.</t>
  </si>
  <si>
    <t>7.3.3.</t>
  </si>
  <si>
    <t>7.4.</t>
  </si>
  <si>
    <t>7.4.1</t>
  </si>
  <si>
    <t>7.4.1.1</t>
  </si>
  <si>
    <t>7.4.1.2</t>
  </si>
  <si>
    <t>7.4.1.3</t>
  </si>
  <si>
    <r>
      <t xml:space="preserve">Jaundzimušo, daudzreizlietojams (Ja attiecināms. Pretendenta jāpiedāvā viens no punktiem </t>
    </r>
    <r>
      <rPr>
        <sz val="11"/>
        <color rgb="FFFF0000"/>
        <rFont val="Times New Roman"/>
        <family val="1"/>
        <charset val="186"/>
      </rPr>
      <t>(7.4.1.1 vai 7.4.1.2)</t>
    </r>
    <r>
      <rPr>
        <sz val="11"/>
        <rFont val="Times New Roman"/>
        <family val="1"/>
        <charset val="186"/>
      </rPr>
      <t>)</t>
    </r>
  </si>
  <si>
    <r>
      <t xml:space="preserve">Jaundzimušo, vienreizlietojams (Ja attiecināms. Pretendenta jāpiedāvā viens no punktiem </t>
    </r>
    <r>
      <rPr>
        <sz val="11"/>
        <color rgb="FFFF0000"/>
        <rFont val="Times New Roman"/>
        <family val="1"/>
        <charset val="186"/>
      </rPr>
      <t>(7.4.1.1 vai 7.4.1.2))</t>
    </r>
  </si>
  <si>
    <t>7.4.1.4</t>
  </si>
  <si>
    <t>7.4.1.5</t>
  </si>
  <si>
    <t>7.4.1.6.</t>
  </si>
  <si>
    <t>7.pozīcija</t>
  </si>
  <si>
    <t xml:space="preserve">7. </t>
  </si>
  <si>
    <t>7.4.1.</t>
  </si>
  <si>
    <t>9. pozīcija- Pacienta vitālo funkciju monitors</t>
  </si>
  <si>
    <t>11.1.1.</t>
  </si>
  <si>
    <t>11.2.</t>
  </si>
  <si>
    <t>11.2.1.</t>
  </si>
  <si>
    <t>11.2.2.</t>
  </si>
  <si>
    <t>11.2.3.</t>
  </si>
  <si>
    <t>11.2.4.</t>
  </si>
  <si>
    <t>11.2.5.</t>
  </si>
  <si>
    <t>11.2.6.</t>
  </si>
  <si>
    <t>9.2.8</t>
  </si>
  <si>
    <t>9.2.9</t>
  </si>
  <si>
    <t>9.2.10</t>
  </si>
  <si>
    <t>9.2.11</t>
  </si>
  <si>
    <t>9.2.12</t>
  </si>
  <si>
    <t>9.2.13</t>
  </si>
  <si>
    <t>9.2.13.1</t>
  </si>
  <si>
    <t>9.2.13.2</t>
  </si>
  <si>
    <t>9.2.13.3</t>
  </si>
  <si>
    <t>9.2.13.4</t>
  </si>
  <si>
    <t>9.2.13.5</t>
  </si>
  <si>
    <t>9.2.14</t>
  </si>
  <si>
    <t>9.2.14.1</t>
  </si>
  <si>
    <t>9.2.14.2</t>
  </si>
  <si>
    <t>9.2.14.3</t>
  </si>
  <si>
    <t>9.2.14.4</t>
  </si>
  <si>
    <t>9.2.14.5</t>
  </si>
  <si>
    <t>9.3</t>
  </si>
  <si>
    <t>9.3.1</t>
  </si>
  <si>
    <t>9.3.2</t>
  </si>
  <si>
    <t>9.3.3</t>
  </si>
  <si>
    <t>9.3.4</t>
  </si>
  <si>
    <t>9.3.4.1</t>
  </si>
  <si>
    <t>9.3.4.2</t>
  </si>
  <si>
    <t>9.3.4.3</t>
  </si>
  <si>
    <t>9.3.4.4</t>
  </si>
  <si>
    <t>9.3.5</t>
  </si>
  <si>
    <t>9.3.5.1</t>
  </si>
  <si>
    <t>9.3.5.1.1</t>
  </si>
  <si>
    <t>9.3.5.1.2</t>
  </si>
  <si>
    <t>9.3.5.1.3</t>
  </si>
  <si>
    <t>9.3.5.1.4</t>
  </si>
  <si>
    <t>9.3.5.1.5</t>
  </si>
  <si>
    <t>9.3.5.2</t>
  </si>
  <si>
    <t>9.4</t>
  </si>
  <si>
    <t>9.4.3</t>
  </si>
  <si>
    <t>9.4.3.1</t>
  </si>
  <si>
    <t>9.4.3.1.1</t>
  </si>
  <si>
    <t>9.4.3.1.2</t>
  </si>
  <si>
    <t>9.4.3.1.3</t>
  </si>
  <si>
    <t>9.4.3.1.4</t>
  </si>
  <si>
    <t>9.4.3.1.5</t>
  </si>
  <si>
    <t>9.4.3.2</t>
  </si>
  <si>
    <t>9.4.3.3</t>
  </si>
  <si>
    <t xml:space="preserve"> Pacienta vitālo funkciju monitors</t>
  </si>
  <si>
    <t>9. pozīcija</t>
  </si>
  <si>
    <t>9.4.1.</t>
  </si>
  <si>
    <t>9.4.1.1.</t>
  </si>
  <si>
    <t>9.4.1.2.</t>
  </si>
  <si>
    <t>9.4.1.3.</t>
  </si>
  <si>
    <t>9.4.1.4.</t>
  </si>
  <si>
    <t>9.4.1.5.</t>
  </si>
  <si>
    <t>9.4.3.</t>
  </si>
  <si>
    <t>9.4.3.1.</t>
  </si>
  <si>
    <t>9.4.3.1.1.</t>
  </si>
  <si>
    <t>9.4.3.1.2.</t>
  </si>
  <si>
    <t>9.4.3.1.3.</t>
  </si>
  <si>
    <t>9.4.3.1.4.</t>
  </si>
  <si>
    <t>9.4.3.1.5.</t>
  </si>
  <si>
    <t>9.4.3.2.</t>
  </si>
  <si>
    <t>9.4.3.3.</t>
  </si>
  <si>
    <t>10. pozīcija - Elektroniskais asinsspiediena mērītājs</t>
  </si>
  <si>
    <t>10.1.</t>
  </si>
  <si>
    <t>10.1.1.</t>
  </si>
  <si>
    <t>10.2.</t>
  </si>
  <si>
    <t>10.2.1.</t>
  </si>
  <si>
    <t>10.2.2.</t>
  </si>
  <si>
    <t>10.2.3.</t>
  </si>
  <si>
    <t>10.2.4.</t>
  </si>
  <si>
    <t>10.2.5.</t>
  </si>
  <si>
    <t>10.2.7.</t>
  </si>
  <si>
    <t>10.2.8.</t>
  </si>
  <si>
    <t>10.2.8.1.</t>
  </si>
  <si>
    <t>10.2.9.</t>
  </si>
  <si>
    <t>10.2.10.</t>
  </si>
  <si>
    <t>10.2.11.</t>
  </si>
  <si>
    <t>10.2.11.1.</t>
  </si>
  <si>
    <t>10.2.11.2.</t>
  </si>
  <si>
    <t>10.2.11.3.</t>
  </si>
  <si>
    <t>10.2.11.4.</t>
  </si>
  <si>
    <t>10.2.12.</t>
  </si>
  <si>
    <t>10.2.13.</t>
  </si>
  <si>
    <t>10.2.14.</t>
  </si>
  <si>
    <t>10.3.</t>
  </si>
  <si>
    <t>10.3.1.</t>
  </si>
  <si>
    <t>10.3.2.</t>
  </si>
  <si>
    <t>10.3.4.</t>
  </si>
  <si>
    <t>10.3.4.1.</t>
  </si>
  <si>
    <t>10.3.4.2.</t>
  </si>
  <si>
    <t>10.3.4.3.</t>
  </si>
  <si>
    <t>10.3.4.4.</t>
  </si>
  <si>
    <t>10.4.</t>
  </si>
  <si>
    <t>10.4.1.</t>
  </si>
  <si>
    <t>10.4.2.</t>
  </si>
  <si>
    <t>10.4.3.</t>
  </si>
  <si>
    <t>10.4.4.</t>
  </si>
  <si>
    <t>10.4.5.</t>
  </si>
  <si>
    <t>10.4.6.</t>
  </si>
  <si>
    <t>10. pozīcija</t>
  </si>
  <si>
    <t xml:space="preserve">10. </t>
  </si>
  <si>
    <t>11. pozīcija - Pacientu elektroniskie grīdas svari</t>
  </si>
  <si>
    <t xml:space="preserve">11. </t>
  </si>
  <si>
    <t>11.1.</t>
  </si>
  <si>
    <t xml:space="preserve">11.3. </t>
  </si>
  <si>
    <t>11.3.1.</t>
  </si>
  <si>
    <t>11.3.2.</t>
  </si>
  <si>
    <t>12. pozīcija - Elektroniskie zīdaiņu svari I</t>
  </si>
  <si>
    <t>12.2.7.</t>
  </si>
  <si>
    <t>13. pozīcija - Elektroniskie zīdaiņu svari II</t>
  </si>
  <si>
    <t>14. daļa - Atsūcējs krūts piena, divpakāpju</t>
  </si>
  <si>
    <t>14.1.1</t>
  </si>
  <si>
    <t>14.1.1.1.</t>
  </si>
  <si>
    <t>14.1.1.2.</t>
  </si>
  <si>
    <t>14.1.2.</t>
  </si>
  <si>
    <t>14.1.2.1.</t>
  </si>
  <si>
    <t>14.1.2.2.</t>
  </si>
  <si>
    <t>14.1.2.3.</t>
  </si>
  <si>
    <t>14.1.2.4.</t>
  </si>
  <si>
    <t>14.1.2.5.</t>
  </si>
  <si>
    <t>14.1.2.6.</t>
  </si>
  <si>
    <t>14.1.2.7.</t>
  </si>
  <si>
    <t>14.1.2.8.</t>
  </si>
  <si>
    <t>14.1.2.9.</t>
  </si>
  <si>
    <t>14.1.2.10.</t>
  </si>
  <si>
    <t>14.1.2.11.</t>
  </si>
  <si>
    <t>14.1.2.12.</t>
  </si>
  <si>
    <t>14.1.2.13.</t>
  </si>
  <si>
    <t>14.1.2.14.</t>
  </si>
  <si>
    <t>14.1.2.15.</t>
  </si>
  <si>
    <t>14.1.2.16.</t>
  </si>
  <si>
    <t>14.1.3.</t>
  </si>
  <si>
    <t>14.1.3.1.</t>
  </si>
  <si>
    <t>14.1.3.2.</t>
  </si>
  <si>
    <t>14.1.3.3.</t>
  </si>
  <si>
    <t>14.2.1.1</t>
  </si>
  <si>
    <t>14.2.1.1.1.</t>
  </si>
  <si>
    <t>14.2.1.2.</t>
  </si>
  <si>
    <t>14.2.1.2.1.</t>
  </si>
  <si>
    <t>14.2.1.2.2.</t>
  </si>
  <si>
    <t>14.2.1.2.3.</t>
  </si>
  <si>
    <t>14.2.1.2.4.</t>
  </si>
  <si>
    <t>14.2.1.2.5.</t>
  </si>
  <si>
    <t>14.2.2.1.</t>
  </si>
  <si>
    <t>14.2.2.1.1.</t>
  </si>
  <si>
    <t>14.2.2.2.</t>
  </si>
  <si>
    <t>14.2.2.2.1.</t>
  </si>
  <si>
    <t>14.2.2.2.2.</t>
  </si>
  <si>
    <t>14.2.2.2.3.</t>
  </si>
  <si>
    <t>14.2.2.2.4.</t>
  </si>
  <si>
    <t>14.2.2.2.5.</t>
  </si>
  <si>
    <t>14.2.3.1.</t>
  </si>
  <si>
    <t>14.2.3.1.1.</t>
  </si>
  <si>
    <t>14.2.3.2.</t>
  </si>
  <si>
    <t>14.2.3.2.1.</t>
  </si>
  <si>
    <t>14.2.3.2.2.</t>
  </si>
  <si>
    <t>14.2.3.2.3.</t>
  </si>
  <si>
    <t>14.2.3.2.4.</t>
  </si>
  <si>
    <t>14.2.3.2.5.</t>
  </si>
  <si>
    <t>14.2.4.</t>
  </si>
  <si>
    <t>14.2.4.1.</t>
  </si>
  <si>
    <t>14.2.4.1.1.</t>
  </si>
  <si>
    <t>14.2.4.2.</t>
  </si>
  <si>
    <t>14.2.4.2.1.</t>
  </si>
  <si>
    <t>14.2.4.2.2.</t>
  </si>
  <si>
    <t>14.2.4.2.3.</t>
  </si>
  <si>
    <t>14.2.4.2.4.</t>
  </si>
  <si>
    <t>14.2.5.2.5.</t>
  </si>
  <si>
    <t>14.2.5.1.</t>
  </si>
  <si>
    <t>14.2.5.1.1.</t>
  </si>
  <si>
    <t>14.2.5.2.</t>
  </si>
  <si>
    <t>14.2.5.2.1.</t>
  </si>
  <si>
    <t>14.2.5.2.2.</t>
  </si>
  <si>
    <t>14.2.5.2.3.</t>
  </si>
  <si>
    <t>14.2.5.2.4.</t>
  </si>
  <si>
    <t>14.2.5.2.6.</t>
  </si>
  <si>
    <t>14.2.6.1.</t>
  </si>
  <si>
    <t>14.2.6.1.1.</t>
  </si>
  <si>
    <t>14.2.6.2.</t>
  </si>
  <si>
    <t>14.2.6.2.1.</t>
  </si>
  <si>
    <t>14.2.6.2.2.</t>
  </si>
  <si>
    <t>14.2.6.2.3.</t>
  </si>
  <si>
    <t>14.2.6.2.4.</t>
  </si>
  <si>
    <t>14.2.6.2.5.</t>
  </si>
  <si>
    <t>14.2.7.1.</t>
  </si>
  <si>
    <t>14.2.7.1.1.</t>
  </si>
  <si>
    <t>14.2.7.2.</t>
  </si>
  <si>
    <t>14.2.7.2.1.</t>
  </si>
  <si>
    <t>14.2.7.2.2.</t>
  </si>
  <si>
    <t>14.2.7.2.3.</t>
  </si>
  <si>
    <t>14.2.7.2.4.</t>
  </si>
  <si>
    <t>14.2.7.2.5.</t>
  </si>
  <si>
    <t>15. pozīcija - Mehāniskais asinsspiediena mērītājs</t>
  </si>
  <si>
    <t xml:space="preserve">15. </t>
  </si>
  <si>
    <t>15.1.1.</t>
  </si>
  <si>
    <t>15.2.6.3.</t>
  </si>
  <si>
    <t>15.2.6.4.</t>
  </si>
  <si>
    <t>15.2.8.</t>
  </si>
  <si>
    <t xml:space="preserve">15.3. </t>
  </si>
  <si>
    <t>15.3.1.</t>
  </si>
  <si>
    <t>15.3.2.</t>
  </si>
  <si>
    <t>15.3.3.</t>
  </si>
  <si>
    <t>15.3.3.1.</t>
  </si>
  <si>
    <t>15.3.3.2.</t>
  </si>
  <si>
    <t>15.3.3.3.</t>
  </si>
  <si>
    <t>15.3.3.4.</t>
  </si>
  <si>
    <t xml:space="preserve">15.4 </t>
  </si>
  <si>
    <t>15.4.1.</t>
  </si>
  <si>
    <t>15.4.1.1.</t>
  </si>
  <si>
    <t>15.4.1.2.</t>
  </si>
  <si>
    <t>15.4.1.3.</t>
  </si>
  <si>
    <t>15.4.1.4.</t>
  </si>
  <si>
    <t>15.4.2.</t>
  </si>
  <si>
    <t>16. pozīcija - Otoskops</t>
  </si>
  <si>
    <t>16.3.2.</t>
  </si>
  <si>
    <t>16.3.3.</t>
  </si>
  <si>
    <t>16.3.4.</t>
  </si>
  <si>
    <t xml:space="preserve">16.4. </t>
  </si>
  <si>
    <t>16.4.3.</t>
  </si>
  <si>
    <t>16.4.4.</t>
  </si>
  <si>
    <t>17. pozīcija - Oftalmoskops</t>
  </si>
  <si>
    <t>17.2.2.1.</t>
  </si>
  <si>
    <t>17.2.2.2.</t>
  </si>
  <si>
    <t>17.2.2.3.</t>
  </si>
  <si>
    <t>17.2.2.4.</t>
  </si>
  <si>
    <t>17.2.2.5.</t>
  </si>
  <si>
    <t>17.2.2.6.</t>
  </si>
  <si>
    <t>17.2.7.</t>
  </si>
  <si>
    <t>17.3.1</t>
  </si>
  <si>
    <t>17.4.</t>
  </si>
  <si>
    <t>17.4.2.</t>
  </si>
  <si>
    <t>18. pozīcija - Izbraukumu/medikamentu soma (mazā)</t>
  </si>
  <si>
    <t>18.3.</t>
  </si>
  <si>
    <t>18.3.1.</t>
  </si>
  <si>
    <t>19. pozīcija - Izbraukumu/medikamentu soma (mugursoma)</t>
  </si>
  <si>
    <t>20. pozīcija - Infrasarkanais bezkontakta termometrs</t>
  </si>
  <si>
    <t>20.2.8.</t>
  </si>
  <si>
    <t>20.2.9.</t>
  </si>
  <si>
    <t>20.2.10.</t>
  </si>
  <si>
    <t>20.2.11.</t>
  </si>
  <si>
    <t>20.2.12.</t>
  </si>
  <si>
    <t>20.2.13.</t>
  </si>
  <si>
    <t>20.2.14.</t>
  </si>
  <si>
    <t>20.2.15.</t>
  </si>
  <si>
    <t>20.2.16.</t>
  </si>
  <si>
    <t>20.3.2.</t>
  </si>
  <si>
    <t>20.3.3.</t>
  </si>
  <si>
    <t>21. pozīcija - Augummērs</t>
  </si>
  <si>
    <t xml:space="preserve">21.3. </t>
  </si>
  <si>
    <t>22. pozīcija - Fonendoskopi</t>
  </si>
  <si>
    <t xml:space="preserve">22. </t>
  </si>
  <si>
    <t>22.2.7.</t>
  </si>
  <si>
    <t>22.2.8.</t>
  </si>
  <si>
    <t>22.2.9.</t>
  </si>
  <si>
    <t>22.2.10.</t>
  </si>
  <si>
    <t>22.3.</t>
  </si>
  <si>
    <t xml:space="preserve">Iepirkums sadalīts 22 pozīcijās, līgums tiks slēgts par katru pozīciju atsevišķi, parakstot vispārīgo vienošanos. </t>
  </si>
  <si>
    <t>8.1.1.1.</t>
  </si>
  <si>
    <t>8.1.2.1.</t>
  </si>
  <si>
    <t>8.1.2.2.</t>
  </si>
  <si>
    <t>8.1.2.3.</t>
  </si>
  <si>
    <t>8.1.2.4.</t>
  </si>
  <si>
    <t>8.1.2.5.</t>
  </si>
  <si>
    <t>8.1.2.6.</t>
  </si>
  <si>
    <t>8.1.2.7.</t>
  </si>
  <si>
    <t>8.1.2.8.</t>
  </si>
  <si>
    <t>8.1.2.9.</t>
  </si>
  <si>
    <t>8.1.2.10.</t>
  </si>
  <si>
    <t>8.1.2.11.</t>
  </si>
  <si>
    <t>8.1.2.12.</t>
  </si>
  <si>
    <t>8.1.2.13.</t>
  </si>
  <si>
    <t>8.1.2.14.</t>
  </si>
  <si>
    <t>8.1.2.15.</t>
  </si>
  <si>
    <t>8.1.2.16.</t>
  </si>
  <si>
    <t>8.2.</t>
  </si>
  <si>
    <t>8.2.1.</t>
  </si>
  <si>
    <t>8.2.1.1.</t>
  </si>
  <si>
    <t>8.2.2.</t>
  </si>
  <si>
    <t>8.2.2.1.</t>
  </si>
  <si>
    <t>8.2.2.2.</t>
  </si>
  <si>
    <t>8.2.2.3.</t>
  </si>
  <si>
    <t>8.2.2.4.</t>
  </si>
  <si>
    <t>8.2.2.5.</t>
  </si>
  <si>
    <t>8.2.2.6.</t>
  </si>
  <si>
    <t>8.2.2.7.</t>
  </si>
  <si>
    <t>8.2.2.8.</t>
  </si>
  <si>
    <t>8.2.2.9.</t>
  </si>
  <si>
    <t>8.2.2.10.</t>
  </si>
  <si>
    <t>8.2.2.11.</t>
  </si>
  <si>
    <t>8.2.2.12.</t>
  </si>
  <si>
    <t>8.2.2.13.</t>
  </si>
  <si>
    <t>8.2.2.14.</t>
  </si>
  <si>
    <t>8.2.2.15.</t>
  </si>
  <si>
    <t>8.2.2.16.</t>
  </si>
  <si>
    <t>8.2.2.17.</t>
  </si>
  <si>
    <t>8.2.2.18.</t>
  </si>
  <si>
    <t>8.2.2.19.</t>
  </si>
  <si>
    <t>8.2.2.20.</t>
  </si>
  <si>
    <t>8.2.2.21.</t>
  </si>
  <si>
    <t>8.3.</t>
  </si>
  <si>
    <t xml:space="preserve">Ierīces tiek piegādātas pilnā komplektācijā pirmreizējai lietošanai </t>
  </si>
  <si>
    <t>8.4.</t>
  </si>
  <si>
    <t>8.4.1.</t>
  </si>
  <si>
    <t>Bezvadu ierīces EKG monitorēšanai</t>
  </si>
  <si>
    <t>8. pozīcija</t>
  </si>
  <si>
    <t xml:space="preserve">Pozīcijās 1. - 10., 15. - 17. tiks vērtēta iekārtas, piederumu un uzturēšanas cenu summa, 11. - 14. tiks vērtēta iekārtas iegādes un uzturēšanas cenu summa, 18. - 22.  pozīcijā tiks vērtēta iekārtas iegādes cena. Līguma slēgšanas tiesības saimnieciski izdevīgākajam piedāvājumam. </t>
  </si>
  <si>
    <t xml:space="preserve">Komisija katrā daļā piešķir īpatsvaru (punktu skaitu), šādā kārtībā:
1) A (Vērtējamā summa) un C (Elektroenerģijas patēriņš) daļai - viszemākajai vērtība tiek piešķirts maksimālais punktu skaits.  Ja piedāvājumā nav norādīta informācija par elektroenerģijas patēriņu tiek piešķirti 0 punkti. Ja tiek norādīts elektroenerģijas patēriņa diapazons, punktu piešķiršanai tiek izmantota augstākā vērtība.
2) Nākamās vērtības A (Vērtējamā summa) un C (Elektroenerģijas patēriņš) daļai tiek aprēķinātas proporcionāli
A vai C = (A vai C zemākā iesniegtā vērtība no visiem pretendentiem )/(faktiskā iesniegtā vērtība konkrētajam pretendentam) x Piešķiramais punktu skaits. 
3) B (Preces ražotāja noteiktais preces maksimālais lietošanas ilgums) daļai - vislielākajai vērtības tiek piešķirts maksimālais punktu skaits. Ja piedāvājumā nav norādīta informācija par preces lietošanas ilgumu tiek pieņemts, ka lietošanas ilgums ir noteiktais garantijas laiks. Ja tiek norādīts paredzamā lietošanas ilguma diapazons, punktu piešķiršanai tiek izmantota zemākā vērtība. 
4) Nākamās vērtības B (Preces ražotāja noteiktais preces maksimālais lietošanas ilgums) daļai tiek aprēķinātas proporcionāli B = (faktiskā iesniegtā vērtība konkrētajam pretendentam)/(B augstākā iesniegtā vērtība no visiem pretendentiem ) x Piešķiramais punktu skaits. </t>
  </si>
  <si>
    <t xml:space="preserve">Citi piederumi, kas nepieciešamas piedāvātajai iekārtai, lai nodrošinātu tehniskajā aprakstā norādīto funkcionalitāti un/vai pieejamie papildinājumi. (rindiņas atļauts papildināt zemāk pēc nepieciešamības, vienā  rindiņā ierakstīt ne vairāk kā vienu piederumu) </t>
  </si>
  <si>
    <t>Komisija katrā daļā piešķir īpatsvaru (punktu skaitu), šādā kārtībā:
1) A (Vērtējamā summa) un C (Elektroenerģijas patēriņš) daļai - viszemākajai vērtība tiek piešķirts maksimālais punktu skaits.  Ja piedāvājumā nav norādīta informācija par elektroenerģijas patēriņu tiek piešķirti 0 punkti. Ja tiek norādīts elektroenerģijas patēriņa diapazons, punktu piešķiršanai tiek izmantota augstākā vērtība.
2) Nākamās vērtības A (Vērtējamā summa) un C (Elektroenerģijas patēriņš) daļai tiek aprēķinātas proporcionāli 
A vai C = (A vai C zemākā iesniegtā vērtība no visiem pretendentiem )/(faktiskā iesniegtā vērtība konkrētajam pretendentam) x Piešķiramais punktu skaits. 
3) B (Preces ražotāja noteiktais preces maksimālais lietošanas ilgums) daļai - vislielākajai vērtības tiek piešķirts maksimālais punktu skaits. Ja piedāvājumā nav norādīta informācija par preces lietošanas ilgumu tiek pieņemts, ka lietošanas ilgums ir noteiktais garantijas laiks. Ja tiek norādīts paredzamā lietošanas ilguma diapazons, punktu piešķiršanai tiek izmantota zemākā vērtība. 
4) Nākamās vērtības B (Preces ražotāja noteiktais preces maksimālais lietošanas ilgums) daļai tiek aprēķinātas proporcionāli. B = (faktiskā iesniegtā vērtība konkrētajam pretendentam)/(B augstākā iesniegtā vērtība no visiem pretendentiem ) x Piešķiramais punktu skaits. 
5) D (Iekārtas darbības laiks no akumulatora (h)) daļai visaugstākajai vērtība tiek piešķirts maksimālais punktu skaits.
6) Nākamās vērtības D (Iekārtas darbība no akumulatora) daļai tiek aprēķinātas proporcionāli.
D = (faktiskā iesniegtā vērtība konkrētajam pretendentam)/(D augstākā iesniegtā vērtība no visiem pretendentiem ) x Piešķiramais punktu skaits
7) E (Displeja izmērs ne mazāk kā 10” pa diagonāli) un F (mērījumu kļūda ne lielāka kā ± 3 mm Hg st) daļai tiek piešķirti 5 punkti par prasību izpildi vai 0 punkti par neatbilstību prasībai;</t>
  </si>
  <si>
    <t>Komisija katrā daļā piešķir īpatsvaru (punktu skaitu), šādā kārtībā:
1) A (Vērtējamā summa) un C (Elektroenerģijas patēriņš) daļai - viszemākajai vērtība tiek piešķirts maksimālais punktu skaits.  Ja piedāvājumā nav norādīta informācija par elektroenerģijas patēriņu tiek piešķirti 0 punkti. Ja tiek norādīts elektroenerģijas patēriņa diapazons, punktu piešķiršanai tiek izmantota augstākā vērtība.
2) Nākamās vērtības A (Vērtējamā summa) un C (Elektroenerģijas patēriņš) daļai tiek aprēķinātas proporcionāli
A vai C = (A vai C zemākā iesniegtā vērtība no visiem pretendentiem )/(faktiskā iesniegtā vērtība konkrētajam pretendentam) x Piešķiramais punktu skaits. 
3) B (Preces ražotāja noteiktais preces maksimālais lietošanas ilgums) daļai - vislielākajai vērtības tiek piešķirts maksimālais punktu skaits. Ja piedāvājumā nav norādīta informācija par preces lietošanas ilgumu tiek pieņemts, ka lietošanas ilgums ir noteiktais garantijas laiks. Ja tiek norādīts paredzamā lietošanas ilguma diapazons, punktu piešķiršanai tiek izmantota zemākā vērtība. 
4) Nākamās vērtības B (Preces ražotāja noteiktais preces maksimālais lietošanas ilgums) daļai tiek aprēķinātas proporcionāli B = (faktiskā iesniegtā vērtība konkrētajam pretendentam)/(B augstākā iesniegtā vērtība no visiem pretendentiem ) x Piešķiramais punktu skaits. 
5)  F (mērījumu kļūda ne lielāka kā ± 3 mm Hg st) daļai tiek piešķirti 5 punkti par prasību izpildi vai 0 punkti par neatbilstību prasībai;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</si>
</sst>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7">
    <numFmt numFmtId="44" formatCode="_-* #,##0.00\ &quot;€&quot;_-;\-* #,##0.00\ &quot;€&quot;_-;_-* &quot;-&quot;??\ &quot;€&quot;_-;_-@_-"/>
    <numFmt numFmtId="43" formatCode="_-* #,##0.00_-;\-* #,##0.00_-;_-* &quot;-&quot;??_-;_-@_-"/>
    <numFmt numFmtId="164" formatCode="_-* #,##0.00\ [$€-426]_-;\-* #,##0.00\ [$€-426]_-;_-* &quot;-&quot;??\ [$€-426]_-;_-@_-"/>
    <numFmt numFmtId="165" formatCode="_-[$Ls-426]\ * #,##0.00_-;\-[$Ls-426]\ * #,##0.00_-;_-[$Ls-426]\ * &quot;-&quot;??_-;_-@_-"/>
    <numFmt numFmtId="166" formatCode="_-&quot;€&quot;\ * #,##0.00_-;\-&quot;€&quot;\ * #,##0.00_-;_-&quot;€&quot;\ * &quot;-&quot;??_-;_-@_-"/>
    <numFmt numFmtId="167" formatCode="_-[$€-2]\ * #,##0.00_-;\-[$€-2]\ * #,##0.00_-;_-[$€-2]\ * &quot;-&quot;??_-;_-@_-"/>
    <numFmt numFmtId="168" formatCode="#,##0.00\ &quot;€&quot;"/>
  </numFmts>
  <fonts count="66">
    <font>
      <sz val="11"/>
      <color theme="1"/>
      <name val="Calibri"/>
      <family val="2"/>
      <scheme val="minor"/>
    </font>
    <font>
      <sz val="11"/>
      <color theme="1"/>
      <name val="Calibri"/>
      <family val="2"/>
      <charset val="186"/>
      <scheme val="minor"/>
    </font>
    <font>
      <sz val="11"/>
      <color theme="1"/>
      <name val="Calibri"/>
      <family val="2"/>
      <scheme val="minor"/>
    </font>
    <font>
      <sz val="11"/>
      <color theme="1"/>
      <name val="Calibri"/>
      <family val="2"/>
      <charset val="186"/>
    </font>
    <font>
      <b/>
      <sz val="11"/>
      <color theme="1"/>
      <name val="Times New Roman"/>
      <family val="1"/>
      <charset val="186"/>
    </font>
    <font>
      <sz val="11"/>
      <color theme="1"/>
      <name val="Times New Roman"/>
      <family val="1"/>
      <charset val="186"/>
    </font>
    <font>
      <i/>
      <sz val="11"/>
      <color theme="1"/>
      <name val="Times New Roman"/>
      <family val="1"/>
      <charset val="186"/>
    </font>
    <font>
      <sz val="11"/>
      <color rgb="FFFF0000"/>
      <name val="Times New Roman"/>
      <family val="1"/>
      <charset val="186"/>
    </font>
    <font>
      <sz val="10"/>
      <color theme="1"/>
      <name val="Times New Roman"/>
      <family val="1"/>
      <charset val="186"/>
    </font>
    <font>
      <sz val="11"/>
      <name val="Times New Roman"/>
      <family val="1"/>
      <charset val="186"/>
    </font>
    <font>
      <sz val="11"/>
      <color rgb="FF000000"/>
      <name val="Times New Roman"/>
      <family val="1"/>
      <charset val="186"/>
    </font>
    <font>
      <b/>
      <i/>
      <sz val="11"/>
      <color theme="1"/>
      <name val="Times New Roman"/>
      <family val="1"/>
      <charset val="186"/>
    </font>
    <font>
      <sz val="10"/>
      <name val="Arial"/>
      <family val="2"/>
      <charset val="186"/>
    </font>
    <font>
      <b/>
      <sz val="11"/>
      <color rgb="FF000000"/>
      <name val="Times New Roman"/>
      <family val="1"/>
      <charset val="186"/>
    </font>
    <font>
      <sz val="11"/>
      <color rgb="FF000000"/>
      <name val="Calibri"/>
      <family val="2"/>
      <charset val="186"/>
    </font>
    <font>
      <i/>
      <sz val="11"/>
      <color rgb="FF000000"/>
      <name val="Times New Roman"/>
      <family val="1"/>
      <charset val="186"/>
    </font>
    <font>
      <sz val="12"/>
      <color rgb="FF000000"/>
      <name val="Times New Roman"/>
      <family val="1"/>
      <charset val="186"/>
    </font>
    <font>
      <sz val="11"/>
      <color theme="1"/>
      <name val="Calibri"/>
      <family val="2"/>
      <charset val="186"/>
      <scheme val="minor"/>
    </font>
    <font>
      <sz val="12"/>
      <color theme="1"/>
      <name val="Times New Roman"/>
      <family val="1"/>
      <charset val="186"/>
    </font>
    <font>
      <sz val="10"/>
      <name val="Times New Roman"/>
      <family val="1"/>
      <charset val="186"/>
    </font>
    <font>
      <sz val="11"/>
      <name val="Calibri"/>
      <family val="2"/>
      <scheme val="minor"/>
    </font>
    <font>
      <sz val="11"/>
      <color indexed="8"/>
      <name val="Calibri"/>
      <family val="2"/>
      <charset val="186"/>
    </font>
    <font>
      <sz val="10"/>
      <name val="Helv"/>
    </font>
    <font>
      <sz val="10"/>
      <color rgb="FF000000"/>
      <name val="RotisSansSerif"/>
      <charset val="186"/>
    </font>
    <font>
      <sz val="7"/>
      <color theme="1"/>
      <name val="Times New Roman"/>
      <family val="1"/>
      <charset val="186"/>
    </font>
    <font>
      <b/>
      <sz val="11"/>
      <name val="Times New Roman"/>
      <family val="1"/>
      <charset val="186"/>
    </font>
    <font>
      <b/>
      <sz val="12"/>
      <color theme="1"/>
      <name val="Times New Roman"/>
      <family val="1"/>
      <charset val="186"/>
    </font>
    <font>
      <u/>
      <sz val="11"/>
      <color theme="10"/>
      <name val="Calibri"/>
      <family val="2"/>
      <scheme val="minor"/>
    </font>
    <font>
      <sz val="11"/>
      <color indexed="8"/>
      <name val="Times New Roman"/>
      <family val="1"/>
      <charset val="186"/>
    </font>
    <font>
      <sz val="11.5"/>
      <color theme="1"/>
      <name val="Times New Roman"/>
      <family val="1"/>
      <charset val="186"/>
    </font>
    <font>
      <u/>
      <sz val="11"/>
      <name val="Times New Roman"/>
      <family val="1"/>
      <charset val="186"/>
    </font>
    <font>
      <i/>
      <sz val="11"/>
      <name val="Times New Roman"/>
      <family val="1"/>
      <charset val="186"/>
    </font>
    <font>
      <b/>
      <sz val="7"/>
      <color theme="1"/>
      <name val="Times New Roman"/>
      <family val="1"/>
      <charset val="186"/>
    </font>
    <font>
      <vertAlign val="subscript"/>
      <sz val="11"/>
      <color theme="1"/>
      <name val="Times New Roman"/>
      <family val="1"/>
      <charset val="186"/>
    </font>
    <font>
      <sz val="11.5"/>
      <color rgb="FF000000"/>
      <name val="Times New Roman"/>
      <family val="1"/>
      <charset val="186"/>
    </font>
    <font>
      <sz val="11"/>
      <color rgb="FF000000"/>
      <name val="Calibri"/>
      <family val="2"/>
      <charset val="1"/>
    </font>
    <font>
      <sz val="10"/>
      <color rgb="FF000000"/>
      <name val="RotisSansSerif"/>
      <family val="2"/>
      <charset val="186"/>
    </font>
    <font>
      <i/>
      <sz val="11"/>
      <color rgb="FF7F7F7F"/>
      <name val="Calibri"/>
      <family val="2"/>
      <charset val="186"/>
      <scheme val="minor"/>
    </font>
    <font>
      <sz val="12"/>
      <color theme="1"/>
      <name val="Calibri"/>
      <family val="2"/>
      <charset val="186"/>
      <scheme val="minor"/>
    </font>
    <font>
      <sz val="11"/>
      <color rgb="FF006100"/>
      <name val="Calibri"/>
      <family val="2"/>
      <charset val="186"/>
      <scheme val="minor"/>
    </font>
    <font>
      <b/>
      <sz val="10"/>
      <name val="Times New Roman"/>
      <family val="1"/>
      <charset val="186"/>
    </font>
    <font>
      <i/>
      <sz val="10"/>
      <name val="Times New Roman"/>
      <family val="1"/>
      <charset val="186"/>
    </font>
    <font>
      <i/>
      <sz val="8"/>
      <name val="Times New Roman"/>
      <family val="1"/>
      <charset val="186"/>
    </font>
    <font>
      <sz val="8"/>
      <name val="Calibri"/>
      <family val="2"/>
      <scheme val="minor"/>
    </font>
    <font>
      <b/>
      <sz val="11"/>
      <color rgb="FFFF0000"/>
      <name val="Times New Roman"/>
      <family val="1"/>
      <charset val="186"/>
    </font>
    <font>
      <b/>
      <i/>
      <sz val="11"/>
      <color rgb="FFFF0000"/>
      <name val="Times New Roman"/>
      <family val="1"/>
      <charset val="186"/>
    </font>
    <font>
      <i/>
      <u/>
      <sz val="11"/>
      <color theme="1"/>
      <name val="Times New Roman"/>
      <family val="1"/>
      <charset val="186"/>
    </font>
    <font>
      <b/>
      <i/>
      <sz val="11"/>
      <name val="Times New Roman"/>
      <family val="1"/>
      <charset val="186"/>
    </font>
    <font>
      <sz val="8"/>
      <color rgb="FF000000"/>
      <name val="Times New Roman"/>
      <family val="1"/>
      <charset val="186"/>
    </font>
    <font>
      <i/>
      <sz val="8"/>
      <color rgb="FF000000"/>
      <name val="Times New Roman"/>
      <family val="1"/>
      <charset val="186"/>
    </font>
    <font>
      <sz val="12"/>
      <color rgb="FFFF0000"/>
      <name val="Times New Roman"/>
      <family val="1"/>
      <charset val="186"/>
    </font>
    <font>
      <sz val="8"/>
      <color rgb="FFFF0000"/>
      <name val="Times New Roman"/>
      <family val="1"/>
      <charset val="186"/>
    </font>
    <font>
      <sz val="9"/>
      <color rgb="FFFF0000"/>
      <name val="Times New Roman"/>
      <family val="1"/>
      <charset val="186"/>
    </font>
    <font>
      <b/>
      <sz val="8"/>
      <color rgb="FFFF0000"/>
      <name val="Times New Roman"/>
      <family val="1"/>
      <charset val="186"/>
    </font>
    <font>
      <sz val="11"/>
      <color rgb="FFFF0000"/>
      <name val="Calibri"/>
      <family val="2"/>
      <scheme val="minor"/>
    </font>
    <font>
      <b/>
      <sz val="10"/>
      <color rgb="FFFF0000"/>
      <name val="Times New Roman"/>
      <family val="1"/>
      <charset val="186"/>
    </font>
    <font>
      <b/>
      <i/>
      <sz val="11"/>
      <color rgb="FF000000"/>
      <name val="Times New Roman"/>
      <family val="1"/>
      <charset val="186"/>
    </font>
    <font>
      <sz val="8"/>
      <name val="Times New Roman"/>
      <family val="1"/>
      <charset val="186"/>
    </font>
    <font>
      <b/>
      <sz val="8"/>
      <name val="Times New Roman"/>
      <family val="1"/>
      <charset val="186"/>
    </font>
    <font>
      <b/>
      <u/>
      <sz val="8"/>
      <name val="Times New Roman"/>
      <family val="1"/>
      <charset val="186"/>
    </font>
    <font>
      <i/>
      <sz val="11"/>
      <color indexed="8"/>
      <name val="Times New Roman"/>
      <family val="1"/>
      <charset val="186"/>
    </font>
    <font>
      <sz val="8"/>
      <color theme="1"/>
      <name val="Times New Roman"/>
      <family val="1"/>
      <charset val="186"/>
    </font>
    <font>
      <i/>
      <sz val="8"/>
      <color theme="1"/>
      <name val="Times New Roman"/>
      <family val="1"/>
      <charset val="186"/>
    </font>
    <font>
      <b/>
      <sz val="8"/>
      <color rgb="FF000000"/>
      <name val="Times New Roman"/>
      <family val="1"/>
      <charset val="186"/>
    </font>
    <font>
      <i/>
      <sz val="9"/>
      <color theme="1"/>
      <name val="Times New Roman"/>
      <family val="1"/>
      <charset val="186"/>
    </font>
    <font>
      <sz val="14"/>
      <color theme="1"/>
      <name val="Times New Roman"/>
      <family val="1"/>
      <charset val="186"/>
    </font>
  </fonts>
  <fills count="16">
    <fill>
      <patternFill patternType="none"/>
    </fill>
    <fill>
      <patternFill patternType="gray125"/>
    </fill>
    <fill>
      <patternFill patternType="solid">
        <fgColor theme="0" tint="-0.249977111117893"/>
        <bgColor indexed="64"/>
      </patternFill>
    </fill>
    <fill>
      <patternFill patternType="solid">
        <fgColor rgb="FF92D050"/>
        <bgColor indexed="64"/>
      </patternFill>
    </fill>
    <fill>
      <patternFill patternType="solid">
        <fgColor rgb="FFBFBFBF"/>
        <bgColor rgb="FFBFBFBF"/>
      </patternFill>
    </fill>
    <fill>
      <patternFill patternType="solid">
        <fgColor theme="0"/>
        <bgColor indexed="64"/>
      </patternFill>
    </fill>
    <fill>
      <patternFill patternType="solid">
        <fgColor rgb="FFC6EFCE"/>
      </patternFill>
    </fill>
    <fill>
      <patternFill patternType="solid">
        <fgColor rgb="FFFFFF00"/>
        <bgColor indexed="64"/>
      </patternFill>
    </fill>
    <fill>
      <patternFill patternType="solid">
        <fgColor theme="5" tint="0.79998168889431442"/>
        <bgColor rgb="FFDBDBDB"/>
      </patternFill>
    </fill>
    <fill>
      <patternFill patternType="solid">
        <fgColor rgb="FFFBE4D5"/>
        <bgColor indexed="64"/>
      </patternFill>
    </fill>
    <fill>
      <patternFill patternType="solid">
        <fgColor theme="5" tint="0.79998168889431442"/>
        <bgColor indexed="64"/>
      </patternFill>
    </fill>
    <fill>
      <patternFill patternType="solid">
        <fgColor theme="5" tint="0.39997558519241921"/>
        <bgColor indexed="64"/>
      </patternFill>
    </fill>
    <fill>
      <patternFill patternType="solid">
        <fgColor rgb="FFFFFFFF"/>
        <bgColor rgb="FFFFFFFF"/>
      </patternFill>
    </fill>
    <fill>
      <patternFill patternType="solid">
        <fgColor theme="7" tint="0.39997558519241921"/>
        <bgColor indexed="64"/>
      </patternFill>
    </fill>
    <fill>
      <patternFill patternType="solid">
        <fgColor rgb="FFD9D9D9"/>
        <bgColor indexed="64"/>
      </patternFill>
    </fill>
    <fill>
      <patternFill patternType="solid">
        <fgColor rgb="FFFFFFFF"/>
        <bgColor indexed="64"/>
      </patternFill>
    </fill>
  </fills>
  <borders count="1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rgb="FF000000"/>
      </left>
      <right style="thin">
        <color rgb="FF000000"/>
      </right>
      <top style="thin">
        <color rgb="FF000000"/>
      </top>
      <bottom style="thin">
        <color rgb="FF000000"/>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style="thin">
        <color rgb="FF000000"/>
      </left>
      <right style="thin">
        <color rgb="FF000000"/>
      </right>
      <top style="thin">
        <color rgb="FF000000"/>
      </top>
      <bottom/>
      <diagonal/>
    </border>
    <border>
      <left/>
      <right/>
      <top style="thin">
        <color indexed="64"/>
      </top>
      <bottom style="thin">
        <color indexed="64"/>
      </bottom>
      <diagonal/>
    </border>
    <border>
      <left/>
      <right style="thin">
        <color indexed="64"/>
      </right>
      <top/>
      <bottom style="thin">
        <color indexed="64"/>
      </bottom>
      <diagonal/>
    </border>
    <border>
      <left/>
      <right style="thin">
        <color indexed="64"/>
      </right>
      <top/>
      <bottom/>
      <diagonal/>
    </border>
    <border>
      <left/>
      <right style="thin">
        <color indexed="64"/>
      </right>
      <top style="thin">
        <color indexed="64"/>
      </top>
      <bottom/>
      <diagonal/>
    </border>
  </borders>
  <cellStyleXfs count="563">
    <xf numFmtId="0" fontId="0" fillId="0" borderId="0"/>
    <xf numFmtId="165" fontId="8" fillId="0" borderId="0">
      <alignment vertical="center" wrapText="1"/>
    </xf>
    <xf numFmtId="0" fontId="12" fillId="0" borderId="0"/>
    <xf numFmtId="0" fontId="14" fillId="0" borderId="0" applyNumberFormat="0" applyFont="0" applyBorder="0" applyProtection="0"/>
    <xf numFmtId="0" fontId="19" fillId="0" borderId="0"/>
    <xf numFmtId="0" fontId="17" fillId="0" borderId="0"/>
    <xf numFmtId="166" fontId="2" fillId="0" borderId="0" applyFont="0" applyFill="0" applyBorder="0" applyAlignment="0" applyProtection="0"/>
    <xf numFmtId="0" fontId="21" fillId="0" borderId="0"/>
    <xf numFmtId="0" fontId="21" fillId="0" borderId="0"/>
    <xf numFmtId="0" fontId="17" fillId="0" borderId="0"/>
    <xf numFmtId="0" fontId="17" fillId="0" borderId="0"/>
    <xf numFmtId="0" fontId="23" fillId="0" borderId="0" applyNumberFormat="0" applyBorder="0" applyProtection="0"/>
    <xf numFmtId="0" fontId="12" fillId="0" borderId="0"/>
    <xf numFmtId="0" fontId="23" fillId="0" borderId="0" applyNumberFormat="0" applyBorder="0" applyProtection="0"/>
    <xf numFmtId="0" fontId="12" fillId="0" borderId="0"/>
    <xf numFmtId="0" fontId="12" fillId="0" borderId="0"/>
    <xf numFmtId="0" fontId="2" fillId="0" borderId="0"/>
    <xf numFmtId="0" fontId="12" fillId="0" borderId="0"/>
    <xf numFmtId="0" fontId="14" fillId="0" borderId="0"/>
    <xf numFmtId="165" fontId="8" fillId="0" borderId="0">
      <alignment vertical="center" wrapText="1"/>
    </xf>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2" fillId="0" borderId="0"/>
    <xf numFmtId="0" fontId="17" fillId="0" borderId="0"/>
    <xf numFmtId="0" fontId="2" fillId="0" borderId="0"/>
    <xf numFmtId="0" fontId="22" fillId="0" borderId="0"/>
    <xf numFmtId="0" fontId="12" fillId="0" borderId="0"/>
    <xf numFmtId="0" fontId="12" fillId="0" borderId="0" applyFill="0" applyBorder="0" applyAlignment="0" applyProtection="0"/>
    <xf numFmtId="0" fontId="17" fillId="0" borderId="0"/>
    <xf numFmtId="0" fontId="12" fillId="0" borderId="0"/>
    <xf numFmtId="44" fontId="2" fillId="0" borderId="0" applyFont="0" applyFill="0" applyBorder="0" applyAlignment="0" applyProtection="0"/>
    <xf numFmtId="0" fontId="17" fillId="0" borderId="0"/>
    <xf numFmtId="0" fontId="27" fillId="0" borderId="0" applyNumberFormat="0" applyFill="0" applyBorder="0" applyAlignment="0" applyProtection="0"/>
    <xf numFmtId="0" fontId="17" fillId="0" borderId="0"/>
    <xf numFmtId="0" fontId="12" fillId="0" borderId="0"/>
    <xf numFmtId="0" fontId="12" fillId="0" borderId="0"/>
    <xf numFmtId="0" fontId="2" fillId="0" borderId="0"/>
    <xf numFmtId="0" fontId="17" fillId="0" borderId="0"/>
    <xf numFmtId="0" fontId="17" fillId="0" borderId="0"/>
    <xf numFmtId="0" fontId="17" fillId="0" borderId="0"/>
    <xf numFmtId="0" fontId="17" fillId="0" borderId="0"/>
    <xf numFmtId="0" fontId="17" fillId="0" borderId="0"/>
    <xf numFmtId="0" fontId="17" fillId="0" borderId="0"/>
    <xf numFmtId="44" fontId="2" fillId="0" borderId="0" applyFont="0" applyFill="0" applyBorder="0" applyAlignment="0" applyProtection="0"/>
    <xf numFmtId="0" fontId="2" fillId="0" borderId="0"/>
    <xf numFmtId="0" fontId="17" fillId="0" borderId="0"/>
    <xf numFmtId="165" fontId="2" fillId="0" borderId="0"/>
    <xf numFmtId="0" fontId="17" fillId="0" borderId="0"/>
    <xf numFmtId="0" fontId="2"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21" fillId="0" borderId="0">
      <alignment vertical="center"/>
    </xf>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2" fillId="0" borderId="0"/>
    <xf numFmtId="0" fontId="17" fillId="0" borderId="0"/>
    <xf numFmtId="0" fontId="17" fillId="0" borderId="0"/>
    <xf numFmtId="0" fontId="21" fillId="0" borderId="0" applyNumberFormat="0" applyFill="0" applyBorder="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2" fillId="0" borderId="0" applyFont="0" applyFill="0" applyBorder="0" applyAlignment="0" applyProtection="0"/>
    <xf numFmtId="0" fontId="17" fillId="0" borderId="0"/>
    <xf numFmtId="0" fontId="12" fillId="0" borderId="0"/>
    <xf numFmtId="0" fontId="17" fillId="0" borderId="0"/>
    <xf numFmtId="0" fontId="12" fillId="0" borderId="0"/>
    <xf numFmtId="0" fontId="17" fillId="0" borderId="0"/>
    <xf numFmtId="0" fontId="17" fillId="0" borderId="0"/>
    <xf numFmtId="0" fontId="2"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35" fillId="0" borderId="0"/>
    <xf numFmtId="9" fontId="35" fillId="0" borderId="0" applyBorder="0" applyProtection="0"/>
    <xf numFmtId="165" fontId="17" fillId="0" borderId="0"/>
    <xf numFmtId="165" fontId="17" fillId="0" borderId="0"/>
    <xf numFmtId="165" fontId="2" fillId="0" borderId="0"/>
    <xf numFmtId="165" fontId="17" fillId="0" borderId="0"/>
    <xf numFmtId="165" fontId="14" fillId="0" borderId="0"/>
    <xf numFmtId="165" fontId="17" fillId="0" borderId="0"/>
    <xf numFmtId="165" fontId="17" fillId="0" borderId="0"/>
    <xf numFmtId="165" fontId="17" fillId="0" borderId="0"/>
    <xf numFmtId="165" fontId="2" fillId="0" borderId="0"/>
    <xf numFmtId="165" fontId="17" fillId="0" borderId="0"/>
    <xf numFmtId="165" fontId="17" fillId="0" borderId="0"/>
    <xf numFmtId="165" fontId="12" fillId="0" borderId="0"/>
    <xf numFmtId="165" fontId="12" fillId="0" borderId="0"/>
    <xf numFmtId="165" fontId="17" fillId="0" borderId="0"/>
    <xf numFmtId="165" fontId="17" fillId="0" borderId="0"/>
    <xf numFmtId="165" fontId="12" fillId="0" borderId="0"/>
    <xf numFmtId="165" fontId="22" fillId="0" borderId="0"/>
    <xf numFmtId="165" fontId="2" fillId="0" borderId="0"/>
    <xf numFmtId="165" fontId="17" fillId="0" borderId="0"/>
    <xf numFmtId="165" fontId="17" fillId="0" borderId="0"/>
    <xf numFmtId="165" fontId="17" fillId="0" borderId="0"/>
    <xf numFmtId="165" fontId="12" fillId="0" borderId="0"/>
    <xf numFmtId="165" fontId="17" fillId="0" borderId="0"/>
    <xf numFmtId="165" fontId="17" fillId="0" borderId="0"/>
    <xf numFmtId="165" fontId="19" fillId="0" borderId="0"/>
    <xf numFmtId="165" fontId="2" fillId="0" borderId="0"/>
    <xf numFmtId="165" fontId="17" fillId="0" borderId="0"/>
    <xf numFmtId="165" fontId="17" fillId="0" borderId="0"/>
    <xf numFmtId="165" fontId="21" fillId="0" borderId="0"/>
    <xf numFmtId="165" fontId="2" fillId="0" borderId="0"/>
    <xf numFmtId="165" fontId="12" fillId="0" borderId="0"/>
    <xf numFmtId="165" fontId="21" fillId="0" borderId="0"/>
    <xf numFmtId="165" fontId="17"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165" fontId="2"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2" fillId="0" borderId="0" applyFont="0" applyFill="0" applyBorder="0" applyAlignment="0" applyProtection="0"/>
    <xf numFmtId="0" fontId="17" fillId="0" borderId="0"/>
    <xf numFmtId="0" fontId="17" fillId="0" borderId="0"/>
    <xf numFmtId="0" fontId="17" fillId="0" borderId="0"/>
    <xf numFmtId="0" fontId="36" fillId="0" borderId="0" applyNumberFormat="0" applyBorder="0" applyProtection="0"/>
    <xf numFmtId="0" fontId="36" fillId="0" borderId="0" applyNumberFormat="0" applyBorder="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2"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2"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2"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2"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2"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44" fontId="2" fillId="0" borderId="0" applyFont="0" applyFill="0" applyBorder="0" applyAlignment="0" applyProtection="0"/>
    <xf numFmtId="43" fontId="2" fillId="0" borderId="0" applyFont="0" applyFill="0" applyBorder="0" applyAlignment="0" applyProtection="0"/>
    <xf numFmtId="0" fontId="17" fillId="0" borderId="0"/>
    <xf numFmtId="0" fontId="35" fillId="0" borderId="0"/>
    <xf numFmtId="0" fontId="17" fillId="0" borderId="0"/>
    <xf numFmtId="0" fontId="17" fillId="0" borderId="0"/>
    <xf numFmtId="0" fontId="14" fillId="0" borderId="0"/>
    <xf numFmtId="0" fontId="17" fillId="0" borderId="0"/>
    <xf numFmtId="0" fontId="17" fillId="0" borderId="0"/>
    <xf numFmtId="0" fontId="2" fillId="0" borderId="0"/>
    <xf numFmtId="0" fontId="37" fillId="0" borderId="0" applyNumberFormat="0" applyFill="0" applyBorder="0" applyAlignment="0" applyProtection="0"/>
    <xf numFmtId="0" fontId="38" fillId="0" borderId="0"/>
    <xf numFmtId="0" fontId="17" fillId="0" borderId="0"/>
    <xf numFmtId="44" fontId="2" fillId="0" borderId="0" applyFont="0" applyFill="0" applyBorder="0" applyAlignment="0" applyProtection="0"/>
    <xf numFmtId="9" fontId="2" fillId="0" borderId="0" applyFont="0" applyFill="0" applyBorder="0" applyAlignment="0" applyProtection="0"/>
    <xf numFmtId="44" fontId="17" fillId="0" borderId="0" applyFont="0" applyFill="0" applyBorder="0" applyAlignment="0" applyProtection="0"/>
    <xf numFmtId="0" fontId="39" fillId="6" borderId="0" applyNumberFormat="0" applyBorder="0" applyAlignment="0" applyProtection="0"/>
    <xf numFmtId="44" fontId="38" fillId="0" borderId="0" applyFont="0" applyFill="0" applyBorder="0" applyAlignment="0" applyProtection="0"/>
    <xf numFmtId="9" fontId="38" fillId="0" borderId="0" applyFont="0" applyFill="0" applyBorder="0" applyAlignment="0" applyProtection="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7" fillId="0" borderId="0"/>
    <xf numFmtId="0" fontId="1" fillId="0" borderId="0"/>
    <xf numFmtId="9" fontId="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35" fillId="0" borderId="0"/>
    <xf numFmtId="0" fontId="1" fillId="0" borderId="0"/>
    <xf numFmtId="44" fontId="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165"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2" fillId="0" borderId="0" applyFont="0" applyFill="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4" fontId="2" fillId="0" borderId="0" applyFont="0" applyFill="0" applyBorder="0" applyAlignment="0" applyProtection="0"/>
    <xf numFmtId="43" fontId="2" fillId="0" borderId="0" applyFont="0" applyFill="0" applyBorder="0" applyAlignment="0" applyProtection="0"/>
  </cellStyleXfs>
  <cellXfs count="397">
    <xf numFmtId="0" fontId="0" fillId="0" borderId="0" xfId="0"/>
    <xf numFmtId="0" fontId="0" fillId="0" borderId="1" xfId="0" applyBorder="1"/>
    <xf numFmtId="49" fontId="5" fillId="2" borderId="1" xfId="0" applyNumberFormat="1" applyFont="1" applyFill="1" applyBorder="1"/>
    <xf numFmtId="0" fontId="5" fillId="2" borderId="1" xfId="0" applyFont="1" applyFill="1" applyBorder="1"/>
    <xf numFmtId="0" fontId="5" fillId="2" borderId="1" xfId="0" applyFont="1" applyFill="1" applyBorder="1" applyAlignment="1">
      <alignment wrapText="1"/>
    </xf>
    <xf numFmtId="49" fontId="4" fillId="2" borderId="1" xfId="0" applyNumberFormat="1" applyFont="1" applyFill="1" applyBorder="1"/>
    <xf numFmtId="0" fontId="4" fillId="2" borderId="1" xfId="0" applyFont="1" applyFill="1" applyBorder="1"/>
    <xf numFmtId="49" fontId="5" fillId="0" borderId="1" xfId="0" applyNumberFormat="1" applyFont="1" applyBorder="1"/>
    <xf numFmtId="0" fontId="5" fillId="0" borderId="1" xfId="0" applyFont="1" applyBorder="1" applyAlignment="1">
      <alignment wrapText="1"/>
    </xf>
    <xf numFmtId="0" fontId="9" fillId="0" borderId="1" xfId="1" applyNumberFormat="1" applyFont="1" applyBorder="1" applyAlignment="1">
      <alignment horizontal="left" vertical="center" wrapText="1"/>
    </xf>
    <xf numFmtId="0" fontId="9" fillId="0" borderId="1" xfId="0" applyFont="1" applyBorder="1" applyAlignment="1">
      <alignment wrapText="1"/>
    </xf>
    <xf numFmtId="0" fontId="10" fillId="0" borderId="1" xfId="1" applyNumberFormat="1" applyFont="1" applyBorder="1" applyAlignment="1">
      <alignment horizontal="left" vertical="center" wrapText="1"/>
    </xf>
    <xf numFmtId="49" fontId="5" fillId="0" borderId="1" xfId="0" applyNumberFormat="1" applyFont="1" applyBorder="1" applyAlignment="1">
      <alignment wrapText="1"/>
    </xf>
    <xf numFmtId="0" fontId="4" fillId="2" borderId="1" xfId="0" applyFont="1" applyFill="1" applyBorder="1" applyAlignment="1">
      <alignment wrapText="1"/>
    </xf>
    <xf numFmtId="0" fontId="5" fillId="2" borderId="1" xfId="0" applyFont="1" applyFill="1" applyBorder="1" applyAlignment="1">
      <alignment horizontal="center" vertical="center" wrapText="1"/>
    </xf>
    <xf numFmtId="49" fontId="5" fillId="0" borderId="1" xfId="0" applyNumberFormat="1" applyFont="1" applyBorder="1" applyAlignment="1">
      <alignment horizontal="left" wrapText="1"/>
    </xf>
    <xf numFmtId="0" fontId="5" fillId="0" borderId="1" xfId="0" applyFont="1" applyBorder="1" applyAlignment="1">
      <alignment horizontal="center" vertical="center" wrapText="1"/>
    </xf>
    <xf numFmtId="49" fontId="5" fillId="2" borderId="1" xfId="0" applyNumberFormat="1" applyFont="1" applyFill="1" applyBorder="1" applyAlignment="1">
      <alignment horizontal="left" wrapText="1"/>
    </xf>
    <xf numFmtId="0" fontId="9" fillId="2" borderId="1" xfId="1" applyNumberFormat="1" applyFont="1" applyFill="1" applyBorder="1" applyAlignment="1">
      <alignment horizontal="left" vertical="center" wrapText="1"/>
    </xf>
    <xf numFmtId="0" fontId="9" fillId="0" borderId="1" xfId="2" applyFont="1" applyBorder="1" applyAlignment="1">
      <alignment horizontal="left" vertical="top" wrapText="1"/>
    </xf>
    <xf numFmtId="0" fontId="5" fillId="0" borderId="1" xfId="0" applyFont="1" applyBorder="1" applyAlignment="1">
      <alignment horizontal="center" vertical="center"/>
    </xf>
    <xf numFmtId="0" fontId="9" fillId="2" borderId="1" xfId="2" applyFont="1" applyFill="1" applyBorder="1" applyAlignment="1">
      <alignment horizontal="left" vertical="top" wrapText="1"/>
    </xf>
    <xf numFmtId="0" fontId="5" fillId="2" borderId="1" xfId="0" applyFont="1" applyFill="1" applyBorder="1" applyAlignment="1">
      <alignment horizontal="center" vertical="center"/>
    </xf>
    <xf numFmtId="0" fontId="5" fillId="0" borderId="1" xfId="0" applyFont="1" applyBorder="1"/>
    <xf numFmtId="49" fontId="9" fillId="0" borderId="1" xfId="0" applyNumberFormat="1" applyFont="1" applyBorder="1"/>
    <xf numFmtId="0" fontId="13" fillId="0" borderId="1" xfId="0" applyFont="1" applyBorder="1" applyAlignment="1">
      <alignment vertical="center" wrapText="1"/>
    </xf>
    <xf numFmtId="0" fontId="4" fillId="0" borderId="1" xfId="0" applyFont="1" applyBorder="1" applyAlignment="1">
      <alignment horizontal="center"/>
    </xf>
    <xf numFmtId="0" fontId="10" fillId="0" borderId="5" xfId="0" applyFont="1" applyBorder="1" applyAlignment="1">
      <alignment horizontal="center" wrapText="1"/>
    </xf>
    <xf numFmtId="0" fontId="15" fillId="0" borderId="1" xfId="3" applyFont="1" applyBorder="1" applyProtection="1"/>
    <xf numFmtId="0" fontId="10" fillId="4" borderId="1" xfId="3" applyFont="1" applyFill="1" applyBorder="1" applyProtection="1"/>
    <xf numFmtId="0" fontId="10" fillId="0" borderId="1" xfId="3" applyFont="1" applyBorder="1" applyProtection="1"/>
    <xf numFmtId="0" fontId="5" fillId="0" borderId="0" xfId="0" applyFont="1"/>
    <xf numFmtId="0" fontId="5" fillId="0" borderId="0" xfId="0" applyFont="1" applyAlignment="1">
      <alignment horizontal="center" vertical="center"/>
    </xf>
    <xf numFmtId="0" fontId="5" fillId="5" borderId="1" xfId="9" applyFont="1" applyFill="1" applyBorder="1" applyAlignment="1">
      <alignment vertical="center" wrapText="1"/>
    </xf>
    <xf numFmtId="0" fontId="4" fillId="2" borderId="1" xfId="0" applyFont="1" applyFill="1" applyBorder="1" applyAlignment="1">
      <alignment horizontal="justify" vertical="center" wrapText="1"/>
    </xf>
    <xf numFmtId="0" fontId="5" fillId="0" borderId="1" xfId="0" applyFont="1" applyBorder="1" applyAlignment="1">
      <alignment horizontal="justify" vertical="center" wrapText="1"/>
    </xf>
    <xf numFmtId="0" fontId="5" fillId="0" borderId="1" xfId="0" applyFont="1" applyBorder="1" applyAlignment="1">
      <alignment horizontal="center"/>
    </xf>
    <xf numFmtId="0" fontId="18" fillId="0" borderId="1" xfId="0" applyFont="1" applyBorder="1" applyAlignment="1">
      <alignment horizontal="justify" vertical="center" wrapText="1"/>
    </xf>
    <xf numFmtId="0" fontId="13" fillId="0" borderId="1" xfId="0" applyFont="1" applyBorder="1" applyAlignment="1">
      <alignment horizontal="justify" vertical="center" wrapText="1"/>
    </xf>
    <xf numFmtId="0" fontId="5" fillId="2" borderId="1" xfId="0" applyFont="1" applyFill="1" applyBorder="1" applyAlignment="1">
      <alignment vertical="center"/>
    </xf>
    <xf numFmtId="0" fontId="18" fillId="0" borderId="1" xfId="0" applyFont="1" applyBorder="1" applyAlignment="1">
      <alignment wrapText="1"/>
    </xf>
    <xf numFmtId="49" fontId="4" fillId="0" borderId="1" xfId="0" applyNumberFormat="1" applyFont="1" applyBorder="1"/>
    <xf numFmtId="0" fontId="4" fillId="0" borderId="1" xfId="0" applyFont="1" applyBorder="1" applyAlignment="1">
      <alignment wrapText="1"/>
    </xf>
    <xf numFmtId="49" fontId="26" fillId="2" borderId="1" xfId="0" applyNumberFormat="1" applyFont="1" applyFill="1" applyBorder="1"/>
    <xf numFmtId="0" fontId="26" fillId="2" borderId="1" xfId="0" applyFont="1" applyFill="1" applyBorder="1" applyAlignment="1">
      <alignment wrapText="1"/>
    </xf>
    <xf numFmtId="0" fontId="5" fillId="0" borderId="1" xfId="38" applyFont="1" applyBorder="1" applyAlignment="1">
      <alignment horizontal="left" vertical="center" wrapText="1"/>
    </xf>
    <xf numFmtId="49" fontId="25" fillId="2" borderId="1" xfId="0" applyNumberFormat="1" applyFont="1" applyFill="1" applyBorder="1"/>
    <xf numFmtId="49" fontId="5" fillId="0" borderId="6" xfId="0" applyNumberFormat="1" applyFont="1" applyBorder="1" applyAlignment="1">
      <alignment horizontal="center" vertical="center"/>
    </xf>
    <xf numFmtId="0" fontId="29" fillId="0" borderId="1" xfId="0" applyFont="1" applyBorder="1" applyAlignment="1">
      <alignment vertical="center" wrapText="1"/>
    </xf>
    <xf numFmtId="0" fontId="30" fillId="0" borderId="1" xfId="39" applyFont="1" applyBorder="1" applyAlignment="1">
      <alignment horizontal="left" vertical="center" wrapText="1"/>
    </xf>
    <xf numFmtId="0" fontId="10" fillId="0" borderId="13" xfId="0" applyFont="1" applyBorder="1" applyAlignment="1">
      <alignment horizontal="center" vertical="center"/>
    </xf>
    <xf numFmtId="49" fontId="25" fillId="0" borderId="1" xfId="0" applyNumberFormat="1" applyFont="1" applyBorder="1" applyAlignment="1">
      <alignment horizontal="left" vertical="center" wrapText="1"/>
    </xf>
    <xf numFmtId="0" fontId="25" fillId="0" borderId="1" xfId="0" applyFont="1" applyBorder="1" applyAlignment="1">
      <alignment horizontal="left" vertical="center" wrapText="1"/>
    </xf>
    <xf numFmtId="0" fontId="25" fillId="2" borderId="1" xfId="0" applyFont="1" applyFill="1" applyBorder="1" applyAlignment="1">
      <alignment horizontal="left" vertical="center" wrapText="1"/>
    </xf>
    <xf numFmtId="0" fontId="9" fillId="0" borderId="1" xfId="0" applyFont="1" applyBorder="1" applyAlignment="1">
      <alignment horizontal="left" vertical="center" wrapText="1"/>
    </xf>
    <xf numFmtId="0" fontId="9" fillId="5" borderId="1" xfId="0" applyFont="1" applyFill="1" applyBorder="1" applyAlignment="1">
      <alignment horizontal="left" vertical="center" wrapText="1"/>
    </xf>
    <xf numFmtId="49" fontId="9" fillId="0" borderId="1" xfId="0" applyNumberFormat="1" applyFont="1" applyBorder="1" applyAlignment="1">
      <alignment vertical="center"/>
    </xf>
    <xf numFmtId="0" fontId="9" fillId="0" borderId="3" xfId="0" applyFont="1" applyBorder="1" applyAlignment="1">
      <alignment horizontal="left" vertical="center" wrapText="1"/>
    </xf>
    <xf numFmtId="0" fontId="4" fillId="0" borderId="1" xfId="0" applyFont="1" applyBorder="1" applyAlignment="1">
      <alignment vertical="top" wrapText="1"/>
    </xf>
    <xf numFmtId="49" fontId="5" fillId="2" borderId="1" xfId="0" applyNumberFormat="1" applyFont="1" applyFill="1" applyBorder="1" applyAlignment="1">
      <alignment horizontal="justify" vertical="center" wrapText="1"/>
    </xf>
    <xf numFmtId="0" fontId="4" fillId="2" borderId="1" xfId="0" applyFont="1" applyFill="1" applyBorder="1" applyAlignment="1">
      <alignment vertical="top" wrapText="1"/>
    </xf>
    <xf numFmtId="49" fontId="5" fillId="0" borderId="1" xfId="0" applyNumberFormat="1" applyFont="1" applyBorder="1" applyAlignment="1">
      <alignment horizontal="justify" vertical="center" wrapText="1"/>
    </xf>
    <xf numFmtId="0" fontId="5" fillId="0" borderId="1" xfId="0" applyFont="1" applyBorder="1" applyAlignment="1">
      <alignment vertical="top" wrapText="1"/>
    </xf>
    <xf numFmtId="49" fontId="4" fillId="2" borderId="1" xfId="0" applyNumberFormat="1" applyFont="1" applyFill="1" applyBorder="1" applyAlignment="1">
      <alignment horizontal="justify" vertical="center" wrapText="1"/>
    </xf>
    <xf numFmtId="0" fontId="5" fillId="0" borderId="6" xfId="0" applyFont="1" applyBorder="1" applyAlignment="1">
      <alignment horizontal="center" vertical="center"/>
    </xf>
    <xf numFmtId="0" fontId="10" fillId="0" borderId="1" xfId="0" applyFont="1" applyBorder="1" applyAlignment="1">
      <alignment horizontal="justify" vertical="center" wrapText="1"/>
    </xf>
    <xf numFmtId="0" fontId="20" fillId="0" borderId="0" xfId="0" applyFont="1"/>
    <xf numFmtId="49" fontId="5" fillId="2" borderId="1" xfId="0" applyNumberFormat="1" applyFont="1" applyFill="1" applyBorder="1" applyAlignment="1">
      <alignment wrapText="1"/>
    </xf>
    <xf numFmtId="0" fontId="4" fillId="2" borderId="1" xfId="0" applyFont="1" applyFill="1" applyBorder="1" applyAlignment="1">
      <alignment horizontal="center" vertical="center"/>
    </xf>
    <xf numFmtId="0" fontId="5" fillId="5" borderId="1" xfId="0" applyFont="1" applyFill="1" applyBorder="1" applyAlignment="1">
      <alignment horizontal="justify" vertical="center" wrapText="1"/>
    </xf>
    <xf numFmtId="49" fontId="5" fillId="5" borderId="1" xfId="0" applyNumberFormat="1" applyFont="1" applyFill="1" applyBorder="1"/>
    <xf numFmtId="0" fontId="5" fillId="5" borderId="1" xfId="0" applyFont="1" applyFill="1" applyBorder="1"/>
    <xf numFmtId="49" fontId="5" fillId="2" borderId="1" xfId="0" applyNumberFormat="1" applyFont="1" applyFill="1" applyBorder="1" applyAlignment="1">
      <alignment horizontal="left" vertical="top"/>
    </xf>
    <xf numFmtId="0" fontId="5" fillId="0" borderId="1" xfId="0" applyFont="1" applyBorder="1" applyAlignment="1">
      <alignment horizontal="left" vertical="top"/>
    </xf>
    <xf numFmtId="0" fontId="18" fillId="0" borderId="0" xfId="0" applyFont="1" applyAlignment="1">
      <alignment wrapText="1"/>
    </xf>
    <xf numFmtId="16" fontId="5" fillId="0" borderId="1" xfId="0" applyNumberFormat="1" applyFont="1" applyBorder="1"/>
    <xf numFmtId="0" fontId="6" fillId="3" borderId="1" xfId="0" applyFont="1" applyFill="1" applyBorder="1" applyAlignment="1">
      <alignment wrapText="1"/>
    </xf>
    <xf numFmtId="16" fontId="4" fillId="2" borderId="1" xfId="0" applyNumberFormat="1" applyFont="1" applyFill="1" applyBorder="1"/>
    <xf numFmtId="0" fontId="4" fillId="2" borderId="4" xfId="0" applyFont="1" applyFill="1" applyBorder="1"/>
    <xf numFmtId="16" fontId="5" fillId="2" borderId="1" xfId="0" applyNumberFormat="1" applyFont="1" applyFill="1" applyBorder="1" applyAlignment="1">
      <alignment horizontal="left" vertical="top"/>
    </xf>
    <xf numFmtId="0" fontId="5" fillId="5" borderId="1" xfId="9" applyFont="1" applyFill="1" applyBorder="1" applyAlignment="1">
      <alignment horizontal="left" vertical="top" wrapText="1"/>
    </xf>
    <xf numFmtId="0" fontId="4" fillId="2" borderId="1" xfId="0" applyFont="1" applyFill="1" applyBorder="1" applyAlignment="1">
      <alignment horizontal="left" vertical="center"/>
    </xf>
    <xf numFmtId="0" fontId="5" fillId="0" borderId="1" xfId="5" applyFont="1" applyBorder="1" applyAlignment="1">
      <alignment horizontal="left" vertical="center" wrapText="1"/>
    </xf>
    <xf numFmtId="0" fontId="5" fillId="2" borderId="6" xfId="0" applyFont="1" applyFill="1" applyBorder="1" applyAlignment="1">
      <alignment horizontal="center" vertical="center" wrapText="1"/>
    </xf>
    <xf numFmtId="0" fontId="0" fillId="0" borderId="6" xfId="0" applyBorder="1" applyAlignment="1">
      <alignment horizontal="center" vertical="center"/>
    </xf>
    <xf numFmtId="0" fontId="11" fillId="2" borderId="1" xfId="0" applyFont="1" applyFill="1" applyBorder="1" applyAlignment="1">
      <alignment wrapText="1"/>
    </xf>
    <xf numFmtId="0" fontId="16" fillId="0" borderId="1" xfId="0" applyFont="1" applyBorder="1" applyAlignment="1">
      <alignment vertical="center" wrapText="1"/>
    </xf>
    <xf numFmtId="49" fontId="5" fillId="0" borderId="4" xfId="0" applyNumberFormat="1" applyFont="1" applyBorder="1"/>
    <xf numFmtId="0" fontId="34" fillId="0" borderId="1" xfId="0" applyFont="1" applyBorder="1" applyAlignment="1">
      <alignment vertical="center" wrapText="1"/>
    </xf>
    <xf numFmtId="0" fontId="11" fillId="2" borderId="1" xfId="0" applyFont="1" applyFill="1" applyBorder="1"/>
    <xf numFmtId="0" fontId="5" fillId="0" borderId="6" xfId="0" applyFont="1" applyBorder="1"/>
    <xf numFmtId="0" fontId="18" fillId="0" borderId="1" xfId="0" applyFont="1" applyBorder="1"/>
    <xf numFmtId="0" fontId="5" fillId="0" borderId="1" xfId="0" applyFont="1" applyBorder="1" applyAlignment="1">
      <alignment vertical="center" wrapText="1"/>
    </xf>
    <xf numFmtId="0" fontId="6" fillId="0" borderId="1" xfId="0" applyFont="1" applyBorder="1"/>
    <xf numFmtId="0" fontId="4" fillId="0" borderId="1" xfId="0" applyFont="1" applyBorder="1" applyAlignment="1">
      <alignment vertical="center" wrapText="1"/>
    </xf>
    <xf numFmtId="0" fontId="0" fillId="0" borderId="1" xfId="0" applyBorder="1" applyAlignment="1">
      <alignment wrapText="1"/>
    </xf>
    <xf numFmtId="0" fontId="0" fillId="2" borderId="1" xfId="0" applyFill="1" applyBorder="1" applyAlignment="1">
      <alignment wrapText="1"/>
    </xf>
    <xf numFmtId="0" fontId="26" fillId="0" borderId="1" xfId="0" applyFont="1" applyBorder="1" applyAlignment="1">
      <alignment wrapText="1"/>
    </xf>
    <xf numFmtId="0" fontId="26" fillId="0" borderId="1" xfId="0" applyFont="1" applyBorder="1" applyAlignment="1">
      <alignment vertical="center" wrapText="1"/>
    </xf>
    <xf numFmtId="0" fontId="20" fillId="0" borderId="1" xfId="0" applyFont="1" applyBorder="1" applyAlignment="1">
      <alignment wrapText="1"/>
    </xf>
    <xf numFmtId="0" fontId="0" fillId="0" borderId="1" xfId="0" quotePrefix="1" applyBorder="1"/>
    <xf numFmtId="0" fontId="20" fillId="0" borderId="1" xfId="0" applyFont="1" applyBorder="1"/>
    <xf numFmtId="0" fontId="18" fillId="0" borderId="6" xfId="0" applyFont="1" applyBorder="1" applyAlignment="1">
      <alignment horizontal="center" vertical="center" wrapText="1"/>
    </xf>
    <xf numFmtId="0" fontId="0" fillId="0" borderId="3" xfId="0" applyBorder="1"/>
    <xf numFmtId="0" fontId="5" fillId="0" borderId="1" xfId="0" applyFont="1" applyBorder="1" applyAlignment="1">
      <alignment horizontal="center" wrapText="1"/>
    </xf>
    <xf numFmtId="0" fontId="5" fillId="0" borderId="1" xfId="0" applyFont="1" applyBorder="1" applyAlignment="1">
      <alignment horizontal="left" wrapText="1"/>
    </xf>
    <xf numFmtId="49" fontId="25" fillId="5" borderId="1" xfId="0" applyNumberFormat="1" applyFont="1" applyFill="1" applyBorder="1" applyAlignment="1">
      <alignment horizontal="center" vertical="center"/>
    </xf>
    <xf numFmtId="0" fontId="9" fillId="5" borderId="1" xfId="0" applyFont="1" applyFill="1" applyBorder="1" applyAlignment="1">
      <alignment horizontal="left" wrapText="1"/>
    </xf>
    <xf numFmtId="0" fontId="9" fillId="5" borderId="1" xfId="0" applyFont="1" applyFill="1" applyBorder="1" applyAlignment="1">
      <alignment wrapText="1"/>
    </xf>
    <xf numFmtId="49" fontId="25" fillId="0" borderId="1" xfId="0" applyNumberFormat="1" applyFont="1" applyBorder="1" applyAlignment="1">
      <alignment horizontal="center" vertical="center"/>
    </xf>
    <xf numFmtId="0" fontId="9" fillId="0" borderId="9" xfId="0" applyFont="1" applyBorder="1" applyAlignment="1">
      <alignment horizontal="left" vertical="center"/>
    </xf>
    <xf numFmtId="0" fontId="9" fillId="0" borderId="9" xfId="0" applyFont="1" applyBorder="1" applyAlignment="1">
      <alignment vertical="top"/>
    </xf>
    <xf numFmtId="0" fontId="40" fillId="9" borderId="1" xfId="0" applyFont="1" applyFill="1" applyBorder="1" applyAlignment="1">
      <alignment horizontal="center" vertical="center" wrapText="1"/>
    </xf>
    <xf numFmtId="0" fontId="40" fillId="10" borderId="1" xfId="0" applyFont="1" applyFill="1" applyBorder="1" applyAlignment="1">
      <alignment horizontal="center" vertical="center"/>
    </xf>
    <xf numFmtId="0" fontId="40" fillId="0" borderId="1" xfId="0" applyFont="1" applyBorder="1" applyAlignment="1">
      <alignment horizontal="center" vertical="center" wrapText="1"/>
    </xf>
    <xf numFmtId="0" fontId="19" fillId="0" borderId="1" xfId="0" applyFont="1" applyBorder="1" applyAlignment="1">
      <alignment horizontal="justify" vertical="center" wrapText="1"/>
    </xf>
    <xf numFmtId="0" fontId="42" fillId="0" borderId="0" xfId="0" applyFont="1"/>
    <xf numFmtId="0" fontId="40" fillId="0" borderId="1" xfId="0" applyFont="1" applyBorder="1" applyAlignment="1">
      <alignment vertical="center" wrapText="1"/>
    </xf>
    <xf numFmtId="0" fontId="9" fillId="0" borderId="0" xfId="0" applyFont="1"/>
    <xf numFmtId="0" fontId="9" fillId="0" borderId="0" xfId="0" applyFont="1" applyAlignment="1">
      <alignment horizontal="center" vertical="center"/>
    </xf>
    <xf numFmtId="0" fontId="20" fillId="0" borderId="0" xfId="0" applyFont="1" applyAlignment="1">
      <alignment wrapText="1"/>
    </xf>
    <xf numFmtId="49" fontId="4" fillId="0" borderId="1" xfId="0" applyNumberFormat="1" applyFont="1" applyBorder="1" applyAlignment="1">
      <alignment horizontal="center" vertical="center" wrapText="1"/>
    </xf>
    <xf numFmtId="49" fontId="25" fillId="0" borderId="1" xfId="0" applyNumberFormat="1" applyFont="1" applyBorder="1" applyAlignment="1">
      <alignment horizontal="center" vertical="center" wrapText="1"/>
    </xf>
    <xf numFmtId="0" fontId="10" fillId="11" borderId="1" xfId="1" applyNumberFormat="1" applyFont="1" applyFill="1" applyBorder="1" applyAlignment="1">
      <alignment horizontal="left" vertical="center" wrapText="1"/>
    </xf>
    <xf numFmtId="0" fontId="9" fillId="11" borderId="1" xfId="1" applyNumberFormat="1" applyFont="1" applyFill="1" applyBorder="1" applyAlignment="1">
      <alignment horizontal="left" vertical="center" wrapText="1"/>
    </xf>
    <xf numFmtId="49" fontId="9" fillId="11" borderId="1" xfId="0" applyNumberFormat="1" applyFont="1" applyFill="1" applyBorder="1"/>
    <xf numFmtId="0" fontId="19" fillId="0" borderId="4" xfId="0" applyFont="1" applyBorder="1" applyAlignment="1">
      <alignment horizontal="justify" vertical="center" wrapText="1"/>
    </xf>
    <xf numFmtId="0" fontId="5" fillId="2" borderId="1" xfId="0" applyFont="1" applyFill="1" applyBorder="1" applyAlignment="1">
      <alignment horizontal="left" wrapText="1"/>
    </xf>
    <xf numFmtId="0" fontId="5" fillId="2" borderId="1" xfId="0" applyFont="1" applyFill="1" applyBorder="1" applyAlignment="1">
      <alignment horizontal="center"/>
    </xf>
    <xf numFmtId="0" fontId="25" fillId="2" borderId="1" xfId="0" applyFont="1" applyFill="1" applyBorder="1" applyAlignment="1">
      <alignment wrapText="1"/>
    </xf>
    <xf numFmtId="49" fontId="5" fillId="0" borderId="0" xfId="0" applyNumberFormat="1" applyFont="1"/>
    <xf numFmtId="49" fontId="5" fillId="2" borderId="6" xfId="0" applyNumberFormat="1" applyFont="1" applyFill="1" applyBorder="1" applyAlignment="1">
      <alignment horizontal="center" vertical="center"/>
    </xf>
    <xf numFmtId="0" fontId="4" fillId="10" borderId="0" xfId="0" applyFont="1" applyFill="1" applyAlignment="1">
      <alignment wrapText="1"/>
    </xf>
    <xf numFmtId="0" fontId="5" fillId="5" borderId="1" xfId="0" applyFont="1" applyFill="1" applyBorder="1" applyAlignment="1">
      <alignment horizontal="left" wrapText="1"/>
    </xf>
    <xf numFmtId="49" fontId="4" fillId="5" borderId="1" xfId="0" applyNumberFormat="1" applyFont="1" applyFill="1" applyBorder="1" applyAlignment="1">
      <alignment horizontal="center" vertical="center" wrapText="1"/>
    </xf>
    <xf numFmtId="0" fontId="5" fillId="5" borderId="1" xfId="0" applyFont="1" applyFill="1" applyBorder="1" applyAlignment="1">
      <alignment wrapText="1"/>
    </xf>
    <xf numFmtId="0" fontId="10" fillId="12" borderId="1" xfId="0" applyFont="1" applyFill="1" applyBorder="1" applyAlignment="1">
      <alignment horizontal="center"/>
    </xf>
    <xf numFmtId="49" fontId="7" fillId="0" borderId="8" xfId="0" applyNumberFormat="1" applyFont="1" applyBorder="1" applyAlignment="1">
      <alignment horizontal="left" vertical="top" wrapText="1"/>
    </xf>
    <xf numFmtId="49" fontId="44" fillId="0" borderId="10" xfId="0" applyNumberFormat="1" applyFont="1" applyBorder="1" applyAlignment="1">
      <alignment horizontal="left" vertical="top" wrapText="1"/>
    </xf>
    <xf numFmtId="49" fontId="44" fillId="0" borderId="17" xfId="0" applyNumberFormat="1" applyFont="1" applyBorder="1" applyAlignment="1">
      <alignment horizontal="left" vertical="top" wrapText="1"/>
    </xf>
    <xf numFmtId="49" fontId="44" fillId="0" borderId="11" xfId="0" applyNumberFormat="1" applyFont="1" applyBorder="1" applyAlignment="1">
      <alignment horizontal="left" vertical="top" wrapText="1"/>
    </xf>
    <xf numFmtId="49" fontId="44" fillId="0" borderId="12" xfId="0" applyNumberFormat="1" applyFont="1" applyBorder="1" applyAlignment="1">
      <alignment horizontal="left" vertical="top" wrapText="1"/>
    </xf>
    <xf numFmtId="49" fontId="44" fillId="0" borderId="15" xfId="0" applyNumberFormat="1" applyFont="1" applyBorder="1" applyAlignment="1">
      <alignment horizontal="left" vertical="top" wrapText="1"/>
    </xf>
    <xf numFmtId="0" fontId="13" fillId="9" borderId="1" xfId="0" applyFont="1" applyFill="1" applyBorder="1" applyAlignment="1">
      <alignment horizontal="center" vertical="center" wrapText="1"/>
    </xf>
    <xf numFmtId="0" fontId="4" fillId="10" borderId="1" xfId="0" applyFont="1" applyFill="1" applyBorder="1" applyAlignment="1">
      <alignment horizontal="center" vertical="center"/>
    </xf>
    <xf numFmtId="0" fontId="25" fillId="0" borderId="1" xfId="0" applyFont="1" applyBorder="1" applyAlignment="1">
      <alignment horizontal="center" vertical="center" wrapText="1"/>
    </xf>
    <xf numFmtId="0" fontId="9" fillId="0" borderId="1" xfId="0" applyFont="1" applyBorder="1" applyAlignment="1">
      <alignment horizontal="justify" vertical="center" wrapText="1"/>
    </xf>
    <xf numFmtId="0" fontId="4" fillId="0" borderId="0" xfId="0" applyFont="1" applyAlignment="1">
      <alignment horizontal="center"/>
    </xf>
    <xf numFmtId="0" fontId="25" fillId="0" borderId="1" xfId="0" applyFont="1" applyBorder="1" applyAlignment="1">
      <alignment vertical="center" wrapText="1"/>
    </xf>
    <xf numFmtId="0" fontId="6" fillId="3" borderId="1" xfId="0" applyFont="1" applyFill="1" applyBorder="1" applyAlignment="1">
      <alignment horizontal="center" vertical="center"/>
    </xf>
    <xf numFmtId="0" fontId="6" fillId="3" borderId="1" xfId="0" applyFont="1" applyFill="1" applyBorder="1" applyAlignment="1">
      <alignment horizontal="center" wrapText="1"/>
    </xf>
    <xf numFmtId="0" fontId="6" fillId="2" borderId="6" xfId="0" applyFont="1" applyFill="1" applyBorder="1"/>
    <xf numFmtId="0" fontId="6" fillId="2" borderId="14" xfId="0" applyFont="1" applyFill="1" applyBorder="1"/>
    <xf numFmtId="0" fontId="5" fillId="2" borderId="6" xfId="0" applyFont="1" applyFill="1" applyBorder="1"/>
    <xf numFmtId="0" fontId="5" fillId="2" borderId="14" xfId="0" applyFont="1" applyFill="1" applyBorder="1"/>
    <xf numFmtId="0" fontId="44" fillId="13" borderId="1" xfId="0" applyFont="1" applyFill="1" applyBorder="1" applyAlignment="1">
      <alignment wrapText="1"/>
    </xf>
    <xf numFmtId="0" fontId="45" fillId="0" borderId="1" xfId="0" applyFont="1" applyBorder="1" applyAlignment="1">
      <alignment wrapText="1"/>
    </xf>
    <xf numFmtId="0" fontId="5" fillId="0" borderId="0" xfId="0" applyFont="1" applyAlignment="1">
      <alignment wrapText="1"/>
    </xf>
    <xf numFmtId="0" fontId="5" fillId="2" borderId="8" xfId="0" applyFont="1" applyFill="1" applyBorder="1"/>
    <xf numFmtId="0" fontId="5" fillId="2" borderId="10" xfId="0" applyFont="1" applyFill="1" applyBorder="1"/>
    <xf numFmtId="0" fontId="5" fillId="2" borderId="9" xfId="0" applyFont="1" applyFill="1" applyBorder="1"/>
    <xf numFmtId="0" fontId="5" fillId="2" borderId="0" xfId="0" applyFont="1" applyFill="1"/>
    <xf numFmtId="0" fontId="0" fillId="0" borderId="0" xfId="0" applyAlignment="1">
      <alignment horizontal="center" vertical="center"/>
    </xf>
    <xf numFmtId="0" fontId="0" fillId="0" borderId="0" xfId="0" applyAlignment="1">
      <alignment wrapText="1"/>
    </xf>
    <xf numFmtId="0" fontId="9" fillId="0" borderId="0" xfId="0" applyFont="1" applyAlignment="1">
      <alignment wrapText="1"/>
    </xf>
    <xf numFmtId="0" fontId="5" fillId="0" borderId="3" xfId="0" applyFont="1" applyBorder="1" applyAlignment="1">
      <alignment horizontal="center" vertical="center"/>
    </xf>
    <xf numFmtId="49" fontId="9" fillId="2" borderId="1" xfId="0" applyNumberFormat="1" applyFont="1" applyFill="1" applyBorder="1"/>
    <xf numFmtId="0" fontId="9" fillId="2" borderId="1" xfId="0" applyFont="1" applyFill="1" applyBorder="1" applyAlignment="1">
      <alignment wrapText="1"/>
    </xf>
    <xf numFmtId="0" fontId="9" fillId="2" borderId="1" xfId="0" applyFont="1" applyFill="1" applyBorder="1" applyAlignment="1">
      <alignment horizontal="center" wrapText="1"/>
    </xf>
    <xf numFmtId="49" fontId="31" fillId="3" borderId="1" xfId="0" applyNumberFormat="1" applyFont="1" applyFill="1" applyBorder="1"/>
    <xf numFmtId="0" fontId="31" fillId="3" borderId="1" xfId="0" applyFont="1" applyFill="1" applyBorder="1" applyAlignment="1">
      <alignment wrapText="1"/>
    </xf>
    <xf numFmtId="0" fontId="31" fillId="3" borderId="1" xfId="0" applyFont="1" applyFill="1" applyBorder="1" applyAlignment="1">
      <alignment horizontal="center"/>
    </xf>
    <xf numFmtId="49" fontId="9" fillId="2" borderId="1" xfId="0" applyNumberFormat="1" applyFont="1" applyFill="1" applyBorder="1" applyAlignment="1">
      <alignment vertical="center"/>
    </xf>
    <xf numFmtId="0" fontId="9" fillId="2" borderId="1" xfId="0" applyFont="1" applyFill="1" applyBorder="1"/>
    <xf numFmtId="49" fontId="9" fillId="0" borderId="3" xfId="0" applyNumberFormat="1" applyFont="1" applyBorder="1" applyAlignment="1">
      <alignment vertical="center"/>
    </xf>
    <xf numFmtId="0" fontId="9" fillId="2" borderId="1" xfId="0" applyFont="1" applyFill="1" applyBorder="1" applyAlignment="1">
      <alignment vertical="center"/>
    </xf>
    <xf numFmtId="0" fontId="9" fillId="2" borderId="1" xfId="0" applyFont="1" applyFill="1" applyBorder="1" applyAlignment="1">
      <alignment horizontal="left" vertical="center" wrapText="1"/>
    </xf>
    <xf numFmtId="0" fontId="9" fillId="0" borderId="1" xfId="0" applyFont="1" applyBorder="1" applyAlignment="1">
      <alignment horizontal="center" vertical="center"/>
    </xf>
    <xf numFmtId="0" fontId="9" fillId="2" borderId="1" xfId="0" applyFont="1" applyFill="1" applyBorder="1" applyAlignment="1">
      <alignment horizontal="center"/>
    </xf>
    <xf numFmtId="0" fontId="5" fillId="2" borderId="3" xfId="0" applyFont="1" applyFill="1" applyBorder="1" applyAlignment="1">
      <alignment wrapText="1"/>
    </xf>
    <xf numFmtId="49" fontId="4" fillId="2" borderId="3" xfId="0" applyNumberFormat="1" applyFont="1" applyFill="1" applyBorder="1"/>
    <xf numFmtId="0" fontId="0" fillId="2" borderId="3" xfId="0" applyFill="1" applyBorder="1"/>
    <xf numFmtId="0" fontId="0" fillId="2" borderId="1" xfId="0" applyFill="1" applyBorder="1"/>
    <xf numFmtId="164" fontId="61" fillId="0" borderId="0" xfId="0" applyNumberFormat="1" applyFont="1"/>
    <xf numFmtId="0" fontId="0" fillId="2" borderId="1" xfId="0" applyFill="1" applyBorder="1" applyAlignment="1">
      <alignment horizontal="center" vertical="center"/>
    </xf>
    <xf numFmtId="0" fontId="49" fillId="2" borderId="1" xfId="0" applyFont="1" applyFill="1" applyBorder="1" applyAlignment="1">
      <alignment horizontal="justify" vertical="center" wrapText="1"/>
    </xf>
    <xf numFmtId="0" fontId="48" fillId="0" borderId="1" xfId="0" applyFont="1" applyBorder="1" applyAlignment="1">
      <alignment horizontal="center" vertical="center" wrapText="1"/>
    </xf>
    <xf numFmtId="0" fontId="5" fillId="0" borderId="1" xfId="337" applyFont="1" applyBorder="1" applyAlignment="1">
      <alignment horizontal="left" vertical="center" wrapText="1"/>
    </xf>
    <xf numFmtId="0" fontId="0" fillId="2" borderId="0" xfId="0" applyFill="1" applyAlignment="1">
      <alignment horizontal="center" vertical="center"/>
    </xf>
    <xf numFmtId="164" fontId="48" fillId="0" borderId="1" xfId="0" applyNumberFormat="1" applyFont="1" applyBorder="1" applyAlignment="1">
      <alignment horizontal="justify" vertical="center" wrapText="1"/>
    </xf>
    <xf numFmtId="0" fontId="61" fillId="0" borderId="1" xfId="0" applyFont="1" applyBorder="1" applyAlignment="1">
      <alignment horizontal="center" vertical="center"/>
    </xf>
    <xf numFmtId="0" fontId="57" fillId="0" borderId="0" xfId="0" applyFont="1"/>
    <xf numFmtId="16" fontId="61" fillId="0" borderId="1" xfId="0" applyNumberFormat="1" applyFont="1" applyBorder="1"/>
    <xf numFmtId="164" fontId="48" fillId="2" borderId="1" xfId="0" applyNumberFormat="1" applyFont="1" applyFill="1" applyBorder="1" applyAlignment="1">
      <alignment horizontal="justify" vertical="center" wrapText="1"/>
    </xf>
    <xf numFmtId="0" fontId="57" fillId="0" borderId="1" xfId="0" applyFont="1" applyBorder="1" applyAlignment="1">
      <alignment horizontal="justify" vertical="center"/>
    </xf>
    <xf numFmtId="0" fontId="65" fillId="2" borderId="1" xfId="0" applyFont="1" applyFill="1" applyBorder="1" applyAlignment="1">
      <alignment vertical="center" wrapText="1"/>
    </xf>
    <xf numFmtId="0" fontId="9" fillId="0" borderId="3" xfId="2" applyFont="1" applyBorder="1" applyAlignment="1">
      <alignment horizontal="left" vertical="top" wrapText="1"/>
    </xf>
    <xf numFmtId="0" fontId="61" fillId="0" borderId="0" xfId="0" applyFont="1" applyAlignment="1">
      <alignment horizontal="center" vertical="center"/>
    </xf>
    <xf numFmtId="164" fontId="48" fillId="0" borderId="1" xfId="0" applyNumberFormat="1" applyFont="1" applyBorder="1" applyAlignment="1">
      <alignment horizontal="justify" vertical="center"/>
    </xf>
    <xf numFmtId="0" fontId="48" fillId="0" borderId="1" xfId="0" applyFont="1" applyBorder="1" applyAlignment="1">
      <alignment horizontal="justify" vertical="center" wrapText="1"/>
    </xf>
    <xf numFmtId="0" fontId="10" fillId="0" borderId="5" xfId="0" applyFont="1" applyBorder="1" applyAlignment="1">
      <alignment horizontal="center"/>
    </xf>
    <xf numFmtId="0" fontId="49" fillId="0" borderId="3" xfId="0" applyFont="1" applyBorder="1" applyAlignment="1">
      <alignment horizontal="justify" vertical="center" wrapText="1"/>
    </xf>
    <xf numFmtId="0" fontId="30" fillId="0" borderId="1" xfId="39" applyFont="1" applyFill="1" applyBorder="1" applyAlignment="1">
      <alignment horizontal="left" vertical="center" wrapText="1"/>
    </xf>
    <xf numFmtId="0" fontId="51" fillId="0" borderId="1" xfId="0" applyFont="1" applyBorder="1" applyAlignment="1">
      <alignment horizontal="center" vertical="center" wrapText="1"/>
    </xf>
    <xf numFmtId="0" fontId="16" fillId="0" borderId="1" xfId="0" applyFont="1" applyBorder="1" applyAlignment="1">
      <alignment horizontal="justify" vertical="center" wrapText="1"/>
    </xf>
    <xf numFmtId="0" fontId="48" fillId="0" borderId="0" xfId="0" applyFont="1" applyAlignment="1">
      <alignment horizontal="justify" vertical="center" wrapText="1"/>
    </xf>
    <xf numFmtId="0" fontId="49" fillId="0" borderId="0" xfId="0" applyFont="1" applyAlignment="1">
      <alignment horizontal="justify" vertical="center" wrapText="1"/>
    </xf>
    <xf numFmtId="0" fontId="48" fillId="0" borderId="0" xfId="0" applyFont="1" applyAlignment="1">
      <alignment horizontal="center" vertical="center"/>
    </xf>
    <xf numFmtId="0" fontId="48" fillId="0" borderId="0" xfId="0" applyFont="1" applyAlignment="1">
      <alignment horizontal="justify" vertical="center"/>
    </xf>
    <xf numFmtId="0" fontId="49" fillId="0" borderId="1" xfId="0" applyFont="1" applyBorder="1" applyAlignment="1">
      <alignment horizontal="justify" vertical="center" wrapText="1"/>
    </xf>
    <xf numFmtId="0" fontId="51" fillId="0" borderId="2" xfId="0" applyFont="1" applyBorder="1" applyAlignment="1">
      <alignment horizontal="center" vertical="center" wrapText="1"/>
    </xf>
    <xf numFmtId="0" fontId="53" fillId="0" borderId="2" xfId="0" applyFont="1" applyBorder="1" applyAlignment="1">
      <alignment horizontal="center" vertical="center" wrapText="1"/>
    </xf>
    <xf numFmtId="0" fontId="51" fillId="7" borderId="1" xfId="0" applyFont="1" applyFill="1" applyBorder="1" applyAlignment="1">
      <alignment horizontal="center" vertical="center" wrapText="1"/>
    </xf>
    <xf numFmtId="0" fontId="51" fillId="0" borderId="1" xfId="0" applyFont="1" applyBorder="1" applyAlignment="1">
      <alignment horizontal="justify" vertical="center" wrapText="1"/>
    </xf>
    <xf numFmtId="0" fontId="51" fillId="0" borderId="1" xfId="0" applyFont="1" applyBorder="1" applyAlignment="1">
      <alignment horizontal="center" vertical="center"/>
    </xf>
    <xf numFmtId="0" fontId="54" fillId="0" borderId="1" xfId="0" applyFont="1" applyBorder="1"/>
    <xf numFmtId="0" fontId="51" fillId="15" borderId="1" xfId="0" applyFont="1" applyFill="1" applyBorder="1" applyAlignment="1">
      <alignment horizontal="justify" vertical="center" wrapText="1"/>
    </xf>
    <xf numFmtId="0" fontId="52" fillId="0" borderId="1" xfId="4" applyFont="1" applyBorder="1" applyAlignment="1">
      <alignment horizontal="center" vertical="center" wrapText="1"/>
    </xf>
    <xf numFmtId="0" fontId="55" fillId="0" borderId="1" xfId="4" applyFont="1" applyBorder="1" applyAlignment="1">
      <alignment horizontal="center" wrapText="1"/>
    </xf>
    <xf numFmtId="0" fontId="57" fillId="0" borderId="0" xfId="0" applyFont="1" applyAlignment="1">
      <alignment horizontal="justify" vertical="center"/>
    </xf>
    <xf numFmtId="0" fontId="57" fillId="0" borderId="0" xfId="0" applyFont="1" applyAlignment="1">
      <alignment horizontal="justify" vertical="center" wrapText="1"/>
    </xf>
    <xf numFmtId="0" fontId="57" fillId="0" borderId="1" xfId="0" applyFont="1" applyBorder="1" applyAlignment="1">
      <alignment horizontal="justify" vertical="center" wrapText="1"/>
    </xf>
    <xf numFmtId="0" fontId="5" fillId="5" borderId="1" xfId="533" applyFont="1" applyFill="1" applyBorder="1" applyAlignment="1">
      <alignment vertical="center" wrapText="1"/>
    </xf>
    <xf numFmtId="0" fontId="6" fillId="3" borderId="1" xfId="0" applyFont="1" applyFill="1" applyBorder="1"/>
    <xf numFmtId="0" fontId="25" fillId="2" borderId="1" xfId="2" applyFont="1" applyFill="1" applyBorder="1" applyAlignment="1">
      <alignment horizontal="left" vertical="top" wrapText="1"/>
    </xf>
    <xf numFmtId="49" fontId="4" fillId="2" borderId="1" xfId="0" applyNumberFormat="1" applyFont="1" applyFill="1" applyBorder="1" applyAlignment="1">
      <alignment horizontal="left" wrapText="1"/>
    </xf>
    <xf numFmtId="0" fontId="10" fillId="2" borderId="1" xfId="1" applyNumberFormat="1" applyFont="1" applyFill="1" applyBorder="1" applyAlignment="1">
      <alignment horizontal="left" vertical="center" wrapText="1"/>
    </xf>
    <xf numFmtId="49" fontId="5" fillId="0" borderId="3" xfId="0" applyNumberFormat="1" applyFont="1" applyBorder="1"/>
    <xf numFmtId="0" fontId="5" fillId="0" borderId="3" xfId="0" applyFont="1" applyBorder="1" applyAlignment="1">
      <alignment wrapText="1"/>
    </xf>
    <xf numFmtId="0" fontId="61" fillId="0" borderId="1" xfId="0" applyFont="1" applyBorder="1"/>
    <xf numFmtId="49" fontId="5" fillId="5" borderId="1" xfId="533" applyNumberFormat="1" applyFont="1" applyFill="1" applyBorder="1" applyAlignment="1">
      <alignment horizontal="left" vertical="center" wrapText="1"/>
    </xf>
    <xf numFmtId="49" fontId="5" fillId="2" borderId="1" xfId="0" applyNumberFormat="1" applyFont="1" applyFill="1" applyBorder="1" applyAlignment="1">
      <alignment horizontal="left" vertical="center"/>
    </xf>
    <xf numFmtId="49" fontId="6" fillId="3" borderId="1" xfId="0" applyNumberFormat="1" applyFont="1" applyFill="1" applyBorder="1" applyAlignment="1">
      <alignment horizontal="left" vertical="center"/>
    </xf>
    <xf numFmtId="49" fontId="5" fillId="0" borderId="1" xfId="0" applyNumberFormat="1" applyFont="1" applyBorder="1" applyAlignment="1">
      <alignment horizontal="left" vertical="center"/>
    </xf>
    <xf numFmtId="0" fontId="61" fillId="0" borderId="0" xfId="0" applyFont="1"/>
    <xf numFmtId="164" fontId="61" fillId="0" borderId="1" xfId="0" applyNumberFormat="1" applyFont="1" applyBorder="1"/>
    <xf numFmtId="0" fontId="61" fillId="2" borderId="1" xfId="0" applyFont="1" applyFill="1" applyBorder="1"/>
    <xf numFmtId="0" fontId="48" fillId="0" borderId="1" xfId="0" applyFont="1" applyBorder="1" applyAlignment="1">
      <alignment horizontal="justify" vertical="center"/>
    </xf>
    <xf numFmtId="9" fontId="48" fillId="0" borderId="1" xfId="336" applyFont="1" applyBorder="1" applyAlignment="1">
      <alignment horizontal="justify" vertical="center"/>
    </xf>
    <xf numFmtId="0" fontId="42" fillId="2" borderId="1" xfId="0" applyFont="1" applyFill="1" applyBorder="1" applyAlignment="1">
      <alignment horizontal="justify" vertical="center" wrapText="1"/>
    </xf>
    <xf numFmtId="0" fontId="48" fillId="2" borderId="1" xfId="0" applyFont="1" applyFill="1" applyBorder="1" applyAlignment="1">
      <alignment horizontal="justify" vertical="center"/>
    </xf>
    <xf numFmtId="9" fontId="48" fillId="2" borderId="1" xfId="336" applyFont="1" applyFill="1" applyBorder="1" applyAlignment="1">
      <alignment horizontal="justify" vertical="center"/>
    </xf>
    <xf numFmtId="168" fontId="57" fillId="0" borderId="1" xfId="0" applyNumberFormat="1" applyFont="1" applyBorder="1" applyAlignment="1">
      <alignment horizontal="justify" vertical="center"/>
    </xf>
    <xf numFmtId="0" fontId="57" fillId="0" borderId="1" xfId="0" applyFont="1" applyBorder="1"/>
    <xf numFmtId="0" fontId="57" fillId="0" borderId="2" xfId="4" applyFont="1" applyBorder="1" applyAlignment="1">
      <alignment horizontal="center" vertical="center" wrapText="1"/>
    </xf>
    <xf numFmtId="0" fontId="57" fillId="0" borderId="2" xfId="0" applyFont="1" applyBorder="1" applyAlignment="1">
      <alignment horizontal="justify" vertical="center" wrapText="1"/>
    </xf>
    <xf numFmtId="0" fontId="57" fillId="15" borderId="2" xfId="0" applyFont="1" applyFill="1" applyBorder="1" applyAlignment="1">
      <alignment horizontal="justify" vertical="center" wrapText="1"/>
    </xf>
    <xf numFmtId="0" fontId="57" fillId="0" borderId="2" xfId="0" applyFont="1" applyBorder="1" applyAlignment="1">
      <alignment horizontal="center" vertical="center" wrapText="1"/>
    </xf>
    <xf numFmtId="0" fontId="58" fillId="0" borderId="2" xfId="0" applyFont="1" applyBorder="1" applyAlignment="1">
      <alignment horizontal="center" vertical="center" wrapText="1"/>
    </xf>
    <xf numFmtId="0" fontId="57" fillId="7" borderId="1" xfId="0" applyFont="1" applyFill="1" applyBorder="1" applyAlignment="1">
      <alignment horizontal="center" vertical="center" wrapText="1"/>
    </xf>
    <xf numFmtId="167" fontId="57" fillId="0" borderId="1" xfId="0" applyNumberFormat="1" applyFont="1" applyBorder="1" applyAlignment="1">
      <alignment vertical="center"/>
    </xf>
    <xf numFmtId="0" fontId="57" fillId="0" borderId="1" xfId="0" applyFont="1" applyBorder="1" applyAlignment="1">
      <alignment horizontal="center" vertical="center"/>
    </xf>
    <xf numFmtId="167" fontId="57" fillId="0" borderId="1" xfId="0" applyNumberFormat="1" applyFont="1" applyBorder="1" applyAlignment="1">
      <alignment horizontal="justify" vertical="center" wrapText="1"/>
    </xf>
    <xf numFmtId="0" fontId="18" fillId="0" borderId="1" xfId="0" applyFont="1" applyBorder="1" applyAlignment="1">
      <alignment vertical="center" wrapText="1"/>
    </xf>
    <xf numFmtId="16" fontId="5" fillId="2" borderId="1" xfId="0" applyNumberFormat="1" applyFont="1" applyFill="1" applyBorder="1" applyAlignment="1">
      <alignment horizontal="justify" vertical="center" wrapText="1"/>
    </xf>
    <xf numFmtId="16" fontId="5" fillId="0" borderId="1" xfId="0" applyNumberFormat="1" applyFont="1" applyBorder="1" applyAlignment="1">
      <alignment horizontal="justify" vertical="center" wrapText="1"/>
    </xf>
    <xf numFmtId="0" fontId="42" fillId="2" borderId="6" xfId="0" applyFont="1" applyFill="1" applyBorder="1" applyAlignment="1">
      <alignment horizontal="justify" vertical="center" wrapText="1"/>
    </xf>
    <xf numFmtId="0" fontId="49" fillId="0" borderId="6" xfId="0" applyFont="1" applyBorder="1" applyAlignment="1">
      <alignment horizontal="justify" vertical="center" wrapText="1"/>
    </xf>
    <xf numFmtId="0" fontId="5" fillId="0" borderId="1" xfId="355" applyFont="1" applyBorder="1" applyAlignment="1">
      <alignment horizontal="left" vertical="center" wrapText="1"/>
    </xf>
    <xf numFmtId="0" fontId="42" fillId="0" borderId="1" xfId="0" applyFont="1" applyBorder="1" applyAlignment="1">
      <alignment horizontal="justify" vertical="center" wrapText="1"/>
    </xf>
    <xf numFmtId="0" fontId="61" fillId="0" borderId="1" xfId="0" applyFont="1" applyBorder="1" applyAlignment="1">
      <alignment wrapText="1"/>
    </xf>
    <xf numFmtId="0" fontId="61" fillId="2" borderId="1" xfId="0" applyFont="1" applyFill="1" applyBorder="1" applyAlignment="1">
      <alignment horizontal="center"/>
    </xf>
    <xf numFmtId="0" fontId="61" fillId="0" borderId="1" xfId="0" applyFont="1" applyBorder="1" applyAlignment="1">
      <alignment horizontal="left" wrapText="1"/>
    </xf>
    <xf numFmtId="0" fontId="18" fillId="0" borderId="1" xfId="0" applyFont="1" applyBorder="1" applyAlignment="1">
      <alignment horizontal="center" vertical="center" wrapText="1"/>
    </xf>
    <xf numFmtId="49" fontId="5" fillId="2" borderId="1" xfId="533" applyNumberFormat="1" applyFont="1" applyFill="1" applyBorder="1" applyAlignment="1">
      <alignment horizontal="left" vertical="center" wrapText="1"/>
    </xf>
    <xf numFmtId="0" fontId="5" fillId="2" borderId="1" xfId="533" applyFont="1" applyFill="1" applyBorder="1" applyAlignment="1">
      <alignment vertical="center" wrapText="1"/>
    </xf>
    <xf numFmtId="0" fontId="5" fillId="0" borderId="0" xfId="0" applyFont="1" applyAlignment="1">
      <alignment horizontal="left"/>
    </xf>
    <xf numFmtId="0" fontId="61" fillId="2" borderId="1" xfId="0" applyFont="1" applyFill="1" applyBorder="1" applyAlignment="1">
      <alignment horizontal="center" vertical="center"/>
    </xf>
    <xf numFmtId="0" fontId="62" fillId="2" borderId="1" xfId="0" applyFont="1" applyFill="1" applyBorder="1" applyAlignment="1">
      <alignment horizontal="center" vertical="center"/>
    </xf>
    <xf numFmtId="0" fontId="57" fillId="2" borderId="1" xfId="0" applyFont="1" applyFill="1" applyBorder="1" applyAlignment="1">
      <alignment horizontal="center" vertical="center"/>
    </xf>
    <xf numFmtId="164" fontId="61" fillId="2" borderId="1" xfId="0" applyNumberFormat="1" applyFont="1" applyFill="1" applyBorder="1"/>
    <xf numFmtId="0" fontId="61" fillId="0" borderId="1" xfId="0" applyFont="1" applyBorder="1" applyAlignment="1">
      <alignment horizontal="center" vertical="center" wrapText="1"/>
    </xf>
    <xf numFmtId="0" fontId="61" fillId="2" borderId="1" xfId="0" applyFont="1" applyFill="1" applyBorder="1" applyAlignment="1">
      <alignment horizontal="center" vertical="center" wrapText="1"/>
    </xf>
    <xf numFmtId="0" fontId="61" fillId="2" borderId="1" xfId="0" applyFont="1" applyFill="1" applyBorder="1" applyAlignment="1">
      <alignment wrapText="1"/>
    </xf>
    <xf numFmtId="164" fontId="61" fillId="0" borderId="1" xfId="0" applyNumberFormat="1" applyFont="1" applyBorder="1" applyAlignment="1">
      <alignment wrapText="1"/>
    </xf>
    <xf numFmtId="0" fontId="61" fillId="2" borderId="1" xfId="0" applyFont="1" applyFill="1" applyBorder="1" applyAlignment="1">
      <alignment horizontal="center" wrapText="1"/>
    </xf>
    <xf numFmtId="49" fontId="5" fillId="0" borderId="1" xfId="0" applyNumberFormat="1" applyFont="1" applyBorder="1" applyAlignment="1">
      <alignment horizontal="center" vertical="center"/>
    </xf>
    <xf numFmtId="0" fontId="5" fillId="0" borderId="4" xfId="0" applyFont="1" applyBorder="1" applyAlignment="1">
      <alignment horizontal="center" vertical="center"/>
    </xf>
    <xf numFmtId="49" fontId="5" fillId="2" borderId="6" xfId="0" applyNumberFormat="1" applyFont="1" applyFill="1" applyBorder="1" applyAlignment="1">
      <alignment horizontal="center" wrapText="1"/>
    </xf>
    <xf numFmtId="49" fontId="44" fillId="0" borderId="1" xfId="0" applyNumberFormat="1" applyFont="1" applyBorder="1" applyAlignment="1">
      <alignment horizontal="center" vertical="top" wrapText="1"/>
    </xf>
    <xf numFmtId="49" fontId="44" fillId="0" borderId="15" xfId="0" applyNumberFormat="1" applyFont="1" applyBorder="1" applyAlignment="1">
      <alignment horizontal="center" vertical="top" wrapText="1"/>
    </xf>
    <xf numFmtId="0" fontId="0" fillId="0" borderId="0" xfId="0" applyAlignment="1">
      <alignment horizontal="center"/>
    </xf>
    <xf numFmtId="0" fontId="65" fillId="2" borderId="1" xfId="0" applyFont="1" applyFill="1" applyBorder="1" applyAlignment="1">
      <alignment horizontal="center" vertical="center" wrapText="1"/>
    </xf>
    <xf numFmtId="0" fontId="57" fillId="0" borderId="4" xfId="0" applyFont="1" applyBorder="1" applyAlignment="1">
      <alignment horizontal="center" vertical="center"/>
    </xf>
    <xf numFmtId="164" fontId="62" fillId="0" borderId="1" xfId="0" applyNumberFormat="1" applyFont="1" applyBorder="1" applyAlignment="1">
      <alignment horizontal="center" vertical="center"/>
    </xf>
    <xf numFmtId="0" fontId="5" fillId="2" borderId="8" xfId="0" applyFont="1" applyFill="1" applyBorder="1" applyAlignment="1">
      <alignment horizontal="center" vertical="center"/>
    </xf>
    <xf numFmtId="0" fontId="5" fillId="2" borderId="17" xfId="0" applyFont="1" applyFill="1" applyBorder="1" applyAlignment="1">
      <alignment horizontal="center" vertical="center"/>
    </xf>
    <xf numFmtId="0" fontId="5" fillId="2" borderId="9" xfId="0" applyFont="1" applyFill="1" applyBorder="1" applyAlignment="1">
      <alignment horizontal="center" vertical="center"/>
    </xf>
    <xf numFmtId="0" fontId="5" fillId="2" borderId="16" xfId="0" applyFont="1" applyFill="1" applyBorder="1" applyAlignment="1">
      <alignment horizontal="center" vertical="center"/>
    </xf>
    <xf numFmtId="0" fontId="5" fillId="2" borderId="11" xfId="0" applyFont="1" applyFill="1" applyBorder="1" applyAlignment="1">
      <alignment horizontal="center" vertical="center"/>
    </xf>
    <xf numFmtId="0" fontId="5" fillId="2" borderId="15" xfId="0" applyFont="1" applyFill="1" applyBorder="1" applyAlignment="1">
      <alignment horizontal="center" vertical="center"/>
    </xf>
    <xf numFmtId="0" fontId="5" fillId="2" borderId="6" xfId="0" applyFont="1" applyFill="1" applyBorder="1" applyAlignment="1">
      <alignment horizontal="center" vertical="center"/>
    </xf>
    <xf numFmtId="0" fontId="5" fillId="2" borderId="14" xfId="0" applyFont="1" applyFill="1" applyBorder="1" applyAlignment="1">
      <alignment horizontal="center" vertical="center"/>
    </xf>
    <xf numFmtId="0" fontId="5" fillId="2" borderId="1" xfId="0" applyFont="1" applyFill="1" applyBorder="1" applyAlignment="1">
      <alignment horizontal="center" vertical="center"/>
    </xf>
    <xf numFmtId="0" fontId="5" fillId="2" borderId="10" xfId="0" applyFont="1" applyFill="1" applyBorder="1" applyAlignment="1">
      <alignment horizontal="center" vertical="center"/>
    </xf>
    <xf numFmtId="0" fontId="5" fillId="2" borderId="0" xfId="0" applyFont="1" applyFill="1" applyAlignment="1">
      <alignment horizontal="center" vertical="center"/>
    </xf>
    <xf numFmtId="0" fontId="5" fillId="2" borderId="12" xfId="0" applyFont="1" applyFill="1" applyBorder="1" applyAlignment="1">
      <alignment horizontal="center" vertical="center"/>
    </xf>
    <xf numFmtId="0" fontId="5" fillId="0" borderId="1" xfId="0" applyFont="1" applyBorder="1" applyAlignment="1">
      <alignment horizontal="center" vertical="center" wrapText="1"/>
    </xf>
    <xf numFmtId="0" fontId="5" fillId="2" borderId="16" xfId="0" applyFont="1" applyFill="1" applyBorder="1" applyAlignment="1">
      <alignment horizontal="center" wrapText="1"/>
    </xf>
    <xf numFmtId="0" fontId="5" fillId="2" borderId="15" xfId="0" applyFont="1" applyFill="1" applyBorder="1" applyAlignment="1">
      <alignment horizontal="center" wrapText="1"/>
    </xf>
    <xf numFmtId="0" fontId="5" fillId="2" borderId="8" xfId="0" applyFont="1" applyFill="1" applyBorder="1" applyAlignment="1">
      <alignment horizontal="center"/>
    </xf>
    <xf numFmtId="0" fontId="5" fillId="2" borderId="10" xfId="0" applyFont="1" applyFill="1" applyBorder="1" applyAlignment="1">
      <alignment horizontal="center"/>
    </xf>
    <xf numFmtId="0" fontId="5" fillId="2" borderId="11" xfId="0" applyFont="1" applyFill="1" applyBorder="1" applyAlignment="1">
      <alignment horizontal="center"/>
    </xf>
    <xf numFmtId="0" fontId="5" fillId="2" borderId="12" xfId="0" applyFont="1" applyFill="1" applyBorder="1" applyAlignment="1">
      <alignment horizontal="center"/>
    </xf>
    <xf numFmtId="0" fontId="6" fillId="2" borderId="6" xfId="0" applyFont="1" applyFill="1" applyBorder="1" applyAlignment="1">
      <alignment horizontal="left"/>
    </xf>
    <xf numFmtId="0" fontId="6" fillId="2" borderId="7" xfId="0" applyFont="1" applyFill="1" applyBorder="1" applyAlignment="1">
      <alignment horizontal="left"/>
    </xf>
    <xf numFmtId="0" fontId="6" fillId="2" borderId="1" xfId="0" applyFont="1" applyFill="1" applyBorder="1" applyAlignment="1">
      <alignment horizontal="left"/>
    </xf>
    <xf numFmtId="0" fontId="5" fillId="0" borderId="8" xfId="0" applyFont="1" applyBorder="1" applyAlignment="1">
      <alignment horizontal="center" vertical="center" wrapText="1"/>
    </xf>
    <xf numFmtId="0" fontId="5" fillId="0" borderId="10" xfId="0" applyFont="1" applyBorder="1" applyAlignment="1">
      <alignment horizontal="center" vertical="center" wrapText="1"/>
    </xf>
    <xf numFmtId="0" fontId="5" fillId="0" borderId="9" xfId="0" applyFont="1" applyBorder="1" applyAlignment="1">
      <alignment horizontal="center" vertical="center" wrapText="1"/>
    </xf>
    <xf numFmtId="0" fontId="5" fillId="0" borderId="0" xfId="0" applyFont="1" applyAlignment="1">
      <alignment horizontal="center" vertical="center" wrapText="1"/>
    </xf>
    <xf numFmtId="0" fontId="5" fillId="0" borderId="11" xfId="0" applyFont="1" applyBorder="1" applyAlignment="1">
      <alignment horizontal="center" vertical="center" wrapText="1"/>
    </xf>
    <xf numFmtId="0" fontId="5" fillId="0" borderId="12" xfId="0" applyFont="1" applyBorder="1" applyAlignment="1">
      <alignment horizontal="center" vertical="center" wrapText="1"/>
    </xf>
    <xf numFmtId="0" fontId="4" fillId="2" borderId="1" xfId="0" applyFont="1" applyFill="1" applyBorder="1" applyAlignment="1">
      <alignment horizontal="center"/>
    </xf>
    <xf numFmtId="0" fontId="10" fillId="4" borderId="5" xfId="3" applyFont="1" applyFill="1" applyBorder="1" applyAlignment="1" applyProtection="1">
      <alignment horizontal="center" wrapText="1"/>
    </xf>
    <xf numFmtId="0" fontId="13" fillId="8" borderId="6" xfId="43" applyFont="1" applyFill="1" applyBorder="1" applyAlignment="1">
      <alignment horizontal="center" vertical="center" wrapText="1"/>
    </xf>
    <xf numFmtId="0" fontId="13" fillId="8" borderId="14" xfId="43" applyFont="1" applyFill="1" applyBorder="1" applyAlignment="1">
      <alignment horizontal="center" vertical="center" wrapText="1"/>
    </xf>
    <xf numFmtId="0" fontId="13" fillId="8" borderId="7" xfId="43" applyFont="1" applyFill="1" applyBorder="1" applyAlignment="1">
      <alignment horizontal="center" vertical="center" wrapText="1"/>
    </xf>
    <xf numFmtId="0" fontId="5" fillId="0" borderId="10" xfId="0" applyFont="1" applyBorder="1" applyAlignment="1">
      <alignment horizontal="left" vertical="center" wrapText="1"/>
    </xf>
    <xf numFmtId="0" fontId="5" fillId="0" borderId="0" xfId="0" applyFont="1" applyAlignment="1">
      <alignment horizontal="left" vertical="center" wrapText="1"/>
    </xf>
    <xf numFmtId="0" fontId="5" fillId="0" borderId="3" xfId="0" applyFont="1" applyBorder="1" applyAlignment="1">
      <alignment horizontal="center" vertical="center"/>
    </xf>
    <xf numFmtId="0" fontId="5" fillId="0" borderId="4" xfId="0" applyFont="1" applyBorder="1" applyAlignment="1">
      <alignment horizontal="center" vertical="center"/>
    </xf>
    <xf numFmtId="0" fontId="5" fillId="0" borderId="2" xfId="0" applyFont="1" applyBorder="1" applyAlignment="1">
      <alignment horizontal="center" vertical="center"/>
    </xf>
    <xf numFmtId="0" fontId="5" fillId="0" borderId="1" xfId="0" applyFont="1" applyBorder="1" applyAlignment="1">
      <alignment horizontal="center" vertical="center"/>
    </xf>
    <xf numFmtId="0" fontId="10" fillId="4" borderId="1" xfId="3" applyFont="1" applyFill="1" applyBorder="1" applyAlignment="1" applyProtection="1">
      <alignment horizontal="center" wrapText="1"/>
    </xf>
    <xf numFmtId="0" fontId="25" fillId="2" borderId="1" xfId="0" applyFont="1" applyFill="1" applyBorder="1" applyAlignment="1">
      <alignment horizontal="center"/>
    </xf>
    <xf numFmtId="0" fontId="9" fillId="0" borderId="3" xfId="0" applyFont="1" applyBorder="1" applyAlignment="1">
      <alignment horizontal="center" vertical="center"/>
    </xf>
    <xf numFmtId="0" fontId="9" fillId="0" borderId="4" xfId="0" applyFont="1" applyBorder="1" applyAlignment="1">
      <alignment horizontal="center" vertical="center"/>
    </xf>
    <xf numFmtId="0" fontId="4" fillId="2" borderId="1" xfId="0" applyFont="1" applyFill="1" applyBorder="1" applyAlignment="1">
      <alignment horizontal="center" wrapText="1"/>
    </xf>
    <xf numFmtId="49" fontId="9" fillId="0" borderId="9" xfId="0" applyNumberFormat="1" applyFont="1" applyBorder="1" applyAlignment="1">
      <alignment horizontal="left" vertical="top" wrapText="1"/>
    </xf>
    <xf numFmtId="49" fontId="25" fillId="0" borderId="0" xfId="0" applyNumberFormat="1" applyFont="1" applyAlignment="1">
      <alignment horizontal="left" vertical="top" wrapText="1"/>
    </xf>
    <xf numFmtId="49" fontId="25" fillId="0" borderId="16" xfId="0" applyNumberFormat="1" applyFont="1" applyBorder="1" applyAlignment="1">
      <alignment horizontal="left" vertical="top" wrapText="1"/>
    </xf>
    <xf numFmtId="49" fontId="25" fillId="0" borderId="11" xfId="0" applyNumberFormat="1" applyFont="1" applyBorder="1" applyAlignment="1">
      <alignment horizontal="left" vertical="top" wrapText="1"/>
    </xf>
    <xf numFmtId="49" fontId="25" fillId="0" borderId="12" xfId="0" applyNumberFormat="1" applyFont="1" applyBorder="1" applyAlignment="1">
      <alignment horizontal="left" vertical="top" wrapText="1"/>
    </xf>
    <xf numFmtId="49" fontId="25" fillId="0" borderId="15" xfId="0" applyNumberFormat="1" applyFont="1" applyBorder="1" applyAlignment="1">
      <alignment horizontal="left" vertical="top" wrapText="1"/>
    </xf>
    <xf numFmtId="0" fontId="25" fillId="8" borderId="1" xfId="335" applyFont="1" applyFill="1" applyBorder="1" applyAlignment="1">
      <alignment horizontal="center" vertical="center" wrapText="1"/>
    </xf>
    <xf numFmtId="49" fontId="4" fillId="0" borderId="1" xfId="0" applyNumberFormat="1" applyFont="1" applyBorder="1" applyAlignment="1">
      <alignment horizontal="center" vertical="center" wrapText="1"/>
    </xf>
    <xf numFmtId="0" fontId="4" fillId="2" borderId="11" xfId="0" applyFont="1" applyFill="1" applyBorder="1" applyAlignment="1">
      <alignment horizontal="center"/>
    </xf>
    <xf numFmtId="0" fontId="4" fillId="2" borderId="12" xfId="0" applyFont="1" applyFill="1" applyBorder="1" applyAlignment="1">
      <alignment horizontal="center"/>
    </xf>
    <xf numFmtId="49" fontId="5" fillId="0" borderId="1" xfId="0" applyNumberFormat="1"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2" xfId="0" applyFont="1" applyBorder="1" applyAlignment="1">
      <alignment horizontal="center" vertical="center"/>
    </xf>
    <xf numFmtId="0" fontId="4" fillId="2" borderId="6" xfId="0" applyFont="1" applyFill="1" applyBorder="1" applyAlignment="1">
      <alignment horizontal="center"/>
    </xf>
    <xf numFmtId="0" fontId="4" fillId="2" borderId="14" xfId="0" applyFont="1" applyFill="1" applyBorder="1" applyAlignment="1">
      <alignment horizontal="center"/>
    </xf>
    <xf numFmtId="0" fontId="4" fillId="2" borderId="7" xfId="0" applyFont="1" applyFill="1" applyBorder="1" applyAlignment="1">
      <alignment horizontal="center"/>
    </xf>
    <xf numFmtId="0" fontId="5" fillId="2" borderId="3" xfId="0" applyFont="1" applyFill="1" applyBorder="1" applyAlignment="1">
      <alignment horizontal="center" wrapText="1"/>
    </xf>
    <xf numFmtId="0" fontId="5" fillId="2" borderId="2" xfId="0" applyFont="1" applyFill="1" applyBorder="1" applyAlignment="1">
      <alignment horizont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2" xfId="0" applyFont="1" applyBorder="1" applyAlignment="1">
      <alignment horizontal="center" vertical="center" wrapText="1"/>
    </xf>
    <xf numFmtId="0" fontId="5" fillId="0" borderId="8" xfId="0" applyFont="1" applyBorder="1" applyAlignment="1">
      <alignment horizontal="center" vertical="center"/>
    </xf>
    <xf numFmtId="0" fontId="5" fillId="0" borderId="9" xfId="0" applyFont="1" applyBorder="1" applyAlignment="1">
      <alignment horizontal="center" vertical="center"/>
    </xf>
    <xf numFmtId="0" fontId="5" fillId="0" borderId="11" xfId="0" applyFont="1" applyBorder="1" applyAlignment="1">
      <alignment horizontal="center" vertical="center"/>
    </xf>
    <xf numFmtId="0" fontId="51" fillId="0" borderId="1" xfId="0" applyFont="1" applyBorder="1" applyAlignment="1">
      <alignment horizontal="center" vertical="center" wrapText="1"/>
    </xf>
    <xf numFmtId="0" fontId="51" fillId="0" borderId="1" xfId="4" applyFont="1" applyBorder="1" applyAlignment="1">
      <alignment horizontal="center" vertical="center" wrapText="1"/>
    </xf>
    <xf numFmtId="0" fontId="53" fillId="0" borderId="1" xfId="0" applyFont="1" applyBorder="1" applyAlignment="1">
      <alignment horizontal="center" vertical="center" wrapText="1"/>
    </xf>
    <xf numFmtId="0" fontId="57" fillId="0" borderId="6" xfId="0" applyFont="1" applyBorder="1" applyAlignment="1">
      <alignment horizontal="left" wrapText="1"/>
    </xf>
    <xf numFmtId="0" fontId="57" fillId="0" borderId="14" xfId="0" applyFont="1" applyBorder="1" applyAlignment="1">
      <alignment horizontal="left" wrapText="1"/>
    </xf>
    <xf numFmtId="0" fontId="57" fillId="0" borderId="7" xfId="0" applyFont="1" applyBorder="1" applyAlignment="1">
      <alignment horizontal="left" wrapText="1"/>
    </xf>
    <xf numFmtId="0" fontId="57" fillId="0" borderId="1" xfId="0" applyFont="1" applyBorder="1" applyAlignment="1">
      <alignment horizontal="left" vertical="center" wrapText="1"/>
    </xf>
    <xf numFmtId="0" fontId="57" fillId="14" borderId="1" xfId="0" applyFont="1" applyFill="1" applyBorder="1" applyAlignment="1">
      <alignment horizontal="center" vertical="center" wrapText="1"/>
    </xf>
    <xf numFmtId="0" fontId="56" fillId="0" borderId="6" xfId="0" applyFont="1" applyBorder="1" applyAlignment="1">
      <alignment horizontal="center" vertical="center" wrapText="1"/>
    </xf>
    <xf numFmtId="0" fontId="56" fillId="0" borderId="14" xfId="0" applyFont="1" applyBorder="1" applyAlignment="1">
      <alignment horizontal="center" vertical="center" wrapText="1"/>
    </xf>
    <xf numFmtId="0" fontId="56" fillId="0" borderId="7" xfId="0" applyFont="1" applyBorder="1" applyAlignment="1">
      <alignment horizontal="center" vertical="center" wrapText="1"/>
    </xf>
    <xf numFmtId="0" fontId="50" fillId="14" borderId="1" xfId="0" applyFont="1" applyFill="1" applyBorder="1" applyAlignment="1">
      <alignment horizontal="center" vertical="center" wrapText="1"/>
    </xf>
    <xf numFmtId="164" fontId="61" fillId="0" borderId="3" xfId="0" applyNumberFormat="1" applyFont="1" applyBorder="1" applyAlignment="1">
      <alignment horizontal="center"/>
    </xf>
    <xf numFmtId="0" fontId="61" fillId="0" borderId="4" xfId="0" applyFont="1" applyBorder="1" applyAlignment="1">
      <alignment horizontal="center"/>
    </xf>
    <xf numFmtId="0" fontId="61" fillId="0" borderId="2" xfId="0" applyFont="1" applyBorder="1" applyAlignment="1">
      <alignment horizontal="center"/>
    </xf>
    <xf numFmtId="164" fontId="61" fillId="0" borderId="1" xfId="0" applyNumberFormat="1" applyFont="1" applyBorder="1" applyAlignment="1">
      <alignment horizontal="center"/>
    </xf>
    <xf numFmtId="0" fontId="61" fillId="0" borderId="1" xfId="0" applyFont="1" applyBorder="1" applyAlignment="1">
      <alignment horizontal="center"/>
    </xf>
    <xf numFmtId="0" fontId="61" fillId="0" borderId="1" xfId="0" applyFont="1" applyBorder="1" applyAlignment="1">
      <alignment horizontal="center" vertical="center"/>
    </xf>
    <xf numFmtId="0" fontId="48" fillId="2" borderId="1" xfId="0" applyFont="1" applyFill="1" applyBorder="1" applyAlignment="1">
      <alignment horizontal="center" vertical="center" wrapText="1"/>
    </xf>
    <xf numFmtId="0" fontId="62" fillId="2" borderId="1" xfId="0" applyFont="1" applyFill="1" applyBorder="1" applyAlignment="1">
      <alignment horizontal="center" vertical="center"/>
    </xf>
    <xf numFmtId="0" fontId="62" fillId="2" borderId="3" xfId="0" applyFont="1" applyFill="1" applyBorder="1" applyAlignment="1">
      <alignment horizontal="center" vertical="center"/>
    </xf>
    <xf numFmtId="0" fontId="62" fillId="2" borderId="4" xfId="0" applyFont="1" applyFill="1" applyBorder="1" applyAlignment="1">
      <alignment horizontal="center" vertical="center"/>
    </xf>
    <xf numFmtId="0" fontId="62" fillId="2" borderId="2" xfId="0" applyFont="1" applyFill="1" applyBorder="1" applyAlignment="1">
      <alignment horizontal="center" vertical="center"/>
    </xf>
    <xf numFmtId="0" fontId="48" fillId="2" borderId="1" xfId="0" applyFont="1" applyFill="1" applyBorder="1" applyAlignment="1">
      <alignment horizontal="center" vertical="top" wrapText="1"/>
    </xf>
    <xf numFmtId="0" fontId="61" fillId="0" borderId="3" xfId="0" applyFont="1" applyBorder="1" applyAlignment="1">
      <alignment horizontal="center" vertical="center"/>
    </xf>
    <xf numFmtId="0" fontId="61" fillId="0" borderId="4" xfId="0" applyFont="1" applyBorder="1" applyAlignment="1">
      <alignment horizontal="center" vertical="center"/>
    </xf>
    <xf numFmtId="0" fontId="61" fillId="0" borderId="2" xfId="0" applyFont="1" applyBorder="1" applyAlignment="1">
      <alignment horizontal="center" vertical="center"/>
    </xf>
    <xf numFmtId="164" fontId="61" fillId="0" borderId="4" xfId="0" applyNumberFormat="1" applyFont="1" applyBorder="1" applyAlignment="1">
      <alignment horizontal="center"/>
    </xf>
    <xf numFmtId="164" fontId="61" fillId="0" borderId="2" xfId="0" applyNumberFormat="1" applyFont="1" applyBorder="1" applyAlignment="1">
      <alignment horizontal="center"/>
    </xf>
    <xf numFmtId="0" fontId="61" fillId="0" borderId="17" xfId="0" applyFont="1" applyBorder="1" applyAlignment="1">
      <alignment horizontal="center" vertical="center"/>
    </xf>
    <xf numFmtId="0" fontId="61" fillId="0" borderId="16" xfId="0" applyFont="1" applyBorder="1" applyAlignment="1">
      <alignment horizontal="center" vertical="center"/>
    </xf>
    <xf numFmtId="0" fontId="61" fillId="0" borderId="15" xfId="0" applyFont="1" applyBorder="1" applyAlignment="1">
      <alignment horizontal="center" vertical="center"/>
    </xf>
    <xf numFmtId="0" fontId="61" fillId="0" borderId="10" xfId="0" applyFont="1" applyBorder="1" applyAlignment="1">
      <alignment horizontal="center" vertical="center"/>
    </xf>
    <xf numFmtId="0" fontId="61" fillId="0" borderId="0" xfId="0" applyFont="1" applyAlignment="1">
      <alignment horizontal="center" vertical="center"/>
    </xf>
    <xf numFmtId="0" fontId="57" fillId="0" borderId="1" xfId="0" applyFont="1" applyBorder="1" applyAlignment="1">
      <alignment horizontal="center" vertical="center" wrapText="1"/>
    </xf>
    <xf numFmtId="0" fontId="63" fillId="14" borderId="1" xfId="0" applyFont="1" applyFill="1" applyBorder="1" applyAlignment="1">
      <alignment horizontal="center" vertical="center" wrapText="1"/>
    </xf>
    <xf numFmtId="0" fontId="48" fillId="14" borderId="1" xfId="0" applyFont="1" applyFill="1" applyBorder="1" applyAlignment="1">
      <alignment horizontal="center" vertical="center" wrapText="1"/>
    </xf>
    <xf numFmtId="164" fontId="64" fillId="2" borderId="1" xfId="0" applyNumberFormat="1" applyFont="1" applyFill="1" applyBorder="1" applyAlignment="1">
      <alignment horizontal="center" vertical="center"/>
    </xf>
    <xf numFmtId="164" fontId="48" fillId="0" borderId="1" xfId="0" applyNumberFormat="1" applyFont="1" applyBorder="1" applyAlignment="1">
      <alignment horizontal="center" vertical="center" wrapText="1"/>
    </xf>
    <xf numFmtId="0" fontId="61" fillId="2" borderId="1" xfId="0" applyFont="1" applyFill="1" applyBorder="1" applyAlignment="1">
      <alignment horizontal="center" vertical="center"/>
    </xf>
    <xf numFmtId="0" fontId="61" fillId="2" borderId="3" xfId="0" applyFont="1" applyFill="1" applyBorder="1" applyAlignment="1">
      <alignment horizontal="center"/>
    </xf>
    <xf numFmtId="0" fontId="61" fillId="2" borderId="4" xfId="0" applyFont="1" applyFill="1" applyBorder="1" applyAlignment="1">
      <alignment horizontal="center"/>
    </xf>
    <xf numFmtId="0" fontId="61" fillId="2" borderId="2" xfId="0" applyFont="1" applyFill="1" applyBorder="1" applyAlignment="1">
      <alignment horizontal="center"/>
    </xf>
  </cellXfs>
  <cellStyles count="563">
    <cellStyle name="Comma 2" xfId="306" xr:uid="{54648122-D602-47D3-ACB5-4B29C0E16DF3}"/>
    <cellStyle name="Comma 2 2" xfId="562" xr:uid="{C8D9F414-38F8-4243-A0C1-47768D1B3838}"/>
    <cellStyle name="Currency 10" xfId="322" xr:uid="{5566A158-D1A2-4E80-B453-AE0DE5F32E2C}"/>
    <cellStyle name="Currency 11" xfId="352" xr:uid="{83769A7A-E531-4D91-9C7D-4FB5D2F3F0AD}"/>
    <cellStyle name="Currency 2" xfId="6" xr:uid="{93EEF6CC-8F51-4AE5-85FC-70248BAE18AB}"/>
    <cellStyle name="Currency 2 2" xfId="320" xr:uid="{3E7BF4F2-18D2-4ABB-AB15-8AA1F8CFBAFD}"/>
    <cellStyle name="Currency 3" xfId="37" xr:uid="{22A6593B-5A19-4CF6-80CB-1E7DE045B778}"/>
    <cellStyle name="Currency 3 2" xfId="50" xr:uid="{FB7C743C-2D81-4813-80E9-4C75F99AD4E7}"/>
    <cellStyle name="Currency 3 2 2" xfId="531" xr:uid="{F606E3C5-9D53-480E-9E40-61346AC64DFF}"/>
    <cellStyle name="Currency 3 3" xfId="247" xr:uid="{E01C408C-FAAE-4668-945D-57435CB677EF}"/>
    <cellStyle name="Currency 3 3 2" xfId="501" xr:uid="{C4238946-6856-41C0-B742-580C283E10BD}"/>
    <cellStyle name="Currency 3 4" xfId="318" xr:uid="{6E217BBD-5075-49D1-95B1-DA173F5EED5C}"/>
    <cellStyle name="Currency 3 5" xfId="440" xr:uid="{6B7A8653-A860-487B-ABEF-6DD5CC9F55AA}"/>
    <cellStyle name="Currency 4" xfId="200" xr:uid="{0AE11E54-1232-4D9F-9F57-0B8259E2F762}"/>
    <cellStyle name="Currency 4 2" xfId="262" xr:uid="{AE46F3A1-6B5D-4692-98F3-2366A1B40693}"/>
    <cellStyle name="Currency 4 2 2" xfId="516" xr:uid="{0EB97A89-5424-48E2-918A-4807D8B5EA58}"/>
    <cellStyle name="Currency 4 3" xfId="456" xr:uid="{0D31C6BF-55E2-4848-91A6-250A8EFC656B}"/>
    <cellStyle name="Currency 5" xfId="217" xr:uid="{641620C0-A223-4896-952D-9BEDF58FA9BE}"/>
    <cellStyle name="Currency 5 2" xfId="471" xr:uid="{AA1FA068-5AD0-4371-9158-F283E73CEB9E}"/>
    <cellStyle name="Currency 6" xfId="232" xr:uid="{2573B0FC-9AD3-40EB-A625-78079C8D3241}"/>
    <cellStyle name="Currency 6 2" xfId="486" xr:uid="{5A5E8F64-EA08-4541-9617-A203FAA4D096}"/>
    <cellStyle name="Currency 7" xfId="290" xr:uid="{50A194BA-D354-4A43-A1CC-4D4F06D356C9}"/>
    <cellStyle name="Currency 7 2" xfId="546" xr:uid="{3328B5FC-D350-45BF-9916-B55FF2457B2B}"/>
    <cellStyle name="Currency 8" xfId="305" xr:uid="{420CDF06-D9C4-4A1B-990E-701CE823A009}"/>
    <cellStyle name="Currency 8 2" xfId="561" xr:uid="{6CCC5B14-CF83-4B24-96C1-3E0D29126CCA}"/>
    <cellStyle name="Currency 9" xfId="97" xr:uid="{2364766A-222C-4FD0-8F56-C8E788C87B48}"/>
    <cellStyle name="Excel Built-in Normal 1" xfId="7" xr:uid="{02B6AB22-BFFC-4E94-9188-A619713B5AFB}"/>
    <cellStyle name="Excel Built-in Normal 1 2" xfId="151" xr:uid="{14B58EE1-6EA7-49F5-BC56-6F37680B7CAD}"/>
    <cellStyle name="Explanatory Text 2" xfId="315" xr:uid="{6441C1D9-E4E9-4891-ADE4-A87D07B5B2FF}"/>
    <cellStyle name="Good 2" xfId="321" xr:uid="{52A5EE22-3AC3-4C33-927A-0D0623E6CC47}"/>
    <cellStyle name="Hyperlink" xfId="39" builtinId="8"/>
    <cellStyle name="Normal" xfId="0" builtinId="0"/>
    <cellStyle name="Normal 10" xfId="48" xr:uid="{44B1DFFB-F77F-417F-A1F0-76537D2D5440}"/>
    <cellStyle name="Normal 10 2" xfId="91" xr:uid="{FFF30FDC-ECF1-4A9A-843D-2AACB63DEA47}"/>
    <cellStyle name="Normal 10 2 2" xfId="403" xr:uid="{5F5CBB48-CBD8-4A6F-AE0E-B566771DEE7F}"/>
    <cellStyle name="Normal 10 3" xfId="74" xr:uid="{8454F5D0-C185-4E95-9219-61709FA0F695}"/>
    <cellStyle name="Normal 10 3 2" xfId="383" xr:uid="{385B3BB2-012F-4C7C-A754-AC09125B254B}"/>
    <cellStyle name="Normal 10 4" xfId="142" xr:uid="{F47DF574-1B2C-4DC5-A67C-D5DD33683EF1}"/>
    <cellStyle name="Normal 10 4 2" xfId="420" xr:uid="{672A603A-D66E-46DE-A6C1-D61BFBCDD2D4}"/>
    <cellStyle name="Normal 10 4 3" xfId="313" xr:uid="{A536383B-D294-4CB1-8E56-8ABAB5AE8AD2}"/>
    <cellStyle name="Normal 10 5" xfId="333" xr:uid="{4B1B3C35-ABA9-4CBE-9812-C01C6134EAA4}"/>
    <cellStyle name="Normal 10 6" xfId="365" xr:uid="{EA4F3350-C9BA-4BC9-9952-468D4508A9BA}"/>
    <cellStyle name="Normal 11" xfId="58" xr:uid="{07096091-8DFD-4102-ADB1-AA27F0418524}"/>
    <cellStyle name="Normal 11 2" xfId="93" xr:uid="{35B5BFC6-28E1-45FE-8C49-93EE3AF35F05}"/>
    <cellStyle name="Normal 11 2 2" xfId="390" xr:uid="{490F4AC1-52B6-425D-BA7E-2166BC52934A}"/>
    <cellStyle name="Normal 11 3" xfId="75" xr:uid="{79D7ED4C-45FF-403B-8ADB-5143B897ED8B}"/>
    <cellStyle name="Normal 11 3 2" xfId="385" xr:uid="{F0FF7FE0-9327-42D7-BC73-46EEA8D7DD6F}"/>
    <cellStyle name="Normal 11 4" xfId="126" xr:uid="{4C325011-1F9E-43D5-B75B-FE770F767D7A}"/>
    <cellStyle name="Normal 11 4 2" xfId="411" xr:uid="{91CAF9F5-704E-4AFD-B68C-66B7A5461123}"/>
    <cellStyle name="Normal 11 5" xfId="367" xr:uid="{DEB28497-8604-4599-A442-4BF4B9E2A075}"/>
    <cellStyle name="Normal 12" xfId="56" xr:uid="{7A27974A-05B0-4029-884B-EE73A79AB57F}"/>
    <cellStyle name="Normal 12 2" xfId="78" xr:uid="{0B4F2BCC-5574-4ABA-9AD1-00E6AB79A3CB}"/>
    <cellStyle name="Normal 12 2 2" xfId="389" xr:uid="{7113F383-30CE-4584-ADEE-14667A5335BC}"/>
    <cellStyle name="Normal 12 3" xfId="116" xr:uid="{1CFF1E1C-BCD1-4DF5-B545-14C596DF5B0D}"/>
    <cellStyle name="Normal 12 3 2" xfId="387" xr:uid="{9EEFF8EA-2F68-4840-99C4-0A1B6A179F04}"/>
    <cellStyle name="Normal 12 4" xfId="129" xr:uid="{58F22945-C6DF-48FA-91B0-D56256210F68}"/>
    <cellStyle name="Normal 12 4 2" xfId="413" xr:uid="{ABB5C99D-5C7C-4CF2-A977-CDD2A5399B19}"/>
    <cellStyle name="Normal 12 5" xfId="314" xr:uid="{CDD6B2E4-3254-4E63-A913-CA1CB42F05A0}"/>
    <cellStyle name="Normal 12 6" xfId="369" xr:uid="{73B65373-1810-49F5-8A5C-88C6AA0172D1}"/>
    <cellStyle name="Normal 13" xfId="60" xr:uid="{CA09424F-AFC4-4D29-93B1-F88F920C8AD5}"/>
    <cellStyle name="Normal 13 2" xfId="80" xr:uid="{832DACF2-69EA-49D9-A8E5-3E4CA8BCBE5C}"/>
    <cellStyle name="Normal 13 3" xfId="118" xr:uid="{B5CEEA92-E7EF-4F5E-9823-02D317FF593A}"/>
    <cellStyle name="Normal 14" xfId="61" xr:uid="{030F7384-C81C-4226-8FA6-8B8AE3DDCFA4}"/>
    <cellStyle name="Normal 14 2" xfId="128" xr:uid="{0A2CB012-8C26-4C3D-9BD7-64C439CAAA0E}"/>
    <cellStyle name="Normal 15" xfId="122" xr:uid="{C2AC3A2E-8697-4960-9A0C-52E61216B5F9}"/>
    <cellStyle name="Normal 16" xfId="158" xr:uid="{36A7442E-C558-46A8-B6AE-6BB8CFEFF582}"/>
    <cellStyle name="Normal 17" xfId="156" xr:uid="{43C19864-8BE1-4FDD-96DB-324D4C460A3A}"/>
    <cellStyle name="Normal 18" xfId="153" xr:uid="{80AC655A-DE14-4CB5-89E4-880AACF2E78E}"/>
    <cellStyle name="Normal 19" xfId="160" xr:uid="{7CE46DDA-CE0F-4838-97C4-C343EC9FAA3E}"/>
    <cellStyle name="Normal 2" xfId="4" xr:uid="{CBAD4688-8908-4C5F-A108-18350AE38D36}"/>
    <cellStyle name="Normal 2 2" xfId="9" xr:uid="{77C771A0-DB54-42B9-8254-87E15F43F467}"/>
    <cellStyle name="Normal 2 2 10" xfId="277" xr:uid="{1C316FD6-9387-483C-A527-9821102D7597}"/>
    <cellStyle name="Normal 2 2 10 2" xfId="533" xr:uid="{D7C6A05B-DAC0-4CF1-A174-3609B4F135D6}"/>
    <cellStyle name="Normal 2 2 11" xfId="292" xr:uid="{45866EA0-BDC4-42F3-B44D-20480D270A9A}"/>
    <cellStyle name="Normal 2 2 11 2" xfId="548" xr:uid="{2AD90EFE-B264-4138-AD49-C5D2AFB19FF2}"/>
    <cellStyle name="Normal 2 2 12" xfId="312" xr:uid="{6DF70578-26B9-46DB-A9DA-AD216A1E72B4}"/>
    <cellStyle name="Normal 2 2 13" xfId="338" xr:uid="{F2C58389-BF25-452F-B059-F2A958F6ED7F}"/>
    <cellStyle name="Normal 2 2 2" xfId="10" xr:uid="{2DFF99BE-C4CC-4DC8-92D1-2344984B9F46}"/>
    <cellStyle name="Normal 2 2 2 10" xfId="278" xr:uid="{E578FE18-1BD5-49E4-85C8-1B9DD0B3E68B}"/>
    <cellStyle name="Normal 2 2 2 10 2" xfId="534" xr:uid="{9C31646A-B779-449A-92EA-DCEE2F3D798C}"/>
    <cellStyle name="Normal 2 2 2 11" xfId="293" xr:uid="{2A6DDE8B-2507-423F-9C81-015DEBE325EE}"/>
    <cellStyle name="Normal 2 2 2 11 2" xfId="549" xr:uid="{C3C126AF-FF75-412C-9839-AF45A31D81D4}"/>
    <cellStyle name="Normal 2 2 2 12" xfId="325" xr:uid="{45A0FDA4-1ACF-46D3-A200-51BDE80AA7E8}"/>
    <cellStyle name="Normal 2 2 2 13" xfId="339" xr:uid="{3BE705A6-9902-49D9-A911-43DFF382FF35}"/>
    <cellStyle name="Normal 2 2 2 2" xfId="52" xr:uid="{59DC2B41-9BF0-46D4-85C8-02641E86DEE8}"/>
    <cellStyle name="Normal 2 2 2 2 2" xfId="83" xr:uid="{4DABDD71-6D86-445D-B98A-C818C9B7D8F4}"/>
    <cellStyle name="Normal 2 2 2 2 2 2" xfId="519" xr:uid="{D15FE938-3192-415A-8698-58EE6565B2D0}"/>
    <cellStyle name="Normal 2 2 2 2 3" xfId="235" xr:uid="{C120221F-E8BA-4F35-940C-C570B9E5010A}"/>
    <cellStyle name="Normal 2 2 2 2 3 2" xfId="489" xr:uid="{896719A9-EEB5-4A6F-BC2D-EE1C7DE6EE19}"/>
    <cellStyle name="Normal 2 2 2 2 4" xfId="394" xr:uid="{5FC0F8C8-BF91-40C1-952F-FC5985CA7427}"/>
    <cellStyle name="Normal 2 2 2 3" xfId="67" xr:uid="{1107AF90-F749-4CDA-AC73-19E41D603658}"/>
    <cellStyle name="Normal 2 2 2 3 2" xfId="250" xr:uid="{D4C9B2F3-3B36-49B3-8126-C654FE94B067}"/>
    <cellStyle name="Normal 2 2 2 3 2 2" xfId="504" xr:uid="{A25D2527-0538-4E30-A3EE-39F89171970D}"/>
    <cellStyle name="Normal 2 2 2 3 3" xfId="374" xr:uid="{20488E56-017E-4D7D-84FE-D9199613178F}"/>
    <cellStyle name="Normal 2 2 2 4" xfId="139" xr:uid="{75C853D4-3BC5-4F1A-9376-D2D061E0E433}"/>
    <cellStyle name="Normal 2 2 2 4 2" xfId="418" xr:uid="{1E7A7981-FD15-4EE8-99D3-CBABE53B66F4}"/>
    <cellStyle name="Normal 2 2 2 5" xfId="103" xr:uid="{1E0D90E7-3188-474E-ACF3-F79CFD950404}"/>
    <cellStyle name="Normal 2 2 2 5 2" xfId="356" xr:uid="{70D70F90-4CAE-43BB-A493-43C4E5B527C1}"/>
    <cellStyle name="Normal 2 2 2 6" xfId="173" xr:uid="{5ED26115-5A46-4999-97EE-D4E772EF131F}"/>
    <cellStyle name="Normal 2 2 2 6 2" xfId="428" xr:uid="{948DD02E-2546-4130-BFEA-7B59E71CC67C}"/>
    <cellStyle name="Normal 2 2 2 7" xfId="188" xr:uid="{03E14DE8-D500-4026-83D4-24AF3D51FB6F}"/>
    <cellStyle name="Normal 2 2 2 7 2" xfId="444" xr:uid="{BCDE77AF-855E-4E0A-B239-17D853846E28}"/>
    <cellStyle name="Normal 2 2 2 8" xfId="203" xr:uid="{ACD70E7E-582D-4035-8541-B8A5C367A5E5}"/>
    <cellStyle name="Normal 2 2 2 8 2" xfId="459" xr:uid="{F1CF11BA-2676-453E-82C5-6364437D0C8A}"/>
    <cellStyle name="Normal 2 2 2 9" xfId="220" xr:uid="{5C10F84D-2B3C-4B5B-9DE8-95FC352BB54D}"/>
    <cellStyle name="Normal 2 2 2 9 2" xfId="474" xr:uid="{40ED2E4E-9879-4674-A8B9-E35062FCC05D}"/>
    <cellStyle name="Normal 2 2 3" xfId="11" xr:uid="{3764BB90-6A7E-4652-A62D-6BAC637841B7}"/>
    <cellStyle name="Normal 2 2 3 2" xfId="44" xr:uid="{10FE5B1B-F595-4C2B-BA19-53313CC363B2}"/>
    <cellStyle name="Normal 2 2 3 2 2" xfId="398" xr:uid="{AFE4FAEC-5DBE-4D36-8135-1761E92E00B7}"/>
    <cellStyle name="Normal 2 2 3 3" xfId="71" xr:uid="{54D9A050-50AE-4D49-BA5A-B6AB02CCBE53}"/>
    <cellStyle name="Normal 2 2 3 3 2" xfId="378" xr:uid="{93AA2217-3053-4084-961A-FD6E852DB761}"/>
    <cellStyle name="Normal 2 2 3 4" xfId="143" xr:uid="{C28664F4-8E0D-4AD5-9F5A-07C3A2D01438}"/>
    <cellStyle name="Normal 2 2 3 4 2" xfId="421" xr:uid="{ECAB5DB5-D25F-47BF-B01A-4AE7825D7C04}"/>
    <cellStyle name="Normal 2 2 3 5" xfId="108" xr:uid="{F8F2B87F-27BB-49D3-BC97-CEDCFB02599C}"/>
    <cellStyle name="Normal 2 2 3 5 2" xfId="360" xr:uid="{4285D6F0-3C9E-4956-B4C6-C2331380C7A3}"/>
    <cellStyle name="Normal 2 2 3 6" xfId="204" xr:uid="{E28819FD-5FAF-4BB6-9C61-24EE9F8CE046}"/>
    <cellStyle name="Normal 2 2 3 7" xfId="328" xr:uid="{4539514E-3954-4D1E-B50B-5EE2218F2048}"/>
    <cellStyle name="Normal 2 2 4" xfId="41" xr:uid="{1B133F64-6C50-4DDD-A6D1-B0BD21BCD6A6}"/>
    <cellStyle name="Normal 2 2 4 2" xfId="185" xr:uid="{9C1F34C4-A105-4548-970E-D96A98576E70}"/>
    <cellStyle name="Normal 2 2 4 2 2" xfId="264" xr:uid="{DB03B872-1CBC-400C-BD3F-1FDB69E19396}"/>
    <cellStyle name="Normal 2 2 4 2 2 2" xfId="518" xr:uid="{C1C6104B-866D-47F4-B63C-BCF45EBB406C}"/>
    <cellStyle name="Normal 2 2 4 2 3" xfId="441" xr:uid="{7504F98E-28E3-4362-A284-C5068B19DEE1}"/>
    <cellStyle name="Normal 2 2 4 3" xfId="234" xr:uid="{E27A60BF-FDED-4ADF-9223-5F0B29A1A1C7}"/>
    <cellStyle name="Normal 2 2 4 3 2" xfId="488" xr:uid="{05F3B3D4-E327-4EEB-8116-B6A0319C7964}"/>
    <cellStyle name="Normal 2 2 4 4" xfId="132" xr:uid="{BB7F241E-BB61-4ADB-A799-3B63066DC87D}"/>
    <cellStyle name="Normal 2 2 5" xfId="99" xr:uid="{D29B8A18-8D3D-424C-90A9-B8CBC34EA0D6}"/>
    <cellStyle name="Normal 2 2 5 2" xfId="249" xr:uid="{CC9B4018-6271-4135-845C-52B006F7BE08}"/>
    <cellStyle name="Normal 2 2 5 2 2" xfId="503" xr:uid="{46E3D9EE-89AC-4564-8329-B1F59B65BAC1}"/>
    <cellStyle name="Normal 2 2 6" xfId="172" xr:uid="{CDBC317F-C6D2-4341-A57A-CB81861C0A0B}"/>
    <cellStyle name="Normal 2 2 6 2" xfId="427" xr:uid="{0B266506-EF7C-40C3-BC37-8E53ED3F9A72}"/>
    <cellStyle name="Normal 2 2 7" xfId="187" xr:uid="{80232B64-323E-44FD-B02A-0F21B4428CF7}"/>
    <cellStyle name="Normal 2 2 7 2" xfId="443" xr:uid="{B34169ED-4BDA-4A6F-9EB0-8D86F66A24A8}"/>
    <cellStyle name="Normal 2 2 8" xfId="202" xr:uid="{253B17D2-1C2F-46BA-B0CB-D61BE10D1108}"/>
    <cellStyle name="Normal 2 2 8 2" xfId="458" xr:uid="{779BD4F6-5623-4318-8284-E9743A16C53A}"/>
    <cellStyle name="Normal 2 2 9" xfId="219" xr:uid="{0EDD8546-2C8F-4B48-8848-2BCFEF8DA5A9}"/>
    <cellStyle name="Normal 2 2 9 2" xfId="473" xr:uid="{A8772B18-33AE-42A0-B225-C4B550A2A188}"/>
    <cellStyle name="Normal 2 3" xfId="2" xr:uid="{AC35738E-0913-4060-8495-F290945F2692}"/>
    <cellStyle name="Normal 2 3 2" xfId="12" xr:uid="{8EA7C900-C71B-4265-8334-86ABD9DDD2DE}"/>
    <cellStyle name="Normal 2 3 2 2" xfId="131" xr:uid="{B1EB5893-1076-4427-B4D9-3A30F9ED4A95}"/>
    <cellStyle name="Normal 2 3 3" xfId="13" xr:uid="{806BE99C-4CE5-48A3-B320-8FC046FDA8C7}"/>
    <cellStyle name="Normal 2 3 3 2" xfId="205" xr:uid="{7F567418-F6A9-401C-A256-E0563B9908BB}"/>
    <cellStyle name="Normal 2 4" xfId="8" xr:uid="{832FCD78-2587-481B-938A-BB1067A9269B}"/>
    <cellStyle name="Normal 2 4 2" xfId="148" xr:uid="{46EF93EC-F9C3-4167-AAFC-F11897584DD8}"/>
    <cellStyle name="Normal 2 5" xfId="14" xr:uid="{6C54EE59-5A57-45CA-84A6-72C2F640467B}"/>
    <cellStyle name="Normal 2 5 2" xfId="141" xr:uid="{0318CDC8-47A5-45C8-985A-8E70A20BB22C}"/>
    <cellStyle name="Normal 2 6" xfId="55" xr:uid="{ADE1622B-91D7-4CCE-A60F-F9F328C1506A}"/>
    <cellStyle name="Normal 2 6 2" xfId="144" xr:uid="{EEC99FE4-8F68-4F71-BE26-0CD08F972E9F}"/>
    <cellStyle name="Normal 2 7" xfId="62" xr:uid="{E1113648-D87F-41D6-A62C-0B509307E7FC}"/>
    <cellStyle name="Normal 20" xfId="157" xr:uid="{FB143BEB-2A83-451E-8213-4E859BC04D1A}"/>
    <cellStyle name="Normal 21" xfId="155" xr:uid="{BED778B8-FBC0-4E74-ADAE-86D53F8F533F}"/>
    <cellStyle name="Normal 22" xfId="53" xr:uid="{02BBD843-4B17-4497-B1E4-88B34841797E}"/>
    <cellStyle name="Normal 23" xfId="162" xr:uid="{15007B98-A408-4615-A6E3-FCF3159BF4BD}"/>
    <cellStyle name="Normal 24" xfId="163" xr:uid="{FC527C00-B742-4D50-A593-D0A63A38F209}"/>
    <cellStyle name="Normal 25" xfId="164" xr:uid="{B125E978-4AC2-4921-9C10-7D63AB7D946F}"/>
    <cellStyle name="Normal 26" xfId="165" xr:uid="{11FF4926-799D-4F28-BD5B-176D800998C9}"/>
    <cellStyle name="Normal 27" xfId="159" xr:uid="{FF9DF8D4-1DAF-4585-AFCB-6F4FF9EB8862}"/>
    <cellStyle name="Normal 28" xfId="161" xr:uid="{1FBC0848-9840-458B-AD92-CDA06B27E088}"/>
    <cellStyle name="Normal 29" xfId="166" xr:uid="{4038D1B0-B23D-4E8C-971F-928C64BE4574}"/>
    <cellStyle name="Normal 3" xfId="15" xr:uid="{9C2D6555-18F8-455C-84CB-72A972D645ED}"/>
    <cellStyle name="Normal 3 2" xfId="16" xr:uid="{4CD3CBE3-E8D7-4728-BC03-A935A8E704B7}"/>
    <cellStyle name="Normal 3 2 2" xfId="17" xr:uid="{69232FCB-92D0-4DD9-A090-968D7E34A4BD}"/>
    <cellStyle name="Normal 3 2 2 2" xfId="43" xr:uid="{DDD2B82E-9B06-45A8-B498-1D2A3E75A858}"/>
    <cellStyle name="Normal 3 2 2 2 2" xfId="145" xr:uid="{D45AB31A-682F-4887-B7ED-8E9E7207B7DD}"/>
    <cellStyle name="Normal 3 2 2 3" xfId="104" xr:uid="{2167FE17-6ABC-4CE9-98B2-7C85279F03D3}"/>
    <cellStyle name="Normal 3 2 3" xfId="40" xr:uid="{E50ED51E-F49E-40A6-A237-25F6975C3AB4}"/>
    <cellStyle name="Normal 3 2 3 2" xfId="135" xr:uid="{EFE9EA29-78AF-4B03-8815-F2B37BA86369}"/>
    <cellStyle name="Normal 3 2 4" xfId="309" xr:uid="{D3F1A7B7-02B2-4F70-B71A-303ECDBC5311}"/>
    <cellStyle name="Normal 3 2 4 3" xfId="335" xr:uid="{70BC7E07-B26E-47A1-8DCE-078FE98934BD}"/>
    <cellStyle name="Normal 3 3" xfId="18" xr:uid="{C65D3154-9040-4BFA-8B18-66E0F01AF087}"/>
    <cellStyle name="Normal 3 3 2" xfId="124" xr:uid="{8346628C-2942-41C7-940C-9326857ECCA9}"/>
    <cellStyle name="Normal 3 3 2 2" xfId="3" xr:uid="{50094C51-6363-4D54-84BE-28630C84D8B8}"/>
    <cellStyle name="Normal 3 3 2 2 2" xfId="51" xr:uid="{13D7FFC1-4162-40F0-875B-D659CE0605DC}"/>
    <cellStyle name="Normal 3 4" xfId="137" xr:uid="{D19FB148-60CB-41E4-AEB2-DE6A06C9B427}"/>
    <cellStyle name="Normal 3 5" xfId="308" xr:uid="{B005674F-071C-44A5-901C-38CFBF056453}"/>
    <cellStyle name="Normal 30" xfId="167" xr:uid="{84019679-B848-4703-A237-D436C6DD9396}"/>
    <cellStyle name="Normal 31" xfId="154" xr:uid="{946A27C3-D6CB-41B2-8C3E-DC6D81C1A01F}"/>
    <cellStyle name="Normal 32" xfId="169" xr:uid="{2F7F3F62-7C93-4549-954F-B9158C16EAA1}"/>
    <cellStyle name="Normal 33" xfId="168" xr:uid="{0F4CDEDC-FB8F-4F7E-8EEB-D28BC014C0E0}"/>
    <cellStyle name="Normal 34" xfId="54" xr:uid="{A8D7EE5D-7230-48AF-A9F7-C6E6AD84BD4B}"/>
    <cellStyle name="Normal 34 2" xfId="170" xr:uid="{424538BB-A7B0-4D87-B312-3DACAECB43F1}"/>
    <cellStyle name="Normal 34 3" xfId="425" xr:uid="{76708F42-94FB-47C7-A2CC-09110C024A96}"/>
    <cellStyle name="Normal 35" xfId="307" xr:uid="{EEE01C38-97B2-4C86-AED5-32051F84F047}"/>
    <cellStyle name="Normal 36" xfId="316" xr:uid="{1D27CDAB-07AB-48D3-967A-09D4690A2F53}"/>
    <cellStyle name="Normal 4" xfId="19" xr:uid="{30952DBB-645A-4A30-91D1-C3FC364D9D84}"/>
    <cellStyle name="Normal 4 2" xfId="1" xr:uid="{0F50F2BB-E28E-4E1C-A166-AB9332141D11}"/>
    <cellStyle name="Normal 4 3" xfId="36" xr:uid="{8F7093E8-F231-47AE-92E6-F5278F70DA1C}"/>
    <cellStyle name="Normal 5" xfId="20" xr:uid="{6A9C960D-2CD8-4180-8F2F-4655398AC3A9}"/>
    <cellStyle name="Normal 5 10" xfId="206" xr:uid="{3E9F7288-F015-46BA-8384-4AB6530D693A}"/>
    <cellStyle name="Normal 5 10 2" xfId="460" xr:uid="{472DAD74-E631-499F-8974-A70875247BCD}"/>
    <cellStyle name="Normal 5 11" xfId="221" xr:uid="{06CEA54A-4621-440A-9859-3E2DEBA1B49E}"/>
    <cellStyle name="Normal 5 11 2" xfId="475" xr:uid="{1E94DA24-1ADD-4F8F-A7CC-5933FDE40E52}"/>
    <cellStyle name="Normal 5 12" xfId="279" xr:uid="{57258F21-AC23-422A-9841-490814F96A4E}"/>
    <cellStyle name="Normal 5 12 2" xfId="535" xr:uid="{EF74E924-A0ED-4609-96BB-6AAE4CE1E8D2}"/>
    <cellStyle name="Normal 5 13" xfId="294" xr:uid="{E362D926-6CC6-435C-A84C-522DCE18A8B2}"/>
    <cellStyle name="Normal 5 13 2" xfId="550" xr:uid="{57824A90-60D9-45F1-B89D-025932DB680B}"/>
    <cellStyle name="Normal 5 14" xfId="311" xr:uid="{2395DCE7-CC84-48DC-9C60-D2380FE0A2C3}"/>
    <cellStyle name="Normal 5 15" xfId="317" xr:uid="{EE03BDFF-1B25-4A32-B99B-44298727B2A7}"/>
    <cellStyle name="Normal 5 16" xfId="340" xr:uid="{2A6510F9-302C-4FC2-B5A8-2E2E203463B8}"/>
    <cellStyle name="Normal 5 2" xfId="21" xr:uid="{28CF0D92-AB88-43AA-8EE3-56593AE35F13}"/>
    <cellStyle name="Normal 5 2 10" xfId="280" xr:uid="{7D9DF0FB-0621-47F3-92E9-71ABB4B9C5BD}"/>
    <cellStyle name="Normal 5 2 10 2" xfId="536" xr:uid="{CCC16B29-5D9B-4547-8F9B-598039FFE31B}"/>
    <cellStyle name="Normal 5 2 11" xfId="295" xr:uid="{4ABFA551-BEBC-41C8-822D-5EF8613B01E4}"/>
    <cellStyle name="Normal 5 2 11 2" xfId="551" xr:uid="{497B1AD6-3F0E-4847-8538-91CDD431700A}"/>
    <cellStyle name="Normal 5 2 12" xfId="326" xr:uid="{D488CCDD-5358-48A4-A938-D5684475BC4F}"/>
    <cellStyle name="Normal 5 2 13" xfId="341" xr:uid="{196BD4B1-CADC-49D8-9285-0037267CB249}"/>
    <cellStyle name="Normal 5 2 2" xfId="22" xr:uid="{1A56982C-90D0-4866-BAEA-96963E737EED}"/>
    <cellStyle name="Normal 5 2 2 10" xfId="342" xr:uid="{3303E1B0-FE9E-43E8-AE80-DC525619AB75}"/>
    <cellStyle name="Normal 5 2 2 2" xfId="23" xr:uid="{C09D7C70-84CB-45D3-A8AA-F5F5ABB85A93}"/>
    <cellStyle name="Normal 5 2 2 2 2" xfId="177" xr:uid="{FDDF235E-3348-4E49-9FFC-608599D1DF72}"/>
    <cellStyle name="Normal 5 2 2 2 2 2" xfId="268" xr:uid="{09191825-4FD7-4727-AC2E-B4DACC8AC44E}"/>
    <cellStyle name="Normal 5 2 2 2 2 2 2" xfId="523" xr:uid="{80FA39A0-41F3-47C2-AAEF-A3061DE5924A}"/>
    <cellStyle name="Normal 5 2 2 2 2 3" xfId="239" xr:uid="{9772F5AB-265A-4243-B40B-B1D36E6743EB}"/>
    <cellStyle name="Normal 5 2 2 2 2 3 2" xfId="493" xr:uid="{16836453-A74E-4D93-B8C4-725C1CC30F26}"/>
    <cellStyle name="Normal 5 2 2 2 2 4" xfId="432" xr:uid="{81FFA119-CB96-4430-8DF0-F731146224FD}"/>
    <cellStyle name="Normal 5 2 2 2 3" xfId="192" xr:uid="{49810312-901F-4181-B4B9-8683F2AA07AE}"/>
    <cellStyle name="Normal 5 2 2 2 3 2" xfId="254" xr:uid="{391D4026-DCB0-4586-9AB2-DDAB3A71D1BB}"/>
    <cellStyle name="Normal 5 2 2 2 3 2 2" xfId="508" xr:uid="{2196B2CD-48F3-4E1F-9CBB-C0865442A199}"/>
    <cellStyle name="Normal 5 2 2 2 3 3" xfId="448" xr:uid="{FA311929-4418-4E32-9D82-4BFF5371C0C4}"/>
    <cellStyle name="Normal 5 2 2 2 4" xfId="209" xr:uid="{1F1164D0-F572-46B3-9976-F3B8925A496B}"/>
    <cellStyle name="Normal 5 2 2 2 4 2" xfId="463" xr:uid="{0B532187-752D-4397-8337-E552CA15A37E}"/>
    <cellStyle name="Normal 5 2 2 2 5" xfId="224" xr:uid="{8FB9578B-429C-4A7B-A4BA-99743EFDA922}"/>
    <cellStyle name="Normal 5 2 2 2 5 2" xfId="478" xr:uid="{E6323A34-345C-43D3-84F9-DDE9C896317D}"/>
    <cellStyle name="Normal 5 2 2 2 6" xfId="282" xr:uid="{2BCE880D-0B72-45E5-B1FB-A3B2BC0DF4EC}"/>
    <cellStyle name="Normal 5 2 2 2 6 2" xfId="538" xr:uid="{11AE7348-60C3-4F21-984D-2F6C9C46EC8F}"/>
    <cellStyle name="Normal 5 2 2 2 7" xfId="297" xr:uid="{7BBBC37C-A133-4A04-B05C-0B7830814824}"/>
    <cellStyle name="Normal 5 2 2 2 7 2" xfId="553" xr:uid="{3FBBC0BF-A976-4E66-B195-3F05913A97C8}"/>
    <cellStyle name="Normal 5 2 2 2 8" xfId="95" xr:uid="{A398139F-100C-436D-BB51-F8ACDF2A185D}"/>
    <cellStyle name="Normal 5 2 2 2 9" xfId="343" xr:uid="{54A4330C-9F0D-423E-AA2D-D7B2E32933F1}"/>
    <cellStyle name="Normal 5 2 2 3" xfId="84" xr:uid="{DE2A5713-CC63-42EB-8A79-4689C716D3B7}"/>
    <cellStyle name="Normal 5 2 2 3 2" xfId="267" xr:uid="{F84F89DF-0E50-4C90-AD17-17F6D8C5F2B3}"/>
    <cellStyle name="Normal 5 2 2 3 2 2" xfId="522" xr:uid="{00252E63-7200-4CB3-BF50-40E6785315D1}"/>
    <cellStyle name="Normal 5 2 2 3 3" xfId="238" xr:uid="{3FBB73FD-5414-419B-BB24-9B4BF9F2F27F}"/>
    <cellStyle name="Normal 5 2 2 3 3 2" xfId="492" xr:uid="{EF978926-3AA1-4330-A501-599AFA671A90}"/>
    <cellStyle name="Normal 5 2 2 3 4" xfId="395" xr:uid="{20763D56-FB1F-44F9-BF15-A252C77A8003}"/>
    <cellStyle name="Normal 5 2 2 4" xfId="176" xr:uid="{94512F2F-1F15-47C2-B977-D2313AE970DA}"/>
    <cellStyle name="Normal 5 2 2 4 2" xfId="253" xr:uid="{49612520-5FDD-439D-8DA5-EB3102EDABD0}"/>
    <cellStyle name="Normal 5 2 2 4 2 2" xfId="507" xr:uid="{E0ED0748-4DF6-40FC-B350-547EF94716D6}"/>
    <cellStyle name="Normal 5 2 2 4 3" xfId="431" xr:uid="{518BBC40-455E-400A-B1A4-57DA9817B839}"/>
    <cellStyle name="Normal 5 2 2 5" xfId="191" xr:uid="{720DCB7C-5BF8-4413-A13A-98AE530FC179}"/>
    <cellStyle name="Normal 5 2 2 5 2" xfId="447" xr:uid="{E96E2A84-493F-453B-9B82-D15082D82622}"/>
    <cellStyle name="Normal 5 2 2 6" xfId="208" xr:uid="{A9C8C110-8CD0-45F0-8C2D-9BB33787F1CE}"/>
    <cellStyle name="Normal 5 2 2 6 2" xfId="462" xr:uid="{C2539ABE-8CF5-4131-95F9-550F9B8EDF62}"/>
    <cellStyle name="Normal 5 2 2 7" xfId="223" xr:uid="{807FA4A7-01AE-44D1-824D-49F2F97F11E4}"/>
    <cellStyle name="Normal 5 2 2 7 2" xfId="477" xr:uid="{3A73043B-49F8-430B-BD71-E989D16F266F}"/>
    <cellStyle name="Normal 5 2 2 8" xfId="281" xr:uid="{1C1E14B6-454B-45AB-A98C-8D52D2E28E7E}"/>
    <cellStyle name="Normal 5 2 2 8 2" xfId="537" xr:uid="{86940B30-B5C8-41FA-9405-B3719C6C83D6}"/>
    <cellStyle name="Normal 5 2 2 9" xfId="296" xr:uid="{760E43AB-B894-495A-99B2-57BB9346E6F8}"/>
    <cellStyle name="Normal 5 2 2 9 2" xfId="552" xr:uid="{4A57DA8F-5D76-47A7-B10A-5B055B2BA6B3}"/>
    <cellStyle name="Normal 5 2 3" xfId="24" xr:uid="{1652A023-3CF2-46DF-A207-1F8FB960CF70}"/>
    <cellStyle name="Normal 5 2 3 10" xfId="344" xr:uid="{2726A18A-3655-4D19-A020-D0EFA3491160}"/>
    <cellStyle name="Normal 5 2 3 2" xfId="112" xr:uid="{3AA3CE48-5EE7-4968-BA75-A7D76F6369F1}"/>
    <cellStyle name="Normal 5 2 3 2 2" xfId="269" xr:uid="{BF96FC70-AB58-444D-A958-2AB1DD58F9AD}"/>
    <cellStyle name="Normal 5 2 3 2 2 2" xfId="524" xr:uid="{D780D76E-EE26-4DF2-92DB-8EB5F72E8517}"/>
    <cellStyle name="Normal 5 2 3 2 3" xfId="240" xr:uid="{26E18715-1B57-44D8-8110-7750C28FD662}"/>
    <cellStyle name="Normal 5 2 3 2 3 2" xfId="494" xr:uid="{98BF2F2A-4714-46F1-A8ED-463F59306AA0}"/>
    <cellStyle name="Normal 5 2 3 2 4" xfId="375" xr:uid="{B8C8760E-A38C-424E-84FF-84512E796545}"/>
    <cellStyle name="Normal 5 2 3 3" xfId="178" xr:uid="{5129ACDA-29B7-404A-8394-676A1C8B5422}"/>
    <cellStyle name="Normal 5 2 3 3 2" xfId="255" xr:uid="{C1BD9F01-26E1-49BE-A98C-49104B7110E4}"/>
    <cellStyle name="Normal 5 2 3 3 2 2" xfId="509" xr:uid="{81B2593D-8D89-4F09-951C-558F4C2C8E4A}"/>
    <cellStyle name="Normal 5 2 3 3 3" xfId="433" xr:uid="{D90FC308-62C1-44B6-978F-99423B839CDE}"/>
    <cellStyle name="Normal 5 2 3 4" xfId="193" xr:uid="{7ABBA2FE-A276-4CFB-9C74-C8E6A2E39C68}"/>
    <cellStyle name="Normal 5 2 3 4 2" xfId="449" xr:uid="{6E1C2AA9-DF9C-4EDC-9ADC-FB8AB0349CC3}"/>
    <cellStyle name="Normal 5 2 3 5" xfId="210" xr:uid="{4977F9CC-10B5-46C4-802B-CAB518FCB77F}"/>
    <cellStyle name="Normal 5 2 3 5 2" xfId="464" xr:uid="{6F97B3F7-3B1D-4775-BC56-DABA727BC404}"/>
    <cellStyle name="Normal 5 2 3 6" xfId="225" xr:uid="{6BB600CD-CDB4-494F-908F-23DBFC872936}"/>
    <cellStyle name="Normal 5 2 3 6 2" xfId="479" xr:uid="{299F42E2-7C61-43BD-AEB9-5BAB52B55E11}"/>
    <cellStyle name="Normal 5 2 3 7" xfId="283" xr:uid="{C018AB43-3999-43A8-980E-11FBCA03586E}"/>
    <cellStyle name="Normal 5 2 3 7 2" xfId="539" xr:uid="{9283A914-36A7-45A4-B505-7CBFED77A7CF}"/>
    <cellStyle name="Normal 5 2 3 8" xfId="298" xr:uid="{F65F03DE-65DA-44CB-BEEC-75D87043799D}"/>
    <cellStyle name="Normal 5 2 3 8 2" xfId="554" xr:uid="{E6B9B3EB-3183-4526-B408-DE30035CB15A}"/>
    <cellStyle name="Normal 5 2 3 9" xfId="96" xr:uid="{DE994434-6BB6-4655-B23D-308EBC76B75F}"/>
    <cellStyle name="Normal 5 2 4" xfId="68" xr:uid="{A70CD05C-EF9B-43BE-B9E6-B643423EC984}"/>
    <cellStyle name="Normal 5 2 4 2" xfId="266" xr:uid="{E38ECCBE-4D40-4270-9EAB-6FA608FDB5D4}"/>
    <cellStyle name="Normal 5 2 4 2 2" xfId="521" xr:uid="{364CB230-8109-4937-BD63-F9AC6B53073A}"/>
    <cellStyle name="Normal 5 2 4 3" xfId="237" xr:uid="{675ECCC0-7998-4870-80C4-171AC6E217FD}"/>
    <cellStyle name="Normal 5 2 4 3 2" xfId="491" xr:uid="{90B16AAF-01B3-4DC3-84FE-8D488CC5A6FE}"/>
    <cellStyle name="Normal 5 2 4 4" xfId="146" xr:uid="{92511FE8-7A6C-4218-9EDE-37B2B787F12A}"/>
    <cellStyle name="Normal 5 2 4 5" xfId="422" xr:uid="{8A87336E-CFD8-461E-A318-55B974D08B13}"/>
    <cellStyle name="Normal 5 2 5" xfId="105" xr:uid="{0D80999D-8EC3-4186-A169-FE9519D42BBA}"/>
    <cellStyle name="Normal 5 2 5 2" xfId="252" xr:uid="{0A64C730-3914-4DE7-B3E3-6C3D7B2DC054}"/>
    <cellStyle name="Normal 5 2 5 2 2" xfId="506" xr:uid="{2BB86F02-E5AF-496C-94F7-64B82E163BFF}"/>
    <cellStyle name="Normal 5 2 5 3" xfId="357" xr:uid="{0011D4C4-0A3A-4896-9161-ADBA074C503C}"/>
    <cellStyle name="Normal 5 2 6" xfId="175" xr:uid="{8B2C03B4-767F-44A8-B8FD-320EE5C430AC}"/>
    <cellStyle name="Normal 5 2 6 2" xfId="430" xr:uid="{8D9D6BFC-0453-493F-B11F-E53B6C0A3FFB}"/>
    <cellStyle name="Normal 5 2 7" xfId="190" xr:uid="{35AAA05C-742A-40CE-87F9-B4B5DCA1A7A3}"/>
    <cellStyle name="Normal 5 2 7 2" xfId="446" xr:uid="{9ECE8F38-ABA6-4A11-AAC1-DCE81AA618A9}"/>
    <cellStyle name="Normal 5 2 8" xfId="207" xr:uid="{4408F48F-853E-46A9-B7E4-160E3346A8B6}"/>
    <cellStyle name="Normal 5 2 8 2" xfId="461" xr:uid="{C4E0039A-DE40-46A6-A5A4-A548F83D86DA}"/>
    <cellStyle name="Normal 5 2 9" xfId="222" xr:uid="{420449D9-4058-4625-B73E-D6A7F78CBB3A}"/>
    <cellStyle name="Normal 5 2 9 2" xfId="476" xr:uid="{30E9C79D-2EB2-4F51-9DDD-CE6AB87E92F1}"/>
    <cellStyle name="Normal 5 3" xfId="25" xr:uid="{515CBDE8-DA3A-4EEF-B5F4-635972C1CB43}"/>
    <cellStyle name="Normal 5 3 10" xfId="284" xr:uid="{400DCCD1-50B7-4F36-88B7-14DDC331A1EB}"/>
    <cellStyle name="Normal 5 3 10 2" xfId="540" xr:uid="{6317DF12-1F72-47E1-A1AF-2689D2A686FC}"/>
    <cellStyle name="Normal 5 3 11" xfId="299" xr:uid="{C782DE64-BCCB-4A6C-9615-EC2EB99670B1}"/>
    <cellStyle name="Normal 5 3 11 2" xfId="555" xr:uid="{4782F2E1-F13E-48CA-98D1-C20C9CE679FA}"/>
    <cellStyle name="Normal 5 3 12" xfId="329" xr:uid="{0BDDCBFD-1E10-43AB-927E-77738E36CCA9}"/>
    <cellStyle name="Normal 5 3 13" xfId="345" xr:uid="{C2044877-3413-4B25-8BF0-1FC62569EEDD}"/>
    <cellStyle name="Normal 5 3 2" xfId="26" xr:uid="{DA03F776-3E0F-41F7-92EE-A6D2594A049B}"/>
    <cellStyle name="Normal 5 3 2 2" xfId="87" xr:uid="{B9A455EB-6810-4AC0-8087-AC085EE8FA5D}"/>
    <cellStyle name="Normal 5 3 2 2 2" xfId="271" xr:uid="{2CA2FE6C-433D-4679-8D83-AC8B376AEDC9}"/>
    <cellStyle name="Normal 5 3 2 2 2 2" xfId="526" xr:uid="{EFDC6B0A-4EA8-4DC6-A3DC-2203F1886F37}"/>
    <cellStyle name="Normal 5 3 2 2 3" xfId="242" xr:uid="{330A8E14-3004-4105-B524-141A217CA8A8}"/>
    <cellStyle name="Normal 5 3 2 2 3 2" xfId="496" xr:uid="{3351C700-5DE4-4ABE-87DD-57CD1A0D4657}"/>
    <cellStyle name="Normal 5 3 2 2 4" xfId="399" xr:uid="{F944A580-D34D-48EF-83D9-08AC0CFAF430}"/>
    <cellStyle name="Normal 5 3 2 3" xfId="180" xr:uid="{612E1DAC-D1AA-4117-A4FE-D86CAFA35D26}"/>
    <cellStyle name="Normal 5 3 2 3 2" xfId="257" xr:uid="{AF6265E8-E74A-4E84-A26D-44FC091C8161}"/>
    <cellStyle name="Normal 5 3 2 3 2 2" xfId="511" xr:uid="{714A20CE-8FC9-411F-A115-0EA9DBD72886}"/>
    <cellStyle name="Normal 5 3 2 3 3" xfId="435" xr:uid="{6184849B-E64D-4840-9EDC-A19D795A4AE4}"/>
    <cellStyle name="Normal 5 3 2 4" xfId="195" xr:uid="{C3967A50-0D3B-466B-AF18-7ADB409485FA}"/>
    <cellStyle name="Normal 5 3 2 4 2" xfId="451" xr:uid="{401FB861-6BF6-49C0-81F7-6C4E437219D6}"/>
    <cellStyle name="Normal 5 3 2 5" xfId="212" xr:uid="{2BDC72EF-AD0A-4391-B244-6D5CDC419822}"/>
    <cellStyle name="Normal 5 3 2 5 2" xfId="466" xr:uid="{B163A657-8E8F-4AA9-8A6F-A8B3459EE490}"/>
    <cellStyle name="Normal 5 3 2 6" xfId="227" xr:uid="{D124589C-B61D-410E-A2D7-05D2306E5773}"/>
    <cellStyle name="Normal 5 3 2 6 2" xfId="481" xr:uid="{1DDA0093-D0D6-43B8-9665-35408B937473}"/>
    <cellStyle name="Normal 5 3 2 7" xfId="285" xr:uid="{AC0CCF2D-4A5A-43C4-B920-FCB419745B09}"/>
    <cellStyle name="Normal 5 3 2 7 2" xfId="541" xr:uid="{1AB57D0B-046E-4B9B-8AED-5E115DB6ABA2}"/>
    <cellStyle name="Normal 5 3 2 8" xfId="300" xr:uid="{E00E568F-1105-4762-A501-F8539C5F0680}"/>
    <cellStyle name="Normal 5 3 2 8 2" xfId="556" xr:uid="{55C45F8B-C1CF-4F1F-8C7C-10E5D87DC12A}"/>
    <cellStyle name="Normal 5 3 2 9" xfId="346" xr:uid="{67232F20-B4CC-43F2-A09F-DD8744E0ED9E}"/>
    <cellStyle name="Normal 5 3 3" xfId="72" xr:uid="{B5264DB4-3EF7-4C7D-9581-1BBC561FB22D}"/>
    <cellStyle name="Normal 5 3 3 2" xfId="270" xr:uid="{68EA8A6D-D12C-4DDB-AF9C-7AB112FD43D3}"/>
    <cellStyle name="Normal 5 3 3 2 2" xfId="525" xr:uid="{18A00534-F922-4152-AD0A-8379E6B8CBB8}"/>
    <cellStyle name="Normal 5 3 3 3" xfId="241" xr:uid="{1304810A-EA46-42B8-A375-50F29C57E678}"/>
    <cellStyle name="Normal 5 3 3 3 2" xfId="495" xr:uid="{FB30456C-0370-4B2C-8279-E95D76B87F02}"/>
    <cellStyle name="Normal 5 3 3 4" xfId="379" xr:uid="{EC8D2BD2-7C55-459D-8F1E-B406E87BE90C}"/>
    <cellStyle name="Normal 5 3 4" xfId="130" xr:uid="{FC1DE10B-EC50-46D5-A679-C58502F918E6}"/>
    <cellStyle name="Normal 5 3 4 2" xfId="256" xr:uid="{DDC89F83-E350-4728-8EE6-7931B1BEA4C7}"/>
    <cellStyle name="Normal 5 3 4 2 2" xfId="510" xr:uid="{75F2E13A-F44A-4294-B554-9D6B30D62CB9}"/>
    <cellStyle name="Normal 5 3 4 3" xfId="414" xr:uid="{F51B344A-559F-4682-9A32-AC8CF7CAC892}"/>
    <cellStyle name="Normal 5 3 5" xfId="109" xr:uid="{3198C19A-8AC4-4822-8412-BF30F131F877}"/>
    <cellStyle name="Normal 5 3 5 2" xfId="361" xr:uid="{CCBB4DC6-3038-4082-9F8D-287854D886F9}"/>
    <cellStyle name="Normal 5 3 6" xfId="179" xr:uid="{A192DDFB-DA4A-43CC-8F3A-B0D3814D5E6C}"/>
    <cellStyle name="Normal 5 3 6 2" xfId="434" xr:uid="{899BED6F-0A69-4E18-BF21-71A131C4D30A}"/>
    <cellStyle name="Normal 5 3 7" xfId="194" xr:uid="{22268C98-A25D-42D4-A0E2-061645F05978}"/>
    <cellStyle name="Normal 5 3 7 2" xfId="450" xr:uid="{9E7941AF-65B8-433A-B780-EDA75145BBDE}"/>
    <cellStyle name="Normal 5 3 8" xfId="211" xr:uid="{64821153-89E3-4E33-A82A-7803AD85781B}"/>
    <cellStyle name="Normal 5 3 8 2" xfId="465" xr:uid="{8F88AE9B-1001-44D5-AA13-C7A384E5B65D}"/>
    <cellStyle name="Normal 5 3 9" xfId="226" xr:uid="{DA6BB6C6-2B35-43B2-9C95-6C899C5734D5}"/>
    <cellStyle name="Normal 5 3 9 2" xfId="480" xr:uid="{3B121F03-12F8-4136-B456-691C9CDA8377}"/>
    <cellStyle name="Normal 5 4" xfId="27" xr:uid="{39591833-BFAF-4E02-9632-F975F2D9C1C9}"/>
    <cellStyle name="Normal 5 4 2" xfId="81" xr:uid="{67175272-B34F-4D75-AD2C-CA6FCD046FAA}"/>
    <cellStyle name="Normal 5 4 2 2" xfId="272" xr:uid="{619579EF-5A30-41FC-A190-C5D77BB07247}"/>
    <cellStyle name="Normal 5 4 2 2 2" xfId="527" xr:uid="{0EF1463C-2666-4702-91F4-C980419864F9}"/>
    <cellStyle name="Normal 5 4 2 3" xfId="243" xr:uid="{C67FAE78-5843-45B5-9794-02B289E88853}"/>
    <cellStyle name="Normal 5 4 2 3 2" xfId="497" xr:uid="{328E061E-EF5F-430B-A0A2-880370C28C34}"/>
    <cellStyle name="Normal 5 4 2 4" xfId="391" xr:uid="{158D758B-83DA-4689-843D-6C6F8FE0ABF2}"/>
    <cellStyle name="Normal 5 4 3" xfId="181" xr:uid="{042393CF-E927-4FA2-95E7-AA2CCD3888DD}"/>
    <cellStyle name="Normal 5 4 3 2" xfId="258" xr:uid="{788B0FAC-B96B-47C6-85E2-C533BF85EA9E}"/>
    <cellStyle name="Normal 5 4 3 2 2" xfId="512" xr:uid="{00583FE5-0E72-40B1-946B-C4BF6D101B4D}"/>
    <cellStyle name="Normal 5 4 3 3" xfId="436" xr:uid="{2C2A5CFF-45ED-4E7C-8F82-9B20E38D642A}"/>
    <cellStyle name="Normal 5 4 4" xfId="196" xr:uid="{48AC5E3A-E9BF-4A2A-8C09-94E1475725D0}"/>
    <cellStyle name="Normal 5 4 4 2" xfId="452" xr:uid="{CFECAB7D-FFD5-454C-9D97-411168224675}"/>
    <cellStyle name="Normal 5 4 5" xfId="213" xr:uid="{61BE44A0-2C11-4C9F-B864-5946DCD7A85D}"/>
    <cellStyle name="Normal 5 4 5 2" xfId="467" xr:uid="{394681B6-76DD-46FB-94AF-7065AA233191}"/>
    <cellStyle name="Normal 5 4 6" xfId="228" xr:uid="{7CC5D7F1-2A68-4D0E-93AB-42B25FF352B7}"/>
    <cellStyle name="Normal 5 4 6 2" xfId="482" xr:uid="{9E6383D1-8437-4825-A75B-6EB61480B4FF}"/>
    <cellStyle name="Normal 5 4 7" xfId="286" xr:uid="{F032FD92-A186-4E55-860E-327AB60B7BD2}"/>
    <cellStyle name="Normal 5 4 7 2" xfId="542" xr:uid="{2BD9CF8C-4721-40D8-91BF-E45DC47D75A3}"/>
    <cellStyle name="Normal 5 4 8" xfId="301" xr:uid="{04BC739C-E50B-4C92-BFAB-2ABBF12FE56F}"/>
    <cellStyle name="Normal 5 4 8 2" xfId="557" xr:uid="{DCA06695-842E-47F1-A8FF-501801BE7D83}"/>
    <cellStyle name="Normal 5 4 9" xfId="347" xr:uid="{9264BAB8-2DC4-4A0C-9D88-3EDEE486241F}"/>
    <cellStyle name="Normal 5 5" xfId="63" xr:uid="{7C0C1D4F-6DB4-4EB0-8C18-C101DA2E3617}"/>
    <cellStyle name="Normal 5 5 2" xfId="265" xr:uid="{E4AAD42D-EA05-4BDD-B2F1-0839049868B9}"/>
    <cellStyle name="Normal 5 5 2 2" xfId="520" xr:uid="{0746A787-9D33-45A9-B53C-413B20A39A3F}"/>
    <cellStyle name="Normal 5 5 3" xfId="236" xr:uid="{964DF4BF-42C8-42B3-8665-2ADEE0C58457}"/>
    <cellStyle name="Normal 5 5 3 2" xfId="490" xr:uid="{B3178667-CF16-422B-8673-D907FA05D38F}"/>
    <cellStyle name="Normal 5 5 4" xfId="110" xr:uid="{80D51F75-01AE-4945-A43F-1DDB5CE67E0D}"/>
    <cellStyle name="Normal 5 5 5" xfId="371" xr:uid="{9472F185-12C3-4417-938D-00D78366249D}"/>
    <cellStyle name="Normal 5 6" xfId="64" xr:uid="{0B0ADFD5-89BE-4C3F-B4D2-DD9C173B8BA3}"/>
    <cellStyle name="Normal 5 6 2" xfId="251" xr:uid="{D4106EFF-29EA-4A3A-A7E0-326A8F4B6966}"/>
    <cellStyle name="Normal 5 6 2 2" xfId="505" xr:uid="{BDD6EB60-B1A9-42B2-98D1-F14CFC87E19C}"/>
    <cellStyle name="Normal 5 6 3" xfId="125" xr:uid="{DCBD5AA4-0B8B-4B50-9B9C-B78C38C80094}"/>
    <cellStyle name="Normal 5 6 4" xfId="410" xr:uid="{8BC4D312-B48E-4C60-BBB0-E82718EC16BB}"/>
    <cellStyle name="Normal 5 7" xfId="98" xr:uid="{0D3D437D-93C1-48A5-A26B-9EB69AA1D89B}"/>
    <cellStyle name="Normal 5 7 2" xfId="353" xr:uid="{135A4CCF-454B-4F48-A1DA-1BFA2891473B}"/>
    <cellStyle name="Normal 5 8" xfId="174" xr:uid="{93E47FA1-C365-401C-BD6E-98C8FFDB53BF}"/>
    <cellStyle name="Normal 5 8 2" xfId="429" xr:uid="{09E36B37-1E12-4213-9B9C-E912A245F134}"/>
    <cellStyle name="Normal 5 9" xfId="189" xr:uid="{A63F720F-15F9-4827-9857-5CC8E2D98D72}"/>
    <cellStyle name="Normal 5 9 2" xfId="445" xr:uid="{BA30F7C1-3B84-4C95-A0FB-81FBC976EF0E}"/>
    <cellStyle name="Normal 6" xfId="28" xr:uid="{386E0A8E-AADB-4902-910A-878C29B84930}"/>
    <cellStyle name="Normal 6 10" xfId="133" xr:uid="{840E0DE0-CDA5-4937-9034-E87BC1B7F482}"/>
    <cellStyle name="Normal 6 10 2" xfId="415" xr:uid="{B1A0124F-AD7C-4D90-9AA1-DF1D6B6845C4}"/>
    <cellStyle name="Normal 6 11" xfId="100" xr:uid="{E1721DD6-627C-4712-A35C-7524DB1C4A89}"/>
    <cellStyle name="Normal 6 11 2" xfId="354" xr:uid="{A762CC7A-B946-4943-BAE6-521AAD01E600}"/>
    <cellStyle name="Normal 6 12" xfId="182" xr:uid="{96ED4548-B008-4C99-975E-A2AD76F50054}"/>
    <cellStyle name="Normal 6 12 2" xfId="437" xr:uid="{49387ABC-1690-4F48-8B10-33BA7613FACB}"/>
    <cellStyle name="Normal 6 13" xfId="197" xr:uid="{3AFCFF2A-522A-4145-87B7-B245D5D2C59C}"/>
    <cellStyle name="Normal 6 13 2" xfId="453" xr:uid="{8E1C78D7-5944-4748-BD36-1D3B42FB5FB4}"/>
    <cellStyle name="Normal 6 14" xfId="214" xr:uid="{7E4A1E7A-11B7-4CCB-9C72-1D23374166FA}"/>
    <cellStyle name="Normal 6 14 2" xfId="468" xr:uid="{D40E5069-63C2-4E90-B728-1CDE1C82F1E7}"/>
    <cellStyle name="Normal 6 15" xfId="229" xr:uid="{A7423361-8FED-4C4C-8F4D-528CD8878F67}"/>
    <cellStyle name="Normal 6 15 2" xfId="483" xr:uid="{5DFF39A3-90E9-4BEA-A20C-E9462B800297}"/>
    <cellStyle name="Normal 6 16" xfId="287" xr:uid="{B89BBFBB-2875-4E65-9A17-7415ABD54305}"/>
    <cellStyle name="Normal 6 16 2" xfId="543" xr:uid="{B84B572B-EB68-4F0C-AB77-2D608420ACA0}"/>
    <cellStyle name="Normal 6 17" xfId="302" xr:uid="{7F94E44A-11B5-4F27-AB98-3810203EFDA8}"/>
    <cellStyle name="Normal 6 17 2" xfId="558" xr:uid="{41F2E476-A6EF-48B0-9CDE-AC34B086106A}"/>
    <cellStyle name="Normal 6 18" xfId="324" xr:uid="{B01D0283-CBA5-4E03-A6B0-1777E13421DF}"/>
    <cellStyle name="Normal 6 19" xfId="348" xr:uid="{2D97E1EE-6882-45FD-81DC-C2AB36AEEE2D}"/>
    <cellStyle name="Normal 6 2" xfId="29" xr:uid="{4868E469-FD0C-4420-BDE1-AF656131B6B9}"/>
    <cellStyle name="Normal 6 2 2" xfId="30" xr:uid="{0E876D9D-A377-4A01-A68B-76EDF5265673}"/>
    <cellStyle name="Normal 6 2 2 2" xfId="85" xr:uid="{2CFB3284-8966-4713-9C38-2B04BF614632}"/>
    <cellStyle name="Normal 6 2 2 2 2" xfId="274" xr:uid="{348F8C42-A090-4EDB-B128-A88115D0B059}"/>
    <cellStyle name="Normal 6 2 2 2 2 2" xfId="529" xr:uid="{6EFDBDE4-7E2B-49EE-9154-E750E32774C2}"/>
    <cellStyle name="Normal 6 2 2 2 3" xfId="245" xr:uid="{33F02FFE-8232-471B-A202-8EED17DA3F2A}"/>
    <cellStyle name="Normal 6 2 2 2 3 2" xfId="499" xr:uid="{BB23FE96-A8B6-4B34-9FB5-F4066BDFAE35}"/>
    <cellStyle name="Normal 6 2 2 2 4" xfId="396" xr:uid="{3AD692A0-D922-4EBD-B23A-0D07BCF45483}"/>
    <cellStyle name="Normal 6 2 2 3" xfId="183" xr:uid="{2579B8C4-ABCD-4190-8A8D-231AAE97B00C}"/>
    <cellStyle name="Normal 6 2 2 3 2" xfId="260" xr:uid="{E8BBAC40-49F9-4874-9787-1E279CCA249B}"/>
    <cellStyle name="Normal 6 2 2 3 2 2" xfId="514" xr:uid="{AED771C0-6805-4C9B-A2A0-8DD2BAA7C9CC}"/>
    <cellStyle name="Normal 6 2 2 3 3" xfId="438" xr:uid="{060CEDE4-E1DD-44A6-B3D9-661B7EDD738E}"/>
    <cellStyle name="Normal 6 2 2 4" xfId="198" xr:uid="{1B28B0D7-0785-46E2-8BFF-366770C97969}"/>
    <cellStyle name="Normal 6 2 2 4 2" xfId="454" xr:uid="{622DE628-EEAB-42EF-B2AD-3FD826B1A5A1}"/>
    <cellStyle name="Normal 6 2 2 5" xfId="215" xr:uid="{6B77FC48-3549-4FDE-9512-C98B1C21ABA7}"/>
    <cellStyle name="Normal 6 2 2 5 2" xfId="469" xr:uid="{119D5BA3-28D8-4AAD-8A01-FFFE7D9E88F8}"/>
    <cellStyle name="Normal 6 2 2 6" xfId="230" xr:uid="{06A07215-13A3-4260-A39F-6D02C34484F6}"/>
    <cellStyle name="Normal 6 2 2 6 2" xfId="484" xr:uid="{B2815286-82B8-4D5E-8AF6-82130CBEA66A}"/>
    <cellStyle name="Normal 6 2 2 7" xfId="288" xr:uid="{0BCC72E4-0100-4169-A310-FF1380F62595}"/>
    <cellStyle name="Normal 6 2 2 7 2" xfId="544" xr:uid="{51127B5E-0D4A-4923-8CB1-751AD781861F}"/>
    <cellStyle name="Normal 6 2 2 8" xfId="303" xr:uid="{4AECEDCB-1E13-4DD6-A380-46EFE0B61B23}"/>
    <cellStyle name="Normal 6 2 2 8 2" xfId="559" xr:uid="{A2FD3A93-1D4B-4B63-A5C1-DA273D10481F}"/>
    <cellStyle name="Normal 6 2 2 9" xfId="349" xr:uid="{96777F17-5F36-4E63-8BF6-03B5577BACB6}"/>
    <cellStyle name="Normal 6 2 3" xfId="69" xr:uid="{F308BD0E-71D1-429A-8CFA-B20DBE371761}"/>
    <cellStyle name="Normal 6 2 3 2" xfId="376" xr:uid="{ABEA7E69-4066-417D-8AAA-4274339B3F2B}"/>
    <cellStyle name="Normal 6 2 4" xfId="120" xr:uid="{B0C8C204-1971-4FBB-AE3D-D8849BD7372A}"/>
    <cellStyle name="Normal 6 2 4 2" xfId="407" xr:uid="{D26F1647-7A4B-4F8D-9442-D753D8F4AF0B}"/>
    <cellStyle name="Normal 6 2 5" xfId="106" xr:uid="{EA782D8D-D32D-4070-A97A-E20820737148}"/>
    <cellStyle name="Normal 6 2 5 2" xfId="358" xr:uid="{4C4E4392-9BE3-4927-883F-F3EA72FBC7BD}"/>
    <cellStyle name="Normal 6 2 6" xfId="327" xr:uid="{808F914A-0836-4A57-95DA-90E1451CFC0A}"/>
    <cellStyle name="Normal 6 3" xfId="45" xr:uid="{CEA0349B-4FDD-4701-9EA8-AB8C6F14E7E0}"/>
    <cellStyle name="Normal 6 3 2" xfId="88" xr:uid="{88CFDB28-C500-4246-81F8-44F5E2780525}"/>
    <cellStyle name="Normal 6 3 2 2" xfId="273" xr:uid="{4FC3F129-0020-46E6-958F-B74F70648527}"/>
    <cellStyle name="Normal 6 3 2 2 2" xfId="528" xr:uid="{E478FC78-948C-4A23-82D2-9BDFC71F7BC6}"/>
    <cellStyle name="Normal 6 3 2 3" xfId="400" xr:uid="{521BD4C7-B0B0-4DF7-ADEB-90CB97C47B27}"/>
    <cellStyle name="Normal 6 3 3" xfId="113" xr:uid="{01080602-E7D1-47B1-AAD9-79A43D705BCD}"/>
    <cellStyle name="Normal 6 3 3 2" xfId="380" xr:uid="{339AD454-B324-4236-B01E-E1CE2C6122EC}"/>
    <cellStyle name="Normal 6 3 4" xfId="147" xr:uid="{E41EAE24-B7CE-49D9-A521-8E068FD7F80C}"/>
    <cellStyle name="Normal 6 3 4 2" xfId="423" xr:uid="{A51553E3-8DD1-4652-BD11-D68198907B67}"/>
    <cellStyle name="Normal 6 3 5" xfId="244" xr:uid="{5A2F4FE2-ED96-4A2E-9687-D4F26883F87C}"/>
    <cellStyle name="Normal 6 3 5 2" xfId="498" xr:uid="{E16EE879-4012-4848-B7D9-D9E5C4FB8A3A}"/>
    <cellStyle name="Normal 6 3 6" xfId="330" xr:uid="{340E5E66-815F-4528-A9C7-7DF6378E3CF7}"/>
    <cellStyle name="Normal 6 3 7" xfId="362" xr:uid="{5313D88E-E6E4-4E1B-AFEF-690C02245EB5}"/>
    <cellStyle name="Normal 6 4" xfId="47" xr:uid="{F2232D80-8137-4E33-9932-70B511DAD131}"/>
    <cellStyle name="Normal 6 4 2" xfId="90" xr:uid="{DE5408A3-6B19-4B73-B37B-1D614003E3E1}"/>
    <cellStyle name="Normal 6 4 2 2" xfId="402" xr:uid="{38ACD264-EAC6-4F35-A7A9-655780F4982D}"/>
    <cellStyle name="Normal 6 4 3" xfId="114" xr:uid="{09AAD1D5-CB65-4F55-A941-F5E928EE131B}"/>
    <cellStyle name="Normal 6 4 3 2" xfId="382" xr:uid="{BC94220C-5183-4B27-9F1F-A94BFE3454ED}"/>
    <cellStyle name="Normal 6 4 4" xfId="138" xr:uid="{73C87D33-26F1-477C-803E-04133656EA6E}"/>
    <cellStyle name="Normal 6 4 4 2" xfId="417" xr:uid="{CFFD6A91-9AB3-48D9-95F5-880CC84D7FEB}"/>
    <cellStyle name="Normal 6 4 5" xfId="259" xr:uid="{A78E4F5A-A9CC-4626-A871-86D852C28C40}"/>
    <cellStyle name="Normal 6 4 5 2" xfId="513" xr:uid="{07BEF6F7-78B2-4CE7-A19D-EABF673D2F0B}"/>
    <cellStyle name="Normal 6 4 6" xfId="332" xr:uid="{AD9E6CBD-4EB9-4331-903E-AB9B52B7EA13}"/>
    <cellStyle name="Normal 6 4 7" xfId="364" xr:uid="{E1651E44-4965-42C4-B8EA-003BE6E9508D}"/>
    <cellStyle name="Normal 6 5" xfId="49" xr:uid="{6CA58DC8-5C4F-4867-B0ED-AE1D12CE76A6}"/>
    <cellStyle name="Normal 6 5 2" xfId="92" xr:uid="{C58CCD0F-267F-4276-BB10-7EA22E332AEC}"/>
    <cellStyle name="Normal 6 5 2 2" xfId="404" xr:uid="{C9947B0E-7B32-4796-9603-F33C42A3EC64}"/>
    <cellStyle name="Normal 6 5 3" xfId="115" xr:uid="{700FBDE1-2DC4-4FF6-8F6F-5444DB1B2E8B}"/>
    <cellStyle name="Normal 6 5 3 2" xfId="384" xr:uid="{1B7F5EEF-2AB5-4F8E-A8BB-1797A8C22575}"/>
    <cellStyle name="Normal 6 5 4" xfId="121" xr:uid="{B8303319-EF82-4E6B-B61A-FBF5EDF97E47}"/>
    <cellStyle name="Normal 6 5 4 2" xfId="408" xr:uid="{E82A75CD-8766-4322-8A64-956F48518DA0}"/>
    <cellStyle name="Normal 6 5 5" xfId="334" xr:uid="{CE8962C6-F4CC-420D-816D-B901FC69BEF6}"/>
    <cellStyle name="Normal 6 5 6" xfId="366" xr:uid="{F61CF3B3-4D23-4971-B798-8BD84B9C6AA6}"/>
    <cellStyle name="Normal 6 6" xfId="59" xr:uid="{0FEFE1A1-4B4B-47DC-A7F3-FCC1B4DA9D9F}"/>
    <cellStyle name="Normal 6 6 2" xfId="94" xr:uid="{9FB95E7C-6FEA-4688-A84B-C2D405B37AAB}"/>
    <cellStyle name="Normal 6 6 2 2" xfId="405" xr:uid="{1D71BF58-6836-43E6-8076-8F412FA95BD5}"/>
    <cellStyle name="Normal 6 6 3" xfId="76" xr:uid="{581A9F34-FDD7-423E-996D-1199DFF6135A}"/>
    <cellStyle name="Normal 6 6 3 2" xfId="386" xr:uid="{3026DD8D-7676-4225-B082-F218A69A3732}"/>
    <cellStyle name="Normal 6 6 4" xfId="140" xr:uid="{AF66D8A9-34B1-42C9-ADA2-5407ED49ABCC}"/>
    <cellStyle name="Normal 6 6 4 2" xfId="419" xr:uid="{FC6075AC-9DFC-49E6-8E39-273A27F83CD7}"/>
    <cellStyle name="Normal 6 6 5" xfId="368" xr:uid="{D1631260-EDEB-45EC-BEF1-3BA5CB9F13EF}"/>
    <cellStyle name="Normal 6 7" xfId="57" xr:uid="{4DBEB17F-133B-4D42-AC71-97FB9078CF13}"/>
    <cellStyle name="Normal 6 7 2" xfId="79" xr:uid="{DB4C232C-A038-474E-9083-F7CE6E036C8C}"/>
    <cellStyle name="Normal 6 7 2 2" xfId="406" xr:uid="{7A37EB3D-81AD-4CC7-A395-75A214362E02}"/>
    <cellStyle name="Normal 6 7 3" xfId="117" xr:uid="{D5A9E232-22DF-4586-AE0E-80F12D0D908F}"/>
    <cellStyle name="Normal 6 7 3 2" xfId="388" xr:uid="{BB32A802-E435-458A-8C96-E12D45AB7295}"/>
    <cellStyle name="Normal 6 7 4" xfId="152" xr:uid="{47055F5F-6759-4814-A310-7800108E6572}"/>
    <cellStyle name="Normal 6 7 4 2" xfId="424" xr:uid="{DE215C02-CB25-4AD5-8E3F-EFC2572ADC4B}"/>
    <cellStyle name="Normal 6 7 5" xfId="370" xr:uid="{7BAFF764-8CF4-4B75-B28B-544F52760CF1}"/>
    <cellStyle name="Normal 6 8" xfId="65" xr:uid="{EC560644-288A-4C0B-8D93-4900A22E2958}"/>
    <cellStyle name="Normal 6 8 2" xfId="392" xr:uid="{5E604699-9981-49E0-97C4-F4CA3EE41368}"/>
    <cellStyle name="Normal 6 9" xfId="111" xr:uid="{2589193B-B990-4E13-BC8F-E3096F1D45BD}"/>
    <cellStyle name="Normal 6 9 2" xfId="372" xr:uid="{58BFFAF1-759E-4D81-B367-7D3B01778A13}"/>
    <cellStyle name="Normal 7" xfId="5" xr:uid="{1656C335-2A18-4B64-B81F-09E4E219EDF6}"/>
    <cellStyle name="Normal 7 10" xfId="218" xr:uid="{0A6EE07B-ED1D-4870-8FAA-CDEE3BE2D594}"/>
    <cellStyle name="Normal 7 10 2" xfId="472" xr:uid="{F32AB474-A31B-4125-AB57-756DE067671F}"/>
    <cellStyle name="Normal 7 11" xfId="276" xr:uid="{FDA1AE69-6946-4898-A8E4-2A449377EA90}"/>
    <cellStyle name="Normal 7 11 2" xfId="532" xr:uid="{76EE5F5C-D39C-4530-A275-EED9110A491A}"/>
    <cellStyle name="Normal 7 12" xfId="291" xr:uid="{117B2B9D-1045-443D-984E-3C32C1F07D8C}"/>
    <cellStyle name="Normal 7 12 2" xfId="547" xr:uid="{2BE2992A-9F3D-4CF9-A2CC-8883F107320E}"/>
    <cellStyle name="Normal 7 13" xfId="38" xr:uid="{D2F0E272-60DB-4F56-BD87-925277E45BDB}"/>
    <cellStyle name="Normal 7 14" xfId="337" xr:uid="{00494866-B543-4FA7-B214-A08D713AA6F8}"/>
    <cellStyle name="Normal 7 2" xfId="77" xr:uid="{C5581173-AFE6-414C-92EB-22B3ADB41638}"/>
    <cellStyle name="Normal 7 2 2" xfId="149" xr:uid="{75D1DED9-3D5A-4A46-8B23-4175BB546126}"/>
    <cellStyle name="Normal 7 2 2 2" xfId="263" xr:uid="{C7DB10FD-22F8-4B5A-9F7E-22351BAAB41E}"/>
    <cellStyle name="Normal 7 2 2 2 2" xfId="517" xr:uid="{471E3FE6-EC1B-4879-934B-DC434E6E8EA6}"/>
    <cellStyle name="Normal 7 2 3" xfId="233" xr:uid="{17BD3D7F-2DA3-4CE1-9D9A-4E2448750D79}"/>
    <cellStyle name="Normal 7 2 3 2" xfId="487" xr:uid="{66B01093-4F95-4B3F-824D-FDD20BDE5C52}"/>
    <cellStyle name="Normal 7 3" xfId="82" xr:uid="{3220AEB4-36C4-4BF9-951F-087D68224865}"/>
    <cellStyle name="Normal 7 3 2" xfId="248" xr:uid="{FE5F871E-A650-43C2-A297-7B8EAB47C54C}"/>
    <cellStyle name="Normal 7 3 2 2" xfId="502" xr:uid="{E8B2B1FC-A914-4476-829E-BBE46B122D6F}"/>
    <cellStyle name="Normal 7 3 3" xfId="393" xr:uid="{B0E69AB6-802B-4F13-8A06-9BDADD1EC0CA}"/>
    <cellStyle name="Normal 7 4" xfId="66" xr:uid="{5C95D76D-9645-44FA-935E-A00A6A551DC9}"/>
    <cellStyle name="Normal 7 4 2" xfId="373" xr:uid="{C50DF985-6F88-4A8B-A2ED-8DAAD10723C2}"/>
    <cellStyle name="Normal 7 5" xfId="134" xr:uid="{38EB6440-5179-4273-806A-0D56BC1A151E}"/>
    <cellStyle name="Normal 7 5 2" xfId="416" xr:uid="{F975510C-BCB1-4028-B4BB-1948C8F57138}"/>
    <cellStyle name="Normal 7 6" xfId="102" xr:uid="{37703D89-9B68-42E5-98C7-D974C8FEA324}"/>
    <cellStyle name="Normal 7 6 2" xfId="355" xr:uid="{832E4E51-766B-410F-912B-487EDF314C7A}"/>
    <cellStyle name="Normal 7 7" xfId="171" xr:uid="{EEBEE87E-E69E-486B-B7FE-05234D210513}"/>
    <cellStyle name="Normal 7 7 2" xfId="426" xr:uid="{7E2A6255-656D-4DCC-89CA-9ABBB57833AE}"/>
    <cellStyle name="Normal 7 8" xfId="186" xr:uid="{0D424E6C-339C-4B4E-B38B-ADC900444445}"/>
    <cellStyle name="Normal 7 8 2" xfId="442" xr:uid="{4E82CF76-D938-4217-B0C7-E3D84790B899}"/>
    <cellStyle name="Normal 7 9" xfId="201" xr:uid="{C017984E-7D67-408C-8337-01D9F09068E6}"/>
    <cellStyle name="Normal 7 9 2" xfId="457" xr:uid="{45B04C9F-24BB-4D6E-85EA-DA2840D6EC28}"/>
    <cellStyle name="Normal 8" xfId="35" xr:uid="{C6877546-F5E9-4A03-8F71-072A9A10E673}"/>
    <cellStyle name="Normal 8 10" xfId="289" xr:uid="{12591003-1FDD-44E9-884F-997C66E9ED80}"/>
    <cellStyle name="Normal 8 10 2" xfId="545" xr:uid="{058F0BE0-FB22-4277-991D-FCAD841DCDE8}"/>
    <cellStyle name="Normal 8 11" xfId="304" xr:uid="{FDA70CB9-D3C9-4B58-B1B6-8A6687162C91}"/>
    <cellStyle name="Normal 8 11 2" xfId="560" xr:uid="{617E70C8-7532-45BC-96A8-D8C608BF60ED}"/>
    <cellStyle name="Normal 8 12" xfId="310" xr:uid="{8B063FAD-9403-46A2-B132-5D91A470C0FD}"/>
    <cellStyle name="Normal 8 13" xfId="351" xr:uid="{BE42BDF1-EF2B-44AC-811C-82BA87E110E3}"/>
    <cellStyle name="Normal 8 2" xfId="86" xr:uid="{43E450ED-0DF6-4849-A6FA-F382A23A6B41}"/>
    <cellStyle name="Normal 8 2 2" xfId="275" xr:uid="{33CB0091-B3ED-4EB8-9BD0-893E8FE6D951}"/>
    <cellStyle name="Normal 8 2 2 2" xfId="530" xr:uid="{154FA4A1-93C1-45D2-81FD-3D4C1CCF4C96}"/>
    <cellStyle name="Normal 8 2 3" xfId="246" xr:uid="{A23EEA6B-B49B-4C0B-A51E-CCA096C30A9E}"/>
    <cellStyle name="Normal 8 2 3 2" xfId="500" xr:uid="{C57AE012-6961-4C9B-BB26-F190D5799012}"/>
    <cellStyle name="Normal 8 2 4" xfId="397" xr:uid="{7CD61E41-7F6C-4FB1-8670-E754B11D33F4}"/>
    <cellStyle name="Normal 8 3" xfId="70" xr:uid="{894F2973-0FDE-4FCC-8B1F-DFC71ABC8D54}"/>
    <cellStyle name="Normal 8 3 2" xfId="261" xr:uid="{0DD1A6AD-C46D-4A0F-8ABF-1EAECE7F32CB}"/>
    <cellStyle name="Normal 8 3 2 2" xfId="515" xr:uid="{58F4E011-A3A6-4740-8ADF-604E1CA391ED}"/>
    <cellStyle name="Normal 8 3 3" xfId="377" xr:uid="{C4EE9E35-6A46-4432-B199-077D4B9664DF}"/>
    <cellStyle name="Normal 8 4" xfId="127" xr:uid="{E522FFE0-4ECF-4414-82F7-252442F84A95}"/>
    <cellStyle name="Normal 8 4 2" xfId="412" xr:uid="{CCA1E5F6-7407-419D-8B79-4BD00ABDF93E}"/>
    <cellStyle name="Normal 8 5" xfId="107" xr:uid="{4754EDAF-4B27-454F-81C5-1A16E19DAAE7}"/>
    <cellStyle name="Normal 8 5 2" xfId="359" xr:uid="{DA3BB27C-4B11-4235-924D-13C529384B35}"/>
    <cellStyle name="Normal 8 6" xfId="184" xr:uid="{6CC0E153-8F89-4470-BEEE-3DB29D412B51}"/>
    <cellStyle name="Normal 8 6 2" xfId="439" xr:uid="{BAB04188-E91F-41CF-88B1-F078E8DAE5FD}"/>
    <cellStyle name="Normal 8 7" xfId="199" xr:uid="{F9F66A9F-E015-49E3-B591-0CB55467A019}"/>
    <cellStyle name="Normal 8 7 2" xfId="455" xr:uid="{168501D8-909B-4089-88B1-16FB27A7DB8E}"/>
    <cellStyle name="Normal 8 8" xfId="216" xr:uid="{390EDB70-A328-46BC-9CB3-626866DDA7DA}"/>
    <cellStyle name="Normal 8 8 2" xfId="470" xr:uid="{5109820E-1986-4AF0-BE41-E1F2DA90CC44}"/>
    <cellStyle name="Normal 8 9" xfId="231" xr:uid="{3660A809-45E4-475A-A00E-8C1D7C96D472}"/>
    <cellStyle name="Normal 8 9 2" xfId="485" xr:uid="{7D27CCF1-A9A5-4FA7-AB59-9C070AF736E1}"/>
    <cellStyle name="Normal 9" xfId="46" xr:uid="{3CB35C59-9CFD-4E1A-B904-D6635809B1BB}"/>
    <cellStyle name="Normal 9 2" xfId="89" xr:uid="{DDFEA757-297C-4050-8C2D-281787DBE16E}"/>
    <cellStyle name="Normal 9 2 2" xfId="401" xr:uid="{AF6CC238-D474-4CE3-8A8C-DB4E618BF6AE}"/>
    <cellStyle name="Normal 9 3" xfId="73" xr:uid="{443051D3-DDDC-4416-996A-D90376855B7A}"/>
    <cellStyle name="Normal 9 3 2" xfId="381" xr:uid="{BF3428FB-053A-424A-9C44-248383504229}"/>
    <cellStyle name="Normal 9 4" xfId="123" xr:uid="{EF7354F7-3F6A-457F-A4E0-89C3AB39EEC6}"/>
    <cellStyle name="Normal 9 4 2" xfId="409" xr:uid="{54AE2B79-A32C-4EB0-B8CF-B028F30DCCBC}"/>
    <cellStyle name="Normal 9 5" xfId="331" xr:uid="{C4D4CF7F-A024-4118-BDFB-DC0B5EC7D4FC}"/>
    <cellStyle name="Normal 9 6" xfId="363" xr:uid="{790D0DE4-87D8-4EC0-8956-75C3471A0278}"/>
    <cellStyle name="Normal 9 7" xfId="350" xr:uid="{314F17E5-C593-4135-B78E-BF0E56F1D698}"/>
    <cellStyle name="Parasts 2" xfId="31" xr:uid="{E3E8D519-A235-48AF-B8B6-07ECA0F6DA6D}"/>
    <cellStyle name="Parasts 2 2" xfId="42" xr:uid="{B08FE76D-02B4-4022-8EA6-436A1ED78B19}"/>
    <cellStyle name="Parasts 2 2 2" xfId="150" xr:uid="{0D86D3DF-6D16-4658-A720-DDD9EFC65BF7}"/>
    <cellStyle name="Parasts 2 3" xfId="101" xr:uid="{81C03A7F-C335-4812-A680-09E693186613}"/>
    <cellStyle name="Percent" xfId="336" builtinId="5"/>
    <cellStyle name="Percent 2" xfId="119" xr:uid="{833001F9-819B-4B42-95BB-8D2677912E8C}"/>
    <cellStyle name="Percent 2 2" xfId="319" xr:uid="{06A37D36-5558-4557-8663-B3341B21FF4B}"/>
    <cellStyle name="Percent 3" xfId="323" xr:uid="{B4DED726-340A-4450-B197-59A3F4FF46BD}"/>
    <cellStyle name="Style 1" xfId="32" xr:uid="{231036AC-8C0B-43C3-B063-824201C86528}"/>
    <cellStyle name="Style 1 2" xfId="136" xr:uid="{A75AFA1A-9DD3-42E1-A2CF-4401C6B1A924}"/>
    <cellStyle name="Обычный_Gulbene siltinashana kor" xfId="33" xr:uid="{E623CB1F-A180-4931-BD82-733384EA66AE}"/>
    <cellStyle name="Финансовый_Gulbene siltinashana kor" xfId="34" xr:uid="{E2AD9B52-C184-40B7-B957-D94446D78CDB}"/>
  </cellStyles>
  <dxfs count="0"/>
  <tableStyles count="1" defaultTableStyle="TableStyleMedium2" defaultPivotStyle="PivotStyleLight16">
    <tableStyle name="Invisible" pivot="0" table="0" count="0" xr9:uid="{C08A0111-6E14-438B-B9FA-2419AC6E6D34}"/>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drawing1.xml><?xml version="1.0" encoding="utf-8"?>
<xdr:wsDr xmlns:xdr="http://schemas.openxmlformats.org/drawingml/2006/spreadsheetDrawing" xmlns:a="http://schemas.openxmlformats.org/drawingml/2006/main">
  <xdr:oneCellAnchor>
    <xdr:from>
      <xdr:col>1</xdr:col>
      <xdr:colOff>3209925</xdr:colOff>
      <xdr:row>29</xdr:row>
      <xdr:rowOff>190500</xdr:rowOff>
    </xdr:from>
    <xdr:ext cx="1371600" cy="400728"/>
    <xdr:pic>
      <xdr:nvPicPr>
        <xdr:cNvPr id="2" name="Picture 1">
          <a:extLst>
            <a:ext uri="{FF2B5EF4-FFF2-40B4-BE49-F238E27FC236}">
              <a16:creationId xmlns:a16="http://schemas.microsoft.com/office/drawing/2014/main" id="{B4F7A671-18D8-4473-918F-676CF18F4A42}"/>
            </a:ext>
          </a:extLst>
        </xdr:cNvPr>
        <xdr:cNvPicPr>
          <a:picLocks noChangeAspect="1"/>
        </xdr:cNvPicPr>
      </xdr:nvPicPr>
      <xdr:blipFill>
        <a:blip xmlns:r="http://schemas.openxmlformats.org/officeDocument/2006/relationships" r:embed="rId1"/>
        <a:stretch>
          <a:fillRect/>
        </a:stretch>
      </xdr:blipFill>
      <xdr:spPr>
        <a:xfrm>
          <a:off x="3819525" y="7048500"/>
          <a:ext cx="1371600" cy="400728"/>
        </a:xfrm>
        <a:prstGeom prst="rect">
          <a:avLst/>
        </a:prstGeom>
      </xdr:spPr>
    </xdr:pic>
    <xdr:clientData/>
  </xdr:oneCellAnchor>
  <xdr:oneCellAnchor>
    <xdr:from>
      <xdr:col>1</xdr:col>
      <xdr:colOff>3209925</xdr:colOff>
      <xdr:row>29</xdr:row>
      <xdr:rowOff>190500</xdr:rowOff>
    </xdr:from>
    <xdr:ext cx="1371600" cy="400728"/>
    <xdr:pic>
      <xdr:nvPicPr>
        <xdr:cNvPr id="3" name="Picture 2">
          <a:extLst>
            <a:ext uri="{FF2B5EF4-FFF2-40B4-BE49-F238E27FC236}">
              <a16:creationId xmlns:a16="http://schemas.microsoft.com/office/drawing/2014/main" id="{AFCB77D8-A686-4198-8BEC-35C1DCC62874}"/>
            </a:ext>
          </a:extLst>
        </xdr:cNvPr>
        <xdr:cNvPicPr>
          <a:picLocks noChangeAspect="1"/>
        </xdr:cNvPicPr>
      </xdr:nvPicPr>
      <xdr:blipFill>
        <a:blip xmlns:r="http://schemas.openxmlformats.org/officeDocument/2006/relationships" r:embed="rId1"/>
        <a:stretch>
          <a:fillRect/>
        </a:stretch>
      </xdr:blipFill>
      <xdr:spPr>
        <a:xfrm>
          <a:off x="3819525" y="7620000"/>
          <a:ext cx="1371600" cy="400728"/>
        </a:xfrm>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twoCellAnchor editAs="oneCell">
    <xdr:from>
      <xdr:col>1</xdr:col>
      <xdr:colOff>2455863</xdr:colOff>
      <xdr:row>26</xdr:row>
      <xdr:rowOff>192087</xdr:rowOff>
    </xdr:from>
    <xdr:to>
      <xdr:col>1</xdr:col>
      <xdr:colOff>3644061</xdr:colOff>
      <xdr:row>26</xdr:row>
      <xdr:rowOff>869825</xdr:rowOff>
    </xdr:to>
    <xdr:pic>
      <xdr:nvPicPr>
        <xdr:cNvPr id="2" name="Picture 1">
          <a:extLst>
            <a:ext uri="{FF2B5EF4-FFF2-40B4-BE49-F238E27FC236}">
              <a16:creationId xmlns:a16="http://schemas.microsoft.com/office/drawing/2014/main" id="{4852B39C-DC99-414F-9E18-A65F449BC4BA}"/>
            </a:ext>
          </a:extLst>
        </xdr:cNvPr>
        <xdr:cNvPicPr>
          <a:picLocks noChangeAspect="1"/>
        </xdr:cNvPicPr>
      </xdr:nvPicPr>
      <xdr:blipFill>
        <a:blip xmlns:r="http://schemas.openxmlformats.org/officeDocument/2006/relationships" r:embed="rId1"/>
        <a:stretch>
          <a:fillRect/>
        </a:stretch>
      </xdr:blipFill>
      <xdr:spPr>
        <a:xfrm>
          <a:off x="3065463" y="7069137"/>
          <a:ext cx="1188198" cy="677738"/>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1874838</xdr:colOff>
      <xdr:row>36</xdr:row>
      <xdr:rowOff>87312</xdr:rowOff>
    </xdr:from>
    <xdr:to>
      <xdr:col>1</xdr:col>
      <xdr:colOff>3063036</xdr:colOff>
      <xdr:row>36</xdr:row>
      <xdr:rowOff>765050</xdr:rowOff>
    </xdr:to>
    <xdr:pic>
      <xdr:nvPicPr>
        <xdr:cNvPr id="4" name="Picture 3">
          <a:extLst>
            <a:ext uri="{FF2B5EF4-FFF2-40B4-BE49-F238E27FC236}">
              <a16:creationId xmlns:a16="http://schemas.microsoft.com/office/drawing/2014/main" id="{4680EC0C-B3B4-4763-AB74-EC1ECE5EDECB}"/>
            </a:ext>
          </a:extLst>
        </xdr:cNvPr>
        <xdr:cNvPicPr>
          <a:picLocks noChangeAspect="1"/>
        </xdr:cNvPicPr>
      </xdr:nvPicPr>
      <xdr:blipFill>
        <a:blip xmlns:r="http://schemas.openxmlformats.org/officeDocument/2006/relationships" r:embed="rId1"/>
        <a:stretch>
          <a:fillRect/>
        </a:stretch>
      </xdr:blipFill>
      <xdr:spPr>
        <a:xfrm>
          <a:off x="2484438" y="9993312"/>
          <a:ext cx="1188198" cy="677738"/>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11.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3"/>
  <sheetViews>
    <sheetView workbookViewId="0">
      <selection activeCell="Q11" sqref="Q11"/>
    </sheetView>
  </sheetViews>
  <sheetFormatPr defaultRowHeight="14.4"/>
  <cols>
    <col min="1" max="1" width="9.109375" style="32"/>
    <col min="2" max="2" width="35.44140625" customWidth="1"/>
    <col min="3" max="3" width="9" bestFit="1" customWidth="1"/>
    <col min="4" max="4" width="25.109375" customWidth="1"/>
    <col min="5" max="5" width="28.44140625" customWidth="1"/>
    <col min="6" max="6" width="23.6640625" customWidth="1"/>
    <col min="7" max="7" width="16.33203125" customWidth="1"/>
    <col min="8" max="8" width="15.44140625" customWidth="1"/>
    <col min="9" max="9" width="18.5546875" customWidth="1"/>
  </cols>
  <sheetData>
    <row r="1" spans="1:10" ht="109.5" customHeight="1">
      <c r="A1" s="50" t="s">
        <v>4</v>
      </c>
      <c r="B1" s="27" t="s">
        <v>114</v>
      </c>
      <c r="C1" s="200" t="s">
        <v>115</v>
      </c>
      <c r="D1" s="104" t="s">
        <v>802</v>
      </c>
      <c r="E1" s="104" t="s">
        <v>787</v>
      </c>
      <c r="F1" s="104" t="s">
        <v>788</v>
      </c>
      <c r="G1" s="108" t="s">
        <v>935</v>
      </c>
      <c r="H1" s="108" t="s">
        <v>936</v>
      </c>
      <c r="I1" s="108" t="s">
        <v>937</v>
      </c>
      <c r="J1" s="104" t="s">
        <v>789</v>
      </c>
    </row>
    <row r="2" spans="1:10" ht="15.6">
      <c r="A2" s="20" t="s">
        <v>116</v>
      </c>
      <c r="B2" s="202" t="s">
        <v>0</v>
      </c>
      <c r="C2" s="102">
        <v>2</v>
      </c>
      <c r="D2" s="20">
        <v>80</v>
      </c>
      <c r="E2" s="20">
        <v>10</v>
      </c>
      <c r="F2" s="20">
        <v>10</v>
      </c>
      <c r="G2" s="285">
        <v>0</v>
      </c>
      <c r="H2" s="294"/>
      <c r="I2" s="286"/>
      <c r="J2" s="20">
        <f t="shared" ref="J2:J8" si="0">SUM(D2:F2)</f>
        <v>100</v>
      </c>
    </row>
    <row r="3" spans="1:10" ht="15.6">
      <c r="A3" s="20" t="s">
        <v>118</v>
      </c>
      <c r="B3" s="49" t="s">
        <v>1</v>
      </c>
      <c r="C3" s="102">
        <v>10</v>
      </c>
      <c r="D3" s="20">
        <v>80</v>
      </c>
      <c r="E3" s="20">
        <v>10</v>
      </c>
      <c r="F3" s="20">
        <v>10</v>
      </c>
      <c r="G3" s="287"/>
      <c r="H3" s="295"/>
      <c r="I3" s="288"/>
      <c r="J3" s="20">
        <f t="shared" si="0"/>
        <v>100</v>
      </c>
    </row>
    <row r="4" spans="1:10" ht="15.75" customHeight="1">
      <c r="A4" s="20" t="s">
        <v>146</v>
      </c>
      <c r="B4" s="49" t="s">
        <v>2</v>
      </c>
      <c r="C4" s="102">
        <v>20</v>
      </c>
      <c r="D4" s="20">
        <v>80</v>
      </c>
      <c r="E4" s="20">
        <v>10</v>
      </c>
      <c r="F4" s="20">
        <v>10</v>
      </c>
      <c r="G4" s="287"/>
      <c r="H4" s="295"/>
      <c r="I4" s="288"/>
      <c r="J4" s="20">
        <f t="shared" si="0"/>
        <v>100</v>
      </c>
    </row>
    <row r="5" spans="1:10" ht="15.75" customHeight="1">
      <c r="A5" s="20" t="s">
        <v>148</v>
      </c>
      <c r="B5" s="49" t="s">
        <v>810</v>
      </c>
      <c r="C5" s="102">
        <v>10</v>
      </c>
      <c r="D5" s="20">
        <v>80</v>
      </c>
      <c r="E5" s="20">
        <v>10</v>
      </c>
      <c r="F5" s="20">
        <v>10</v>
      </c>
      <c r="G5" s="287"/>
      <c r="H5" s="295"/>
      <c r="I5" s="288"/>
      <c r="J5" s="20">
        <f t="shared" si="0"/>
        <v>100</v>
      </c>
    </row>
    <row r="6" spans="1:10" ht="15.75" customHeight="1">
      <c r="A6" s="20" t="s">
        <v>145</v>
      </c>
      <c r="B6" s="49" t="s">
        <v>307</v>
      </c>
      <c r="C6" s="102">
        <v>10</v>
      </c>
      <c r="D6" s="20">
        <v>80</v>
      </c>
      <c r="E6" s="20">
        <v>10</v>
      </c>
      <c r="F6" s="20">
        <v>10</v>
      </c>
      <c r="G6" s="287"/>
      <c r="H6" s="295"/>
      <c r="I6" s="288"/>
      <c r="J6" s="20">
        <f t="shared" si="0"/>
        <v>100</v>
      </c>
    </row>
    <row r="7" spans="1:10" ht="15.6">
      <c r="A7" s="20" t="s">
        <v>147</v>
      </c>
      <c r="B7" s="49" t="s">
        <v>817</v>
      </c>
      <c r="C7" s="102">
        <v>15</v>
      </c>
      <c r="D7" s="20">
        <v>80</v>
      </c>
      <c r="E7" s="20">
        <v>10</v>
      </c>
      <c r="F7" s="20">
        <v>10</v>
      </c>
      <c r="G7" s="287"/>
      <c r="H7" s="295"/>
      <c r="I7" s="288"/>
      <c r="J7" s="20">
        <f t="shared" si="0"/>
        <v>100</v>
      </c>
    </row>
    <row r="8" spans="1:10" ht="15.6">
      <c r="A8" s="20" t="s">
        <v>277</v>
      </c>
      <c r="B8" s="49" t="s">
        <v>832</v>
      </c>
      <c r="C8" s="102">
        <v>15</v>
      </c>
      <c r="D8" s="20">
        <v>80</v>
      </c>
      <c r="E8" s="20">
        <v>10</v>
      </c>
      <c r="F8" s="20">
        <v>10</v>
      </c>
      <c r="G8" s="287"/>
      <c r="H8" s="295"/>
      <c r="I8" s="288"/>
      <c r="J8" s="20">
        <f t="shared" si="0"/>
        <v>100</v>
      </c>
    </row>
    <row r="9" spans="1:10" ht="15.6">
      <c r="A9" s="20" t="s">
        <v>308</v>
      </c>
      <c r="B9" s="49" t="s">
        <v>1383</v>
      </c>
      <c r="C9" s="102">
        <v>10</v>
      </c>
      <c r="D9" s="20">
        <v>80</v>
      </c>
      <c r="E9" s="20">
        <v>10</v>
      </c>
      <c r="F9" s="20">
        <v>10</v>
      </c>
      <c r="G9" s="289"/>
      <c r="H9" s="296"/>
      <c r="I9" s="290"/>
      <c r="J9" s="20">
        <f t="shared" ref="J9:J23" si="1">SUM(D9:F9)</f>
        <v>100</v>
      </c>
    </row>
    <row r="10" spans="1:10" ht="15.6">
      <c r="A10" s="20" t="s">
        <v>309</v>
      </c>
      <c r="B10" s="49" t="s">
        <v>1125</v>
      </c>
      <c r="C10" s="102">
        <v>6</v>
      </c>
      <c r="D10" s="20">
        <v>65</v>
      </c>
      <c r="E10" s="20">
        <v>10</v>
      </c>
      <c r="F10" s="20">
        <v>10</v>
      </c>
      <c r="G10" s="20">
        <v>5</v>
      </c>
      <c r="H10" s="20">
        <v>5</v>
      </c>
      <c r="I10" s="20">
        <v>5</v>
      </c>
      <c r="J10" s="20">
        <f>SUM(D10:I10)</f>
        <v>100</v>
      </c>
    </row>
    <row r="11" spans="1:10" ht="15.6">
      <c r="A11" s="20" t="s">
        <v>310</v>
      </c>
      <c r="B11" s="49" t="s">
        <v>803</v>
      </c>
      <c r="C11" s="102">
        <v>20</v>
      </c>
      <c r="D11" s="20">
        <v>75</v>
      </c>
      <c r="E11" s="20">
        <v>10</v>
      </c>
      <c r="F11" s="20">
        <v>10</v>
      </c>
      <c r="G11" s="291">
        <v>0</v>
      </c>
      <c r="H11" s="292"/>
      <c r="I11" s="20">
        <v>5</v>
      </c>
      <c r="J11" s="20">
        <f>SUM(D11:I11)</f>
        <v>100</v>
      </c>
    </row>
    <row r="12" spans="1:10" ht="15.6">
      <c r="A12" s="20" t="s">
        <v>311</v>
      </c>
      <c r="B12" s="49" t="s">
        <v>833</v>
      </c>
      <c r="C12" s="102">
        <v>5</v>
      </c>
      <c r="D12" s="20">
        <v>80</v>
      </c>
      <c r="E12" s="20">
        <v>10</v>
      </c>
      <c r="F12" s="20">
        <v>10</v>
      </c>
      <c r="G12" s="293">
        <v>0</v>
      </c>
      <c r="H12" s="293"/>
      <c r="I12" s="293"/>
      <c r="J12" s="20">
        <f>SUM(D12:I12)</f>
        <v>100</v>
      </c>
    </row>
    <row r="13" spans="1:10" ht="15.6">
      <c r="A13" s="20" t="s">
        <v>312</v>
      </c>
      <c r="B13" s="49" t="s">
        <v>841</v>
      </c>
      <c r="C13" s="102">
        <v>5</v>
      </c>
      <c r="D13" s="20">
        <v>80</v>
      </c>
      <c r="E13" s="20">
        <v>10</v>
      </c>
      <c r="F13" s="20">
        <v>10</v>
      </c>
      <c r="G13" s="293"/>
      <c r="H13" s="293"/>
      <c r="I13" s="293"/>
      <c r="J13" s="20">
        <f t="shared" si="1"/>
        <v>100</v>
      </c>
    </row>
    <row r="14" spans="1:10" ht="15.6">
      <c r="A14" s="20" t="s">
        <v>313</v>
      </c>
      <c r="B14" s="49" t="s">
        <v>843</v>
      </c>
      <c r="C14" s="102">
        <v>3</v>
      </c>
      <c r="D14" s="20">
        <v>80</v>
      </c>
      <c r="E14" s="20">
        <v>10</v>
      </c>
      <c r="F14" s="20">
        <v>10</v>
      </c>
      <c r="G14" s="293"/>
      <c r="H14" s="293"/>
      <c r="I14" s="293"/>
      <c r="J14" s="20">
        <f t="shared" si="1"/>
        <v>100</v>
      </c>
    </row>
    <row r="15" spans="1:10" ht="15.6">
      <c r="A15" s="20" t="s">
        <v>314</v>
      </c>
      <c r="B15" s="49" t="s">
        <v>605</v>
      </c>
      <c r="C15" s="102">
        <v>3</v>
      </c>
      <c r="D15" s="20">
        <v>80</v>
      </c>
      <c r="E15" s="20">
        <v>10</v>
      </c>
      <c r="F15" s="20">
        <v>10</v>
      </c>
      <c r="G15" s="293"/>
      <c r="H15" s="293"/>
      <c r="I15" s="293"/>
      <c r="J15" s="20">
        <f t="shared" si="1"/>
        <v>100</v>
      </c>
    </row>
    <row r="16" spans="1:10" ht="15.6">
      <c r="A16" s="20" t="s">
        <v>117</v>
      </c>
      <c r="B16" s="49" t="s">
        <v>882</v>
      </c>
      <c r="C16" s="102">
        <v>5</v>
      </c>
      <c r="D16" s="20">
        <v>100</v>
      </c>
      <c r="E16" s="285">
        <v>0</v>
      </c>
      <c r="F16" s="286"/>
      <c r="G16" s="293"/>
      <c r="H16" s="293"/>
      <c r="I16" s="293"/>
      <c r="J16" s="20">
        <f>SUM(D16:F16)</f>
        <v>100</v>
      </c>
    </row>
    <row r="17" spans="1:10" ht="15.6">
      <c r="A17" s="20" t="s">
        <v>315</v>
      </c>
      <c r="B17" s="49" t="s">
        <v>886</v>
      </c>
      <c r="C17" s="102">
        <v>5</v>
      </c>
      <c r="D17" s="277">
        <v>100</v>
      </c>
      <c r="E17" s="287"/>
      <c r="F17" s="288"/>
      <c r="G17" s="293"/>
      <c r="H17" s="293"/>
      <c r="I17" s="293"/>
      <c r="J17" s="20">
        <f t="shared" si="1"/>
        <v>100</v>
      </c>
    </row>
    <row r="18" spans="1:10" ht="15.6">
      <c r="A18" s="20" t="s">
        <v>316</v>
      </c>
      <c r="B18" s="49" t="s">
        <v>892</v>
      </c>
      <c r="C18" s="102">
        <v>5</v>
      </c>
      <c r="D18" s="20">
        <v>100</v>
      </c>
      <c r="E18" s="287"/>
      <c r="F18" s="288"/>
      <c r="G18" s="293"/>
      <c r="H18" s="293"/>
      <c r="I18" s="293"/>
      <c r="J18" s="20">
        <f t="shared" si="1"/>
        <v>100</v>
      </c>
    </row>
    <row r="19" spans="1:10" ht="15.6">
      <c r="A19" s="20" t="s">
        <v>317</v>
      </c>
      <c r="B19" s="49" t="s">
        <v>853</v>
      </c>
      <c r="C19" s="102">
        <v>1</v>
      </c>
      <c r="D19" s="20">
        <v>100</v>
      </c>
      <c r="E19" s="287"/>
      <c r="F19" s="288"/>
      <c r="G19" s="293"/>
      <c r="H19" s="293"/>
      <c r="I19" s="293"/>
      <c r="J19" s="20">
        <f t="shared" si="1"/>
        <v>100</v>
      </c>
    </row>
    <row r="20" spans="1:10" ht="27.6">
      <c r="A20" s="20" t="s">
        <v>318</v>
      </c>
      <c r="B20" s="49" t="s">
        <v>857</v>
      </c>
      <c r="C20" s="263">
        <v>1</v>
      </c>
      <c r="D20" s="20">
        <v>100</v>
      </c>
      <c r="E20" s="287"/>
      <c r="F20" s="288"/>
      <c r="G20" s="293"/>
      <c r="H20" s="293"/>
      <c r="I20" s="293"/>
      <c r="J20" s="20">
        <f t="shared" si="1"/>
        <v>100</v>
      </c>
    </row>
    <row r="21" spans="1:10" ht="15.6">
      <c r="A21" s="20" t="s">
        <v>319</v>
      </c>
      <c r="B21" s="49" t="s">
        <v>916</v>
      </c>
      <c r="C21" s="263">
        <v>20</v>
      </c>
      <c r="D21" s="20">
        <v>100</v>
      </c>
      <c r="E21" s="287"/>
      <c r="F21" s="288"/>
      <c r="G21" s="293"/>
      <c r="H21" s="293"/>
      <c r="I21" s="293"/>
      <c r="J21" s="20">
        <f t="shared" si="1"/>
        <v>100</v>
      </c>
    </row>
    <row r="22" spans="1:10" ht="15.6">
      <c r="A22" s="20" t="s">
        <v>913</v>
      </c>
      <c r="B22" s="49" t="s">
        <v>869</v>
      </c>
      <c r="C22" s="263">
        <v>10</v>
      </c>
      <c r="D22" s="20">
        <v>100</v>
      </c>
      <c r="E22" s="287"/>
      <c r="F22" s="288"/>
      <c r="G22" s="293"/>
      <c r="H22" s="293"/>
      <c r="I22" s="293"/>
      <c r="J22" s="20">
        <f t="shared" si="1"/>
        <v>100</v>
      </c>
    </row>
    <row r="23" spans="1:10" ht="15.6">
      <c r="A23" s="20" t="s">
        <v>918</v>
      </c>
      <c r="B23" s="49" t="s">
        <v>930</v>
      </c>
      <c r="C23" s="263">
        <v>30</v>
      </c>
      <c r="D23" s="20">
        <v>100</v>
      </c>
      <c r="E23" s="289"/>
      <c r="F23" s="290"/>
      <c r="G23" s="293"/>
      <c r="H23" s="293"/>
      <c r="I23" s="293"/>
      <c r="J23" s="20">
        <f t="shared" si="1"/>
        <v>100</v>
      </c>
    </row>
  </sheetData>
  <mergeCells count="4">
    <mergeCell ref="E16:F23"/>
    <mergeCell ref="G11:H11"/>
    <mergeCell ref="G12:I23"/>
    <mergeCell ref="G2:I9"/>
  </mergeCells>
  <hyperlinks>
    <hyperlink ref="B2" location="'1'!A1" display="Pacientu monitori" xr:uid="{535FB529-F5FB-483A-ACBD-18D9C43E6CB9}"/>
    <hyperlink ref="B3" location="'2'!A1" display="Inhalators" xr:uid="{5E6B4088-8212-47B7-BAF1-4CFBFEC0C50C}"/>
    <hyperlink ref="B4" location="'3'!A1" display="Infūzijas sūknis" xr:uid="{C5CFB41F-EF62-416A-9CC5-E568C384D364}"/>
    <hyperlink ref="B14" location="'14'!A1" display="Elektroniskie zīdaiņu svari II" xr:uid="{BAF18567-7830-469F-B1A1-1DE3DE324DFF}"/>
    <hyperlink ref="B15" location="'15'!A1" display="Atsūcējs krūts piena, divpakāpju" xr:uid="{81C1532D-14A4-4B23-ACBA-1118949C89B3}"/>
    <hyperlink ref="B16" location="'15'!A1" display="Mehāniskais asinsspiediena mērītājs" xr:uid="{CDA7B6F4-F004-44E2-8299-A191A058D04E}"/>
    <hyperlink ref="B17" location="'16'!A1" display="Otoskops" xr:uid="{4924FA86-F3CB-484E-A856-0634D922D63C}"/>
    <hyperlink ref="B18" location="'17'!A1" display="Oftalmoskops" xr:uid="{32B6F88B-E402-42DA-9068-9B4CF0AFFE8C}"/>
    <hyperlink ref="B19" location="'18'!A1" display="Izbraukumu/medikamentu soma (mazā)" xr:uid="{F83A73AA-6583-47F1-B9C5-2536218329F3}"/>
    <hyperlink ref="B21" location="'20'!A1" display="Infrasarkanais bezkontakta termometrs" xr:uid="{8AF0AD5C-EE4F-47FF-AC37-7BE85AE39A40}"/>
    <hyperlink ref="B22" location="'21'!A1" display="Augummērs" xr:uid="{F9F86F69-2B18-43B6-9E71-CD50CBDB1DC4}"/>
    <hyperlink ref="B23" location="'22'!A1" display="Fonendoskopi" xr:uid="{A49725E7-B3D1-4703-8CEA-62002DECC365}"/>
    <hyperlink ref="B5" location="'4'!A1" display="Portatīvais vakuumsūknis" xr:uid="{81D4BA65-D95E-4717-AD47-1DAA3445BD70}"/>
    <hyperlink ref="B6" location="'5'!A1" display="Sūknis enterālās barošanas" xr:uid="{539FD243-25C5-4237-832B-153FE6A6D15F}"/>
    <hyperlink ref="B7" location="'6'!A1" display="Pulsa oksimetrs I" xr:uid="{F3AEE73B-89CE-46C6-854D-DB4677DD5121}"/>
    <hyperlink ref="B8" location="'7'!A1" display="Pulsa oksimetrs II" xr:uid="{B4341DD1-7C1A-4A10-8CFC-41DAD0BF3DF3}"/>
    <hyperlink ref="B10" location="'9'!A1" display=" Pacienta vitālo funkciju monitors" xr:uid="{8EC73D49-4411-47FC-A063-E4206CE7AECF}"/>
    <hyperlink ref="B11" location="'10'!A1" display="Elektroniskais asinsspiediena mērītājs" xr:uid="{75ECE2CD-CA57-499A-9165-4C5E7957255E}"/>
    <hyperlink ref="B12" location="'11'!A1" display="Pacientu elektroniskie grīdas svari" xr:uid="{07A8803A-5102-4BCA-8527-E473F303FA26}"/>
    <hyperlink ref="B13" location="'12'!A1" display="Elektroniskie zīdaiņu svari I" xr:uid="{67CF3982-F7DC-4A0B-9A2A-B898E02D7689}"/>
    <hyperlink ref="B15:C15" location="'14'!A1" display="Atsūcējs krūts piena, divpakāpju" xr:uid="{5937B526-FFA1-41B2-B7BC-5D2B5A221DBB}"/>
    <hyperlink ref="B20" location="'19'!A1" display="Izbraukumu/medikamentu soma (mugursoma)" xr:uid="{A912EC05-4073-4AB3-89D0-84996BE6ADD4}"/>
    <hyperlink ref="B9" location="'8'!A1" display="Bezvadu ierīces EKG monitorēšanai" xr:uid="{E2420C88-5A74-4412-A4D3-E955EFAD87E3}"/>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6A92B1-D4CE-4E43-9AA6-E169EF4D8467}">
  <dimension ref="A1:X48"/>
  <sheetViews>
    <sheetView zoomScale="70" zoomScaleNormal="70" workbookViewId="0">
      <pane xSplit="2" ySplit="4" topLeftCell="C29" activePane="bottomRight" state="frozen"/>
      <selection pane="topRight" activeCell="C1" sqref="C1"/>
      <selection pane="bottomLeft" activeCell="A4" sqref="A4"/>
      <selection pane="bottomRight" activeCell="B41" sqref="B41:B44"/>
    </sheetView>
  </sheetViews>
  <sheetFormatPr defaultRowHeight="14.4"/>
  <cols>
    <col min="1" max="1" width="9.109375" style="162"/>
    <col min="2" max="2" width="82" style="163" customWidth="1"/>
    <col min="3" max="24" width="31.44140625" customWidth="1"/>
  </cols>
  <sheetData>
    <row r="1" spans="1:24">
      <c r="A1" s="295" t="s">
        <v>649</v>
      </c>
      <c r="B1" s="298" t="s">
        <v>650</v>
      </c>
      <c r="C1" s="300" t="s">
        <v>113</v>
      </c>
      <c r="D1" s="301"/>
      <c r="E1" s="301"/>
      <c r="F1" s="301"/>
      <c r="G1" s="301"/>
      <c r="H1" s="301"/>
      <c r="I1" s="301"/>
      <c r="J1" s="301"/>
      <c r="K1" s="301"/>
      <c r="L1" s="301"/>
      <c r="M1" s="301"/>
      <c r="N1" s="301"/>
      <c r="O1" s="301"/>
      <c r="P1" s="301"/>
      <c r="Q1" s="301"/>
      <c r="R1" s="301"/>
      <c r="S1" s="301"/>
      <c r="T1" s="301"/>
      <c r="U1" s="301"/>
      <c r="V1" s="301"/>
      <c r="W1" s="301"/>
      <c r="X1" s="301"/>
    </row>
    <row r="2" spans="1:24">
      <c r="A2" s="295"/>
      <c r="B2" s="298"/>
      <c r="C2" s="302"/>
      <c r="D2" s="303"/>
      <c r="E2" s="303"/>
      <c r="F2" s="303"/>
      <c r="G2" s="303"/>
      <c r="H2" s="303"/>
      <c r="I2" s="303"/>
      <c r="J2" s="303"/>
      <c r="K2" s="303"/>
      <c r="L2" s="303"/>
      <c r="M2" s="303"/>
      <c r="N2" s="303"/>
      <c r="O2" s="303"/>
      <c r="P2" s="303"/>
      <c r="Q2" s="303"/>
      <c r="R2" s="303"/>
      <c r="S2" s="303"/>
      <c r="T2" s="303"/>
      <c r="U2" s="303"/>
      <c r="V2" s="303"/>
      <c r="W2" s="303"/>
      <c r="X2" s="303"/>
    </row>
    <row r="3" spans="1:24" ht="53.25" customHeight="1">
      <c r="A3" s="296"/>
      <c r="B3" s="299"/>
      <c r="C3" s="195" t="s">
        <v>3</v>
      </c>
      <c r="D3" s="195" t="s">
        <v>149</v>
      </c>
      <c r="E3" s="195" t="s">
        <v>969</v>
      </c>
      <c r="F3" s="195" t="s">
        <v>982</v>
      </c>
      <c r="G3" s="195" t="s">
        <v>993</v>
      </c>
      <c r="H3" s="195" t="s">
        <v>1020</v>
      </c>
      <c r="I3" s="195" t="s">
        <v>1042</v>
      </c>
      <c r="J3" s="195" t="s">
        <v>813</v>
      </c>
      <c r="K3" s="195" t="s">
        <v>1072</v>
      </c>
      <c r="L3" s="195" t="s">
        <v>1142</v>
      </c>
      <c r="M3" s="195" t="s">
        <v>1181</v>
      </c>
      <c r="N3" s="195" t="s">
        <v>1187</v>
      </c>
      <c r="O3" s="195" t="s">
        <v>1189</v>
      </c>
      <c r="P3" s="282" t="s">
        <v>1190</v>
      </c>
      <c r="Q3" s="282" t="s">
        <v>1272</v>
      </c>
      <c r="R3" s="282" t="s">
        <v>1293</v>
      </c>
      <c r="S3" s="282" t="s">
        <v>1300</v>
      </c>
      <c r="T3" s="282" t="s">
        <v>1311</v>
      </c>
      <c r="U3" s="282" t="s">
        <v>1314</v>
      </c>
      <c r="V3" s="282" t="s">
        <v>1315</v>
      </c>
      <c r="W3" s="282" t="s">
        <v>1327</v>
      </c>
      <c r="X3" s="282" t="s">
        <v>1329</v>
      </c>
    </row>
    <row r="4" spans="1:24">
      <c r="A4" s="149" t="s">
        <v>7</v>
      </c>
      <c r="B4" s="150" t="s">
        <v>7</v>
      </c>
      <c r="C4" s="76" t="s">
        <v>651</v>
      </c>
      <c r="D4" s="76" t="s">
        <v>651</v>
      </c>
      <c r="E4" s="76" t="s">
        <v>651</v>
      </c>
      <c r="F4" s="76" t="s">
        <v>651</v>
      </c>
      <c r="G4" s="76" t="s">
        <v>651</v>
      </c>
      <c r="H4" s="76" t="s">
        <v>651</v>
      </c>
      <c r="I4" s="76" t="s">
        <v>651</v>
      </c>
      <c r="J4" s="76" t="s">
        <v>651</v>
      </c>
      <c r="K4" s="76"/>
      <c r="L4" s="76"/>
      <c r="M4" s="76"/>
      <c r="N4" s="76"/>
      <c r="O4" s="76"/>
      <c r="P4" s="76"/>
      <c r="Q4" s="76"/>
      <c r="R4" s="76"/>
      <c r="S4" s="76"/>
      <c r="T4" s="76"/>
      <c r="U4" s="76"/>
      <c r="V4" s="76"/>
      <c r="W4" s="76"/>
      <c r="X4" s="76" t="s">
        <v>652</v>
      </c>
    </row>
    <row r="5" spans="1:24">
      <c r="A5" s="304" t="s">
        <v>653</v>
      </c>
      <c r="B5" s="305"/>
      <c r="C5" s="151"/>
      <c r="D5" s="152"/>
      <c r="E5" s="152"/>
      <c r="F5" s="152"/>
      <c r="G5" s="152"/>
      <c r="H5" s="152"/>
      <c r="I5" s="152"/>
      <c r="J5" s="152"/>
      <c r="K5" s="152"/>
      <c r="L5" s="152"/>
      <c r="M5" s="152"/>
      <c r="N5" s="152"/>
      <c r="O5" s="152"/>
      <c r="P5" s="152"/>
      <c r="Q5" s="152"/>
      <c r="R5" s="152"/>
      <c r="S5" s="152"/>
      <c r="T5" s="152"/>
      <c r="U5" s="152"/>
      <c r="V5" s="152"/>
      <c r="W5" s="152"/>
      <c r="X5" s="152"/>
    </row>
    <row r="6" spans="1:24" ht="42">
      <c r="A6" s="20">
        <v>1</v>
      </c>
      <c r="B6" s="8" t="s">
        <v>654</v>
      </c>
      <c r="C6" s="23"/>
      <c r="D6" s="23"/>
      <c r="E6" s="23"/>
      <c r="F6" s="23"/>
      <c r="G6" s="23"/>
      <c r="H6" s="23"/>
      <c r="I6" s="23"/>
      <c r="L6" s="1"/>
      <c r="M6" s="1"/>
      <c r="N6" s="1"/>
      <c r="O6" s="1"/>
      <c r="P6" s="1"/>
      <c r="Q6" s="1"/>
      <c r="R6" s="1"/>
      <c r="S6" s="1"/>
      <c r="T6" s="1"/>
      <c r="U6" s="1"/>
      <c r="V6" s="1"/>
      <c r="W6" s="1"/>
      <c r="X6" s="23"/>
    </row>
    <row r="7" spans="1:24" ht="28.2">
      <c r="A7" s="20">
        <v>2</v>
      </c>
      <c r="B7" s="10" t="s">
        <v>655</v>
      </c>
      <c r="C7" s="23"/>
      <c r="D7" s="23"/>
      <c r="E7" s="23"/>
      <c r="F7" s="23"/>
      <c r="G7" s="23"/>
      <c r="H7" s="23"/>
      <c r="I7" s="23"/>
      <c r="J7" s="23"/>
      <c r="K7" s="23"/>
      <c r="L7" s="23"/>
      <c r="M7" s="23"/>
      <c r="N7" s="23"/>
      <c r="O7" s="23"/>
      <c r="P7" s="23"/>
      <c r="Q7" s="23"/>
      <c r="R7" s="23"/>
      <c r="S7" s="23"/>
      <c r="T7" s="23"/>
      <c r="U7" s="23"/>
      <c r="V7" s="23"/>
      <c r="W7" s="23"/>
      <c r="X7" s="23"/>
    </row>
    <row r="8" spans="1:24" ht="42">
      <c r="A8" s="20">
        <v>3</v>
      </c>
      <c r="B8" s="10" t="s">
        <v>656</v>
      </c>
      <c r="C8" s="23"/>
      <c r="D8" s="23"/>
      <c r="E8" s="23"/>
      <c r="F8" s="23"/>
      <c r="G8" s="23"/>
      <c r="H8" s="23"/>
      <c r="I8" s="23"/>
      <c r="J8" s="23"/>
      <c r="K8" s="23"/>
      <c r="L8" s="23"/>
      <c r="M8" s="23"/>
      <c r="N8" s="23"/>
      <c r="O8" s="23"/>
      <c r="P8" s="23"/>
      <c r="Q8" s="23"/>
      <c r="R8" s="23"/>
      <c r="S8" s="23"/>
      <c r="T8" s="23"/>
      <c r="U8" s="23"/>
      <c r="V8" s="23"/>
      <c r="W8" s="23"/>
      <c r="X8" s="23"/>
    </row>
    <row r="9" spans="1:24" ht="97.2">
      <c r="A9" s="20">
        <v>4</v>
      </c>
      <c r="B9" s="8" t="s">
        <v>657</v>
      </c>
      <c r="C9" s="23"/>
      <c r="D9" s="23"/>
      <c r="E9" s="23"/>
      <c r="F9" s="23"/>
      <c r="G9" s="23"/>
      <c r="H9" s="23"/>
      <c r="I9" s="23"/>
      <c r="J9" s="23"/>
      <c r="K9" s="23"/>
      <c r="L9" s="23"/>
      <c r="M9" s="23"/>
      <c r="N9" s="23"/>
      <c r="O9" s="23"/>
      <c r="P9" s="23"/>
      <c r="Q9" s="285" t="s">
        <v>799</v>
      </c>
      <c r="R9" s="294"/>
      <c r="S9" s="294"/>
      <c r="T9" s="294"/>
      <c r="U9" s="294"/>
      <c r="V9" s="294"/>
      <c r="W9" s="294"/>
      <c r="X9" s="286"/>
    </row>
    <row r="10" spans="1:24" ht="105" customHeight="1">
      <c r="A10" s="20">
        <v>5</v>
      </c>
      <c r="B10" s="10" t="s">
        <v>658</v>
      </c>
      <c r="C10" s="23"/>
      <c r="D10" s="23"/>
      <c r="E10" s="23"/>
      <c r="F10" s="23"/>
      <c r="G10" s="23"/>
      <c r="H10" s="23"/>
      <c r="I10" s="23"/>
      <c r="J10" s="23"/>
      <c r="K10" s="23"/>
      <c r="L10" s="23"/>
      <c r="M10" s="23"/>
      <c r="N10" s="23"/>
      <c r="O10" s="23"/>
      <c r="P10" s="23"/>
      <c r="Q10" s="287"/>
      <c r="R10" s="295"/>
      <c r="S10" s="295"/>
      <c r="T10" s="295"/>
      <c r="U10" s="295"/>
      <c r="V10" s="295"/>
      <c r="W10" s="295"/>
      <c r="X10" s="288"/>
    </row>
    <row r="11" spans="1:24" ht="55.2">
      <c r="A11" s="20">
        <v>6</v>
      </c>
      <c r="B11" s="65" t="s">
        <v>659</v>
      </c>
      <c r="C11" s="23"/>
      <c r="D11" s="23"/>
      <c r="E11" s="23"/>
      <c r="F11" s="23"/>
      <c r="G11" s="23"/>
      <c r="H11" s="23"/>
      <c r="I11" s="23"/>
      <c r="J11" s="23"/>
      <c r="K11" s="23"/>
      <c r="L11" s="23"/>
      <c r="M11" s="23"/>
      <c r="N11" s="23"/>
      <c r="O11" s="23"/>
      <c r="P11" s="23"/>
      <c r="Q11" s="289"/>
      <c r="R11" s="296"/>
      <c r="S11" s="296"/>
      <c r="T11" s="296"/>
      <c r="U11" s="296"/>
      <c r="V11" s="296"/>
      <c r="W11" s="296"/>
      <c r="X11" s="290"/>
    </row>
    <row r="12" spans="1:24">
      <c r="A12" s="306" t="s">
        <v>660</v>
      </c>
      <c r="B12" s="306"/>
      <c r="C12" s="153"/>
      <c r="D12" s="154"/>
      <c r="E12" s="154"/>
      <c r="F12" s="154"/>
      <c r="G12" s="154"/>
      <c r="H12" s="154"/>
      <c r="I12" s="154"/>
      <c r="J12" s="154"/>
      <c r="K12" s="154"/>
      <c r="L12" s="154"/>
      <c r="M12" s="154"/>
      <c r="N12" s="154"/>
      <c r="O12" s="154"/>
      <c r="P12" s="154"/>
      <c r="Q12" s="154"/>
      <c r="R12" s="154"/>
      <c r="S12" s="154"/>
      <c r="T12" s="154"/>
      <c r="U12" s="154"/>
      <c r="V12" s="154"/>
      <c r="W12" s="154"/>
      <c r="X12" s="154"/>
    </row>
    <row r="13" spans="1:24" ht="45" customHeight="1">
      <c r="A13" s="20">
        <v>7</v>
      </c>
      <c r="B13" s="10" t="s">
        <v>661</v>
      </c>
      <c r="C13" s="297" t="s">
        <v>662</v>
      </c>
      <c r="D13" s="297"/>
      <c r="E13" s="297"/>
      <c r="F13" s="297"/>
      <c r="G13" s="297"/>
      <c r="H13" s="297"/>
      <c r="I13" s="297"/>
      <c r="J13" s="297"/>
      <c r="K13" s="297"/>
      <c r="L13" s="297"/>
      <c r="M13" s="297"/>
      <c r="N13" s="297"/>
      <c r="O13" s="297"/>
      <c r="P13" s="297"/>
      <c r="Q13" s="297"/>
      <c r="R13" s="297"/>
      <c r="S13" s="297"/>
      <c r="T13" s="297"/>
      <c r="U13" s="297"/>
      <c r="V13" s="297"/>
      <c r="W13" s="297"/>
      <c r="X13" s="297"/>
    </row>
    <row r="14" spans="1:24" ht="28.2">
      <c r="A14" s="20">
        <v>8</v>
      </c>
      <c r="B14" s="10" t="s">
        <v>663</v>
      </c>
      <c r="C14" s="297"/>
      <c r="D14" s="297"/>
      <c r="E14" s="297"/>
      <c r="F14" s="297"/>
      <c r="G14" s="297"/>
      <c r="H14" s="297"/>
      <c r="I14" s="297"/>
      <c r="J14" s="297"/>
      <c r="K14" s="297"/>
      <c r="L14" s="297"/>
      <c r="M14" s="297"/>
      <c r="N14" s="297"/>
      <c r="O14" s="297"/>
      <c r="P14" s="297"/>
      <c r="Q14" s="297"/>
      <c r="R14" s="297"/>
      <c r="S14" s="297"/>
      <c r="T14" s="297"/>
      <c r="U14" s="297"/>
      <c r="V14" s="297"/>
      <c r="W14" s="297"/>
      <c r="X14" s="297"/>
    </row>
    <row r="15" spans="1:24" ht="28.2">
      <c r="A15" s="20">
        <v>9</v>
      </c>
      <c r="B15" s="10" t="s">
        <v>664</v>
      </c>
      <c r="C15" s="297"/>
      <c r="D15" s="297"/>
      <c r="E15" s="297"/>
      <c r="F15" s="297"/>
      <c r="G15" s="297"/>
      <c r="H15" s="297"/>
      <c r="I15" s="297"/>
      <c r="J15" s="297"/>
      <c r="K15" s="297"/>
      <c r="L15" s="297"/>
      <c r="M15" s="297"/>
      <c r="N15" s="297"/>
      <c r="O15" s="297"/>
      <c r="P15" s="297"/>
      <c r="Q15" s="297"/>
      <c r="R15" s="297"/>
      <c r="S15" s="297"/>
      <c r="T15" s="297"/>
      <c r="U15" s="297"/>
      <c r="V15" s="297"/>
      <c r="W15" s="297"/>
      <c r="X15" s="297"/>
    </row>
    <row r="16" spans="1:24" ht="28.2">
      <c r="A16" s="20">
        <v>10</v>
      </c>
      <c r="B16" s="8" t="s">
        <v>665</v>
      </c>
      <c r="C16" s="297"/>
      <c r="D16" s="297"/>
      <c r="E16" s="297"/>
      <c r="F16" s="297"/>
      <c r="G16" s="297"/>
      <c r="H16" s="297"/>
      <c r="I16" s="297"/>
      <c r="J16" s="297"/>
      <c r="K16" s="297"/>
      <c r="L16" s="297"/>
      <c r="M16" s="297"/>
      <c r="N16" s="297"/>
      <c r="O16" s="297"/>
      <c r="P16" s="297"/>
      <c r="Q16" s="297"/>
      <c r="R16" s="297"/>
      <c r="S16" s="297"/>
      <c r="T16" s="297"/>
      <c r="U16" s="297"/>
      <c r="V16" s="297"/>
      <c r="W16" s="297"/>
      <c r="X16" s="297"/>
    </row>
    <row r="17" spans="1:24">
      <c r="A17" s="155">
        <v>11</v>
      </c>
      <c r="B17" s="155" t="s">
        <v>666</v>
      </c>
      <c r="C17" s="156" t="s">
        <v>667</v>
      </c>
      <c r="D17" s="156" t="s">
        <v>667</v>
      </c>
      <c r="E17" s="156" t="s">
        <v>667</v>
      </c>
      <c r="F17" s="156" t="s">
        <v>667</v>
      </c>
      <c r="G17" s="156" t="s">
        <v>667</v>
      </c>
      <c r="H17" s="156" t="s">
        <v>667</v>
      </c>
      <c r="I17" s="156" t="s">
        <v>667</v>
      </c>
      <c r="J17" s="156" t="s">
        <v>667</v>
      </c>
      <c r="K17" s="156" t="s">
        <v>667</v>
      </c>
      <c r="L17" s="156" t="s">
        <v>667</v>
      </c>
      <c r="M17" s="156" t="s">
        <v>667</v>
      </c>
      <c r="N17" s="156" t="s">
        <v>667</v>
      </c>
      <c r="O17" s="156" t="s">
        <v>667</v>
      </c>
      <c r="P17" s="156" t="s">
        <v>667</v>
      </c>
      <c r="Q17" s="156" t="s">
        <v>667</v>
      </c>
      <c r="R17" s="156" t="s">
        <v>667</v>
      </c>
      <c r="S17" s="156" t="s">
        <v>667</v>
      </c>
      <c r="T17" s="156" t="s">
        <v>667</v>
      </c>
      <c r="U17" s="156" t="s">
        <v>667</v>
      </c>
      <c r="V17" s="156" t="s">
        <v>667</v>
      </c>
      <c r="W17" s="156" t="s">
        <v>667</v>
      </c>
      <c r="X17" s="156" t="s">
        <v>667</v>
      </c>
    </row>
    <row r="18" spans="1:24">
      <c r="A18" s="306" t="s">
        <v>668</v>
      </c>
      <c r="B18" s="306"/>
      <c r="C18" s="153"/>
      <c r="D18" s="154"/>
      <c r="E18" s="154"/>
      <c r="F18" s="154"/>
      <c r="G18" s="154"/>
      <c r="H18" s="154"/>
      <c r="I18" s="154"/>
      <c r="J18" s="154"/>
      <c r="K18" s="154"/>
      <c r="L18" s="154"/>
      <c r="M18" s="154"/>
      <c r="N18" s="154"/>
      <c r="O18" s="154"/>
      <c r="P18" s="154"/>
      <c r="Q18" s="154"/>
      <c r="R18" s="154"/>
      <c r="S18" s="154"/>
      <c r="T18" s="154"/>
      <c r="U18" s="154"/>
      <c r="V18" s="154"/>
      <c r="W18" s="154"/>
      <c r="X18" s="154"/>
    </row>
    <row r="19" spans="1:24" ht="60" customHeight="1">
      <c r="A19" s="20">
        <v>12</v>
      </c>
      <c r="B19" s="8" t="s">
        <v>669</v>
      </c>
      <c r="C19" s="307" t="s">
        <v>670</v>
      </c>
      <c r="D19" s="308"/>
      <c r="E19" s="308"/>
      <c r="F19" s="308"/>
      <c r="G19" s="308"/>
      <c r="H19" s="308"/>
      <c r="I19" s="308"/>
      <c r="J19" s="308"/>
      <c r="K19" s="308"/>
      <c r="L19" s="308"/>
      <c r="M19" s="308"/>
      <c r="N19" s="308"/>
      <c r="O19" s="308"/>
      <c r="P19" s="308"/>
      <c r="Q19" s="308"/>
      <c r="R19" s="308"/>
      <c r="S19" s="308"/>
      <c r="T19" s="308"/>
      <c r="U19" s="308"/>
      <c r="V19" s="308"/>
      <c r="W19" s="308"/>
      <c r="X19" s="308"/>
    </row>
    <row r="20" spans="1:24" ht="55.8">
      <c r="A20" s="20">
        <v>13</v>
      </c>
      <c r="B20" s="8" t="s">
        <v>671</v>
      </c>
      <c r="C20" s="309"/>
      <c r="D20" s="310"/>
      <c r="E20" s="310"/>
      <c r="F20" s="310"/>
      <c r="G20" s="310"/>
      <c r="H20" s="310"/>
      <c r="I20" s="310"/>
      <c r="J20" s="310"/>
      <c r="K20" s="310"/>
      <c r="L20" s="310"/>
      <c r="M20" s="310"/>
      <c r="N20" s="310"/>
      <c r="O20" s="310"/>
      <c r="P20" s="310"/>
      <c r="Q20" s="310"/>
      <c r="R20" s="310"/>
      <c r="S20" s="310"/>
      <c r="T20" s="310"/>
      <c r="U20" s="310"/>
      <c r="V20" s="310"/>
      <c r="W20" s="310"/>
      <c r="X20" s="310"/>
    </row>
    <row r="21" spans="1:24" ht="69.599999999999994">
      <c r="A21" s="20">
        <v>14</v>
      </c>
      <c r="B21" s="8" t="s">
        <v>672</v>
      </c>
      <c r="C21" s="309"/>
      <c r="D21" s="310"/>
      <c r="E21" s="310"/>
      <c r="F21" s="310"/>
      <c r="G21" s="310"/>
      <c r="H21" s="310"/>
      <c r="I21" s="310"/>
      <c r="J21" s="310"/>
      <c r="K21" s="310"/>
      <c r="L21" s="310"/>
      <c r="M21" s="310"/>
      <c r="N21" s="310"/>
      <c r="O21" s="310"/>
      <c r="P21" s="310"/>
      <c r="Q21" s="310"/>
      <c r="R21" s="310"/>
      <c r="S21" s="310"/>
      <c r="T21" s="310"/>
      <c r="U21" s="310"/>
      <c r="V21" s="310"/>
      <c r="W21" s="310"/>
      <c r="X21" s="310"/>
    </row>
    <row r="22" spans="1:24" ht="55.8">
      <c r="A22" s="20">
        <v>15</v>
      </c>
      <c r="B22" s="8" t="s">
        <v>673</v>
      </c>
      <c r="C22" s="311"/>
      <c r="D22" s="312"/>
      <c r="E22" s="312"/>
      <c r="F22" s="312"/>
      <c r="G22" s="312"/>
      <c r="H22" s="312"/>
      <c r="I22" s="312"/>
      <c r="J22" s="312"/>
      <c r="K22" s="312"/>
      <c r="L22" s="312"/>
      <c r="M22" s="312"/>
      <c r="N22" s="312"/>
      <c r="O22" s="312"/>
      <c r="P22" s="312"/>
      <c r="Q22" s="312"/>
      <c r="R22" s="312"/>
      <c r="S22" s="312"/>
      <c r="T22" s="312"/>
      <c r="U22" s="312"/>
      <c r="V22" s="312"/>
      <c r="W22" s="312"/>
      <c r="X22" s="312"/>
    </row>
    <row r="23" spans="1:24" ht="14.25" customHeight="1">
      <c r="A23" s="306" t="s">
        <v>674</v>
      </c>
      <c r="B23" s="306"/>
      <c r="C23" s="153"/>
      <c r="D23" s="154"/>
      <c r="E23" s="154"/>
      <c r="F23" s="154"/>
      <c r="G23" s="154"/>
      <c r="H23" s="154"/>
      <c r="I23" s="154"/>
      <c r="J23" s="154"/>
      <c r="K23" s="154"/>
      <c r="L23" s="154"/>
      <c r="M23" s="154"/>
      <c r="N23" s="154"/>
      <c r="O23" s="154"/>
      <c r="P23" s="154"/>
      <c r="Q23" s="154"/>
      <c r="R23" s="154"/>
      <c r="S23" s="154"/>
      <c r="T23" s="154"/>
      <c r="U23" s="154"/>
      <c r="V23" s="154"/>
      <c r="W23" s="154"/>
      <c r="X23" s="154"/>
    </row>
    <row r="24" spans="1:24" ht="15" customHeight="1">
      <c r="A24" s="20">
        <v>16</v>
      </c>
      <c r="B24" s="8" t="s">
        <v>675</v>
      </c>
      <c r="C24" s="307" t="s">
        <v>676</v>
      </c>
      <c r="D24" s="308"/>
      <c r="E24" s="308"/>
      <c r="F24" s="308"/>
      <c r="G24" s="308"/>
      <c r="H24" s="308"/>
      <c r="I24" s="308"/>
      <c r="J24" s="308"/>
      <c r="K24" s="308"/>
      <c r="L24" s="308"/>
      <c r="M24" s="308"/>
      <c r="N24" s="308"/>
      <c r="O24" s="308"/>
      <c r="P24" s="308"/>
      <c r="Q24" s="308"/>
      <c r="R24" s="308" t="s">
        <v>799</v>
      </c>
      <c r="S24" s="308"/>
      <c r="T24" s="308"/>
      <c r="U24" s="308"/>
      <c r="V24" s="308"/>
      <c r="W24" s="308"/>
      <c r="X24" s="308"/>
    </row>
    <row r="25" spans="1:24" ht="42">
      <c r="A25" s="20">
        <v>17</v>
      </c>
      <c r="B25" s="8" t="s">
        <v>677</v>
      </c>
      <c r="C25" s="309"/>
      <c r="D25" s="310"/>
      <c r="E25" s="310"/>
      <c r="F25" s="310"/>
      <c r="G25" s="310"/>
      <c r="H25" s="310"/>
      <c r="I25" s="310"/>
      <c r="J25" s="310"/>
      <c r="K25" s="310"/>
      <c r="L25" s="310"/>
      <c r="M25" s="310"/>
      <c r="N25" s="310"/>
      <c r="O25" s="310"/>
      <c r="P25" s="310"/>
      <c r="Q25" s="310"/>
      <c r="R25" s="310"/>
      <c r="S25" s="310"/>
      <c r="T25" s="310"/>
      <c r="U25" s="310"/>
      <c r="V25" s="310"/>
      <c r="W25" s="310"/>
      <c r="X25" s="310"/>
    </row>
    <row r="26" spans="1:24" ht="42">
      <c r="A26" s="20">
        <v>18</v>
      </c>
      <c r="B26" s="8" t="s">
        <v>678</v>
      </c>
      <c r="C26" s="309"/>
      <c r="D26" s="310"/>
      <c r="E26" s="310"/>
      <c r="F26" s="310"/>
      <c r="G26" s="310"/>
      <c r="H26" s="310"/>
      <c r="I26" s="310"/>
      <c r="J26" s="310"/>
      <c r="K26" s="310"/>
      <c r="L26" s="310"/>
      <c r="M26" s="310"/>
      <c r="N26" s="310"/>
      <c r="O26" s="310"/>
      <c r="P26" s="310"/>
      <c r="Q26" s="310"/>
      <c r="R26" s="310"/>
      <c r="S26" s="310"/>
      <c r="T26" s="310"/>
      <c r="U26" s="310"/>
      <c r="V26" s="310"/>
      <c r="W26" s="310"/>
      <c r="X26" s="310"/>
    </row>
    <row r="27" spans="1:24" ht="28.2">
      <c r="A27" s="20">
        <v>19</v>
      </c>
      <c r="B27" s="157" t="s">
        <v>679</v>
      </c>
      <c r="C27" s="309"/>
      <c r="D27" s="310"/>
      <c r="E27" s="310"/>
      <c r="F27" s="310"/>
      <c r="G27" s="310"/>
      <c r="H27" s="310"/>
      <c r="I27" s="310"/>
      <c r="J27" s="310"/>
      <c r="K27" s="310"/>
      <c r="L27" s="310"/>
      <c r="M27" s="310"/>
      <c r="N27" s="310"/>
      <c r="O27" s="310"/>
      <c r="P27" s="310"/>
      <c r="Q27" s="310"/>
      <c r="R27" s="310"/>
      <c r="S27" s="310"/>
      <c r="T27" s="310"/>
      <c r="U27" s="310"/>
      <c r="V27" s="310"/>
      <c r="W27" s="310"/>
      <c r="X27" s="310"/>
    </row>
    <row r="28" spans="1:24" ht="55.8">
      <c r="A28" s="20">
        <v>20</v>
      </c>
      <c r="B28" s="10" t="s">
        <v>680</v>
      </c>
      <c r="C28" s="309"/>
      <c r="D28" s="310"/>
      <c r="E28" s="310"/>
      <c r="F28" s="310"/>
      <c r="G28" s="310"/>
      <c r="H28" s="310"/>
      <c r="I28" s="310"/>
      <c r="J28" s="310"/>
      <c r="K28" s="310"/>
      <c r="L28" s="310"/>
      <c r="M28" s="310"/>
      <c r="N28" s="310"/>
      <c r="O28" s="310"/>
      <c r="P28" s="310"/>
      <c r="Q28" s="310"/>
      <c r="R28" s="310"/>
      <c r="S28" s="310"/>
      <c r="T28" s="310"/>
      <c r="U28" s="310"/>
      <c r="V28" s="310"/>
      <c r="W28" s="310"/>
      <c r="X28" s="310"/>
    </row>
    <row r="29" spans="1:24" ht="42">
      <c r="A29" s="20">
        <v>21</v>
      </c>
      <c r="B29" s="8" t="s">
        <v>681</v>
      </c>
      <c r="C29" s="309"/>
      <c r="D29" s="310"/>
      <c r="E29" s="310"/>
      <c r="F29" s="310"/>
      <c r="G29" s="310"/>
      <c r="H29" s="310"/>
      <c r="I29" s="310"/>
      <c r="J29" s="310"/>
      <c r="K29" s="310"/>
      <c r="L29" s="310"/>
      <c r="M29" s="310"/>
      <c r="N29" s="310"/>
      <c r="O29" s="310"/>
      <c r="P29" s="310"/>
      <c r="Q29" s="310"/>
      <c r="R29" s="310"/>
      <c r="S29" s="310"/>
      <c r="T29" s="310"/>
      <c r="U29" s="310"/>
      <c r="V29" s="310"/>
      <c r="W29" s="310"/>
      <c r="X29" s="310"/>
    </row>
    <row r="30" spans="1:24" ht="45" customHeight="1">
      <c r="A30" s="20">
        <v>22</v>
      </c>
      <c r="B30" s="8" t="s">
        <v>682</v>
      </c>
      <c r="C30" s="309"/>
      <c r="D30" s="310"/>
      <c r="E30" s="310"/>
      <c r="F30" s="310"/>
      <c r="G30" s="310"/>
      <c r="H30" s="310"/>
      <c r="I30" s="310"/>
      <c r="J30" s="310"/>
      <c r="K30" s="310"/>
      <c r="L30" s="310"/>
      <c r="M30" s="310"/>
      <c r="N30" s="310"/>
      <c r="O30" s="310"/>
      <c r="P30" s="310"/>
      <c r="Q30" s="310"/>
      <c r="R30" s="310"/>
      <c r="S30" s="310"/>
      <c r="T30" s="310"/>
      <c r="U30" s="310"/>
      <c r="V30" s="310"/>
      <c r="W30" s="310"/>
      <c r="X30" s="310"/>
    </row>
    <row r="31" spans="1:24" ht="28.2">
      <c r="A31" s="20">
        <v>23</v>
      </c>
      <c r="B31" s="8" t="s">
        <v>683</v>
      </c>
      <c r="C31" s="309"/>
      <c r="D31" s="310"/>
      <c r="E31" s="310"/>
      <c r="F31" s="310"/>
      <c r="G31" s="310"/>
      <c r="H31" s="310"/>
      <c r="I31" s="310"/>
      <c r="J31" s="310"/>
      <c r="K31" s="310"/>
      <c r="L31" s="310"/>
      <c r="M31" s="310"/>
      <c r="N31" s="310"/>
      <c r="O31" s="310"/>
      <c r="P31" s="310"/>
      <c r="Q31" s="310"/>
      <c r="R31" s="310"/>
      <c r="S31" s="310"/>
      <c r="T31" s="310"/>
      <c r="U31" s="310"/>
      <c r="V31" s="310"/>
      <c r="W31" s="310"/>
      <c r="X31" s="310"/>
    </row>
    <row r="32" spans="1:24" ht="28.2">
      <c r="A32" s="20">
        <v>24</v>
      </c>
      <c r="B32" s="8" t="s">
        <v>684</v>
      </c>
      <c r="C32" s="309"/>
      <c r="D32" s="310"/>
      <c r="E32" s="310"/>
      <c r="F32" s="310"/>
      <c r="G32" s="310"/>
      <c r="H32" s="310"/>
      <c r="I32" s="310"/>
      <c r="J32" s="310"/>
      <c r="K32" s="310"/>
      <c r="L32" s="310"/>
      <c r="M32" s="310"/>
      <c r="N32" s="310"/>
      <c r="O32" s="310"/>
      <c r="P32" s="310"/>
      <c r="Q32" s="310"/>
      <c r="R32" s="310"/>
      <c r="S32" s="310"/>
      <c r="T32" s="310"/>
      <c r="U32" s="310"/>
      <c r="V32" s="310"/>
      <c r="W32" s="310"/>
      <c r="X32" s="310"/>
    </row>
    <row r="33" spans="1:24" ht="55.8">
      <c r="A33" s="20">
        <v>25</v>
      </c>
      <c r="B33" s="8" t="s">
        <v>685</v>
      </c>
      <c r="C33" s="309"/>
      <c r="D33" s="310"/>
      <c r="E33" s="310"/>
      <c r="F33" s="310"/>
      <c r="G33" s="310"/>
      <c r="H33" s="310"/>
      <c r="I33" s="310"/>
      <c r="J33" s="310"/>
      <c r="K33" s="310"/>
      <c r="L33" s="310"/>
      <c r="M33" s="310"/>
      <c r="N33" s="310"/>
      <c r="O33" s="310"/>
      <c r="P33" s="310"/>
      <c r="Q33" s="310"/>
      <c r="R33" s="310"/>
      <c r="S33" s="310"/>
      <c r="T33" s="310"/>
      <c r="U33" s="310"/>
      <c r="V33" s="310"/>
      <c r="W33" s="310"/>
      <c r="X33" s="310"/>
    </row>
    <row r="34" spans="1:24" ht="28.2">
      <c r="A34" s="20">
        <v>26</v>
      </c>
      <c r="B34" s="10" t="s">
        <v>686</v>
      </c>
      <c r="C34" s="309"/>
      <c r="D34" s="310"/>
      <c r="E34" s="310"/>
      <c r="F34" s="310"/>
      <c r="G34" s="310"/>
      <c r="H34" s="310"/>
      <c r="I34" s="310"/>
      <c r="J34" s="310"/>
      <c r="K34" s="310"/>
      <c r="L34" s="310"/>
      <c r="M34" s="310"/>
      <c r="N34" s="310"/>
      <c r="O34" s="310"/>
      <c r="P34" s="310"/>
      <c r="Q34" s="310"/>
      <c r="R34" s="310"/>
      <c r="S34" s="310"/>
      <c r="T34" s="310"/>
      <c r="U34" s="310"/>
      <c r="V34" s="310"/>
      <c r="W34" s="310"/>
      <c r="X34" s="310"/>
    </row>
    <row r="35" spans="1:24" ht="28.2">
      <c r="A35" s="20">
        <v>27</v>
      </c>
      <c r="B35" s="8" t="s">
        <v>687</v>
      </c>
      <c r="C35" s="309"/>
      <c r="D35" s="310"/>
      <c r="E35" s="310"/>
      <c r="F35" s="310"/>
      <c r="G35" s="310"/>
      <c r="H35" s="310"/>
      <c r="I35" s="310"/>
      <c r="J35" s="310"/>
      <c r="K35" s="310"/>
      <c r="L35" s="310"/>
      <c r="M35" s="310"/>
      <c r="N35" s="310"/>
      <c r="O35" s="310"/>
      <c r="P35" s="310"/>
      <c r="Q35" s="310"/>
      <c r="R35" s="310"/>
      <c r="S35" s="310"/>
      <c r="T35" s="310"/>
      <c r="U35" s="310"/>
      <c r="V35" s="310"/>
      <c r="W35" s="310"/>
      <c r="X35" s="310"/>
    </row>
    <row r="36" spans="1:24" ht="42">
      <c r="A36" s="20">
        <v>28</v>
      </c>
      <c r="B36" s="10" t="s">
        <v>688</v>
      </c>
      <c r="C36" s="309"/>
      <c r="D36" s="310"/>
      <c r="E36" s="310"/>
      <c r="F36" s="310"/>
      <c r="G36" s="310"/>
      <c r="H36" s="310"/>
      <c r="I36" s="310"/>
      <c r="J36" s="310"/>
      <c r="K36" s="310"/>
      <c r="L36" s="310"/>
      <c r="M36" s="310"/>
      <c r="N36" s="310"/>
      <c r="O36" s="310"/>
      <c r="P36" s="310"/>
      <c r="Q36" s="310"/>
      <c r="R36" s="310"/>
      <c r="S36" s="310"/>
      <c r="T36" s="310"/>
      <c r="U36" s="310"/>
      <c r="V36" s="310"/>
      <c r="W36" s="310"/>
      <c r="X36" s="310"/>
    </row>
    <row r="37" spans="1:24" ht="36" customHeight="1">
      <c r="A37" s="20">
        <v>29</v>
      </c>
      <c r="B37" s="8" t="s">
        <v>689</v>
      </c>
      <c r="C37" s="309"/>
      <c r="D37" s="310"/>
      <c r="E37" s="310"/>
      <c r="F37" s="310"/>
      <c r="G37" s="310"/>
      <c r="H37" s="310"/>
      <c r="I37" s="310"/>
      <c r="J37" s="310"/>
      <c r="K37" s="310"/>
      <c r="L37" s="310"/>
      <c r="M37" s="310"/>
      <c r="N37" s="310"/>
      <c r="O37" s="310"/>
      <c r="P37" s="310"/>
      <c r="Q37" s="310"/>
      <c r="R37" s="310"/>
      <c r="S37" s="310"/>
      <c r="T37" s="310"/>
      <c r="U37" s="310"/>
      <c r="V37" s="310"/>
      <c r="W37" s="310"/>
      <c r="X37" s="310"/>
    </row>
    <row r="38" spans="1:24" ht="42">
      <c r="A38" s="20">
        <v>30</v>
      </c>
      <c r="B38" s="8" t="s">
        <v>690</v>
      </c>
      <c r="C38" s="311"/>
      <c r="D38" s="312"/>
      <c r="E38" s="312"/>
      <c r="F38" s="312"/>
      <c r="G38" s="312"/>
      <c r="H38" s="312"/>
      <c r="I38" s="312"/>
      <c r="J38" s="312"/>
      <c r="K38" s="312"/>
      <c r="L38" s="312"/>
      <c r="M38" s="312"/>
      <c r="N38" s="312"/>
      <c r="O38" s="312"/>
      <c r="P38" s="312"/>
      <c r="Q38" s="312"/>
      <c r="R38" s="312"/>
      <c r="S38" s="312"/>
      <c r="T38" s="312"/>
      <c r="U38" s="312"/>
      <c r="V38" s="312"/>
      <c r="W38" s="312"/>
      <c r="X38" s="312"/>
    </row>
    <row r="39" spans="1:24">
      <c r="A39" s="306" t="s">
        <v>691</v>
      </c>
      <c r="B39" s="306"/>
      <c r="C39" s="153"/>
      <c r="D39" s="154"/>
      <c r="E39" s="154"/>
      <c r="F39" s="154"/>
      <c r="G39" s="154"/>
      <c r="H39" s="154"/>
      <c r="I39" s="154"/>
      <c r="J39" s="154"/>
      <c r="K39" s="154"/>
      <c r="L39" s="154"/>
      <c r="M39" s="154"/>
      <c r="N39" s="154"/>
      <c r="O39" s="154"/>
      <c r="P39" s="154"/>
      <c r="Q39" s="154"/>
      <c r="R39" s="154"/>
      <c r="S39" s="154"/>
      <c r="T39" s="154"/>
      <c r="U39" s="154"/>
      <c r="V39" s="154"/>
      <c r="W39" s="154"/>
      <c r="X39" s="154"/>
    </row>
    <row r="40" spans="1:24">
      <c r="A40" s="20">
        <v>31</v>
      </c>
      <c r="B40" s="8" t="s">
        <v>692</v>
      </c>
      <c r="C40" s="158"/>
      <c r="D40" s="159"/>
      <c r="E40" s="159"/>
      <c r="F40" s="159"/>
      <c r="G40" s="159"/>
      <c r="H40" s="159"/>
      <c r="I40" s="159"/>
      <c r="J40" s="159"/>
      <c r="K40" s="159"/>
      <c r="L40" s="159"/>
      <c r="M40" s="159"/>
      <c r="N40" s="159"/>
      <c r="O40" s="159"/>
      <c r="P40" s="159"/>
      <c r="Q40" s="159"/>
      <c r="R40" s="159"/>
      <c r="S40" s="159"/>
      <c r="T40" s="159"/>
      <c r="U40" s="159"/>
      <c r="V40" s="159"/>
      <c r="W40" s="159"/>
      <c r="X40" s="159"/>
    </row>
    <row r="41" spans="1:24" ht="42">
      <c r="A41" s="20">
        <v>32</v>
      </c>
      <c r="B41" s="8" t="s">
        <v>693</v>
      </c>
      <c r="C41" s="160"/>
      <c r="D41" s="161"/>
      <c r="E41" s="161"/>
      <c r="F41" s="161"/>
      <c r="G41" s="161"/>
      <c r="H41" s="161"/>
      <c r="I41" s="161"/>
      <c r="J41" s="161"/>
      <c r="K41" s="161"/>
      <c r="L41" s="161"/>
      <c r="M41" s="161"/>
      <c r="N41" s="161"/>
      <c r="O41" s="161"/>
      <c r="P41" s="161"/>
      <c r="Q41" s="161"/>
      <c r="R41" s="161"/>
      <c r="S41" s="161"/>
      <c r="T41" s="161"/>
      <c r="U41" s="161"/>
      <c r="V41" s="161"/>
      <c r="W41" s="161"/>
      <c r="X41" s="161"/>
    </row>
    <row r="42" spans="1:24" ht="28.2">
      <c r="A42" s="20">
        <v>33</v>
      </c>
      <c r="B42" s="8" t="s">
        <v>1336</v>
      </c>
      <c r="C42" s="160"/>
      <c r="D42" s="161"/>
      <c r="E42" s="161"/>
      <c r="F42" s="161"/>
      <c r="G42" s="161"/>
      <c r="H42" s="161"/>
      <c r="I42" s="161"/>
      <c r="J42" s="161"/>
      <c r="K42" s="161"/>
      <c r="L42" s="161"/>
      <c r="M42" s="161"/>
      <c r="N42" s="161"/>
      <c r="O42" s="161"/>
      <c r="P42" s="161"/>
      <c r="Q42" s="161"/>
      <c r="R42" s="161"/>
      <c r="S42" s="161"/>
      <c r="T42" s="161"/>
      <c r="U42" s="161"/>
      <c r="V42" s="161"/>
      <c r="W42" s="161"/>
      <c r="X42" s="161"/>
    </row>
    <row r="43" spans="1:24" ht="42">
      <c r="A43" s="20">
        <v>34</v>
      </c>
      <c r="B43" s="10" t="s">
        <v>1385</v>
      </c>
      <c r="C43" s="160"/>
      <c r="D43" s="161"/>
      <c r="E43" s="161"/>
      <c r="F43" s="161"/>
      <c r="G43" s="161"/>
      <c r="H43" s="161"/>
      <c r="I43" s="161"/>
      <c r="J43" s="161"/>
      <c r="K43" s="161"/>
      <c r="L43" s="161"/>
      <c r="M43" s="161"/>
      <c r="N43" s="161"/>
      <c r="O43" s="161"/>
      <c r="P43" s="161"/>
      <c r="Q43" s="161"/>
      <c r="R43" s="161"/>
      <c r="S43" s="161"/>
      <c r="T43" s="161"/>
      <c r="U43" s="161"/>
      <c r="V43" s="161"/>
      <c r="W43" s="161"/>
      <c r="X43" s="161"/>
    </row>
    <row r="44" spans="1:24">
      <c r="C44" s="31"/>
      <c r="D44" s="31"/>
      <c r="E44" s="31"/>
      <c r="F44" s="31"/>
      <c r="G44" s="31"/>
      <c r="H44" s="31"/>
      <c r="I44" s="31"/>
      <c r="J44" s="31"/>
      <c r="K44" s="31"/>
      <c r="L44" s="31"/>
      <c r="M44" s="31"/>
      <c r="N44" s="31"/>
      <c r="O44" s="31"/>
      <c r="P44" s="31"/>
      <c r="Q44" s="31"/>
      <c r="R44" s="31"/>
      <c r="S44" s="31"/>
      <c r="T44" s="31"/>
      <c r="U44" s="31"/>
      <c r="V44" s="31"/>
      <c r="W44" s="31"/>
      <c r="X44" s="31"/>
    </row>
    <row r="45" spans="1:24">
      <c r="A45" s="32"/>
      <c r="B45" s="157" t="s">
        <v>694</v>
      </c>
      <c r="C45" s="31"/>
      <c r="D45" s="31"/>
      <c r="E45" s="31"/>
      <c r="F45" s="31"/>
      <c r="G45" s="31"/>
      <c r="H45" s="31"/>
      <c r="I45" s="31"/>
      <c r="J45" s="31"/>
      <c r="K45" s="31"/>
      <c r="L45" s="31"/>
      <c r="M45" s="31"/>
      <c r="N45" s="31"/>
      <c r="O45" s="31"/>
      <c r="P45" s="31"/>
      <c r="Q45" s="31"/>
      <c r="R45" s="31"/>
      <c r="S45" s="31"/>
      <c r="T45" s="31"/>
      <c r="U45" s="31"/>
      <c r="V45" s="31"/>
      <c r="W45" s="31"/>
      <c r="X45" s="31"/>
    </row>
    <row r="46" spans="1:24">
      <c r="A46" s="32"/>
      <c r="B46" s="164" t="s">
        <v>695</v>
      </c>
      <c r="C46" s="31"/>
      <c r="D46" s="31"/>
      <c r="E46" s="31"/>
      <c r="F46" s="31"/>
      <c r="G46" s="31"/>
      <c r="H46" s="31"/>
      <c r="I46" s="31"/>
      <c r="J46" s="31"/>
      <c r="K46" s="31"/>
      <c r="L46" s="31"/>
      <c r="M46" s="31"/>
      <c r="N46" s="31"/>
      <c r="O46" s="31"/>
      <c r="P46" s="31"/>
      <c r="Q46" s="31"/>
      <c r="R46" s="31"/>
      <c r="S46" s="31"/>
      <c r="T46" s="31"/>
      <c r="U46" s="31"/>
      <c r="V46" s="31"/>
      <c r="W46" s="31"/>
      <c r="X46" s="31"/>
    </row>
    <row r="47" spans="1:24" ht="69.599999999999994">
      <c r="A47" s="32"/>
      <c r="B47" s="164" t="s">
        <v>696</v>
      </c>
      <c r="C47" s="31"/>
      <c r="D47" s="31"/>
      <c r="E47" s="31"/>
      <c r="F47" s="31"/>
      <c r="G47" s="31"/>
      <c r="H47" s="31"/>
      <c r="I47" s="31"/>
      <c r="J47" s="31"/>
      <c r="K47" s="31"/>
      <c r="L47" s="31"/>
      <c r="M47" s="31"/>
      <c r="N47" s="31"/>
      <c r="O47" s="31"/>
      <c r="P47" s="31"/>
      <c r="Q47" s="31"/>
      <c r="R47" s="31"/>
      <c r="S47" s="31"/>
      <c r="T47" s="31"/>
      <c r="U47" s="31"/>
      <c r="V47" s="31"/>
      <c r="W47" s="31"/>
      <c r="X47" s="31"/>
    </row>
    <row r="48" spans="1:24" ht="28.2">
      <c r="A48" s="32"/>
      <c r="B48" s="164" t="s">
        <v>697</v>
      </c>
    </row>
  </sheetData>
  <mergeCells count="13">
    <mergeCell ref="A18:B18"/>
    <mergeCell ref="C19:X22"/>
    <mergeCell ref="A23:B23"/>
    <mergeCell ref="A39:B39"/>
    <mergeCell ref="R24:X38"/>
    <mergeCell ref="C24:Q38"/>
    <mergeCell ref="C13:X16"/>
    <mergeCell ref="A1:A3"/>
    <mergeCell ref="B1:B3"/>
    <mergeCell ref="C1:X2"/>
    <mergeCell ref="A5:B5"/>
    <mergeCell ref="A12:B12"/>
    <mergeCell ref="Q9:X11"/>
  </mergeCells>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71A8A1-D222-49E2-8806-6C9A98714A21}">
  <dimension ref="A1:D100"/>
  <sheetViews>
    <sheetView zoomScale="85" zoomScaleNormal="85" workbookViewId="0">
      <pane xSplit="3" ySplit="2" topLeftCell="D63" activePane="bottomRight" state="frozen"/>
      <selection pane="topRight" activeCell="D1" sqref="D1"/>
      <selection pane="bottomLeft" activeCell="A3" sqref="A3"/>
      <selection pane="bottomRight" activeCell="B71" sqref="B71"/>
    </sheetView>
  </sheetViews>
  <sheetFormatPr defaultRowHeight="14.4"/>
  <cols>
    <col min="2" max="2" width="70.109375" customWidth="1"/>
    <col min="3" max="3" width="13.109375" bestFit="1" customWidth="1"/>
    <col min="4" max="4" width="53.5546875" customWidth="1"/>
  </cols>
  <sheetData>
    <row r="1" spans="1:4">
      <c r="A1" s="313" t="s">
        <v>3</v>
      </c>
      <c r="B1" s="313"/>
      <c r="C1" s="313"/>
      <c r="D1" s="314" t="s">
        <v>113</v>
      </c>
    </row>
    <row r="2" spans="1:4" ht="28.2">
      <c r="A2" s="2" t="s">
        <v>4</v>
      </c>
      <c r="B2" s="3" t="s">
        <v>5</v>
      </c>
      <c r="C2" s="4" t="s">
        <v>110</v>
      </c>
      <c r="D2" s="314"/>
    </row>
    <row r="3" spans="1:4">
      <c r="A3" s="169" t="s">
        <v>7</v>
      </c>
      <c r="B3" s="170" t="s">
        <v>7</v>
      </c>
      <c r="C3" s="171" t="s">
        <v>7</v>
      </c>
      <c r="D3" s="170" t="s">
        <v>652</v>
      </c>
    </row>
    <row r="4" spans="1:4">
      <c r="A4" s="227" t="s">
        <v>8</v>
      </c>
      <c r="B4" s="228" t="s">
        <v>9</v>
      </c>
      <c r="C4" s="320">
        <v>2</v>
      </c>
      <c r="D4" s="28" t="s">
        <v>119</v>
      </c>
    </row>
    <row r="5" spans="1:4">
      <c r="A5" s="5" t="s">
        <v>10</v>
      </c>
      <c r="B5" s="6" t="s">
        <v>11</v>
      </c>
      <c r="C5" s="321"/>
      <c r="D5" s="182"/>
    </row>
    <row r="6" spans="1:4" ht="28.2">
      <c r="A6" s="7" t="s">
        <v>12</v>
      </c>
      <c r="B6" s="8" t="s">
        <v>13</v>
      </c>
      <c r="C6" s="321"/>
      <c r="D6" s="1"/>
    </row>
    <row r="7" spans="1:4">
      <c r="A7" s="5" t="s">
        <v>14</v>
      </c>
      <c r="B7" s="6" t="s">
        <v>15</v>
      </c>
      <c r="C7" s="321"/>
      <c r="D7" s="182"/>
    </row>
    <row r="8" spans="1:4">
      <c r="A8" s="24" t="s">
        <v>16</v>
      </c>
      <c r="B8" s="9" t="s">
        <v>111</v>
      </c>
      <c r="C8" s="321"/>
      <c r="D8" s="1"/>
    </row>
    <row r="9" spans="1:4">
      <c r="A9" s="24" t="s">
        <v>17</v>
      </c>
      <c r="B9" s="10" t="s">
        <v>18</v>
      </c>
      <c r="C9" s="321"/>
      <c r="D9" s="1"/>
    </row>
    <row r="10" spans="1:4" ht="27.6">
      <c r="A10" s="7" t="s">
        <v>19</v>
      </c>
      <c r="B10" s="9" t="s">
        <v>20</v>
      </c>
      <c r="C10" s="321"/>
      <c r="D10" s="1"/>
    </row>
    <row r="11" spans="1:4">
      <c r="A11" s="7" t="s">
        <v>21</v>
      </c>
      <c r="B11" s="10" t="s">
        <v>22</v>
      </c>
      <c r="C11" s="321"/>
      <c r="D11" s="1"/>
    </row>
    <row r="12" spans="1:4">
      <c r="A12" s="7" t="s">
        <v>23</v>
      </c>
      <c r="B12" s="11" t="s">
        <v>24</v>
      </c>
      <c r="C12" s="321"/>
      <c r="D12" s="1"/>
    </row>
    <row r="13" spans="1:4" ht="28.2">
      <c r="A13" s="7" t="s">
        <v>25</v>
      </c>
      <c r="B13" s="10" t="s">
        <v>26</v>
      </c>
      <c r="C13" s="321"/>
      <c r="D13" s="1"/>
    </row>
    <row r="14" spans="1:4">
      <c r="A14" s="7" t="s">
        <v>27</v>
      </c>
      <c r="B14" s="10" t="s">
        <v>28</v>
      </c>
      <c r="C14" s="321"/>
      <c r="D14" s="1"/>
    </row>
    <row r="15" spans="1:4">
      <c r="A15" s="7" t="s">
        <v>29</v>
      </c>
      <c r="B15" s="10" t="s">
        <v>30</v>
      </c>
      <c r="C15" s="321"/>
      <c r="D15" s="1"/>
    </row>
    <row r="16" spans="1:4">
      <c r="A16" s="7" t="s">
        <v>31</v>
      </c>
      <c r="B16" s="10" t="s">
        <v>32</v>
      </c>
      <c r="C16" s="321"/>
      <c r="D16" s="1"/>
    </row>
    <row r="17" spans="1:4">
      <c r="A17" s="2" t="s">
        <v>33</v>
      </c>
      <c r="B17" s="3" t="s">
        <v>34</v>
      </c>
      <c r="C17" s="321"/>
      <c r="D17" s="182"/>
    </row>
    <row r="18" spans="1:4" ht="27.6">
      <c r="A18" s="12" t="s">
        <v>35</v>
      </c>
      <c r="B18" s="11" t="s">
        <v>36</v>
      </c>
      <c r="C18" s="321"/>
      <c r="D18" s="1"/>
    </row>
    <row r="19" spans="1:4">
      <c r="A19" s="12" t="s">
        <v>37</v>
      </c>
      <c r="B19" s="11" t="s">
        <v>38</v>
      </c>
      <c r="C19" s="321"/>
      <c r="D19" s="1"/>
    </row>
    <row r="20" spans="1:4">
      <c r="A20" s="12" t="s">
        <v>39</v>
      </c>
      <c r="B20" s="11" t="s">
        <v>40</v>
      </c>
      <c r="C20" s="321"/>
      <c r="D20" s="1"/>
    </row>
    <row r="21" spans="1:4">
      <c r="A21" s="12" t="s">
        <v>41</v>
      </c>
      <c r="B21" s="11" t="s">
        <v>42</v>
      </c>
      <c r="C21" s="321"/>
      <c r="D21" s="1"/>
    </row>
    <row r="22" spans="1:4">
      <c r="A22" s="2" t="s">
        <v>43</v>
      </c>
      <c r="B22" s="3" t="s">
        <v>44</v>
      </c>
      <c r="C22" s="321"/>
      <c r="D22" s="182"/>
    </row>
    <row r="23" spans="1:4">
      <c r="A23" s="12" t="s">
        <v>45</v>
      </c>
      <c r="B23" s="10" t="s">
        <v>46</v>
      </c>
      <c r="C23" s="321"/>
      <c r="D23" s="1"/>
    </row>
    <row r="24" spans="1:4" ht="27.6">
      <c r="A24" s="12" t="s">
        <v>47</v>
      </c>
      <c r="B24" s="11" t="s">
        <v>48</v>
      </c>
      <c r="C24" s="321"/>
      <c r="D24" s="1"/>
    </row>
    <row r="25" spans="1:4">
      <c r="A25" s="12" t="s">
        <v>49</v>
      </c>
      <c r="B25" s="11" t="s">
        <v>50</v>
      </c>
      <c r="C25" s="321"/>
      <c r="D25" s="1"/>
    </row>
    <row r="26" spans="1:4">
      <c r="A26" s="12" t="s">
        <v>51</v>
      </c>
      <c r="B26" s="11" t="s">
        <v>52</v>
      </c>
      <c r="C26" s="321"/>
      <c r="D26" s="1"/>
    </row>
    <row r="27" spans="1:4" ht="27.6">
      <c r="A27" s="12" t="s">
        <v>53</v>
      </c>
      <c r="B27" s="11" t="s">
        <v>54</v>
      </c>
      <c r="C27" s="321"/>
      <c r="D27" s="1"/>
    </row>
    <row r="28" spans="1:4">
      <c r="A28" s="12" t="s">
        <v>55</v>
      </c>
      <c r="B28" s="10" t="s">
        <v>56</v>
      </c>
      <c r="C28" s="321"/>
      <c r="D28" s="1"/>
    </row>
    <row r="29" spans="1:4">
      <c r="A29" s="2" t="s">
        <v>57</v>
      </c>
      <c r="B29" s="3" t="s">
        <v>58</v>
      </c>
      <c r="C29" s="321"/>
      <c r="D29" s="182"/>
    </row>
    <row r="30" spans="1:4" ht="50.25" customHeight="1">
      <c r="A30" s="12" t="s">
        <v>59</v>
      </c>
      <c r="B30" s="62" t="s">
        <v>546</v>
      </c>
      <c r="C30" s="321"/>
      <c r="D30" s="1"/>
    </row>
    <row r="31" spans="1:4">
      <c r="A31" s="12" t="s">
        <v>60</v>
      </c>
      <c r="B31" s="8" t="s">
        <v>61</v>
      </c>
      <c r="C31" s="321"/>
      <c r="D31" s="1"/>
    </row>
    <row r="32" spans="1:4">
      <c r="A32" s="12" t="s">
        <v>62</v>
      </c>
      <c r="B32" s="8" t="s">
        <v>63</v>
      </c>
      <c r="C32" s="321"/>
      <c r="D32" s="1"/>
    </row>
    <row r="33" spans="1:4">
      <c r="A33" s="12" t="s">
        <v>64</v>
      </c>
      <c r="B33" s="8" t="s">
        <v>65</v>
      </c>
      <c r="C33" s="321"/>
      <c r="D33" s="1"/>
    </row>
    <row r="34" spans="1:4">
      <c r="A34" s="12" t="s">
        <v>66</v>
      </c>
      <c r="B34" s="8" t="s">
        <v>67</v>
      </c>
      <c r="C34" s="321"/>
      <c r="D34" s="1"/>
    </row>
    <row r="35" spans="1:4">
      <c r="A35" s="12" t="s">
        <v>68</v>
      </c>
      <c r="B35" s="8" t="s">
        <v>69</v>
      </c>
      <c r="C35" s="321"/>
      <c r="D35" s="1"/>
    </row>
    <row r="36" spans="1:4">
      <c r="A36" s="225" t="s">
        <v>70</v>
      </c>
      <c r="B36" s="13" t="s">
        <v>71</v>
      </c>
      <c r="C36" s="322"/>
      <c r="D36" s="182"/>
    </row>
    <row r="37" spans="1:4">
      <c r="A37" s="15" t="s">
        <v>72</v>
      </c>
      <c r="B37" s="8" t="s">
        <v>73</v>
      </c>
      <c r="C37" s="16">
        <v>1</v>
      </c>
      <c r="D37" s="1"/>
    </row>
    <row r="38" spans="1:4">
      <c r="A38" s="15" t="s">
        <v>74</v>
      </c>
      <c r="B38" s="8" t="s">
        <v>75</v>
      </c>
      <c r="C38" s="16">
        <v>1</v>
      </c>
      <c r="D38" s="1"/>
    </row>
    <row r="39" spans="1:4">
      <c r="A39" s="15" t="s">
        <v>76</v>
      </c>
      <c r="B39" s="8" t="s">
        <v>77</v>
      </c>
      <c r="C39" s="16">
        <v>1</v>
      </c>
      <c r="D39" s="1"/>
    </row>
    <row r="40" spans="1:4">
      <c r="A40" s="17" t="s">
        <v>78</v>
      </c>
      <c r="B40" s="18" t="s">
        <v>79</v>
      </c>
      <c r="C40" s="14"/>
      <c r="D40" s="182"/>
    </row>
    <row r="41" spans="1:4">
      <c r="A41" s="7" t="s">
        <v>80</v>
      </c>
      <c r="B41" s="19" t="s">
        <v>81</v>
      </c>
      <c r="C41" s="20">
        <v>1</v>
      </c>
      <c r="D41" s="1"/>
    </row>
    <row r="42" spans="1:4">
      <c r="A42" s="7" t="s">
        <v>82</v>
      </c>
      <c r="B42" s="19" t="s">
        <v>83</v>
      </c>
      <c r="C42" s="20">
        <v>1</v>
      </c>
      <c r="D42" s="1"/>
    </row>
    <row r="43" spans="1:4">
      <c r="A43" s="7" t="s">
        <v>84</v>
      </c>
      <c r="B43" s="19" t="s">
        <v>85</v>
      </c>
      <c r="C43" s="20">
        <v>1</v>
      </c>
      <c r="D43" s="1"/>
    </row>
    <row r="44" spans="1:4" ht="27.6">
      <c r="A44" s="7" t="s">
        <v>86</v>
      </c>
      <c r="B44" s="19" t="s">
        <v>606</v>
      </c>
      <c r="C44" s="20">
        <v>1</v>
      </c>
      <c r="D44" s="1"/>
    </row>
    <row r="45" spans="1:4">
      <c r="A45" s="17" t="s">
        <v>88</v>
      </c>
      <c r="B45" s="21" t="s">
        <v>89</v>
      </c>
      <c r="C45" s="22"/>
      <c r="D45" s="182"/>
    </row>
    <row r="46" spans="1:4">
      <c r="A46" s="7" t="s">
        <v>90</v>
      </c>
      <c r="B46" s="19" t="s">
        <v>91</v>
      </c>
      <c r="C46" s="20">
        <v>1</v>
      </c>
      <c r="D46" s="1"/>
    </row>
    <row r="47" spans="1:4">
      <c r="A47" s="7" t="s">
        <v>92</v>
      </c>
      <c r="B47" s="19" t="s">
        <v>93</v>
      </c>
      <c r="C47" s="20">
        <v>1</v>
      </c>
      <c r="D47" s="1"/>
    </row>
    <row r="48" spans="1:4">
      <c r="A48" s="7" t="s">
        <v>94</v>
      </c>
      <c r="B48" s="19" t="s">
        <v>95</v>
      </c>
      <c r="C48" s="20">
        <v>1</v>
      </c>
      <c r="D48" s="1"/>
    </row>
    <row r="49" spans="1:4">
      <c r="A49" s="7" t="s">
        <v>96</v>
      </c>
      <c r="B49" s="19" t="s">
        <v>97</v>
      </c>
      <c r="C49" s="20">
        <v>1</v>
      </c>
      <c r="D49" s="1"/>
    </row>
    <row r="50" spans="1:4">
      <c r="A50" s="7" t="s">
        <v>98</v>
      </c>
      <c r="B50" s="19" t="s">
        <v>619</v>
      </c>
      <c r="C50" s="16">
        <v>1</v>
      </c>
      <c r="D50" s="1"/>
    </row>
    <row r="51" spans="1:4">
      <c r="A51" s="17" t="s">
        <v>100</v>
      </c>
      <c r="B51" s="21" t="s">
        <v>101</v>
      </c>
      <c r="C51" s="22"/>
      <c r="D51" s="182"/>
    </row>
    <row r="52" spans="1:4">
      <c r="A52" s="12" t="s">
        <v>102</v>
      </c>
      <c r="B52" s="19" t="s">
        <v>103</v>
      </c>
      <c r="C52" s="20">
        <v>1</v>
      </c>
      <c r="D52" s="1"/>
    </row>
    <row r="53" spans="1:4">
      <c r="A53" s="12" t="s">
        <v>104</v>
      </c>
      <c r="B53" s="19" t="s">
        <v>105</v>
      </c>
      <c r="C53" s="20">
        <v>1</v>
      </c>
      <c r="D53" s="1"/>
    </row>
    <row r="54" spans="1:4">
      <c r="A54" s="12" t="s">
        <v>106</v>
      </c>
      <c r="B54" s="19" t="s">
        <v>107</v>
      </c>
      <c r="C54" s="20">
        <v>1</v>
      </c>
      <c r="D54" s="1"/>
    </row>
    <row r="55" spans="1:4" ht="42.6">
      <c r="A55" s="225" t="s">
        <v>742</v>
      </c>
      <c r="B55" s="4" t="s">
        <v>642</v>
      </c>
      <c r="C55" s="182"/>
      <c r="D55" s="182"/>
    </row>
    <row r="56" spans="1:4">
      <c r="A56" s="17" t="s">
        <v>743</v>
      </c>
      <c r="B56" s="18" t="s">
        <v>79</v>
      </c>
      <c r="C56" s="14"/>
      <c r="D56" s="182"/>
    </row>
    <row r="57" spans="1:4">
      <c r="A57" s="12" t="s">
        <v>744</v>
      </c>
      <c r="B57" s="19" t="s">
        <v>81</v>
      </c>
      <c r="C57" s="20">
        <v>1</v>
      </c>
    </row>
    <row r="58" spans="1:4">
      <c r="A58" s="12" t="s">
        <v>745</v>
      </c>
      <c r="B58" s="19" t="s">
        <v>83</v>
      </c>
      <c r="C58" s="20">
        <v>1</v>
      </c>
      <c r="D58" s="1"/>
    </row>
    <row r="59" spans="1:4">
      <c r="A59" s="12" t="s">
        <v>746</v>
      </c>
      <c r="B59" s="19" t="s">
        <v>85</v>
      </c>
      <c r="C59" s="20">
        <v>1</v>
      </c>
      <c r="D59" s="1"/>
    </row>
    <row r="60" spans="1:4" ht="27.6">
      <c r="A60" s="12" t="s">
        <v>747</v>
      </c>
      <c r="B60" s="19" t="s">
        <v>606</v>
      </c>
      <c r="C60" s="20">
        <v>1</v>
      </c>
      <c r="D60" s="1"/>
    </row>
    <row r="61" spans="1:4">
      <c r="A61" s="17" t="s">
        <v>748</v>
      </c>
      <c r="B61" s="21" t="s">
        <v>89</v>
      </c>
      <c r="C61" s="22"/>
      <c r="D61" s="182"/>
    </row>
    <row r="62" spans="1:4">
      <c r="A62" s="12" t="s">
        <v>749</v>
      </c>
      <c r="B62" s="19" t="s">
        <v>91</v>
      </c>
      <c r="C62" s="20">
        <v>1</v>
      </c>
      <c r="D62" s="1"/>
    </row>
    <row r="63" spans="1:4">
      <c r="A63" s="12" t="s">
        <v>750</v>
      </c>
      <c r="B63" s="19" t="s">
        <v>93</v>
      </c>
      <c r="C63" s="20">
        <v>1</v>
      </c>
      <c r="D63" s="1"/>
    </row>
    <row r="64" spans="1:4">
      <c r="A64" s="12" t="s">
        <v>751</v>
      </c>
      <c r="B64" s="19" t="s">
        <v>95</v>
      </c>
      <c r="C64" s="20">
        <v>1</v>
      </c>
      <c r="D64" s="1"/>
    </row>
    <row r="65" spans="1:4">
      <c r="A65" s="12" t="s">
        <v>752</v>
      </c>
      <c r="B65" s="19" t="s">
        <v>97</v>
      </c>
      <c r="C65" s="20">
        <v>1</v>
      </c>
      <c r="D65" s="1"/>
    </row>
    <row r="66" spans="1:4">
      <c r="A66" s="12" t="s">
        <v>753</v>
      </c>
      <c r="B66" s="19" t="s">
        <v>99</v>
      </c>
      <c r="C66" s="16">
        <v>1</v>
      </c>
      <c r="D66" s="1"/>
    </row>
    <row r="67" spans="1:4">
      <c r="A67" s="17" t="s">
        <v>754</v>
      </c>
      <c r="B67" s="21" t="s">
        <v>101</v>
      </c>
      <c r="C67" s="22"/>
      <c r="D67" s="182"/>
    </row>
    <row r="68" spans="1:4">
      <c r="A68" s="12" t="s">
        <v>755</v>
      </c>
      <c r="B68" s="19" t="s">
        <v>103</v>
      </c>
      <c r="C68" s="20">
        <v>1</v>
      </c>
      <c r="D68" s="1"/>
    </row>
    <row r="69" spans="1:4">
      <c r="A69" s="12" t="s">
        <v>756</v>
      </c>
      <c r="B69" s="19" t="s">
        <v>105</v>
      </c>
      <c r="C69" s="20">
        <v>1</v>
      </c>
      <c r="D69" s="1"/>
    </row>
    <row r="70" spans="1:4">
      <c r="A70" s="12" t="s">
        <v>757</v>
      </c>
      <c r="B70" s="196" t="s">
        <v>107</v>
      </c>
      <c r="C70" s="165">
        <v>1</v>
      </c>
      <c r="D70" s="103"/>
    </row>
    <row r="71" spans="1:4" ht="55.2">
      <c r="A71" s="12" t="s">
        <v>800</v>
      </c>
      <c r="B71" s="35" t="s">
        <v>1387</v>
      </c>
      <c r="C71" s="20">
        <v>1</v>
      </c>
      <c r="D71" s="1"/>
    </row>
    <row r="73" spans="1:4" ht="55.8">
      <c r="A73" s="315" t="s">
        <v>621</v>
      </c>
      <c r="B73" s="316"/>
      <c r="C73" s="317"/>
      <c r="D73" s="132" t="s">
        <v>622</v>
      </c>
    </row>
    <row r="74" spans="1:4" ht="28.2">
      <c r="A74" s="106" t="s">
        <v>623</v>
      </c>
      <c r="B74" s="133" t="s">
        <v>644</v>
      </c>
      <c r="C74" s="134"/>
      <c r="D74" s="36"/>
    </row>
    <row r="75" spans="1:4" ht="42">
      <c r="A75" s="106" t="s">
        <v>643</v>
      </c>
      <c r="B75" s="135" t="s">
        <v>645</v>
      </c>
      <c r="C75" s="134"/>
      <c r="D75" s="136"/>
    </row>
    <row r="76" spans="1:4">
      <c r="A76" s="137"/>
      <c r="B76" s="138"/>
      <c r="C76" s="139"/>
      <c r="D76" s="31"/>
    </row>
    <row r="77" spans="1:4">
      <c r="A77" s="140"/>
      <c r="B77" s="141"/>
      <c r="C77" s="142"/>
      <c r="D77" s="31"/>
    </row>
    <row r="78" spans="1:4">
      <c r="A78" s="143" t="s">
        <v>630</v>
      </c>
      <c r="B78" s="143" t="s">
        <v>631</v>
      </c>
      <c r="C78" s="144" t="s">
        <v>632</v>
      </c>
      <c r="D78" s="31"/>
    </row>
    <row r="79" spans="1:4">
      <c r="A79" s="145" t="s">
        <v>633</v>
      </c>
      <c r="B79" s="146" t="s">
        <v>703</v>
      </c>
      <c r="C79" s="145">
        <v>80</v>
      </c>
      <c r="D79" s="147"/>
    </row>
    <row r="80" spans="1:4">
      <c r="A80" s="145" t="s">
        <v>623</v>
      </c>
      <c r="B80" s="146" t="s">
        <v>646</v>
      </c>
      <c r="C80" s="145">
        <v>10</v>
      </c>
      <c r="D80" s="147"/>
    </row>
    <row r="81" spans="1:4" ht="27.6">
      <c r="A81" s="145" t="s">
        <v>643</v>
      </c>
      <c r="B81" s="65" t="s">
        <v>647</v>
      </c>
      <c r="C81" s="145">
        <v>10</v>
      </c>
      <c r="D81" s="147"/>
    </row>
    <row r="82" spans="1:4">
      <c r="A82" s="145" t="s">
        <v>638</v>
      </c>
      <c r="B82" s="148" t="s">
        <v>648</v>
      </c>
      <c r="C82" s="145">
        <v>100</v>
      </c>
      <c r="D82" s="147"/>
    </row>
    <row r="83" spans="1:4" ht="15" customHeight="1">
      <c r="A83" s="318" t="s">
        <v>1386</v>
      </c>
      <c r="B83" s="318"/>
      <c r="C83" s="318"/>
      <c r="D83" s="31"/>
    </row>
    <row r="84" spans="1:4">
      <c r="A84" s="319"/>
      <c r="B84" s="319"/>
      <c r="C84" s="319"/>
      <c r="D84" s="31"/>
    </row>
    <row r="85" spans="1:4">
      <c r="A85" s="319"/>
      <c r="B85" s="319"/>
      <c r="C85" s="319"/>
      <c r="D85" s="31"/>
    </row>
    <row r="86" spans="1:4">
      <c r="A86" s="319"/>
      <c r="B86" s="319"/>
      <c r="C86" s="319"/>
      <c r="D86" s="31"/>
    </row>
    <row r="87" spans="1:4">
      <c r="A87" s="319"/>
      <c r="B87" s="319"/>
      <c r="C87" s="319"/>
      <c r="D87" s="31"/>
    </row>
    <row r="88" spans="1:4">
      <c r="A88" s="319"/>
      <c r="B88" s="319"/>
      <c r="C88" s="319"/>
      <c r="D88" s="31"/>
    </row>
    <row r="89" spans="1:4">
      <c r="A89" s="319"/>
      <c r="B89" s="319"/>
      <c r="C89" s="319"/>
      <c r="D89" s="31"/>
    </row>
    <row r="90" spans="1:4">
      <c r="A90" s="319"/>
      <c r="B90" s="319"/>
      <c r="C90" s="319"/>
      <c r="D90" s="31"/>
    </row>
    <row r="91" spans="1:4">
      <c r="A91" s="319"/>
      <c r="B91" s="319"/>
      <c r="C91" s="319"/>
      <c r="D91" s="31"/>
    </row>
    <row r="92" spans="1:4">
      <c r="A92" s="319"/>
      <c r="B92" s="319"/>
      <c r="C92" s="319"/>
      <c r="D92" s="31"/>
    </row>
    <row r="93" spans="1:4">
      <c r="A93" s="319"/>
      <c r="B93" s="319"/>
      <c r="C93" s="319"/>
      <c r="D93" s="31"/>
    </row>
    <row r="94" spans="1:4">
      <c r="A94" s="319"/>
      <c r="B94" s="319"/>
      <c r="C94" s="319"/>
      <c r="D94" s="31"/>
    </row>
    <row r="95" spans="1:4">
      <c r="A95" s="319"/>
      <c r="B95" s="319"/>
      <c r="C95" s="319"/>
      <c r="D95" s="31"/>
    </row>
    <row r="96" spans="1:4">
      <c r="A96" s="319"/>
      <c r="B96" s="319"/>
      <c r="C96" s="319"/>
    </row>
    <row r="97" spans="1:3">
      <c r="A97" s="319"/>
      <c r="B97" s="319"/>
      <c r="C97" s="319"/>
    </row>
    <row r="98" spans="1:3">
      <c r="A98" s="319"/>
      <c r="B98" s="319"/>
      <c r="C98" s="319"/>
    </row>
    <row r="99" spans="1:3">
      <c r="A99" s="319"/>
      <c r="B99" s="319"/>
      <c r="C99" s="319"/>
    </row>
    <row r="100" spans="1:3">
      <c r="A100" s="319"/>
      <c r="B100" s="319"/>
      <c r="C100" s="319"/>
    </row>
  </sheetData>
  <mergeCells count="5">
    <mergeCell ref="A1:C1"/>
    <mergeCell ref="D1:D2"/>
    <mergeCell ref="A73:C73"/>
    <mergeCell ref="A83:C100"/>
    <mergeCell ref="C4:C36"/>
  </mergeCell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17CBC2-9B19-4FA2-BC86-E5F1B2EEDC24}">
  <dimension ref="A1:D58"/>
  <sheetViews>
    <sheetView workbookViewId="0">
      <pane xSplit="3" ySplit="2" topLeftCell="D20" activePane="bottomRight" state="frozen"/>
      <selection pane="topRight" activeCell="D1" sqref="D1"/>
      <selection pane="bottomLeft" activeCell="A3" sqref="A3"/>
      <selection pane="bottomRight" activeCell="B25" sqref="B25"/>
    </sheetView>
  </sheetViews>
  <sheetFormatPr defaultRowHeight="14.4"/>
  <cols>
    <col min="2" max="2" width="50.44140625" customWidth="1"/>
    <col min="3" max="3" width="13.109375" bestFit="1" customWidth="1"/>
    <col min="4" max="4" width="53" customWidth="1"/>
    <col min="5" max="5" width="34.6640625" bestFit="1" customWidth="1"/>
  </cols>
  <sheetData>
    <row r="1" spans="1:4">
      <c r="A1" s="313" t="s">
        <v>149</v>
      </c>
      <c r="B1" s="313"/>
      <c r="C1" s="313"/>
      <c r="D1" s="314" t="s">
        <v>113</v>
      </c>
    </row>
    <row r="2" spans="1:4" ht="28.2">
      <c r="A2" s="2" t="s">
        <v>4</v>
      </c>
      <c r="B2" s="4" t="s">
        <v>5</v>
      </c>
      <c r="C2" s="4" t="s">
        <v>110</v>
      </c>
      <c r="D2" s="314"/>
    </row>
    <row r="3" spans="1:4">
      <c r="A3" s="169" t="s">
        <v>7</v>
      </c>
      <c r="B3" s="170" t="s">
        <v>7</v>
      </c>
      <c r="C3" s="171" t="s">
        <v>7</v>
      </c>
      <c r="D3" s="170" t="s">
        <v>652</v>
      </c>
    </row>
    <row r="4" spans="1:4" ht="27.6">
      <c r="A4" s="35" t="s">
        <v>150</v>
      </c>
      <c r="B4" s="38" t="s">
        <v>144</v>
      </c>
      <c r="C4" s="323">
        <v>10</v>
      </c>
      <c r="D4" s="28" t="s">
        <v>119</v>
      </c>
    </row>
    <row r="5" spans="1:4" ht="27.6">
      <c r="A5" s="34" t="s">
        <v>807</v>
      </c>
      <c r="B5" s="34" t="s">
        <v>120</v>
      </c>
      <c r="C5" s="323"/>
      <c r="D5" s="29"/>
    </row>
    <row r="6" spans="1:4" ht="27.6">
      <c r="A6" s="35" t="s">
        <v>151</v>
      </c>
      <c r="B6" s="35" t="s">
        <v>122</v>
      </c>
      <c r="C6" s="323"/>
      <c r="D6" s="30"/>
    </row>
    <row r="7" spans="1:4" ht="27.6">
      <c r="A7" s="34" t="s">
        <v>808</v>
      </c>
      <c r="B7" s="34" t="s">
        <v>121</v>
      </c>
      <c r="C7" s="323"/>
      <c r="D7" s="29"/>
    </row>
    <row r="8" spans="1:4" ht="15.6">
      <c r="A8" s="35" t="s">
        <v>152</v>
      </c>
      <c r="B8" s="37" t="s">
        <v>123</v>
      </c>
      <c r="C8" s="323"/>
      <c r="D8" s="30"/>
    </row>
    <row r="9" spans="1:4" ht="15.6">
      <c r="A9" s="35" t="s">
        <v>153</v>
      </c>
      <c r="B9" s="37" t="s">
        <v>124</v>
      </c>
      <c r="C9" s="323"/>
      <c r="D9" s="30"/>
    </row>
    <row r="10" spans="1:4" ht="15.6">
      <c r="A10" s="35" t="s">
        <v>154</v>
      </c>
      <c r="B10" s="37" t="s">
        <v>125</v>
      </c>
      <c r="C10" s="323"/>
      <c r="D10" s="30"/>
    </row>
    <row r="11" spans="1:4" ht="15.6">
      <c r="A11" s="35" t="s">
        <v>155</v>
      </c>
      <c r="B11" s="204" t="s">
        <v>126</v>
      </c>
      <c r="C11" s="323"/>
      <c r="D11" s="30"/>
    </row>
    <row r="12" spans="1:4" ht="31.2">
      <c r="A12" s="35" t="s">
        <v>156</v>
      </c>
      <c r="B12" s="204" t="s">
        <v>127</v>
      </c>
      <c r="C12" s="323"/>
      <c r="D12" s="30"/>
    </row>
    <row r="13" spans="1:4" ht="15.6">
      <c r="A13" s="35" t="s">
        <v>157</v>
      </c>
      <c r="B13" s="37" t="s">
        <v>128</v>
      </c>
      <c r="C13" s="323"/>
      <c r="D13" s="25"/>
    </row>
    <row r="14" spans="1:4" ht="46.8">
      <c r="A14" s="35" t="s">
        <v>158</v>
      </c>
      <c r="B14" s="37" t="s">
        <v>129</v>
      </c>
      <c r="C14" s="323"/>
      <c r="D14" s="1"/>
    </row>
    <row r="15" spans="1:4" ht="15.6">
      <c r="A15" s="35" t="s">
        <v>159</v>
      </c>
      <c r="B15" s="37" t="s">
        <v>131</v>
      </c>
      <c r="C15" s="323"/>
      <c r="D15" s="1"/>
    </row>
    <row r="16" spans="1:4" ht="31.2">
      <c r="A16" s="35" t="s">
        <v>160</v>
      </c>
      <c r="B16" s="37" t="s">
        <v>133</v>
      </c>
      <c r="C16" s="323"/>
      <c r="D16" s="1"/>
    </row>
    <row r="17" spans="1:4" ht="31.2">
      <c r="A17" s="35" t="s">
        <v>161</v>
      </c>
      <c r="B17" s="253" t="s">
        <v>135</v>
      </c>
      <c r="C17" s="323"/>
      <c r="D17" s="1"/>
    </row>
    <row r="18" spans="1:4" ht="31.2">
      <c r="A18" s="35" t="s">
        <v>162</v>
      </c>
      <c r="B18" s="37" t="s">
        <v>137</v>
      </c>
      <c r="C18" s="323"/>
      <c r="D18" s="1"/>
    </row>
    <row r="19" spans="1:4" ht="31.2">
      <c r="A19" s="35" t="s">
        <v>163</v>
      </c>
      <c r="B19" s="37" t="s">
        <v>139</v>
      </c>
      <c r="C19" s="323"/>
      <c r="D19" s="1"/>
    </row>
    <row r="20" spans="1:4" ht="28.2">
      <c r="A20" s="34" t="s">
        <v>806</v>
      </c>
      <c r="B20" s="13" t="s">
        <v>71</v>
      </c>
      <c r="C20" s="39"/>
      <c r="D20" s="39"/>
    </row>
    <row r="21" spans="1:4" ht="42">
      <c r="A21" s="35" t="s">
        <v>164</v>
      </c>
      <c r="B21" s="8" t="s">
        <v>140</v>
      </c>
      <c r="C21" s="20">
        <v>1</v>
      </c>
      <c r="D21" s="1"/>
    </row>
    <row r="22" spans="1:4" ht="56.4">
      <c r="A22" s="254" t="s">
        <v>141</v>
      </c>
      <c r="B22" s="4" t="s">
        <v>805</v>
      </c>
      <c r="C22" s="39"/>
      <c r="D22" s="39"/>
    </row>
    <row r="23" spans="1:4" ht="42">
      <c r="A23" s="255" t="s">
        <v>142</v>
      </c>
      <c r="B23" s="8" t="s">
        <v>140</v>
      </c>
      <c r="C23" s="20">
        <v>1</v>
      </c>
      <c r="D23" s="1"/>
    </row>
    <row r="24" spans="1:4">
      <c r="A24" s="35" t="s">
        <v>706</v>
      </c>
      <c r="B24" s="35" t="s">
        <v>143</v>
      </c>
      <c r="C24" s="20">
        <v>1</v>
      </c>
      <c r="D24" s="1"/>
    </row>
    <row r="25" spans="1:4" ht="69">
      <c r="A25" s="35" t="s">
        <v>708</v>
      </c>
      <c r="B25" s="35" t="s">
        <v>1387</v>
      </c>
      <c r="C25" s="1"/>
      <c r="D25" s="1"/>
    </row>
    <row r="28" spans="1:4" ht="55.8">
      <c r="A28" s="315" t="s">
        <v>621</v>
      </c>
      <c r="B28" s="316"/>
      <c r="C28" s="317"/>
      <c r="D28" s="132" t="s">
        <v>622</v>
      </c>
    </row>
    <row r="29" spans="1:4" ht="28.2">
      <c r="A29" s="106" t="s">
        <v>623</v>
      </c>
      <c r="B29" s="133" t="s">
        <v>644</v>
      </c>
      <c r="C29" s="134"/>
      <c r="D29" s="36"/>
    </row>
    <row r="30" spans="1:4" ht="42">
      <c r="A30" s="106" t="s">
        <v>643</v>
      </c>
      <c r="B30" s="135" t="s">
        <v>645</v>
      </c>
      <c r="C30" s="134"/>
      <c r="D30" s="136"/>
    </row>
    <row r="31" spans="1:4">
      <c r="A31" s="137"/>
      <c r="B31" s="138"/>
      <c r="C31" s="139"/>
      <c r="D31" s="31"/>
    </row>
    <row r="32" spans="1:4">
      <c r="A32" s="140"/>
      <c r="B32" s="141"/>
      <c r="C32" s="142"/>
      <c r="D32" s="31"/>
    </row>
    <row r="33" spans="1:4">
      <c r="A33" s="143" t="s">
        <v>630</v>
      </c>
      <c r="B33" s="143" t="s">
        <v>631</v>
      </c>
      <c r="C33" s="144" t="s">
        <v>632</v>
      </c>
      <c r="D33" s="31"/>
    </row>
    <row r="34" spans="1:4">
      <c r="A34" s="145" t="s">
        <v>633</v>
      </c>
      <c r="B34" s="146" t="s">
        <v>703</v>
      </c>
      <c r="C34" s="145">
        <v>80</v>
      </c>
      <c r="D34" s="147"/>
    </row>
    <row r="35" spans="1:4">
      <c r="A35" s="145" t="s">
        <v>623</v>
      </c>
      <c r="B35" s="146" t="s">
        <v>646</v>
      </c>
      <c r="C35" s="145">
        <v>10</v>
      </c>
      <c r="D35" s="147"/>
    </row>
    <row r="36" spans="1:4" ht="41.4">
      <c r="A36" s="145" t="s">
        <v>643</v>
      </c>
      <c r="B36" s="65" t="s">
        <v>647</v>
      </c>
      <c r="C36" s="145">
        <v>10</v>
      </c>
      <c r="D36" s="147"/>
    </row>
    <row r="37" spans="1:4">
      <c r="A37" s="145" t="s">
        <v>638</v>
      </c>
      <c r="B37" s="148" t="s">
        <v>648</v>
      </c>
      <c r="C37" s="145">
        <v>100</v>
      </c>
      <c r="D37" s="147"/>
    </row>
    <row r="38" spans="1:4" ht="15" customHeight="1">
      <c r="A38" s="318" t="s">
        <v>1386</v>
      </c>
      <c r="B38" s="318"/>
      <c r="C38" s="318"/>
      <c r="D38" s="31"/>
    </row>
    <row r="39" spans="1:4">
      <c r="A39" s="319"/>
      <c r="B39" s="319"/>
      <c r="C39" s="319"/>
      <c r="D39" s="266"/>
    </row>
    <row r="40" spans="1:4">
      <c r="A40" s="319"/>
      <c r="B40" s="319"/>
      <c r="C40" s="319"/>
      <c r="D40" s="31"/>
    </row>
    <row r="41" spans="1:4">
      <c r="A41" s="319"/>
      <c r="B41" s="319"/>
      <c r="C41" s="319"/>
      <c r="D41" s="31"/>
    </row>
    <row r="42" spans="1:4">
      <c r="A42" s="319"/>
      <c r="B42" s="319"/>
      <c r="C42" s="319"/>
      <c r="D42" s="31"/>
    </row>
    <row r="43" spans="1:4">
      <c r="A43" s="319"/>
      <c r="B43" s="319"/>
      <c r="C43" s="319"/>
      <c r="D43" s="31"/>
    </row>
    <row r="44" spans="1:4">
      <c r="A44" s="319"/>
      <c r="B44" s="319"/>
      <c r="C44" s="319"/>
      <c r="D44" s="31"/>
    </row>
    <row r="45" spans="1:4">
      <c r="A45" s="319"/>
      <c r="B45" s="319"/>
      <c r="C45" s="319"/>
      <c r="D45" s="31"/>
    </row>
    <row r="46" spans="1:4">
      <c r="A46" s="319"/>
      <c r="B46" s="319"/>
      <c r="C46" s="319"/>
      <c r="D46" s="31"/>
    </row>
    <row r="47" spans="1:4">
      <c r="A47" s="319"/>
      <c r="B47" s="319"/>
      <c r="C47" s="319"/>
      <c r="D47" s="31"/>
    </row>
    <row r="48" spans="1:4">
      <c r="A48" s="319"/>
      <c r="B48" s="319"/>
      <c r="C48" s="319"/>
      <c r="D48" s="31"/>
    </row>
    <row r="49" spans="1:4">
      <c r="A49" s="319"/>
      <c r="B49" s="319"/>
      <c r="C49" s="319"/>
      <c r="D49" s="31"/>
    </row>
    <row r="50" spans="1:4">
      <c r="A50" s="319"/>
      <c r="B50" s="319"/>
      <c r="C50" s="319"/>
      <c r="D50" s="31"/>
    </row>
    <row r="51" spans="1:4">
      <c r="A51" s="319"/>
      <c r="B51" s="319"/>
      <c r="C51" s="319"/>
    </row>
    <row r="52" spans="1:4">
      <c r="A52" s="319"/>
      <c r="B52" s="319"/>
      <c r="C52" s="319"/>
    </row>
    <row r="53" spans="1:4">
      <c r="A53" s="319"/>
      <c r="B53" s="319"/>
      <c r="C53" s="319"/>
    </row>
    <row r="54" spans="1:4">
      <c r="A54" s="319"/>
      <c r="B54" s="319"/>
      <c r="C54" s="319"/>
    </row>
    <row r="55" spans="1:4">
      <c r="A55" s="319"/>
      <c r="B55" s="319"/>
      <c r="C55" s="319"/>
    </row>
    <row r="56" spans="1:4">
      <c r="A56" s="319"/>
      <c r="B56" s="319"/>
      <c r="C56" s="319"/>
    </row>
    <row r="57" spans="1:4">
      <c r="A57" s="319"/>
      <c r="B57" s="319"/>
      <c r="C57" s="319"/>
    </row>
    <row r="58" spans="1:4">
      <c r="A58" s="319"/>
      <c r="B58" s="319"/>
      <c r="C58" s="319"/>
    </row>
  </sheetData>
  <mergeCells count="5">
    <mergeCell ref="D1:D2"/>
    <mergeCell ref="A1:C1"/>
    <mergeCell ref="C4:C19"/>
    <mergeCell ref="A28:C28"/>
    <mergeCell ref="A38:C58"/>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03405A-C9A2-4996-A954-C78E07D4A00B}">
  <dimension ref="A1:D69"/>
  <sheetViews>
    <sheetView zoomScale="85" zoomScaleNormal="85" workbookViewId="0">
      <pane xSplit="3" ySplit="2" topLeftCell="D31" activePane="bottomRight" state="frozen"/>
      <selection pane="topRight" activeCell="D1" sqref="D1"/>
      <selection pane="bottomLeft" activeCell="A3" sqref="A3"/>
      <selection pane="bottomRight" activeCell="B36" sqref="B36"/>
    </sheetView>
  </sheetViews>
  <sheetFormatPr defaultRowHeight="14.4"/>
  <cols>
    <col min="2" max="2" width="60.33203125" customWidth="1"/>
    <col min="3" max="3" width="13.109375" bestFit="1" customWidth="1"/>
    <col min="4" max="4" width="75" customWidth="1"/>
  </cols>
  <sheetData>
    <row r="1" spans="1:4" ht="15" customHeight="1">
      <c r="A1" s="325" t="s">
        <v>969</v>
      </c>
      <c r="B1" s="325"/>
      <c r="C1" s="325"/>
      <c r="D1" s="324" t="s">
        <v>113</v>
      </c>
    </row>
    <row r="2" spans="1:4" ht="28.2">
      <c r="A2" s="166" t="s">
        <v>4</v>
      </c>
      <c r="B2" s="167" t="s">
        <v>5</v>
      </c>
      <c r="C2" s="168" t="s">
        <v>110</v>
      </c>
      <c r="D2" s="324"/>
    </row>
    <row r="3" spans="1:4">
      <c r="A3" s="169" t="s">
        <v>7</v>
      </c>
      <c r="B3" s="170" t="s">
        <v>7</v>
      </c>
      <c r="C3" s="171" t="s">
        <v>7</v>
      </c>
      <c r="D3" s="170" t="s">
        <v>652</v>
      </c>
    </row>
    <row r="4" spans="1:4">
      <c r="A4" s="51" t="s">
        <v>146</v>
      </c>
      <c r="B4" s="52" t="s">
        <v>701</v>
      </c>
      <c r="C4" s="326">
        <v>20</v>
      </c>
      <c r="D4" s="23" t="s">
        <v>119</v>
      </c>
    </row>
    <row r="5" spans="1:4">
      <c r="A5" s="172" t="s">
        <v>187</v>
      </c>
      <c r="B5" s="53" t="s">
        <v>120</v>
      </c>
      <c r="C5" s="327"/>
      <c r="D5" s="53"/>
    </row>
    <row r="6" spans="1:4" ht="27.6">
      <c r="A6" s="56" t="s">
        <v>188</v>
      </c>
      <c r="B6" s="54" t="s">
        <v>207</v>
      </c>
      <c r="C6" s="327"/>
      <c r="D6" s="1"/>
    </row>
    <row r="7" spans="1:4">
      <c r="A7" s="172" t="s">
        <v>189</v>
      </c>
      <c r="B7" s="53" t="s">
        <v>121</v>
      </c>
      <c r="C7" s="327"/>
      <c r="D7" s="53"/>
    </row>
    <row r="8" spans="1:4">
      <c r="A8" s="56" t="s">
        <v>190</v>
      </c>
      <c r="B8" s="55" t="s">
        <v>209</v>
      </c>
      <c r="C8" s="327"/>
      <c r="D8" s="1"/>
    </row>
    <row r="9" spans="1:4">
      <c r="A9" s="56" t="s">
        <v>191</v>
      </c>
      <c r="B9" s="55" t="s">
        <v>211</v>
      </c>
      <c r="C9" s="327"/>
      <c r="D9" s="1"/>
    </row>
    <row r="10" spans="1:4" ht="41.4">
      <c r="A10" s="56" t="s">
        <v>192</v>
      </c>
      <c r="B10" s="55" t="s">
        <v>213</v>
      </c>
      <c r="C10" s="327"/>
      <c r="D10" s="1"/>
    </row>
    <row r="11" spans="1:4" ht="27.6">
      <c r="A11" s="56" t="s">
        <v>193</v>
      </c>
      <c r="B11" s="55" t="s">
        <v>215</v>
      </c>
      <c r="C11" s="327"/>
      <c r="D11" s="1"/>
    </row>
    <row r="12" spans="1:4">
      <c r="A12" s="56" t="s">
        <v>194</v>
      </c>
      <c r="B12" s="55" t="s">
        <v>217</v>
      </c>
      <c r="C12" s="327"/>
      <c r="D12" s="1"/>
    </row>
    <row r="13" spans="1:4" ht="27.6">
      <c r="A13" s="56" t="s">
        <v>970</v>
      </c>
      <c r="B13" s="55" t="s">
        <v>219</v>
      </c>
      <c r="C13" s="327"/>
      <c r="D13" s="1"/>
    </row>
    <row r="14" spans="1:4">
      <c r="A14" s="56" t="s">
        <v>195</v>
      </c>
      <c r="B14" s="55" t="s">
        <v>221</v>
      </c>
      <c r="C14" s="327"/>
      <c r="D14" s="1"/>
    </row>
    <row r="15" spans="1:4">
      <c r="A15" s="56" t="s">
        <v>196</v>
      </c>
      <c r="B15" s="54" t="s">
        <v>222</v>
      </c>
      <c r="C15" s="327"/>
      <c r="D15" s="1"/>
    </row>
    <row r="16" spans="1:4">
      <c r="A16" s="56" t="s">
        <v>197</v>
      </c>
      <c r="B16" s="54" t="s">
        <v>223</v>
      </c>
      <c r="C16" s="327"/>
      <c r="D16" s="1"/>
    </row>
    <row r="17" spans="1:4">
      <c r="A17" s="56" t="s">
        <v>198</v>
      </c>
      <c r="B17" s="54" t="s">
        <v>224</v>
      </c>
      <c r="C17" s="327"/>
      <c r="D17" s="1"/>
    </row>
    <row r="18" spans="1:4" ht="27.6">
      <c r="A18" s="56" t="s">
        <v>199</v>
      </c>
      <c r="B18" s="54" t="s">
        <v>225</v>
      </c>
      <c r="C18" s="327"/>
      <c r="D18" s="1"/>
    </row>
    <row r="19" spans="1:4" ht="27.6">
      <c r="A19" s="56" t="s">
        <v>200</v>
      </c>
      <c r="B19" s="54" t="s">
        <v>226</v>
      </c>
      <c r="C19" s="327"/>
      <c r="D19" s="1"/>
    </row>
    <row r="20" spans="1:4">
      <c r="A20" s="56" t="s">
        <v>201</v>
      </c>
      <c r="B20" s="54" t="s">
        <v>228</v>
      </c>
      <c r="C20" s="327"/>
      <c r="D20" s="1"/>
    </row>
    <row r="21" spans="1:4">
      <c r="A21" s="56" t="s">
        <v>202</v>
      </c>
      <c r="B21" s="54" t="s">
        <v>230</v>
      </c>
      <c r="C21" s="327"/>
      <c r="D21" s="1"/>
    </row>
    <row r="22" spans="1:4">
      <c r="A22" s="173" t="s">
        <v>203</v>
      </c>
      <c r="B22" s="13" t="s">
        <v>231</v>
      </c>
      <c r="C22" s="327"/>
      <c r="D22" s="53"/>
    </row>
    <row r="23" spans="1:4">
      <c r="A23" s="56" t="s">
        <v>204</v>
      </c>
      <c r="B23" s="54" t="s">
        <v>232</v>
      </c>
      <c r="C23" s="327"/>
      <c r="D23" s="1"/>
    </row>
    <row r="24" spans="1:4">
      <c r="A24" s="56" t="s">
        <v>205</v>
      </c>
      <c r="B24" s="54" t="s">
        <v>233</v>
      </c>
      <c r="C24" s="327"/>
      <c r="D24" s="1"/>
    </row>
    <row r="25" spans="1:4">
      <c r="A25" s="56" t="s">
        <v>971</v>
      </c>
      <c r="B25" s="54" t="s">
        <v>234</v>
      </c>
      <c r="C25" s="327"/>
      <c r="D25" s="1"/>
    </row>
    <row r="26" spans="1:4">
      <c r="A26" s="174" t="s">
        <v>206</v>
      </c>
      <c r="B26" s="54" t="s">
        <v>235</v>
      </c>
      <c r="C26" s="327"/>
      <c r="D26" s="1"/>
    </row>
    <row r="27" spans="1:4">
      <c r="A27" s="174" t="s">
        <v>972</v>
      </c>
      <c r="B27" s="57" t="s">
        <v>236</v>
      </c>
      <c r="C27" s="327"/>
      <c r="D27" s="1"/>
    </row>
    <row r="28" spans="1:4" ht="28.2">
      <c r="A28" s="172" t="s">
        <v>973</v>
      </c>
      <c r="B28" s="13" t="s">
        <v>237</v>
      </c>
      <c r="C28" s="327"/>
      <c r="D28" s="53"/>
    </row>
    <row r="29" spans="1:4">
      <c r="A29" s="56" t="s">
        <v>974</v>
      </c>
      <c r="B29" s="54" t="s">
        <v>2</v>
      </c>
      <c r="C29" s="327"/>
      <c r="D29" s="1"/>
    </row>
    <row r="30" spans="1:4" ht="42">
      <c r="A30" s="175" t="s">
        <v>975</v>
      </c>
      <c r="B30" s="176" t="s">
        <v>698</v>
      </c>
      <c r="C30" s="327"/>
      <c r="D30" s="53"/>
    </row>
    <row r="31" spans="1:4">
      <c r="A31" s="56" t="s">
        <v>976</v>
      </c>
      <c r="B31" s="54" t="s">
        <v>238</v>
      </c>
      <c r="C31" s="177">
        <v>1</v>
      </c>
      <c r="D31" s="1"/>
    </row>
    <row r="32" spans="1:4" ht="27.6">
      <c r="A32" s="56" t="s">
        <v>977</v>
      </c>
      <c r="B32" s="54" t="s">
        <v>239</v>
      </c>
      <c r="C32" s="177">
        <v>1</v>
      </c>
      <c r="D32" s="1"/>
    </row>
    <row r="33" spans="1:4" ht="27.6">
      <c r="A33" s="56" t="s">
        <v>978</v>
      </c>
      <c r="B33" s="54" t="s">
        <v>240</v>
      </c>
      <c r="C33" s="177">
        <v>1</v>
      </c>
      <c r="D33" s="1"/>
    </row>
    <row r="34" spans="1:4">
      <c r="A34" s="56" t="s">
        <v>979</v>
      </c>
      <c r="B34" s="54" t="s">
        <v>241</v>
      </c>
      <c r="C34" s="177">
        <v>1</v>
      </c>
      <c r="D34" s="1"/>
    </row>
    <row r="35" spans="1:4" ht="56.4">
      <c r="A35" s="175" t="s">
        <v>980</v>
      </c>
      <c r="B35" s="167" t="s">
        <v>699</v>
      </c>
      <c r="C35" s="178"/>
      <c r="D35" s="53"/>
    </row>
    <row r="36" spans="1:4" ht="55.2">
      <c r="A36" s="56" t="s">
        <v>981</v>
      </c>
      <c r="B36" s="35" t="s">
        <v>1387</v>
      </c>
      <c r="C36" s="177">
        <v>1</v>
      </c>
      <c r="D36" s="1"/>
    </row>
    <row r="39" spans="1:4" ht="49.5" customHeight="1">
      <c r="A39" s="315" t="s">
        <v>621</v>
      </c>
      <c r="B39" s="316"/>
      <c r="C39" s="317"/>
      <c r="D39" s="132" t="s">
        <v>622</v>
      </c>
    </row>
    <row r="40" spans="1:4" ht="28.2">
      <c r="A40" s="106" t="s">
        <v>623</v>
      </c>
      <c r="B40" s="133" t="s">
        <v>644</v>
      </c>
      <c r="C40" s="134"/>
      <c r="D40" s="36"/>
    </row>
    <row r="41" spans="1:4" ht="42">
      <c r="A41" s="106" t="s">
        <v>643</v>
      </c>
      <c r="B41" s="135" t="s">
        <v>645</v>
      </c>
      <c r="C41" s="134"/>
      <c r="D41" s="136"/>
    </row>
    <row r="42" spans="1:4">
      <c r="A42" s="137"/>
      <c r="B42" s="138"/>
      <c r="C42" s="139"/>
      <c r="D42" s="31"/>
    </row>
    <row r="43" spans="1:4">
      <c r="A43" s="140"/>
      <c r="B43" s="141"/>
      <c r="C43" s="142"/>
      <c r="D43" s="31"/>
    </row>
    <row r="44" spans="1:4">
      <c r="A44" s="143" t="s">
        <v>630</v>
      </c>
      <c r="B44" s="143" t="s">
        <v>631</v>
      </c>
      <c r="C44" s="144" t="s">
        <v>632</v>
      </c>
      <c r="D44" s="31"/>
    </row>
    <row r="45" spans="1:4">
      <c r="A45" s="145" t="s">
        <v>633</v>
      </c>
      <c r="B45" s="146" t="s">
        <v>703</v>
      </c>
      <c r="C45" s="145">
        <v>80</v>
      </c>
      <c r="D45" s="147"/>
    </row>
    <row r="46" spans="1:4">
      <c r="A46" s="145" t="s">
        <v>623</v>
      </c>
      <c r="B46" s="146" t="s">
        <v>646</v>
      </c>
      <c r="C46" s="145">
        <v>10</v>
      </c>
      <c r="D46" s="147"/>
    </row>
    <row r="47" spans="1:4" ht="27.6">
      <c r="A47" s="145" t="s">
        <v>643</v>
      </c>
      <c r="B47" s="65" t="s">
        <v>647</v>
      </c>
      <c r="C47" s="145">
        <v>10</v>
      </c>
      <c r="D47" s="147"/>
    </row>
    <row r="48" spans="1:4">
      <c r="A48" s="145" t="s">
        <v>638</v>
      </c>
      <c r="B48" s="148" t="s">
        <v>648</v>
      </c>
      <c r="C48" s="145">
        <v>100</v>
      </c>
      <c r="D48" s="147"/>
    </row>
    <row r="49" spans="1:4" ht="15" customHeight="1">
      <c r="A49" s="318" t="s">
        <v>1386</v>
      </c>
      <c r="B49" s="318"/>
      <c r="C49" s="318"/>
      <c r="D49" s="31"/>
    </row>
    <row r="50" spans="1:4">
      <c r="A50" s="319"/>
      <c r="B50" s="319"/>
      <c r="C50" s="319"/>
      <c r="D50" s="31"/>
    </row>
    <row r="51" spans="1:4">
      <c r="A51" s="319"/>
      <c r="B51" s="319"/>
      <c r="C51" s="319"/>
      <c r="D51" s="31"/>
    </row>
    <row r="52" spans="1:4">
      <c r="A52" s="319"/>
      <c r="B52" s="319"/>
      <c r="C52" s="319"/>
      <c r="D52" s="31"/>
    </row>
    <row r="53" spans="1:4">
      <c r="A53" s="319"/>
      <c r="B53" s="319"/>
      <c r="C53" s="319"/>
      <c r="D53" s="31"/>
    </row>
    <row r="54" spans="1:4">
      <c r="A54" s="319"/>
      <c r="B54" s="319"/>
      <c r="C54" s="319"/>
      <c r="D54" s="31"/>
    </row>
    <row r="55" spans="1:4">
      <c r="A55" s="319"/>
      <c r="B55" s="319"/>
      <c r="C55" s="319"/>
      <c r="D55" s="31"/>
    </row>
    <row r="56" spans="1:4">
      <c r="A56" s="319"/>
      <c r="B56" s="319"/>
      <c r="C56" s="319"/>
      <c r="D56" s="31"/>
    </row>
    <row r="57" spans="1:4">
      <c r="A57" s="319"/>
      <c r="B57" s="319"/>
      <c r="C57" s="319"/>
      <c r="D57" s="31"/>
    </row>
    <row r="58" spans="1:4">
      <c r="A58" s="319"/>
      <c r="B58" s="319"/>
      <c r="C58" s="319"/>
      <c r="D58" s="31"/>
    </row>
    <row r="59" spans="1:4">
      <c r="A59" s="319"/>
      <c r="B59" s="319"/>
      <c r="C59" s="319"/>
      <c r="D59" s="31"/>
    </row>
    <row r="60" spans="1:4">
      <c r="A60" s="319"/>
      <c r="B60" s="319"/>
      <c r="C60" s="319"/>
      <c r="D60" s="31"/>
    </row>
    <row r="61" spans="1:4">
      <c r="A61" s="319"/>
      <c r="B61" s="319"/>
      <c r="C61" s="319"/>
      <c r="D61" s="31"/>
    </row>
    <row r="62" spans="1:4">
      <c r="A62" s="319"/>
      <c r="B62" s="319"/>
      <c r="C62" s="319"/>
    </row>
    <row r="63" spans="1:4">
      <c r="A63" s="319"/>
      <c r="B63" s="319"/>
      <c r="C63" s="319"/>
    </row>
    <row r="64" spans="1:4">
      <c r="A64" s="319"/>
      <c r="B64" s="319"/>
      <c r="C64" s="319"/>
    </row>
    <row r="65" spans="1:3">
      <c r="A65" s="319"/>
      <c r="B65" s="319"/>
      <c r="C65" s="319"/>
    </row>
    <row r="66" spans="1:3">
      <c r="A66" s="319"/>
      <c r="B66" s="319"/>
      <c r="C66" s="319"/>
    </row>
    <row r="67" spans="1:3">
      <c r="A67" s="319"/>
      <c r="B67" s="319"/>
      <c r="C67" s="319"/>
    </row>
    <row r="68" spans="1:3">
      <c r="A68" s="319"/>
      <c r="B68" s="319"/>
      <c r="C68" s="319"/>
    </row>
    <row r="69" spans="1:3">
      <c r="A69" s="319"/>
      <c r="B69" s="319"/>
      <c r="C69" s="319"/>
    </row>
  </sheetData>
  <mergeCells count="5">
    <mergeCell ref="D1:D2"/>
    <mergeCell ref="A1:C1"/>
    <mergeCell ref="C4:C30"/>
    <mergeCell ref="A39:C39"/>
    <mergeCell ref="A49:C69"/>
  </mergeCell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287A75-BFAD-457D-91F2-9808BF333F0A}">
  <dimension ref="A1:D63"/>
  <sheetViews>
    <sheetView zoomScale="87" zoomScaleNormal="87" workbookViewId="0">
      <pane xSplit="3" ySplit="2" topLeftCell="D27" activePane="bottomRight" state="frozen"/>
      <selection pane="topRight" activeCell="D1" sqref="D1"/>
      <selection pane="bottomLeft" activeCell="A3" sqref="A3"/>
      <selection pane="bottomRight" activeCell="B31" sqref="B31"/>
    </sheetView>
  </sheetViews>
  <sheetFormatPr defaultRowHeight="14.4"/>
  <cols>
    <col min="2" max="2" width="60.6640625" customWidth="1"/>
    <col min="3" max="3" width="13.109375" bestFit="1" customWidth="1"/>
    <col min="4" max="4" width="81.88671875" customWidth="1"/>
  </cols>
  <sheetData>
    <row r="1" spans="1:4">
      <c r="A1" s="313" t="s">
        <v>982</v>
      </c>
      <c r="B1" s="313"/>
      <c r="C1" s="313"/>
      <c r="D1" s="324" t="s">
        <v>113</v>
      </c>
    </row>
    <row r="2" spans="1:4" ht="28.2">
      <c r="A2" s="2" t="s">
        <v>4</v>
      </c>
      <c r="B2" s="3" t="s">
        <v>5</v>
      </c>
      <c r="C2" s="4" t="s">
        <v>110</v>
      </c>
      <c r="D2" s="324"/>
    </row>
    <row r="3" spans="1:4">
      <c r="A3" s="169" t="s">
        <v>7</v>
      </c>
      <c r="B3" s="170" t="s">
        <v>7</v>
      </c>
      <c r="C3" s="171" t="s">
        <v>7</v>
      </c>
      <c r="D3" s="170" t="s">
        <v>652</v>
      </c>
    </row>
    <row r="4" spans="1:4">
      <c r="A4" s="7" t="s">
        <v>983</v>
      </c>
      <c r="B4" s="58" t="s">
        <v>704</v>
      </c>
      <c r="C4" s="320">
        <v>10</v>
      </c>
      <c r="D4" s="23" t="s">
        <v>119</v>
      </c>
    </row>
    <row r="5" spans="1:4" ht="27.6">
      <c r="A5" s="59" t="s">
        <v>984</v>
      </c>
      <c r="B5" s="60" t="s">
        <v>120</v>
      </c>
      <c r="C5" s="321"/>
      <c r="D5" s="60"/>
    </row>
    <row r="6" spans="1:4">
      <c r="A6" s="61" t="s">
        <v>985</v>
      </c>
      <c r="B6" s="62" t="s">
        <v>242</v>
      </c>
      <c r="C6" s="321"/>
      <c r="D6" s="1"/>
    </row>
    <row r="7" spans="1:4" ht="27.6">
      <c r="A7" s="59" t="s">
        <v>986</v>
      </c>
      <c r="B7" s="60" t="s">
        <v>121</v>
      </c>
      <c r="C7" s="321"/>
      <c r="D7" s="60"/>
    </row>
    <row r="8" spans="1:4">
      <c r="A8" s="61" t="s">
        <v>208</v>
      </c>
      <c r="B8" s="35" t="s">
        <v>244</v>
      </c>
      <c r="C8" s="321"/>
      <c r="D8" s="1"/>
    </row>
    <row r="9" spans="1:4">
      <c r="A9" s="61" t="s">
        <v>210</v>
      </c>
      <c r="B9" s="35" t="s">
        <v>246</v>
      </c>
      <c r="C9" s="321"/>
      <c r="D9" s="1"/>
    </row>
    <row r="10" spans="1:4" ht="27.6">
      <c r="A10" s="61" t="s">
        <v>212</v>
      </c>
      <c r="B10" s="35" t="s">
        <v>248</v>
      </c>
      <c r="C10" s="321"/>
      <c r="D10" s="1"/>
    </row>
    <row r="11" spans="1:4">
      <c r="A11" s="61" t="s">
        <v>214</v>
      </c>
      <c r="B11" s="35" t="s">
        <v>250</v>
      </c>
      <c r="C11" s="321"/>
      <c r="D11" s="1"/>
    </row>
    <row r="12" spans="1:4" ht="27.6">
      <c r="A12" s="61" t="s">
        <v>216</v>
      </c>
      <c r="B12" s="35" t="s">
        <v>252</v>
      </c>
      <c r="C12" s="321"/>
      <c r="D12" s="1"/>
    </row>
    <row r="13" spans="1:4">
      <c r="A13" s="61" t="s">
        <v>218</v>
      </c>
      <c r="B13" s="35" t="s">
        <v>254</v>
      </c>
      <c r="C13" s="321"/>
      <c r="D13" s="1"/>
    </row>
    <row r="14" spans="1:4">
      <c r="A14" s="61" t="s">
        <v>220</v>
      </c>
      <c r="B14" s="35" t="s">
        <v>256</v>
      </c>
      <c r="C14" s="321"/>
      <c r="D14" s="1"/>
    </row>
    <row r="15" spans="1:4">
      <c r="A15" s="61" t="s">
        <v>130</v>
      </c>
      <c r="B15" s="35" t="s">
        <v>258</v>
      </c>
      <c r="C15" s="321"/>
      <c r="D15" s="1"/>
    </row>
    <row r="16" spans="1:4" ht="27.6">
      <c r="A16" s="61" t="s">
        <v>132</v>
      </c>
      <c r="B16" s="35" t="s">
        <v>260</v>
      </c>
      <c r="C16" s="321"/>
      <c r="D16" s="1"/>
    </row>
    <row r="17" spans="1:4" ht="27.6">
      <c r="A17" s="61" t="s">
        <v>134</v>
      </c>
      <c r="B17" s="35" t="s">
        <v>262</v>
      </c>
      <c r="C17" s="321"/>
      <c r="D17" s="1"/>
    </row>
    <row r="18" spans="1:4" ht="27.6">
      <c r="A18" s="61" t="s">
        <v>136</v>
      </c>
      <c r="B18" s="35" t="s">
        <v>263</v>
      </c>
      <c r="C18" s="321"/>
      <c r="D18" s="1"/>
    </row>
    <row r="19" spans="1:4" ht="27.6">
      <c r="A19" s="61" t="s">
        <v>138</v>
      </c>
      <c r="B19" s="35" t="s">
        <v>265</v>
      </c>
      <c r="C19" s="321"/>
      <c r="D19" s="1"/>
    </row>
    <row r="20" spans="1:4">
      <c r="A20" s="61" t="s">
        <v>227</v>
      </c>
      <c r="B20" s="35" t="s">
        <v>266</v>
      </c>
      <c r="C20" s="321"/>
      <c r="D20" s="1"/>
    </row>
    <row r="21" spans="1:4">
      <c r="A21" s="61" t="s">
        <v>229</v>
      </c>
      <c r="B21" s="35" t="s">
        <v>267</v>
      </c>
      <c r="C21" s="321"/>
      <c r="D21" s="1"/>
    </row>
    <row r="22" spans="1:4" ht="28.2">
      <c r="A22" s="63" t="s">
        <v>987</v>
      </c>
      <c r="B22" s="13" t="s">
        <v>71</v>
      </c>
      <c r="C22" s="321"/>
      <c r="D22" s="60"/>
    </row>
    <row r="23" spans="1:4" ht="27.6">
      <c r="A23" s="61" t="s">
        <v>988</v>
      </c>
      <c r="B23" s="35" t="s">
        <v>268</v>
      </c>
      <c r="C23" s="20">
        <v>1</v>
      </c>
      <c r="D23" s="1"/>
    </row>
    <row r="24" spans="1:4" ht="41.4">
      <c r="A24" s="61" t="s">
        <v>989</v>
      </c>
      <c r="B24" s="35" t="s">
        <v>269</v>
      </c>
      <c r="C24" s="20">
        <v>1</v>
      </c>
      <c r="D24" s="1"/>
    </row>
    <row r="25" spans="1:4" ht="41.4">
      <c r="A25" s="61" t="s">
        <v>990</v>
      </c>
      <c r="B25" s="35" t="s">
        <v>270</v>
      </c>
      <c r="C25" s="20">
        <v>1</v>
      </c>
      <c r="D25" s="1"/>
    </row>
    <row r="26" spans="1:4">
      <c r="A26" s="61" t="s">
        <v>991</v>
      </c>
      <c r="B26" s="35" t="s">
        <v>271</v>
      </c>
      <c r="C26" s="20">
        <v>1</v>
      </c>
      <c r="D26" s="1"/>
    </row>
    <row r="27" spans="1:4" ht="42.6">
      <c r="A27" s="180" t="s">
        <v>141</v>
      </c>
      <c r="B27" s="179" t="s">
        <v>642</v>
      </c>
      <c r="C27" s="181"/>
      <c r="D27" s="182"/>
    </row>
    <row r="28" spans="1:4" ht="41.4">
      <c r="A28" s="7" t="s">
        <v>142</v>
      </c>
      <c r="B28" s="35" t="s">
        <v>705</v>
      </c>
      <c r="C28" s="16" t="s">
        <v>812</v>
      </c>
      <c r="D28" s="1"/>
    </row>
    <row r="29" spans="1:4" ht="27.6">
      <c r="A29" s="61" t="s">
        <v>706</v>
      </c>
      <c r="B29" s="35" t="s">
        <v>707</v>
      </c>
      <c r="C29" s="20">
        <v>3</v>
      </c>
      <c r="D29" s="1"/>
    </row>
    <row r="30" spans="1:4">
      <c r="A30" s="7" t="s">
        <v>708</v>
      </c>
      <c r="B30" s="35" t="s">
        <v>709</v>
      </c>
      <c r="C30" s="20">
        <v>3</v>
      </c>
      <c r="D30" s="1"/>
    </row>
    <row r="31" spans="1:4" ht="75" customHeight="1">
      <c r="A31" s="7" t="s">
        <v>710</v>
      </c>
      <c r="B31" s="35" t="s">
        <v>1387</v>
      </c>
      <c r="C31" s="20">
        <v>1</v>
      </c>
      <c r="D31" s="1"/>
    </row>
    <row r="33" spans="1:4" ht="28.2">
      <c r="A33" s="315" t="s">
        <v>621</v>
      </c>
      <c r="B33" s="316"/>
      <c r="C33" s="317"/>
      <c r="D33" s="132" t="s">
        <v>622</v>
      </c>
    </row>
    <row r="34" spans="1:4" ht="28.2">
      <c r="A34" s="106" t="s">
        <v>623</v>
      </c>
      <c r="B34" s="133" t="s">
        <v>644</v>
      </c>
      <c r="C34" s="134"/>
      <c r="D34" s="36"/>
    </row>
    <row r="35" spans="1:4" ht="42">
      <c r="A35" s="106" t="s">
        <v>643</v>
      </c>
      <c r="B35" s="135" t="s">
        <v>645</v>
      </c>
      <c r="C35" s="134"/>
      <c r="D35" s="136"/>
    </row>
    <row r="36" spans="1:4">
      <c r="A36" s="137"/>
      <c r="B36" s="138"/>
      <c r="C36" s="139"/>
      <c r="D36" s="31"/>
    </row>
    <row r="37" spans="1:4">
      <c r="A37" s="140"/>
      <c r="B37" s="141"/>
      <c r="C37" s="142"/>
      <c r="D37" s="31"/>
    </row>
    <row r="38" spans="1:4">
      <c r="A38" s="143" t="s">
        <v>630</v>
      </c>
      <c r="B38" s="143" t="s">
        <v>631</v>
      </c>
      <c r="C38" s="144" t="s">
        <v>632</v>
      </c>
      <c r="D38" s="31"/>
    </row>
    <row r="39" spans="1:4">
      <c r="A39" s="145" t="s">
        <v>633</v>
      </c>
      <c r="B39" s="146" t="s">
        <v>703</v>
      </c>
      <c r="C39" s="145">
        <v>80</v>
      </c>
      <c r="D39" s="147"/>
    </row>
    <row r="40" spans="1:4">
      <c r="A40" s="145" t="s">
        <v>623</v>
      </c>
      <c r="B40" s="146" t="s">
        <v>646</v>
      </c>
      <c r="C40" s="145">
        <v>10</v>
      </c>
      <c r="D40" s="147"/>
    </row>
    <row r="41" spans="1:4" ht="27.6">
      <c r="A41" s="145" t="s">
        <v>643</v>
      </c>
      <c r="B41" s="65" t="s">
        <v>647</v>
      </c>
      <c r="C41" s="145">
        <v>10</v>
      </c>
      <c r="D41" s="147"/>
    </row>
    <row r="42" spans="1:4">
      <c r="A42" s="145" t="s">
        <v>638</v>
      </c>
      <c r="B42" s="148" t="s">
        <v>648</v>
      </c>
      <c r="C42" s="145">
        <v>100</v>
      </c>
      <c r="D42" s="147"/>
    </row>
    <row r="43" spans="1:4" ht="15" customHeight="1">
      <c r="A43" s="318" t="s">
        <v>1386</v>
      </c>
      <c r="B43" s="318"/>
      <c r="C43" s="318"/>
      <c r="D43" s="31"/>
    </row>
    <row r="44" spans="1:4">
      <c r="A44" s="319"/>
      <c r="B44" s="319"/>
      <c r="C44" s="319"/>
      <c r="D44" s="31"/>
    </row>
    <row r="45" spans="1:4">
      <c r="A45" s="319"/>
      <c r="B45" s="319"/>
      <c r="C45" s="319"/>
      <c r="D45" s="31"/>
    </row>
    <row r="46" spans="1:4">
      <c r="A46" s="319"/>
      <c r="B46" s="319"/>
      <c r="C46" s="319"/>
      <c r="D46" s="31"/>
    </row>
    <row r="47" spans="1:4">
      <c r="A47" s="319"/>
      <c r="B47" s="319"/>
      <c r="C47" s="319"/>
      <c r="D47" s="31"/>
    </row>
    <row r="48" spans="1:4">
      <c r="A48" s="319"/>
      <c r="B48" s="319"/>
      <c r="C48" s="319"/>
      <c r="D48" s="31"/>
    </row>
    <row r="49" spans="1:4">
      <c r="A49" s="319"/>
      <c r="B49" s="319"/>
      <c r="C49" s="319"/>
      <c r="D49" s="31"/>
    </row>
    <row r="50" spans="1:4">
      <c r="A50" s="319"/>
      <c r="B50" s="319"/>
      <c r="C50" s="319"/>
      <c r="D50" s="31"/>
    </row>
    <row r="51" spans="1:4">
      <c r="A51" s="319"/>
      <c r="B51" s="319"/>
      <c r="C51" s="319"/>
      <c r="D51" s="31"/>
    </row>
    <row r="52" spans="1:4">
      <c r="A52" s="319"/>
      <c r="B52" s="319"/>
      <c r="C52" s="319"/>
      <c r="D52" s="31"/>
    </row>
    <row r="53" spans="1:4">
      <c r="A53" s="319"/>
      <c r="B53" s="319"/>
      <c r="C53" s="319"/>
      <c r="D53" s="31"/>
    </row>
    <row r="54" spans="1:4">
      <c r="A54" s="319"/>
      <c r="B54" s="319"/>
      <c r="C54" s="319"/>
      <c r="D54" s="31"/>
    </row>
    <row r="55" spans="1:4">
      <c r="A55" s="319"/>
      <c r="B55" s="319"/>
      <c r="C55" s="319"/>
      <c r="D55" s="31"/>
    </row>
    <row r="56" spans="1:4">
      <c r="A56" s="319"/>
      <c r="B56" s="319"/>
      <c r="C56" s="319"/>
    </row>
    <row r="57" spans="1:4">
      <c r="A57" s="319"/>
      <c r="B57" s="319"/>
      <c r="C57" s="319"/>
    </row>
    <row r="58" spans="1:4">
      <c r="A58" s="319"/>
      <c r="B58" s="319"/>
      <c r="C58" s="319"/>
    </row>
    <row r="59" spans="1:4">
      <c r="A59" s="319"/>
      <c r="B59" s="319"/>
      <c r="C59" s="319"/>
    </row>
    <row r="60" spans="1:4">
      <c r="A60" s="319"/>
      <c r="B60" s="319"/>
      <c r="C60" s="319"/>
    </row>
    <row r="61" spans="1:4">
      <c r="A61" s="319"/>
      <c r="B61" s="319"/>
      <c r="C61" s="319"/>
    </row>
    <row r="62" spans="1:4">
      <c r="A62" s="319"/>
      <c r="B62" s="319"/>
      <c r="C62" s="319"/>
    </row>
    <row r="63" spans="1:4">
      <c r="A63" s="319"/>
      <c r="B63" s="319"/>
      <c r="C63" s="319"/>
    </row>
  </sheetData>
  <mergeCells count="5">
    <mergeCell ref="A1:C1"/>
    <mergeCell ref="C4:C22"/>
    <mergeCell ref="D1:D2"/>
    <mergeCell ref="A33:C33"/>
    <mergeCell ref="A43:C63"/>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763710-A904-44DE-85F0-F748AA5E634A}">
  <dimension ref="A1:D74"/>
  <sheetViews>
    <sheetView workbookViewId="0">
      <pane xSplit="1" ySplit="3" topLeftCell="B38" activePane="bottomRight" state="frozen"/>
      <selection pane="topRight" activeCell="B1" sqref="B1"/>
      <selection pane="bottomLeft" activeCell="A4" sqref="A4"/>
      <selection pane="bottomRight" activeCell="B41" sqref="B41"/>
    </sheetView>
  </sheetViews>
  <sheetFormatPr defaultRowHeight="14.4"/>
  <cols>
    <col min="2" max="2" width="62.88671875" customWidth="1"/>
    <col min="3" max="3" width="13.109375" bestFit="1" customWidth="1"/>
    <col min="4" max="4" width="57.109375" customWidth="1"/>
    <col min="5" max="5" width="34.6640625" bestFit="1" customWidth="1"/>
  </cols>
  <sheetData>
    <row r="1" spans="1:4">
      <c r="A1" s="313" t="s">
        <v>993</v>
      </c>
      <c r="B1" s="313"/>
      <c r="C1" s="313"/>
      <c r="D1" s="324" t="s">
        <v>113</v>
      </c>
    </row>
    <row r="2" spans="1:4" ht="28.2">
      <c r="A2" s="2" t="s">
        <v>4</v>
      </c>
      <c r="B2" s="4" t="s">
        <v>5</v>
      </c>
      <c r="C2" s="4" t="s">
        <v>6</v>
      </c>
      <c r="D2" s="324"/>
    </row>
    <row r="3" spans="1:4">
      <c r="A3" s="169" t="s">
        <v>7</v>
      </c>
      <c r="B3" s="170" t="s">
        <v>7</v>
      </c>
      <c r="C3" s="171" t="s">
        <v>7</v>
      </c>
      <c r="D3" s="170" t="s">
        <v>652</v>
      </c>
    </row>
    <row r="4" spans="1:4" ht="28.2">
      <c r="A4" s="7" t="s">
        <v>145</v>
      </c>
      <c r="B4" s="8" t="s">
        <v>328</v>
      </c>
      <c r="C4" s="320">
        <v>10</v>
      </c>
      <c r="D4" s="1"/>
    </row>
    <row r="5" spans="1:4">
      <c r="A5" s="5" t="s">
        <v>272</v>
      </c>
      <c r="B5" s="13" t="s">
        <v>11</v>
      </c>
      <c r="C5" s="321"/>
      <c r="D5" s="13"/>
    </row>
    <row r="6" spans="1:4" ht="28.2">
      <c r="A6" s="7" t="s">
        <v>273</v>
      </c>
      <c r="B6" s="8" t="s">
        <v>278</v>
      </c>
      <c r="C6" s="321"/>
      <c r="D6" s="1"/>
    </row>
    <row r="7" spans="1:4">
      <c r="A7" s="5" t="s">
        <v>274</v>
      </c>
      <c r="B7" s="13" t="s">
        <v>15</v>
      </c>
      <c r="C7" s="321"/>
      <c r="D7" s="13"/>
    </row>
    <row r="8" spans="1:4">
      <c r="A8" s="12" t="s">
        <v>275</v>
      </c>
      <c r="B8" s="8" t="s">
        <v>279</v>
      </c>
      <c r="C8" s="321"/>
      <c r="D8" s="1"/>
    </row>
    <row r="9" spans="1:4">
      <c r="A9" s="67" t="s">
        <v>276</v>
      </c>
      <c r="B9" s="4" t="s">
        <v>280</v>
      </c>
      <c r="C9" s="321"/>
      <c r="D9" s="13"/>
    </row>
    <row r="10" spans="1:4" ht="28.2">
      <c r="A10" s="12" t="s">
        <v>994</v>
      </c>
      <c r="B10" s="8" t="s">
        <v>281</v>
      </c>
      <c r="C10" s="321"/>
      <c r="D10" s="1"/>
    </row>
    <row r="11" spans="1:4" ht="28.2">
      <c r="A11" s="12" t="s">
        <v>995</v>
      </c>
      <c r="B11" s="8" t="s">
        <v>282</v>
      </c>
      <c r="C11" s="321"/>
      <c r="D11" s="1"/>
    </row>
    <row r="12" spans="1:4" ht="28.2">
      <c r="A12" s="12" t="s">
        <v>996</v>
      </c>
      <c r="B12" s="8" t="s">
        <v>283</v>
      </c>
      <c r="C12" s="321"/>
      <c r="D12" s="1"/>
    </row>
    <row r="13" spans="1:4">
      <c r="A13" s="12" t="s">
        <v>997</v>
      </c>
      <c r="B13" s="8" t="s">
        <v>284</v>
      </c>
      <c r="C13" s="321"/>
      <c r="D13" s="1"/>
    </row>
    <row r="14" spans="1:4" ht="28.2">
      <c r="A14" s="12" t="s">
        <v>998</v>
      </c>
      <c r="B14" s="8" t="s">
        <v>285</v>
      </c>
      <c r="C14" s="321"/>
      <c r="D14" s="1"/>
    </row>
    <row r="15" spans="1:4">
      <c r="A15" s="12" t="s">
        <v>999</v>
      </c>
      <c r="B15" s="8" t="s">
        <v>286</v>
      </c>
      <c r="C15" s="321"/>
      <c r="D15" s="1"/>
    </row>
    <row r="16" spans="1:4">
      <c r="A16" s="12" t="s">
        <v>1000</v>
      </c>
      <c r="B16" s="8" t="s">
        <v>287</v>
      </c>
      <c r="C16" s="321"/>
      <c r="D16" s="1"/>
    </row>
    <row r="17" spans="1:4">
      <c r="A17" s="12" t="s">
        <v>1001</v>
      </c>
      <c r="B17" s="8" t="s">
        <v>288</v>
      </c>
      <c r="C17" s="321"/>
      <c r="D17" s="1"/>
    </row>
    <row r="18" spans="1:4">
      <c r="A18" s="12" t="s">
        <v>1002</v>
      </c>
      <c r="B18" s="8" t="s">
        <v>289</v>
      </c>
      <c r="C18" s="321"/>
      <c r="D18" s="1"/>
    </row>
    <row r="19" spans="1:4" ht="28.2">
      <c r="A19" s="12" t="s">
        <v>1003</v>
      </c>
      <c r="B19" s="8" t="s">
        <v>290</v>
      </c>
      <c r="C19" s="321"/>
      <c r="D19" s="1"/>
    </row>
    <row r="20" spans="1:4">
      <c r="A20" s="67" t="s">
        <v>939</v>
      </c>
      <c r="B20" s="4" t="s">
        <v>231</v>
      </c>
      <c r="C20" s="321"/>
      <c r="D20" s="13"/>
    </row>
    <row r="21" spans="1:4">
      <c r="A21" s="12" t="s">
        <v>1004</v>
      </c>
      <c r="B21" s="8" t="s">
        <v>232</v>
      </c>
      <c r="C21" s="321"/>
      <c r="D21" s="1"/>
    </row>
    <row r="22" spans="1:4">
      <c r="A22" s="12" t="s">
        <v>1005</v>
      </c>
      <c r="B22" s="8" t="s">
        <v>291</v>
      </c>
      <c r="C22" s="321"/>
      <c r="D22" s="1"/>
    </row>
    <row r="23" spans="1:4">
      <c r="A23" s="12" t="s">
        <v>1006</v>
      </c>
      <c r="B23" s="8" t="s">
        <v>234</v>
      </c>
      <c r="C23" s="321"/>
      <c r="D23" s="1"/>
    </row>
    <row r="24" spans="1:4">
      <c r="A24" s="67" t="s">
        <v>940</v>
      </c>
      <c r="B24" s="4" t="s">
        <v>292</v>
      </c>
      <c r="C24" s="321"/>
      <c r="D24" s="13"/>
    </row>
    <row r="25" spans="1:4" ht="28.2">
      <c r="A25" s="12" t="s">
        <v>1007</v>
      </c>
      <c r="B25" s="8" t="s">
        <v>293</v>
      </c>
      <c r="C25" s="321"/>
      <c r="D25" s="1"/>
    </row>
    <row r="26" spans="1:4">
      <c r="A26" s="12" t="s">
        <v>1008</v>
      </c>
      <c r="B26" s="8" t="s">
        <v>294</v>
      </c>
      <c r="C26" s="321"/>
      <c r="D26" s="1"/>
    </row>
    <row r="27" spans="1:4">
      <c r="A27" s="12" t="s">
        <v>1009</v>
      </c>
      <c r="B27" s="8" t="s">
        <v>295</v>
      </c>
      <c r="C27" s="321"/>
      <c r="D27" s="1"/>
    </row>
    <row r="28" spans="1:4">
      <c r="A28" s="12" t="s">
        <v>1010</v>
      </c>
      <c r="B28" s="8" t="s">
        <v>296</v>
      </c>
      <c r="C28" s="321"/>
      <c r="D28" s="1"/>
    </row>
    <row r="29" spans="1:4">
      <c r="A29" s="12" t="s">
        <v>1011</v>
      </c>
      <c r="B29" s="8" t="s">
        <v>297</v>
      </c>
      <c r="C29" s="321"/>
      <c r="D29" s="1"/>
    </row>
    <row r="30" spans="1:4">
      <c r="A30" s="23" t="s">
        <v>941</v>
      </c>
      <c r="B30" s="23" t="s">
        <v>298</v>
      </c>
      <c r="C30" s="321"/>
      <c r="D30" s="1"/>
    </row>
    <row r="31" spans="1:4">
      <c r="A31" s="67" t="s">
        <v>942</v>
      </c>
      <c r="B31" s="4" t="s">
        <v>950</v>
      </c>
      <c r="C31" s="321"/>
      <c r="D31" s="13"/>
    </row>
    <row r="32" spans="1:4">
      <c r="A32" s="12" t="s">
        <v>1012</v>
      </c>
      <c r="B32" s="8" t="s">
        <v>951</v>
      </c>
      <c r="C32" s="321"/>
      <c r="D32" s="1"/>
    </row>
    <row r="33" spans="1:4" ht="42">
      <c r="A33" s="12" t="s">
        <v>1013</v>
      </c>
      <c r="B33" s="8" t="s">
        <v>968</v>
      </c>
      <c r="C33" s="321"/>
      <c r="D33" s="1"/>
    </row>
    <row r="34" spans="1:4">
      <c r="A34" s="12" t="s">
        <v>1014</v>
      </c>
      <c r="B34" s="8" t="s">
        <v>952</v>
      </c>
      <c r="C34" s="321"/>
      <c r="D34" s="1"/>
    </row>
    <row r="35" spans="1:4" ht="28.2">
      <c r="A35" s="67" t="s">
        <v>943</v>
      </c>
      <c r="B35" s="13" t="s">
        <v>71</v>
      </c>
      <c r="C35" s="322"/>
      <c r="D35" s="13"/>
    </row>
    <row r="36" spans="1:4">
      <c r="A36" s="12" t="s">
        <v>1015</v>
      </c>
      <c r="B36" s="8" t="s">
        <v>711</v>
      </c>
      <c r="C36" s="1">
        <v>1</v>
      </c>
      <c r="D36" s="1"/>
    </row>
    <row r="37" spans="1:4">
      <c r="A37" s="12" t="s">
        <v>1016</v>
      </c>
      <c r="B37" s="35" t="s">
        <v>271</v>
      </c>
      <c r="C37" s="1">
        <v>1</v>
      </c>
      <c r="D37" s="1"/>
    </row>
    <row r="38" spans="1:4">
      <c r="A38" s="12" t="s">
        <v>1017</v>
      </c>
      <c r="B38" s="23" t="s">
        <v>953</v>
      </c>
      <c r="C38" s="1">
        <v>1</v>
      </c>
      <c r="D38" s="1"/>
    </row>
    <row r="39" spans="1:4" ht="42.6">
      <c r="A39" s="67" t="s">
        <v>944</v>
      </c>
      <c r="B39" s="4" t="s">
        <v>642</v>
      </c>
      <c r="C39" s="13"/>
      <c r="D39" s="13"/>
    </row>
    <row r="40" spans="1:4">
      <c r="A40" s="12" t="s">
        <v>1018</v>
      </c>
      <c r="B40" s="23" t="s">
        <v>953</v>
      </c>
      <c r="C40" s="1"/>
      <c r="D40" s="1"/>
    </row>
    <row r="41" spans="1:4" ht="55.2">
      <c r="A41" s="12" t="s">
        <v>1019</v>
      </c>
      <c r="B41" s="35" t="s">
        <v>1387</v>
      </c>
      <c r="C41" s="1"/>
      <c r="D41" s="1"/>
    </row>
    <row r="42" spans="1:4">
      <c r="A42" s="1"/>
      <c r="B42" s="23"/>
      <c r="C42" s="1"/>
      <c r="D42" s="1"/>
    </row>
    <row r="44" spans="1:4" ht="55.8">
      <c r="A44" s="315" t="s">
        <v>621</v>
      </c>
      <c r="B44" s="316"/>
      <c r="C44" s="317"/>
      <c r="D44" s="132" t="s">
        <v>622</v>
      </c>
    </row>
    <row r="45" spans="1:4" ht="28.2">
      <c r="A45" s="106" t="s">
        <v>623</v>
      </c>
      <c r="B45" s="133" t="s">
        <v>644</v>
      </c>
      <c r="C45" s="134"/>
      <c r="D45" s="36"/>
    </row>
    <row r="46" spans="1:4" ht="42">
      <c r="A46" s="106" t="s">
        <v>643</v>
      </c>
      <c r="B46" s="135" t="s">
        <v>645</v>
      </c>
      <c r="C46" s="134"/>
      <c r="D46" s="136"/>
    </row>
    <row r="47" spans="1:4">
      <c r="A47" s="137"/>
      <c r="B47" s="138"/>
      <c r="C47" s="139"/>
      <c r="D47" s="31"/>
    </row>
    <row r="48" spans="1:4">
      <c r="A48" s="140"/>
      <c r="B48" s="141"/>
      <c r="C48" s="142"/>
      <c r="D48" s="31"/>
    </row>
    <row r="49" spans="1:4">
      <c r="A49" s="143" t="s">
        <v>630</v>
      </c>
      <c r="B49" s="143" t="s">
        <v>631</v>
      </c>
      <c r="C49" s="144" t="s">
        <v>632</v>
      </c>
      <c r="D49" s="31"/>
    </row>
    <row r="50" spans="1:4">
      <c r="A50" s="145" t="s">
        <v>633</v>
      </c>
      <c r="B50" s="146" t="s">
        <v>703</v>
      </c>
      <c r="C50" s="145">
        <v>80</v>
      </c>
      <c r="D50" s="147"/>
    </row>
    <row r="51" spans="1:4">
      <c r="A51" s="145" t="s">
        <v>623</v>
      </c>
      <c r="B51" s="146" t="s">
        <v>646</v>
      </c>
      <c r="C51" s="145">
        <v>10</v>
      </c>
      <c r="D51" s="147"/>
    </row>
    <row r="52" spans="1:4" ht="27.6">
      <c r="A52" s="145" t="s">
        <v>643</v>
      </c>
      <c r="B52" s="65" t="s">
        <v>647</v>
      </c>
      <c r="C52" s="145">
        <v>10</v>
      </c>
      <c r="D52" s="147"/>
    </row>
    <row r="53" spans="1:4">
      <c r="A53" s="145" t="s">
        <v>638</v>
      </c>
      <c r="B53" s="148" t="s">
        <v>648</v>
      </c>
      <c r="C53" s="145">
        <v>100</v>
      </c>
      <c r="D53" s="147"/>
    </row>
    <row r="54" spans="1:4" ht="15" customHeight="1">
      <c r="A54" s="318" t="s">
        <v>1386</v>
      </c>
      <c r="B54" s="318"/>
      <c r="C54" s="318"/>
      <c r="D54" s="31"/>
    </row>
    <row r="55" spans="1:4">
      <c r="A55" s="319"/>
      <c r="B55" s="319"/>
      <c r="C55" s="319"/>
      <c r="D55" s="31"/>
    </row>
    <row r="56" spans="1:4">
      <c r="A56" s="319"/>
      <c r="B56" s="319"/>
      <c r="C56" s="319"/>
      <c r="D56" s="31"/>
    </row>
    <row r="57" spans="1:4">
      <c r="A57" s="319"/>
      <c r="B57" s="319"/>
      <c r="C57" s="319"/>
      <c r="D57" s="31"/>
    </row>
    <row r="58" spans="1:4">
      <c r="A58" s="319"/>
      <c r="B58" s="319"/>
      <c r="C58" s="319"/>
      <c r="D58" s="31"/>
    </row>
    <row r="59" spans="1:4">
      <c r="A59" s="319"/>
      <c r="B59" s="319"/>
      <c r="C59" s="319"/>
      <c r="D59" s="31"/>
    </row>
    <row r="60" spans="1:4">
      <c r="A60" s="319"/>
      <c r="B60" s="319"/>
      <c r="C60" s="319"/>
      <c r="D60" s="31"/>
    </row>
    <row r="61" spans="1:4">
      <c r="A61" s="319"/>
      <c r="B61" s="319"/>
      <c r="C61" s="319"/>
      <c r="D61" s="31"/>
    </row>
    <row r="62" spans="1:4">
      <c r="A62" s="319"/>
      <c r="B62" s="319"/>
      <c r="C62" s="319"/>
      <c r="D62" s="31"/>
    </row>
    <row r="63" spans="1:4">
      <c r="A63" s="319"/>
      <c r="B63" s="319"/>
      <c r="C63" s="319"/>
      <c r="D63" s="31"/>
    </row>
    <row r="64" spans="1:4">
      <c r="A64" s="319"/>
      <c r="B64" s="319"/>
      <c r="C64" s="319"/>
      <c r="D64" s="31"/>
    </row>
    <row r="65" spans="1:4">
      <c r="A65" s="319"/>
      <c r="B65" s="319"/>
      <c r="C65" s="319"/>
      <c r="D65" s="31"/>
    </row>
    <row r="66" spans="1:4">
      <c r="A66" s="319"/>
      <c r="B66" s="319"/>
      <c r="C66" s="319"/>
      <c r="D66" s="31"/>
    </row>
    <row r="67" spans="1:4">
      <c r="A67" s="319"/>
      <c r="B67" s="319"/>
      <c r="C67" s="319"/>
    </row>
    <row r="68" spans="1:4">
      <c r="A68" s="319"/>
      <c r="B68" s="319"/>
      <c r="C68" s="319"/>
    </row>
    <row r="69" spans="1:4">
      <c r="A69" s="319"/>
      <c r="B69" s="319"/>
      <c r="C69" s="319"/>
    </row>
    <row r="70" spans="1:4">
      <c r="A70" s="319"/>
      <c r="B70" s="319"/>
      <c r="C70" s="319"/>
    </row>
    <row r="71" spans="1:4">
      <c r="A71" s="319"/>
      <c r="B71" s="319"/>
      <c r="C71" s="319"/>
    </row>
    <row r="72" spans="1:4">
      <c r="A72" s="319"/>
      <c r="B72" s="319"/>
      <c r="C72" s="319"/>
    </row>
    <row r="73" spans="1:4">
      <c r="A73" s="319"/>
      <c r="B73" s="319"/>
      <c r="C73" s="319"/>
    </row>
    <row r="74" spans="1:4">
      <c r="A74" s="319"/>
      <c r="B74" s="319"/>
      <c r="C74" s="319"/>
    </row>
  </sheetData>
  <mergeCells count="5">
    <mergeCell ref="A1:C1"/>
    <mergeCell ref="D1:D2"/>
    <mergeCell ref="A44:C44"/>
    <mergeCell ref="A54:C74"/>
    <mergeCell ref="C4:C35"/>
  </mergeCells>
  <phoneticPr fontId="43" type="noConversion"/>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10197D-77FB-4C56-97BA-3953828C7DA6}">
  <dimension ref="A1:D69"/>
  <sheetViews>
    <sheetView workbookViewId="0">
      <pane xSplit="3" ySplit="2" topLeftCell="D31" activePane="bottomRight" state="frozen"/>
      <selection pane="topRight" activeCell="D1" sqref="D1"/>
      <selection pane="bottomLeft" activeCell="A3" sqref="A3"/>
      <selection pane="bottomRight" activeCell="B36" sqref="B36"/>
    </sheetView>
  </sheetViews>
  <sheetFormatPr defaultRowHeight="14.4"/>
  <cols>
    <col min="2" max="2" width="57.88671875" customWidth="1"/>
    <col min="3" max="3" width="13.33203125" customWidth="1"/>
    <col min="4" max="4" width="51.33203125" customWidth="1"/>
  </cols>
  <sheetData>
    <row r="1" spans="1:4">
      <c r="A1" s="313" t="s">
        <v>1020</v>
      </c>
      <c r="B1" s="313"/>
      <c r="C1" s="68"/>
      <c r="D1" s="324" t="s">
        <v>113</v>
      </c>
    </row>
    <row r="2" spans="1:4">
      <c r="A2" s="2" t="s">
        <v>4</v>
      </c>
      <c r="B2" s="3" t="s">
        <v>5</v>
      </c>
      <c r="C2" s="14" t="s">
        <v>110</v>
      </c>
      <c r="D2" s="324"/>
    </row>
    <row r="3" spans="1:4">
      <c r="A3" s="169" t="s">
        <v>7</v>
      </c>
      <c r="B3" s="170" t="s">
        <v>7</v>
      </c>
      <c r="C3" s="171" t="s">
        <v>7</v>
      </c>
      <c r="D3" s="170" t="s">
        <v>652</v>
      </c>
    </row>
    <row r="4" spans="1:4">
      <c r="A4" s="7" t="s">
        <v>147</v>
      </c>
      <c r="B4" s="23" t="s">
        <v>375</v>
      </c>
      <c r="C4" s="320">
        <v>15</v>
      </c>
      <c r="D4" s="1"/>
    </row>
    <row r="5" spans="1:4">
      <c r="A5" s="5" t="s">
        <v>1021</v>
      </c>
      <c r="B5" s="6" t="s">
        <v>120</v>
      </c>
      <c r="C5" s="321"/>
      <c r="D5" s="182"/>
    </row>
    <row r="6" spans="1:4" ht="16.2">
      <c r="A6" s="7" t="s">
        <v>1022</v>
      </c>
      <c r="B6" s="35" t="s">
        <v>376</v>
      </c>
      <c r="C6" s="321"/>
      <c r="D6" s="1"/>
    </row>
    <row r="7" spans="1:4">
      <c r="A7" s="7" t="s">
        <v>1023</v>
      </c>
      <c r="B7" s="35" t="s">
        <v>377</v>
      </c>
      <c r="C7" s="321"/>
      <c r="D7" s="1"/>
    </row>
    <row r="8" spans="1:4">
      <c r="A8" s="5" t="s">
        <v>1024</v>
      </c>
      <c r="B8" s="5" t="s">
        <v>121</v>
      </c>
      <c r="C8" s="321"/>
      <c r="D8" s="182"/>
    </row>
    <row r="9" spans="1:4" ht="16.2">
      <c r="A9" s="7" t="s">
        <v>243</v>
      </c>
      <c r="B9" s="35" t="s">
        <v>378</v>
      </c>
      <c r="C9" s="321"/>
      <c r="D9" s="1"/>
    </row>
    <row r="10" spans="1:4" ht="16.2">
      <c r="A10" s="7" t="s">
        <v>245</v>
      </c>
      <c r="B10" s="35" t="s">
        <v>379</v>
      </c>
      <c r="C10" s="321"/>
      <c r="D10" s="1"/>
    </row>
    <row r="11" spans="1:4">
      <c r="A11" s="7" t="s">
        <v>247</v>
      </c>
      <c r="B11" s="65" t="s">
        <v>380</v>
      </c>
      <c r="C11" s="321"/>
      <c r="D11" s="1"/>
    </row>
    <row r="12" spans="1:4">
      <c r="A12" s="7" t="s">
        <v>249</v>
      </c>
      <c r="B12" s="35" t="s">
        <v>381</v>
      </c>
      <c r="C12" s="321"/>
      <c r="D12" s="1"/>
    </row>
    <row r="13" spans="1:4">
      <c r="A13" s="7" t="s">
        <v>251</v>
      </c>
      <c r="B13" s="35" t="s">
        <v>382</v>
      </c>
      <c r="C13" s="321"/>
      <c r="D13" s="1"/>
    </row>
    <row r="14" spans="1:4" ht="27.6">
      <c r="A14" s="7" t="s">
        <v>253</v>
      </c>
      <c r="B14" s="35" t="s">
        <v>383</v>
      </c>
      <c r="C14" s="321"/>
      <c r="D14" s="1"/>
    </row>
    <row r="15" spans="1:4">
      <c r="A15" s="7" t="s">
        <v>255</v>
      </c>
      <c r="B15" s="35" t="s">
        <v>384</v>
      </c>
      <c r="C15" s="321"/>
      <c r="D15" s="1"/>
    </row>
    <row r="16" spans="1:4">
      <c r="A16" s="7" t="s">
        <v>257</v>
      </c>
      <c r="B16" s="35" t="s">
        <v>385</v>
      </c>
      <c r="C16" s="321"/>
      <c r="D16" s="1"/>
    </row>
    <row r="17" spans="1:4">
      <c r="A17" s="7" t="s">
        <v>259</v>
      </c>
      <c r="B17" s="35" t="s">
        <v>386</v>
      </c>
      <c r="C17" s="321"/>
      <c r="D17" s="1"/>
    </row>
    <row r="18" spans="1:4" ht="27.6">
      <c r="A18" s="7" t="s">
        <v>261</v>
      </c>
      <c r="B18" s="35" t="s">
        <v>387</v>
      </c>
      <c r="C18" s="321"/>
      <c r="D18" s="1"/>
    </row>
    <row r="19" spans="1:4">
      <c r="A19" s="2" t="s">
        <v>264</v>
      </c>
      <c r="B19" s="34" t="s">
        <v>388</v>
      </c>
      <c r="C19" s="321"/>
      <c r="D19" s="182"/>
    </row>
    <row r="20" spans="1:4">
      <c r="A20" s="7" t="s">
        <v>1025</v>
      </c>
      <c r="B20" s="35" t="s">
        <v>389</v>
      </c>
      <c r="C20" s="321"/>
      <c r="D20" s="1"/>
    </row>
    <row r="21" spans="1:4" ht="27.6">
      <c r="A21" s="7" t="s">
        <v>1026</v>
      </c>
      <c r="B21" s="35" t="s">
        <v>390</v>
      </c>
      <c r="C21" s="321"/>
      <c r="D21" s="1"/>
    </row>
    <row r="22" spans="1:4">
      <c r="A22" s="7" t="s">
        <v>1027</v>
      </c>
      <c r="B22" s="35" t="s">
        <v>391</v>
      </c>
      <c r="C22" s="321"/>
      <c r="D22" s="1"/>
    </row>
    <row r="23" spans="1:4" ht="28.2">
      <c r="A23" s="5" t="s">
        <v>1028</v>
      </c>
      <c r="B23" s="13" t="s">
        <v>71</v>
      </c>
      <c r="C23" s="322"/>
      <c r="D23" s="182"/>
    </row>
    <row r="24" spans="1:4" ht="27.6">
      <c r="A24" s="7" t="s">
        <v>1029</v>
      </c>
      <c r="B24" s="19" t="s">
        <v>961</v>
      </c>
      <c r="C24" s="20">
        <v>1</v>
      </c>
      <c r="D24" s="1"/>
    </row>
    <row r="25" spans="1:4">
      <c r="A25" s="7" t="s">
        <v>1030</v>
      </c>
      <c r="B25" s="65" t="s">
        <v>75</v>
      </c>
      <c r="C25" s="20">
        <v>1</v>
      </c>
      <c r="D25" s="1"/>
    </row>
    <row r="26" spans="1:4">
      <c r="A26" s="7" t="s">
        <v>1031</v>
      </c>
      <c r="B26" s="8" t="s">
        <v>957</v>
      </c>
      <c r="C26" s="20">
        <v>1</v>
      </c>
      <c r="D26" s="1"/>
    </row>
    <row r="27" spans="1:4">
      <c r="A27" s="7" t="s">
        <v>1032</v>
      </c>
      <c r="B27" s="8" t="s">
        <v>958</v>
      </c>
      <c r="C27" s="20">
        <v>1</v>
      </c>
      <c r="D27" s="1"/>
    </row>
    <row r="28" spans="1:4">
      <c r="A28" s="7" t="s">
        <v>1033</v>
      </c>
      <c r="B28" s="8" t="s">
        <v>959</v>
      </c>
      <c r="C28" s="20">
        <v>1</v>
      </c>
      <c r="D28" s="1"/>
    </row>
    <row r="29" spans="1:4" ht="56.4">
      <c r="A29" s="2" t="s">
        <v>1034</v>
      </c>
      <c r="B29" s="4" t="s">
        <v>642</v>
      </c>
      <c r="C29" s="182"/>
      <c r="D29" s="182"/>
    </row>
    <row r="30" spans="1:4" ht="27.6">
      <c r="A30" s="7" t="s">
        <v>1035</v>
      </c>
      <c r="B30" s="19" t="s">
        <v>961</v>
      </c>
      <c r="C30" s="20">
        <v>1</v>
      </c>
      <c r="D30" s="1"/>
    </row>
    <row r="31" spans="1:4">
      <c r="A31" s="7" t="s">
        <v>1036</v>
      </c>
      <c r="B31" s="65" t="s">
        <v>75</v>
      </c>
      <c r="C31" s="20">
        <v>1</v>
      </c>
      <c r="D31" s="1"/>
    </row>
    <row r="32" spans="1:4">
      <c r="A32" s="7" t="s">
        <v>1037</v>
      </c>
      <c r="B32" s="8" t="s">
        <v>957</v>
      </c>
      <c r="C32" s="20">
        <v>1</v>
      </c>
      <c r="D32" s="1"/>
    </row>
    <row r="33" spans="1:4">
      <c r="A33" s="7" t="s">
        <v>1038</v>
      </c>
      <c r="B33" s="8" t="s">
        <v>960</v>
      </c>
      <c r="C33" s="20">
        <v>20</v>
      </c>
      <c r="D33" s="1"/>
    </row>
    <row r="34" spans="1:4">
      <c r="A34" s="7" t="s">
        <v>1039</v>
      </c>
      <c r="B34" s="8" t="s">
        <v>958</v>
      </c>
      <c r="C34" s="20">
        <v>1</v>
      </c>
      <c r="D34" s="1"/>
    </row>
    <row r="35" spans="1:4">
      <c r="A35" s="7" t="s">
        <v>1040</v>
      </c>
      <c r="B35" s="8" t="s">
        <v>959</v>
      </c>
      <c r="C35" s="20">
        <v>1</v>
      </c>
      <c r="D35" s="1"/>
    </row>
    <row r="36" spans="1:4" ht="69">
      <c r="A36" s="7" t="s">
        <v>1041</v>
      </c>
      <c r="B36" s="35" t="s">
        <v>1387</v>
      </c>
      <c r="C36" s="20">
        <v>1</v>
      </c>
      <c r="D36" s="1"/>
    </row>
    <row r="37" spans="1:4">
      <c r="A37" s="130"/>
      <c r="B37" s="157"/>
      <c r="C37" s="32"/>
    </row>
    <row r="39" spans="1:4" ht="55.8">
      <c r="A39" s="315" t="s">
        <v>621</v>
      </c>
      <c r="B39" s="316"/>
      <c r="C39" s="317"/>
      <c r="D39" s="132" t="s">
        <v>622</v>
      </c>
    </row>
    <row r="40" spans="1:4" ht="28.2">
      <c r="A40" s="106" t="s">
        <v>623</v>
      </c>
      <c r="B40" s="133" t="s">
        <v>644</v>
      </c>
      <c r="C40" s="134"/>
      <c r="D40" s="36"/>
    </row>
    <row r="41" spans="1:4" ht="42">
      <c r="A41" s="106" t="s">
        <v>643</v>
      </c>
      <c r="B41" s="135" t="s">
        <v>645</v>
      </c>
      <c r="C41" s="134"/>
      <c r="D41" s="136"/>
    </row>
    <row r="42" spans="1:4">
      <c r="A42" s="137"/>
      <c r="B42" s="138"/>
      <c r="C42" s="139"/>
      <c r="D42" s="31"/>
    </row>
    <row r="43" spans="1:4">
      <c r="A43" s="140"/>
      <c r="B43" s="141"/>
      <c r="C43" s="142"/>
      <c r="D43" s="31"/>
    </row>
    <row r="44" spans="1:4">
      <c r="A44" s="143" t="s">
        <v>630</v>
      </c>
      <c r="B44" s="143" t="s">
        <v>631</v>
      </c>
      <c r="C44" s="144" t="s">
        <v>632</v>
      </c>
      <c r="D44" s="31"/>
    </row>
    <row r="45" spans="1:4">
      <c r="A45" s="145" t="s">
        <v>633</v>
      </c>
      <c r="B45" s="146" t="s">
        <v>703</v>
      </c>
      <c r="C45" s="145">
        <v>80</v>
      </c>
      <c r="D45" s="147"/>
    </row>
    <row r="46" spans="1:4">
      <c r="A46" s="145" t="s">
        <v>623</v>
      </c>
      <c r="B46" s="146" t="s">
        <v>646</v>
      </c>
      <c r="C46" s="145">
        <v>10</v>
      </c>
      <c r="D46" s="147"/>
    </row>
    <row r="47" spans="1:4" ht="27.6">
      <c r="A47" s="145" t="s">
        <v>643</v>
      </c>
      <c r="B47" s="65" t="s">
        <v>647</v>
      </c>
      <c r="C47" s="145">
        <v>10</v>
      </c>
      <c r="D47" s="147"/>
    </row>
    <row r="48" spans="1:4">
      <c r="A48" s="145" t="s">
        <v>638</v>
      </c>
      <c r="B48" s="148" t="s">
        <v>648</v>
      </c>
      <c r="C48" s="145">
        <v>100</v>
      </c>
      <c r="D48" s="147"/>
    </row>
    <row r="49" spans="1:4" ht="15" customHeight="1">
      <c r="A49" s="318" t="s">
        <v>1386</v>
      </c>
      <c r="B49" s="318"/>
      <c r="C49" s="318"/>
      <c r="D49" s="31"/>
    </row>
    <row r="50" spans="1:4">
      <c r="A50" s="319"/>
      <c r="B50" s="319"/>
      <c r="C50" s="319"/>
      <c r="D50" s="31"/>
    </row>
    <row r="51" spans="1:4">
      <c r="A51" s="319"/>
      <c r="B51" s="319"/>
      <c r="C51" s="319"/>
      <c r="D51" s="31"/>
    </row>
    <row r="52" spans="1:4">
      <c r="A52" s="319"/>
      <c r="B52" s="319"/>
      <c r="C52" s="319"/>
      <c r="D52" s="31"/>
    </row>
    <row r="53" spans="1:4">
      <c r="A53" s="319"/>
      <c r="B53" s="319"/>
      <c r="C53" s="319"/>
      <c r="D53" s="31"/>
    </row>
    <row r="54" spans="1:4">
      <c r="A54" s="319"/>
      <c r="B54" s="319"/>
      <c r="C54" s="319"/>
      <c r="D54" s="31"/>
    </row>
    <row r="55" spans="1:4">
      <c r="A55" s="319"/>
      <c r="B55" s="319"/>
      <c r="C55" s="319"/>
      <c r="D55" s="31"/>
    </row>
    <row r="56" spans="1:4">
      <c r="A56" s="319"/>
      <c r="B56" s="319"/>
      <c r="C56" s="319"/>
      <c r="D56" s="31"/>
    </row>
    <row r="57" spans="1:4">
      <c r="A57" s="319"/>
      <c r="B57" s="319"/>
      <c r="C57" s="319"/>
      <c r="D57" s="31"/>
    </row>
    <row r="58" spans="1:4">
      <c r="A58" s="319"/>
      <c r="B58" s="319"/>
      <c r="C58" s="319"/>
      <c r="D58" s="31"/>
    </row>
    <row r="59" spans="1:4">
      <c r="A59" s="319"/>
      <c r="B59" s="319"/>
      <c r="C59" s="319"/>
      <c r="D59" s="31"/>
    </row>
    <row r="60" spans="1:4">
      <c r="A60" s="319"/>
      <c r="B60" s="319"/>
      <c r="C60" s="319"/>
      <c r="D60" s="31"/>
    </row>
    <row r="61" spans="1:4">
      <c r="A61" s="319"/>
      <c r="B61" s="319"/>
      <c r="C61" s="319"/>
      <c r="D61" s="31"/>
    </row>
    <row r="62" spans="1:4">
      <c r="A62" s="319"/>
      <c r="B62" s="319"/>
      <c r="C62" s="319"/>
    </row>
    <row r="63" spans="1:4">
      <c r="A63" s="319"/>
      <c r="B63" s="319"/>
      <c r="C63" s="319"/>
    </row>
    <row r="64" spans="1:4">
      <c r="A64" s="319"/>
      <c r="B64" s="319"/>
      <c r="C64" s="319"/>
    </row>
    <row r="65" spans="1:3">
      <c r="A65" s="319"/>
      <c r="B65" s="319"/>
      <c r="C65" s="319"/>
    </row>
    <row r="66" spans="1:3">
      <c r="A66" s="319"/>
      <c r="B66" s="319"/>
      <c r="C66" s="319"/>
    </row>
    <row r="67" spans="1:3">
      <c r="A67" s="319"/>
      <c r="B67" s="319"/>
      <c r="C67" s="319"/>
    </row>
    <row r="68" spans="1:3">
      <c r="A68" s="319"/>
      <c r="B68" s="319"/>
      <c r="C68" s="319"/>
    </row>
    <row r="69" spans="1:3">
      <c r="A69" s="319"/>
      <c r="B69" s="319"/>
      <c r="C69" s="319"/>
    </row>
  </sheetData>
  <mergeCells count="5">
    <mergeCell ref="A39:C39"/>
    <mergeCell ref="A1:B1"/>
    <mergeCell ref="C4:C23"/>
    <mergeCell ref="D1:D2"/>
    <mergeCell ref="A49:C69"/>
  </mergeCell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06F706-76E9-4F29-91FE-AF0C346C34BA}">
  <dimension ref="A1:D74"/>
  <sheetViews>
    <sheetView workbookViewId="0">
      <pane xSplit="3" ySplit="2" topLeftCell="D27" activePane="bottomRight" state="frozen"/>
      <selection pane="topRight" activeCell="D1" sqref="D1"/>
      <selection pane="bottomLeft" activeCell="A3" sqref="A3"/>
      <selection pane="bottomRight" activeCell="B39" sqref="B39"/>
    </sheetView>
  </sheetViews>
  <sheetFormatPr defaultRowHeight="14.4"/>
  <cols>
    <col min="2" max="2" width="57.88671875" customWidth="1"/>
    <col min="3" max="3" width="13.109375" bestFit="1" customWidth="1"/>
    <col min="4" max="4" width="51.33203125" customWidth="1"/>
  </cols>
  <sheetData>
    <row r="1" spans="1:4">
      <c r="A1" s="313" t="s">
        <v>1042</v>
      </c>
      <c r="B1" s="313"/>
      <c r="C1" s="68"/>
      <c r="D1" s="324" t="s">
        <v>113</v>
      </c>
    </row>
    <row r="2" spans="1:4" ht="27.6">
      <c r="A2" s="2" t="s">
        <v>4</v>
      </c>
      <c r="B2" s="3" t="s">
        <v>5</v>
      </c>
      <c r="C2" s="14" t="s">
        <v>110</v>
      </c>
      <c r="D2" s="324"/>
    </row>
    <row r="3" spans="1:4">
      <c r="A3" s="169" t="s">
        <v>7</v>
      </c>
      <c r="B3" s="170" t="s">
        <v>7</v>
      </c>
      <c r="C3" s="171" t="s">
        <v>7</v>
      </c>
      <c r="D3" s="170" t="s">
        <v>652</v>
      </c>
    </row>
    <row r="4" spans="1:4">
      <c r="A4" s="7" t="s">
        <v>277</v>
      </c>
      <c r="B4" s="23" t="s">
        <v>375</v>
      </c>
      <c r="C4" s="320">
        <v>15</v>
      </c>
      <c r="D4" s="1"/>
    </row>
    <row r="5" spans="1:4">
      <c r="A5" s="5" t="s">
        <v>299</v>
      </c>
      <c r="B5" s="6" t="s">
        <v>120</v>
      </c>
      <c r="C5" s="321"/>
      <c r="D5" s="1"/>
    </row>
    <row r="6" spans="1:4" ht="16.2">
      <c r="A6" s="7" t="s">
        <v>300</v>
      </c>
      <c r="B6" s="35" t="s">
        <v>376</v>
      </c>
      <c r="C6" s="321"/>
      <c r="D6" s="1"/>
    </row>
    <row r="7" spans="1:4">
      <c r="A7" s="7" t="s">
        <v>1043</v>
      </c>
      <c r="B7" s="35" t="s">
        <v>377</v>
      </c>
      <c r="C7" s="321"/>
      <c r="D7" s="1"/>
    </row>
    <row r="8" spans="1:4">
      <c r="A8" s="5" t="s">
        <v>301</v>
      </c>
      <c r="B8" s="5" t="s">
        <v>121</v>
      </c>
      <c r="C8" s="321"/>
      <c r="D8" s="1"/>
    </row>
    <row r="9" spans="1:4" ht="27.6">
      <c r="A9" s="7" t="s">
        <v>302</v>
      </c>
      <c r="B9" s="9" t="s">
        <v>327</v>
      </c>
      <c r="C9" s="321"/>
      <c r="D9" s="1"/>
    </row>
    <row r="10" spans="1:4" ht="27.6">
      <c r="A10" s="7" t="s">
        <v>303</v>
      </c>
      <c r="B10" s="11" t="s">
        <v>36</v>
      </c>
      <c r="C10" s="321"/>
      <c r="D10" s="1"/>
    </row>
    <row r="11" spans="1:4">
      <c r="A11" s="7" t="s">
        <v>304</v>
      </c>
      <c r="B11" s="11" t="s">
        <v>38</v>
      </c>
      <c r="C11" s="321"/>
      <c r="D11" s="1"/>
    </row>
    <row r="12" spans="1:4">
      <c r="A12" s="7" t="s">
        <v>305</v>
      </c>
      <c r="B12" s="11" t="s">
        <v>40</v>
      </c>
      <c r="C12" s="321"/>
      <c r="D12" s="1"/>
    </row>
    <row r="13" spans="1:4" ht="27.6">
      <c r="A13" s="7" t="s">
        <v>306</v>
      </c>
      <c r="B13" s="11" t="s">
        <v>42</v>
      </c>
      <c r="C13" s="321"/>
      <c r="D13" s="1"/>
    </row>
    <row r="14" spans="1:4">
      <c r="A14" s="7" t="s">
        <v>954</v>
      </c>
      <c r="B14" s="35" t="s">
        <v>381</v>
      </c>
      <c r="C14" s="321"/>
      <c r="D14" s="1"/>
    </row>
    <row r="15" spans="1:4">
      <c r="A15" s="7" t="s">
        <v>955</v>
      </c>
      <c r="B15" s="35" t="s">
        <v>382</v>
      </c>
      <c r="C15" s="321"/>
      <c r="D15" s="1"/>
    </row>
    <row r="16" spans="1:4" ht="27.6">
      <c r="A16" s="7" t="s">
        <v>956</v>
      </c>
      <c r="B16" s="35" t="s">
        <v>383</v>
      </c>
      <c r="C16" s="321"/>
      <c r="D16" s="1"/>
    </row>
    <row r="17" spans="1:4">
      <c r="A17" s="7" t="s">
        <v>1044</v>
      </c>
      <c r="B17" s="35" t="s">
        <v>384</v>
      </c>
      <c r="C17" s="321"/>
      <c r="D17" s="1"/>
    </row>
    <row r="18" spans="1:4">
      <c r="A18" s="7" t="s">
        <v>1045</v>
      </c>
      <c r="B18" s="35" t="s">
        <v>385</v>
      </c>
      <c r="C18" s="321"/>
      <c r="D18" s="1"/>
    </row>
    <row r="19" spans="1:4">
      <c r="A19" s="7" t="s">
        <v>1046</v>
      </c>
      <c r="B19" s="35" t="s">
        <v>641</v>
      </c>
      <c r="C19" s="321"/>
      <c r="D19" s="1"/>
    </row>
    <row r="20" spans="1:4" ht="27.6">
      <c r="A20" s="7" t="s">
        <v>1047</v>
      </c>
      <c r="B20" s="35" t="s">
        <v>387</v>
      </c>
      <c r="C20" s="321"/>
      <c r="D20" s="1"/>
    </row>
    <row r="21" spans="1:4">
      <c r="A21" s="2" t="s">
        <v>1048</v>
      </c>
      <c r="B21" s="34" t="s">
        <v>388</v>
      </c>
      <c r="C21" s="321"/>
      <c r="D21" s="1"/>
    </row>
    <row r="22" spans="1:4">
      <c r="A22" s="7" t="s">
        <v>1049</v>
      </c>
      <c r="B22" s="35" t="s">
        <v>389</v>
      </c>
      <c r="C22" s="321"/>
      <c r="D22" s="1"/>
    </row>
    <row r="23" spans="1:4" ht="27.6">
      <c r="A23" s="7" t="s">
        <v>1050</v>
      </c>
      <c r="B23" s="35" t="s">
        <v>390</v>
      </c>
      <c r="C23" s="321"/>
      <c r="D23" s="1"/>
    </row>
    <row r="24" spans="1:4">
      <c r="A24" s="7" t="s">
        <v>1051</v>
      </c>
      <c r="B24" s="35" t="s">
        <v>391</v>
      </c>
      <c r="C24" s="321"/>
      <c r="D24" s="1"/>
    </row>
    <row r="25" spans="1:4" ht="28.2">
      <c r="A25" s="5" t="s">
        <v>1052</v>
      </c>
      <c r="B25" s="13" t="s">
        <v>71</v>
      </c>
      <c r="C25" s="322"/>
      <c r="D25" s="18"/>
    </row>
    <row r="26" spans="1:4">
      <c r="A26" s="17" t="s">
        <v>1053</v>
      </c>
      <c r="B26" s="18" t="s">
        <v>79</v>
      </c>
      <c r="C26" s="17"/>
      <c r="D26" s="18"/>
    </row>
    <row r="27" spans="1:4" ht="73.5" customHeight="1">
      <c r="A27" s="15" t="s">
        <v>1054</v>
      </c>
      <c r="B27" s="9" t="s">
        <v>617</v>
      </c>
      <c r="C27" s="20">
        <v>1</v>
      </c>
      <c r="D27" s="1"/>
    </row>
    <row r="28" spans="1:4">
      <c r="A28" s="7" t="s">
        <v>1055</v>
      </c>
      <c r="B28" s="19" t="s">
        <v>83</v>
      </c>
      <c r="C28" s="20">
        <v>1</v>
      </c>
      <c r="D28" s="1"/>
    </row>
    <row r="29" spans="1:4">
      <c r="A29" s="7" t="s">
        <v>1056</v>
      </c>
      <c r="B29" s="19" t="s">
        <v>85</v>
      </c>
      <c r="C29" s="20">
        <v>1</v>
      </c>
      <c r="D29" s="1"/>
    </row>
    <row r="30" spans="1:4" ht="27.6">
      <c r="A30" s="7" t="s">
        <v>1057</v>
      </c>
      <c r="B30" s="19" t="s">
        <v>961</v>
      </c>
      <c r="C30" s="20">
        <v>1</v>
      </c>
      <c r="D30" s="1"/>
    </row>
    <row r="31" spans="1:4">
      <c r="A31" s="130" t="s">
        <v>1058</v>
      </c>
      <c r="B31" s="65" t="s">
        <v>620</v>
      </c>
      <c r="C31" s="20">
        <v>1</v>
      </c>
      <c r="D31" s="1"/>
    </row>
    <row r="32" spans="1:4" ht="56.4">
      <c r="A32" s="5" t="s">
        <v>1059</v>
      </c>
      <c r="B32" s="4" t="s">
        <v>642</v>
      </c>
      <c r="C32" s="129"/>
      <c r="D32" s="129"/>
    </row>
    <row r="33" spans="1:4">
      <c r="A33" s="17" t="s">
        <v>1060</v>
      </c>
      <c r="B33" s="21" t="s">
        <v>79</v>
      </c>
      <c r="C33" s="21"/>
      <c r="D33" s="21"/>
    </row>
    <row r="34" spans="1:4" ht="27.6">
      <c r="A34" s="24" t="s">
        <v>1061</v>
      </c>
      <c r="B34" s="19" t="s">
        <v>1064</v>
      </c>
      <c r="C34" s="20">
        <v>1</v>
      </c>
      <c r="D34" s="1"/>
    </row>
    <row r="35" spans="1:4" ht="27.6">
      <c r="A35" s="24" t="s">
        <v>1062</v>
      </c>
      <c r="B35" s="19" t="s">
        <v>1065</v>
      </c>
      <c r="C35" s="20">
        <v>20</v>
      </c>
      <c r="D35" s="1"/>
    </row>
    <row r="36" spans="1:4">
      <c r="A36" s="24" t="s">
        <v>1063</v>
      </c>
      <c r="B36" s="19" t="s">
        <v>83</v>
      </c>
      <c r="C36" s="20">
        <v>1</v>
      </c>
      <c r="D36" s="1"/>
    </row>
    <row r="37" spans="1:4">
      <c r="A37" s="24" t="s">
        <v>1066</v>
      </c>
      <c r="B37" s="19" t="s">
        <v>85</v>
      </c>
      <c r="C37" s="20">
        <v>1</v>
      </c>
      <c r="D37" s="1"/>
    </row>
    <row r="38" spans="1:4" ht="27.6">
      <c r="A38" s="24" t="s">
        <v>1067</v>
      </c>
      <c r="B38" s="19" t="s">
        <v>87</v>
      </c>
      <c r="C38" s="20">
        <v>1</v>
      </c>
      <c r="D38" s="1"/>
    </row>
    <row r="39" spans="1:4" ht="69">
      <c r="A39" s="7" t="s">
        <v>1068</v>
      </c>
      <c r="B39" s="35" t="s">
        <v>1387</v>
      </c>
      <c r="C39" s="20">
        <v>1</v>
      </c>
      <c r="D39" s="1"/>
    </row>
    <row r="44" spans="1:4" ht="55.8">
      <c r="A44" s="315" t="s">
        <v>621</v>
      </c>
      <c r="B44" s="316"/>
      <c r="C44" s="317"/>
      <c r="D44" s="132" t="s">
        <v>622</v>
      </c>
    </row>
    <row r="45" spans="1:4" ht="28.2">
      <c r="A45" s="106" t="s">
        <v>623</v>
      </c>
      <c r="B45" s="133" t="s">
        <v>644</v>
      </c>
      <c r="C45" s="134"/>
      <c r="D45" s="36"/>
    </row>
    <row r="46" spans="1:4" ht="42">
      <c r="A46" s="106" t="s">
        <v>643</v>
      </c>
      <c r="B46" s="135" t="s">
        <v>645</v>
      </c>
      <c r="C46" s="134"/>
      <c r="D46" s="136"/>
    </row>
    <row r="47" spans="1:4">
      <c r="A47" s="137"/>
      <c r="B47" s="138"/>
      <c r="C47" s="139"/>
      <c r="D47" s="31"/>
    </row>
    <row r="48" spans="1:4">
      <c r="A48" s="140"/>
      <c r="B48" s="141"/>
      <c r="C48" s="142"/>
      <c r="D48" s="31"/>
    </row>
    <row r="49" spans="1:4">
      <c r="A49" s="143" t="s">
        <v>630</v>
      </c>
      <c r="B49" s="143" t="s">
        <v>631</v>
      </c>
      <c r="C49" s="144" t="s">
        <v>632</v>
      </c>
      <c r="D49" s="31"/>
    </row>
    <row r="50" spans="1:4">
      <c r="A50" s="145" t="s">
        <v>633</v>
      </c>
      <c r="B50" s="146" t="s">
        <v>703</v>
      </c>
      <c r="C50" s="145">
        <v>80</v>
      </c>
      <c r="D50" s="147"/>
    </row>
    <row r="51" spans="1:4">
      <c r="A51" s="145" t="s">
        <v>623</v>
      </c>
      <c r="B51" s="146" t="s">
        <v>646</v>
      </c>
      <c r="C51" s="145">
        <v>10</v>
      </c>
      <c r="D51" s="147"/>
    </row>
    <row r="52" spans="1:4" ht="27.6">
      <c r="A52" s="145" t="s">
        <v>643</v>
      </c>
      <c r="B52" s="65" t="s">
        <v>647</v>
      </c>
      <c r="C52" s="145">
        <v>10</v>
      </c>
      <c r="D52" s="147"/>
    </row>
    <row r="53" spans="1:4">
      <c r="A53" s="145" t="s">
        <v>638</v>
      </c>
      <c r="B53" s="148" t="s">
        <v>648</v>
      </c>
      <c r="C53" s="145">
        <v>100</v>
      </c>
      <c r="D53" s="147"/>
    </row>
    <row r="54" spans="1:4" ht="15" customHeight="1">
      <c r="A54" s="318" t="s">
        <v>1386</v>
      </c>
      <c r="B54" s="318"/>
      <c r="C54" s="318"/>
      <c r="D54" s="31"/>
    </row>
    <row r="55" spans="1:4">
      <c r="A55" s="319"/>
      <c r="B55" s="319"/>
      <c r="C55" s="319"/>
      <c r="D55" s="31"/>
    </row>
    <row r="56" spans="1:4">
      <c r="A56" s="319"/>
      <c r="B56" s="319"/>
      <c r="C56" s="319"/>
      <c r="D56" s="31"/>
    </row>
    <row r="57" spans="1:4">
      <c r="A57" s="319"/>
      <c r="B57" s="319"/>
      <c r="C57" s="319"/>
      <c r="D57" s="31"/>
    </row>
    <row r="58" spans="1:4">
      <c r="A58" s="319"/>
      <c r="B58" s="319"/>
      <c r="C58" s="319"/>
      <c r="D58" s="31"/>
    </row>
    <row r="59" spans="1:4">
      <c r="A59" s="319"/>
      <c r="B59" s="319"/>
      <c r="C59" s="319"/>
      <c r="D59" s="31"/>
    </row>
    <row r="60" spans="1:4">
      <c r="A60" s="319"/>
      <c r="B60" s="319"/>
      <c r="C60" s="319"/>
      <c r="D60" s="31"/>
    </row>
    <row r="61" spans="1:4">
      <c r="A61" s="319"/>
      <c r="B61" s="319"/>
      <c r="C61" s="319"/>
      <c r="D61" s="31"/>
    </row>
    <row r="62" spans="1:4">
      <c r="A62" s="319"/>
      <c r="B62" s="319"/>
      <c r="C62" s="319"/>
      <c r="D62" s="31"/>
    </row>
    <row r="63" spans="1:4">
      <c r="A63" s="319"/>
      <c r="B63" s="319"/>
      <c r="C63" s="319"/>
      <c r="D63" s="31"/>
    </row>
    <row r="64" spans="1:4">
      <c r="A64" s="319"/>
      <c r="B64" s="319"/>
      <c r="C64" s="319"/>
      <c r="D64" s="31"/>
    </row>
    <row r="65" spans="1:4">
      <c r="A65" s="319"/>
      <c r="B65" s="319"/>
      <c r="C65" s="319"/>
      <c r="D65" s="31"/>
    </row>
    <row r="66" spans="1:4">
      <c r="A66" s="319"/>
      <c r="B66" s="319"/>
      <c r="C66" s="319"/>
      <c r="D66" s="31"/>
    </row>
    <row r="67" spans="1:4">
      <c r="A67" s="319"/>
      <c r="B67" s="319"/>
      <c r="C67" s="319"/>
    </row>
    <row r="68" spans="1:4">
      <c r="A68" s="319"/>
      <c r="B68" s="319"/>
      <c r="C68" s="319"/>
    </row>
    <row r="69" spans="1:4">
      <c r="A69" s="319"/>
      <c r="B69" s="319"/>
      <c r="C69" s="319"/>
    </row>
    <row r="70" spans="1:4">
      <c r="A70" s="319"/>
      <c r="B70" s="319"/>
      <c r="C70" s="319"/>
    </row>
    <row r="71" spans="1:4">
      <c r="A71" s="319"/>
      <c r="B71" s="319"/>
      <c r="C71" s="319"/>
    </row>
    <row r="72" spans="1:4">
      <c r="A72" s="319"/>
      <c r="B72" s="319"/>
      <c r="C72" s="319"/>
    </row>
    <row r="73" spans="1:4">
      <c r="A73" s="319"/>
      <c r="B73" s="319"/>
      <c r="C73" s="319"/>
    </row>
    <row r="74" spans="1:4">
      <c r="A74" s="319"/>
      <c r="B74" s="319"/>
      <c r="C74" s="319"/>
    </row>
  </sheetData>
  <mergeCells count="5">
    <mergeCell ref="A1:B1"/>
    <mergeCell ref="D1:D2"/>
    <mergeCell ref="C4:C25"/>
    <mergeCell ref="A44:C44"/>
    <mergeCell ref="A54:C74"/>
  </mergeCell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31B0F2-6504-4BEA-8530-9FF55C6E67E6}">
  <dimension ref="A1:D85"/>
  <sheetViews>
    <sheetView workbookViewId="0">
      <pane xSplit="3" ySplit="2" topLeftCell="D44" activePane="bottomRight" state="frozen"/>
      <selection pane="topRight" activeCell="D1" sqref="D1"/>
      <selection pane="bottomLeft" activeCell="A3" sqref="A3"/>
      <selection pane="bottomRight" activeCell="B51" sqref="B51"/>
    </sheetView>
  </sheetViews>
  <sheetFormatPr defaultRowHeight="14.4"/>
  <cols>
    <col min="2" max="2" width="69.109375" customWidth="1"/>
    <col min="4" max="4" width="57" customWidth="1"/>
    <col min="5" max="5" width="34.6640625" bestFit="1" customWidth="1"/>
  </cols>
  <sheetData>
    <row r="1" spans="1:4">
      <c r="A1" s="313" t="s">
        <v>813</v>
      </c>
      <c r="B1" s="313"/>
      <c r="C1" s="313"/>
      <c r="D1" s="324" t="s">
        <v>113</v>
      </c>
    </row>
    <row r="2" spans="1:4" ht="28.2">
      <c r="A2" s="2" t="s">
        <v>4</v>
      </c>
      <c r="B2" s="3" t="s">
        <v>5</v>
      </c>
      <c r="C2" s="4" t="s">
        <v>110</v>
      </c>
      <c r="D2" s="324"/>
    </row>
    <row r="3" spans="1:4">
      <c r="A3" s="169" t="s">
        <v>7</v>
      </c>
      <c r="B3" s="170" t="s">
        <v>7</v>
      </c>
      <c r="C3" s="171" t="s">
        <v>7</v>
      </c>
      <c r="D3" s="170" t="s">
        <v>652</v>
      </c>
    </row>
    <row r="4" spans="1:4">
      <c r="A4" s="7" t="s">
        <v>814</v>
      </c>
      <c r="B4" s="23" t="s">
        <v>330</v>
      </c>
      <c r="C4" s="320">
        <v>10</v>
      </c>
      <c r="D4" s="1"/>
    </row>
    <row r="5" spans="1:4">
      <c r="A5" s="2" t="s">
        <v>815</v>
      </c>
      <c r="B5" s="3" t="s">
        <v>11</v>
      </c>
      <c r="C5" s="321"/>
      <c r="D5" s="182"/>
    </row>
    <row r="6" spans="1:4">
      <c r="A6" s="7" t="s">
        <v>1337</v>
      </c>
      <c r="B6" s="23" t="s">
        <v>331</v>
      </c>
      <c r="C6" s="321"/>
      <c r="D6" s="1"/>
    </row>
    <row r="7" spans="1:4">
      <c r="A7" s="2" t="s">
        <v>816</v>
      </c>
      <c r="B7" s="3" t="s">
        <v>15</v>
      </c>
      <c r="C7" s="321"/>
      <c r="D7" s="182"/>
    </row>
    <row r="8" spans="1:4" ht="27.6">
      <c r="A8" s="7" t="s">
        <v>1338</v>
      </c>
      <c r="B8" s="35" t="s">
        <v>332</v>
      </c>
      <c r="C8" s="321"/>
      <c r="D8" s="1"/>
    </row>
    <row r="9" spans="1:4">
      <c r="A9" s="7" t="s">
        <v>1339</v>
      </c>
      <c r="B9" s="35" t="s">
        <v>333</v>
      </c>
      <c r="C9" s="321"/>
      <c r="D9" s="1"/>
    </row>
    <row r="10" spans="1:4">
      <c r="A10" s="7" t="s">
        <v>1340</v>
      </c>
      <c r="B10" s="35" t="s">
        <v>334</v>
      </c>
      <c r="C10" s="321"/>
      <c r="D10" s="1"/>
    </row>
    <row r="11" spans="1:4">
      <c r="A11" s="7" t="s">
        <v>1341</v>
      </c>
      <c r="B11" s="35" t="s">
        <v>335</v>
      </c>
      <c r="C11" s="321"/>
      <c r="D11" s="1"/>
    </row>
    <row r="12" spans="1:4">
      <c r="A12" s="7" t="s">
        <v>1342</v>
      </c>
      <c r="B12" s="35" t="s">
        <v>336</v>
      </c>
      <c r="C12" s="321"/>
      <c r="D12" s="1"/>
    </row>
    <row r="13" spans="1:4">
      <c r="A13" s="7" t="s">
        <v>1343</v>
      </c>
      <c r="B13" s="35" t="s">
        <v>337</v>
      </c>
      <c r="C13" s="321"/>
      <c r="D13" s="1"/>
    </row>
    <row r="14" spans="1:4">
      <c r="A14" s="7" t="s">
        <v>1344</v>
      </c>
      <c r="B14" s="35" t="s">
        <v>338</v>
      </c>
      <c r="C14" s="321"/>
      <c r="D14" s="1"/>
    </row>
    <row r="15" spans="1:4">
      <c r="A15" s="7" t="s">
        <v>1345</v>
      </c>
      <c r="B15" s="35" t="s">
        <v>339</v>
      </c>
      <c r="C15" s="321"/>
      <c r="D15" s="1"/>
    </row>
    <row r="16" spans="1:4">
      <c r="A16" s="7" t="s">
        <v>1346</v>
      </c>
      <c r="B16" s="35" t="s">
        <v>340</v>
      </c>
      <c r="C16" s="321"/>
      <c r="D16" s="1"/>
    </row>
    <row r="17" spans="1:4">
      <c r="A17" s="7" t="s">
        <v>1347</v>
      </c>
      <c r="B17" s="35" t="s">
        <v>341</v>
      </c>
      <c r="C17" s="321"/>
      <c r="D17" s="1"/>
    </row>
    <row r="18" spans="1:4">
      <c r="A18" s="7" t="s">
        <v>1348</v>
      </c>
      <c r="B18" s="35" t="s">
        <v>342</v>
      </c>
      <c r="C18" s="321"/>
      <c r="D18" s="1"/>
    </row>
    <row r="19" spans="1:4">
      <c r="A19" s="7" t="s">
        <v>1349</v>
      </c>
      <c r="B19" s="35" t="s">
        <v>343</v>
      </c>
      <c r="C19" s="321"/>
      <c r="D19" s="1"/>
    </row>
    <row r="20" spans="1:4">
      <c r="A20" s="7" t="s">
        <v>1350</v>
      </c>
      <c r="B20" s="35" t="s">
        <v>344</v>
      </c>
      <c r="C20" s="321"/>
      <c r="D20" s="1"/>
    </row>
    <row r="21" spans="1:4">
      <c r="A21" s="7" t="s">
        <v>1351</v>
      </c>
      <c r="B21" s="35" t="s">
        <v>345</v>
      </c>
      <c r="C21" s="321"/>
      <c r="D21" s="1"/>
    </row>
    <row r="22" spans="1:4">
      <c r="A22" s="7" t="s">
        <v>1352</v>
      </c>
      <c r="B22" s="35" t="s">
        <v>346</v>
      </c>
      <c r="C22" s="321"/>
      <c r="D22" s="1"/>
    </row>
    <row r="23" spans="1:4">
      <c r="A23" s="7" t="s">
        <v>1353</v>
      </c>
      <c r="B23" s="35" t="s">
        <v>347</v>
      </c>
      <c r="C23" s="322"/>
      <c r="D23" s="1"/>
    </row>
    <row r="24" spans="1:4">
      <c r="A24" s="2" t="s">
        <v>1354</v>
      </c>
      <c r="B24" s="3" t="s">
        <v>348</v>
      </c>
      <c r="C24" s="320">
        <v>2</v>
      </c>
      <c r="D24" s="182"/>
    </row>
    <row r="25" spans="1:4">
      <c r="A25" s="70" t="s">
        <v>1355</v>
      </c>
      <c r="B25" s="71" t="s">
        <v>11</v>
      </c>
      <c r="C25" s="321"/>
      <c r="D25" s="1"/>
    </row>
    <row r="26" spans="1:4">
      <c r="A26" s="70" t="s">
        <v>1356</v>
      </c>
      <c r="B26" s="71" t="s">
        <v>349</v>
      </c>
      <c r="C26" s="321"/>
      <c r="D26" s="1"/>
    </row>
    <row r="27" spans="1:4">
      <c r="A27" s="2" t="s">
        <v>1357</v>
      </c>
      <c r="B27" s="3" t="s">
        <v>15</v>
      </c>
      <c r="C27" s="321"/>
      <c r="D27" s="182"/>
    </row>
    <row r="28" spans="1:4">
      <c r="A28" s="70" t="s">
        <v>1358</v>
      </c>
      <c r="B28" s="35" t="s">
        <v>350</v>
      </c>
      <c r="C28" s="321"/>
      <c r="D28" s="1"/>
    </row>
    <row r="29" spans="1:4">
      <c r="A29" s="70" t="s">
        <v>1359</v>
      </c>
      <c r="B29" s="35" t="s">
        <v>351</v>
      </c>
      <c r="C29" s="321"/>
      <c r="D29" s="1"/>
    </row>
    <row r="30" spans="1:4">
      <c r="A30" s="70" t="s">
        <v>1360</v>
      </c>
      <c r="B30" s="35" t="s">
        <v>352</v>
      </c>
      <c r="C30" s="321"/>
      <c r="D30" s="1"/>
    </row>
    <row r="31" spans="1:4">
      <c r="A31" s="70" t="s">
        <v>1361</v>
      </c>
      <c r="B31" s="35" t="s">
        <v>353</v>
      </c>
      <c r="C31" s="321"/>
      <c r="D31" s="1"/>
    </row>
    <row r="32" spans="1:4">
      <c r="A32" s="70" t="s">
        <v>1362</v>
      </c>
      <c r="B32" s="35" t="s">
        <v>354</v>
      </c>
      <c r="C32" s="321"/>
      <c r="D32" s="1"/>
    </row>
    <row r="33" spans="1:4">
      <c r="A33" s="70" t="s">
        <v>1363</v>
      </c>
      <c r="B33" s="35" t="s">
        <v>355</v>
      </c>
      <c r="C33" s="321"/>
      <c r="D33" s="1"/>
    </row>
    <row r="34" spans="1:4">
      <c r="A34" s="70" t="s">
        <v>1364</v>
      </c>
      <c r="B34" s="35" t="s">
        <v>356</v>
      </c>
      <c r="C34" s="321"/>
      <c r="D34" s="1"/>
    </row>
    <row r="35" spans="1:4">
      <c r="A35" s="70" t="s">
        <v>1365</v>
      </c>
      <c r="B35" s="35" t="s">
        <v>357</v>
      </c>
      <c r="C35" s="321"/>
      <c r="D35" s="1"/>
    </row>
    <row r="36" spans="1:4">
      <c r="A36" s="70" t="s">
        <v>1366</v>
      </c>
      <c r="B36" s="35" t="s">
        <v>358</v>
      </c>
      <c r="C36" s="321"/>
      <c r="D36" s="1"/>
    </row>
    <row r="37" spans="1:4">
      <c r="A37" s="70" t="s">
        <v>1367</v>
      </c>
      <c r="B37" s="35" t="s">
        <v>359</v>
      </c>
      <c r="C37" s="321"/>
      <c r="D37" s="1"/>
    </row>
    <row r="38" spans="1:4">
      <c r="A38" s="70" t="s">
        <v>1368</v>
      </c>
      <c r="B38" s="35" t="s">
        <v>360</v>
      </c>
      <c r="C38" s="321"/>
      <c r="D38" s="1"/>
    </row>
    <row r="39" spans="1:4">
      <c r="A39" s="70" t="s">
        <v>1369</v>
      </c>
      <c r="B39" s="35" t="s">
        <v>361</v>
      </c>
      <c r="C39" s="321"/>
      <c r="D39" s="1"/>
    </row>
    <row r="40" spans="1:4">
      <c r="A40" s="70" t="s">
        <v>1370</v>
      </c>
      <c r="B40" s="35" t="s">
        <v>362</v>
      </c>
      <c r="C40" s="321"/>
      <c r="D40" s="1"/>
    </row>
    <row r="41" spans="1:4">
      <c r="A41" s="70" t="s">
        <v>1371</v>
      </c>
      <c r="B41" s="35" t="s">
        <v>363</v>
      </c>
      <c r="C41" s="321"/>
      <c r="D41" s="1"/>
    </row>
    <row r="42" spans="1:4">
      <c r="A42" s="70" t="s">
        <v>1372</v>
      </c>
      <c r="B42" s="35" t="s">
        <v>364</v>
      </c>
      <c r="C42" s="321"/>
      <c r="D42" s="1"/>
    </row>
    <row r="43" spans="1:4">
      <c r="A43" s="70" t="s">
        <v>1373</v>
      </c>
      <c r="B43" s="35" t="s">
        <v>365</v>
      </c>
      <c r="C43" s="321"/>
      <c r="D43" s="1"/>
    </row>
    <row r="44" spans="1:4" ht="21.75" customHeight="1">
      <c r="A44" s="70" t="s">
        <v>1374</v>
      </c>
      <c r="B44" s="35" t="s">
        <v>366</v>
      </c>
      <c r="C44" s="321"/>
      <c r="D44" s="1"/>
    </row>
    <row r="45" spans="1:4" ht="55.2">
      <c r="A45" s="70" t="s">
        <v>1375</v>
      </c>
      <c r="B45" s="35" t="s">
        <v>607</v>
      </c>
      <c r="C45" s="321"/>
      <c r="D45" s="1"/>
    </row>
    <row r="46" spans="1:4" ht="27.6">
      <c r="A46" s="70" t="s">
        <v>1376</v>
      </c>
      <c r="B46" s="69" t="s">
        <v>367</v>
      </c>
      <c r="C46" s="321"/>
      <c r="D46" s="1"/>
    </row>
    <row r="47" spans="1:4" ht="31.2">
      <c r="A47" s="70" t="s">
        <v>1377</v>
      </c>
      <c r="B47" s="37" t="s">
        <v>368</v>
      </c>
      <c r="C47" s="321"/>
      <c r="D47" s="1"/>
    </row>
    <row r="48" spans="1:4" ht="31.2">
      <c r="A48" s="70" t="s">
        <v>1378</v>
      </c>
      <c r="B48" s="37" t="s">
        <v>369</v>
      </c>
      <c r="C48" s="322"/>
      <c r="D48" s="1"/>
    </row>
    <row r="49" spans="1:4" ht="15.6">
      <c r="A49" s="70" t="s">
        <v>1379</v>
      </c>
      <c r="B49" s="37" t="s">
        <v>1380</v>
      </c>
      <c r="C49" s="1"/>
      <c r="D49" s="1"/>
    </row>
    <row r="50" spans="1:4" ht="42.6">
      <c r="A50" s="2" t="s">
        <v>1381</v>
      </c>
      <c r="B50" s="4" t="s">
        <v>642</v>
      </c>
      <c r="C50" s="182"/>
      <c r="D50" s="182"/>
    </row>
    <row r="51" spans="1:4" ht="55.2">
      <c r="A51" s="70" t="s">
        <v>1382</v>
      </c>
      <c r="B51" s="35" t="s">
        <v>1387</v>
      </c>
      <c r="C51" s="1"/>
      <c r="D51" s="1"/>
    </row>
    <row r="55" spans="1:4" ht="55.8">
      <c r="A55" s="315" t="s">
        <v>621</v>
      </c>
      <c r="B55" s="316"/>
      <c r="C55" s="317"/>
      <c r="D55" s="132" t="s">
        <v>622</v>
      </c>
    </row>
    <row r="56" spans="1:4" ht="28.2">
      <c r="A56" s="106" t="s">
        <v>623</v>
      </c>
      <c r="B56" s="133" t="s">
        <v>644</v>
      </c>
      <c r="C56" s="134"/>
      <c r="D56" s="36"/>
    </row>
    <row r="57" spans="1:4" ht="42">
      <c r="A57" s="106" t="s">
        <v>643</v>
      </c>
      <c r="B57" s="135" t="s">
        <v>645</v>
      </c>
      <c r="C57" s="134"/>
      <c r="D57" s="136"/>
    </row>
    <row r="58" spans="1:4">
      <c r="A58" s="137"/>
      <c r="B58" s="138"/>
      <c r="C58" s="139"/>
      <c r="D58" s="31"/>
    </row>
    <row r="59" spans="1:4">
      <c r="A59" s="140"/>
      <c r="B59" s="141"/>
      <c r="C59" s="142"/>
      <c r="D59" s="31"/>
    </row>
    <row r="60" spans="1:4">
      <c r="A60" s="143" t="s">
        <v>630</v>
      </c>
      <c r="B60" s="143" t="s">
        <v>631</v>
      </c>
      <c r="C60" s="144" t="s">
        <v>632</v>
      </c>
      <c r="D60" s="31"/>
    </row>
    <row r="61" spans="1:4">
      <c r="A61" s="145" t="s">
        <v>633</v>
      </c>
      <c r="B61" s="146" t="s">
        <v>703</v>
      </c>
      <c r="C61" s="145">
        <v>80</v>
      </c>
      <c r="D61" s="147"/>
    </row>
    <row r="62" spans="1:4">
      <c r="A62" s="145" t="s">
        <v>623</v>
      </c>
      <c r="B62" s="146" t="s">
        <v>646</v>
      </c>
      <c r="C62" s="145">
        <v>10</v>
      </c>
      <c r="D62" s="147"/>
    </row>
    <row r="63" spans="1:4" ht="27.6">
      <c r="A63" s="145" t="s">
        <v>643</v>
      </c>
      <c r="B63" s="65" t="s">
        <v>647</v>
      </c>
      <c r="C63" s="145">
        <v>10</v>
      </c>
      <c r="D63" s="147"/>
    </row>
    <row r="64" spans="1:4">
      <c r="A64" s="145" t="s">
        <v>638</v>
      </c>
      <c r="B64" s="148" t="s">
        <v>648</v>
      </c>
      <c r="C64" s="145">
        <v>100</v>
      </c>
      <c r="D64" s="147"/>
    </row>
    <row r="65" spans="1:4">
      <c r="A65" s="318" t="s">
        <v>1386</v>
      </c>
      <c r="B65" s="318"/>
      <c r="C65" s="318"/>
      <c r="D65" s="31"/>
    </row>
    <row r="66" spans="1:4">
      <c r="A66" s="319"/>
      <c r="B66" s="319"/>
      <c r="C66" s="319"/>
      <c r="D66" s="31"/>
    </row>
    <row r="67" spans="1:4">
      <c r="A67" s="319"/>
      <c r="B67" s="319"/>
      <c r="C67" s="319"/>
      <c r="D67" s="31"/>
    </row>
    <row r="68" spans="1:4">
      <c r="A68" s="319"/>
      <c r="B68" s="319"/>
      <c r="C68" s="319"/>
      <c r="D68" s="31"/>
    </row>
    <row r="69" spans="1:4">
      <c r="A69" s="319"/>
      <c r="B69" s="319"/>
      <c r="C69" s="319"/>
      <c r="D69" s="31"/>
    </row>
    <row r="70" spans="1:4">
      <c r="A70" s="319"/>
      <c r="B70" s="319"/>
      <c r="C70" s="319"/>
      <c r="D70" s="31"/>
    </row>
    <row r="71" spans="1:4">
      <c r="A71" s="319"/>
      <c r="B71" s="319"/>
      <c r="C71" s="319"/>
      <c r="D71" s="31"/>
    </row>
    <row r="72" spans="1:4">
      <c r="A72" s="319"/>
      <c r="B72" s="319"/>
      <c r="C72" s="319"/>
      <c r="D72" s="31"/>
    </row>
    <row r="73" spans="1:4">
      <c r="A73" s="319"/>
      <c r="B73" s="319"/>
      <c r="C73" s="319"/>
      <c r="D73" s="31"/>
    </row>
    <row r="74" spans="1:4">
      <c r="A74" s="319"/>
      <c r="B74" s="319"/>
      <c r="C74" s="319"/>
      <c r="D74" s="31"/>
    </row>
    <row r="75" spans="1:4">
      <c r="A75" s="319"/>
      <c r="B75" s="319"/>
      <c r="C75" s="319"/>
      <c r="D75" s="31"/>
    </row>
    <row r="76" spans="1:4">
      <c r="A76" s="319"/>
      <c r="B76" s="319"/>
      <c r="C76" s="319"/>
      <c r="D76" s="31"/>
    </row>
    <row r="77" spans="1:4">
      <c r="A77" s="319"/>
      <c r="B77" s="319"/>
      <c r="C77" s="319"/>
      <c r="D77" s="31"/>
    </row>
    <row r="78" spans="1:4">
      <c r="A78" s="319"/>
      <c r="B78" s="319"/>
      <c r="C78" s="319"/>
    </row>
    <row r="79" spans="1:4">
      <c r="A79" s="319"/>
      <c r="B79" s="319"/>
      <c r="C79" s="319"/>
    </row>
    <row r="80" spans="1:4">
      <c r="A80" s="319"/>
      <c r="B80" s="319"/>
      <c r="C80" s="319"/>
    </row>
    <row r="81" spans="1:3">
      <c r="A81" s="319"/>
      <c r="B81" s="319"/>
      <c r="C81" s="319"/>
    </row>
    <row r="82" spans="1:3">
      <c r="A82" s="319"/>
      <c r="B82" s="319"/>
      <c r="C82" s="319"/>
    </row>
    <row r="83" spans="1:3">
      <c r="A83" s="319"/>
      <c r="B83" s="319"/>
      <c r="C83" s="319"/>
    </row>
    <row r="84" spans="1:3">
      <c r="A84" s="319"/>
      <c r="B84" s="319"/>
      <c r="C84" s="319"/>
    </row>
    <row r="85" spans="1:3">
      <c r="A85" s="319"/>
      <c r="B85" s="319"/>
      <c r="C85" s="319"/>
    </row>
  </sheetData>
  <mergeCells count="6">
    <mergeCell ref="A65:C85"/>
    <mergeCell ref="A1:C1"/>
    <mergeCell ref="C4:C23"/>
    <mergeCell ref="C24:C48"/>
    <mergeCell ref="D1:D2"/>
    <mergeCell ref="A55:C55"/>
  </mergeCell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0C0453-9508-473B-B592-40190054E07C}">
  <dimension ref="A1:D110"/>
  <sheetViews>
    <sheetView zoomScaleNormal="100" workbookViewId="0">
      <pane xSplit="3" ySplit="2" topLeftCell="D59" activePane="bottomRight" state="frozen"/>
      <selection pane="topRight" activeCell="D1" sqref="D1"/>
      <selection pane="bottomLeft" activeCell="A3" sqref="A3"/>
      <selection pane="bottomRight" activeCell="B64" sqref="B64"/>
    </sheetView>
  </sheetViews>
  <sheetFormatPr defaultRowHeight="14.4"/>
  <cols>
    <col min="2" max="2" width="72.44140625" customWidth="1"/>
    <col min="3" max="3" width="13.44140625" customWidth="1"/>
    <col min="4" max="4" width="69.88671875" customWidth="1"/>
  </cols>
  <sheetData>
    <row r="1" spans="1:4" ht="15" customHeight="1">
      <c r="A1" s="328" t="s">
        <v>1072</v>
      </c>
      <c r="B1" s="328"/>
      <c r="C1" s="328"/>
      <c r="D1" s="324" t="s">
        <v>113</v>
      </c>
    </row>
    <row r="2" spans="1:4">
      <c r="A2" s="4" t="s">
        <v>4</v>
      </c>
      <c r="B2" s="4" t="s">
        <v>5</v>
      </c>
      <c r="C2" s="4" t="s">
        <v>110</v>
      </c>
      <c r="D2" s="324"/>
    </row>
    <row r="3" spans="1:4">
      <c r="A3" s="169" t="s">
        <v>7</v>
      </c>
      <c r="B3" s="170" t="s">
        <v>7</v>
      </c>
      <c r="C3" s="171" t="s">
        <v>7</v>
      </c>
      <c r="D3" s="170" t="s">
        <v>652</v>
      </c>
    </row>
    <row r="4" spans="1:4" ht="28.2">
      <c r="A4" s="105" t="s">
        <v>309</v>
      </c>
      <c r="B4" s="105" t="s">
        <v>329</v>
      </c>
      <c r="C4" s="297">
        <v>6</v>
      </c>
      <c r="D4" s="1"/>
    </row>
    <row r="5" spans="1:4">
      <c r="A5" s="5" t="s">
        <v>370</v>
      </c>
      <c r="B5" s="6" t="s">
        <v>11</v>
      </c>
      <c r="C5" s="297"/>
      <c r="D5" s="6"/>
    </row>
    <row r="6" spans="1:4" ht="28.2">
      <c r="A6" s="7" t="s">
        <v>371</v>
      </c>
      <c r="B6" s="8" t="s">
        <v>320</v>
      </c>
      <c r="C6" s="297"/>
      <c r="D6" s="1"/>
    </row>
    <row r="7" spans="1:4">
      <c r="A7" s="5" t="s">
        <v>372</v>
      </c>
      <c r="B7" s="224" t="s">
        <v>121</v>
      </c>
      <c r="C7" s="297"/>
      <c r="D7" s="6"/>
    </row>
    <row r="8" spans="1:4" s="66" customFormat="1" ht="41.4">
      <c r="A8" s="125" t="s">
        <v>373</v>
      </c>
      <c r="B8" s="124" t="s">
        <v>639</v>
      </c>
      <c r="C8" s="297"/>
      <c r="D8" s="99"/>
    </row>
    <row r="9" spans="1:4">
      <c r="A9" s="7" t="s">
        <v>374</v>
      </c>
      <c r="B9" s="9" t="s">
        <v>321</v>
      </c>
      <c r="C9" s="297"/>
      <c r="D9" s="1"/>
    </row>
    <row r="10" spans="1:4" ht="30" customHeight="1">
      <c r="A10" s="7" t="s">
        <v>820</v>
      </c>
      <c r="B10" s="9" t="s">
        <v>322</v>
      </c>
      <c r="C10" s="297"/>
      <c r="D10" s="1"/>
    </row>
    <row r="11" spans="1:4">
      <c r="A11" s="7" t="s">
        <v>821</v>
      </c>
      <c r="B11" s="9" t="s">
        <v>20</v>
      </c>
      <c r="C11" s="297"/>
      <c r="D11" s="1"/>
    </row>
    <row r="12" spans="1:4">
      <c r="A12" s="7" t="s">
        <v>822</v>
      </c>
      <c r="B12" s="10" t="s">
        <v>22</v>
      </c>
      <c r="C12" s="297"/>
      <c r="D12" s="1"/>
    </row>
    <row r="13" spans="1:4">
      <c r="A13" s="7" t="s">
        <v>823</v>
      </c>
      <c r="B13" s="11" t="s">
        <v>323</v>
      </c>
      <c r="C13" s="297"/>
      <c r="D13" s="1"/>
    </row>
    <row r="14" spans="1:4">
      <c r="A14" s="7" t="s">
        <v>824</v>
      </c>
      <c r="B14" s="11" t="s">
        <v>24</v>
      </c>
      <c r="C14" s="297"/>
      <c r="D14" s="1"/>
    </row>
    <row r="15" spans="1:4">
      <c r="A15" s="7" t="s">
        <v>1081</v>
      </c>
      <c r="B15" s="11" t="s">
        <v>324</v>
      </c>
      <c r="C15" s="297"/>
      <c r="D15" s="95"/>
    </row>
    <row r="16" spans="1:4">
      <c r="A16" s="7" t="s">
        <v>1082</v>
      </c>
      <c r="B16" s="10" t="s">
        <v>28</v>
      </c>
      <c r="C16" s="297"/>
      <c r="D16" s="1"/>
    </row>
    <row r="17" spans="1:4">
      <c r="A17" s="7" t="s">
        <v>1083</v>
      </c>
      <c r="B17" s="10" t="s">
        <v>30</v>
      </c>
      <c r="C17" s="297"/>
      <c r="D17" s="1"/>
    </row>
    <row r="18" spans="1:4">
      <c r="A18" s="7" t="s">
        <v>1084</v>
      </c>
      <c r="B18" s="10" t="s">
        <v>32</v>
      </c>
      <c r="C18" s="297"/>
      <c r="D18" s="1"/>
    </row>
    <row r="19" spans="1:4" ht="30" customHeight="1">
      <c r="A19" s="7" t="s">
        <v>1085</v>
      </c>
      <c r="B19" s="9" t="s">
        <v>325</v>
      </c>
      <c r="C19" s="297"/>
      <c r="D19" s="1"/>
    </row>
    <row r="20" spans="1:4" ht="30" customHeight="1">
      <c r="A20" s="2" t="s">
        <v>1086</v>
      </c>
      <c r="B20" s="18" t="s">
        <v>326</v>
      </c>
      <c r="C20" s="297"/>
      <c r="D20" s="6"/>
    </row>
    <row r="21" spans="1:4" ht="30" customHeight="1">
      <c r="A21" s="7" t="s">
        <v>1087</v>
      </c>
      <c r="B21" s="9" t="s">
        <v>327</v>
      </c>
      <c r="C21" s="297"/>
      <c r="D21" s="1"/>
    </row>
    <row r="22" spans="1:4" ht="27.6">
      <c r="A22" s="12" t="s">
        <v>1088</v>
      </c>
      <c r="B22" s="11" t="s">
        <v>36</v>
      </c>
      <c r="C22" s="297"/>
      <c r="D22" s="1"/>
    </row>
    <row r="23" spans="1:4">
      <c r="A23" s="7" t="s">
        <v>1089</v>
      </c>
      <c r="B23" s="11" t="s">
        <v>38</v>
      </c>
      <c r="C23" s="297"/>
      <c r="D23" s="1"/>
    </row>
    <row r="24" spans="1:4">
      <c r="A24" s="12" t="s">
        <v>1090</v>
      </c>
      <c r="B24" s="11" t="s">
        <v>40</v>
      </c>
      <c r="C24" s="297"/>
      <c r="D24" s="1"/>
    </row>
    <row r="25" spans="1:4" ht="30" customHeight="1">
      <c r="A25" s="7" t="s">
        <v>1091</v>
      </c>
      <c r="B25" s="11" t="s">
        <v>42</v>
      </c>
      <c r="C25" s="297"/>
      <c r="D25" s="95"/>
    </row>
    <row r="26" spans="1:4">
      <c r="A26" s="2" t="s">
        <v>1092</v>
      </c>
      <c r="B26" s="226" t="s">
        <v>44</v>
      </c>
      <c r="C26" s="297"/>
      <c r="D26" s="6"/>
    </row>
    <row r="27" spans="1:4">
      <c r="A27" s="12" t="s">
        <v>1093</v>
      </c>
      <c r="B27" s="10" t="s">
        <v>46</v>
      </c>
      <c r="C27" s="297"/>
      <c r="D27" s="1"/>
    </row>
    <row r="28" spans="1:4" ht="27.6">
      <c r="A28" s="12" t="s">
        <v>1094</v>
      </c>
      <c r="B28" s="11" t="s">
        <v>48</v>
      </c>
      <c r="C28" s="297"/>
      <c r="D28" s="1"/>
    </row>
    <row r="29" spans="1:4" ht="41.4">
      <c r="A29" s="123" t="s">
        <v>1095</v>
      </c>
      <c r="B29" s="123" t="s">
        <v>640</v>
      </c>
      <c r="C29" s="297"/>
      <c r="D29" s="1"/>
    </row>
    <row r="30" spans="1:4" ht="27.6">
      <c r="A30" s="11" t="s">
        <v>1096</v>
      </c>
      <c r="B30" s="11" t="s">
        <v>54</v>
      </c>
      <c r="C30" s="297"/>
      <c r="D30" s="100"/>
    </row>
    <row r="31" spans="1:4">
      <c r="A31" s="11" t="s">
        <v>1097</v>
      </c>
      <c r="B31" s="10" t="s">
        <v>56</v>
      </c>
      <c r="C31" s="297"/>
      <c r="D31" s="100"/>
    </row>
    <row r="32" spans="1:4">
      <c r="A32" s="225" t="s">
        <v>1098</v>
      </c>
      <c r="B32" s="13" t="s">
        <v>71</v>
      </c>
      <c r="C32" s="297"/>
      <c r="D32" s="6"/>
    </row>
    <row r="33" spans="1:4">
      <c r="A33" s="15" t="s">
        <v>1099</v>
      </c>
      <c r="B33" s="8" t="s">
        <v>73</v>
      </c>
      <c r="C33" s="104">
        <v>1</v>
      </c>
      <c r="D33" s="1"/>
    </row>
    <row r="34" spans="1:4">
      <c r="A34" s="15" t="s">
        <v>1100</v>
      </c>
      <c r="B34" s="8" t="s">
        <v>620</v>
      </c>
      <c r="C34" s="104">
        <v>1</v>
      </c>
      <c r="D34" s="1"/>
    </row>
    <row r="35" spans="1:4">
      <c r="A35" s="15" t="s">
        <v>1101</v>
      </c>
      <c r="B35" s="8" t="s">
        <v>77</v>
      </c>
      <c r="C35" s="104">
        <v>1</v>
      </c>
      <c r="D35" s="95"/>
    </row>
    <row r="36" spans="1:4">
      <c r="A36" s="17" t="s">
        <v>1102</v>
      </c>
      <c r="B36" s="18" t="s">
        <v>79</v>
      </c>
      <c r="C36" s="127"/>
      <c r="D36" s="6"/>
    </row>
    <row r="37" spans="1:4" ht="69" customHeight="1">
      <c r="A37" s="15" t="s">
        <v>1103</v>
      </c>
      <c r="B37" s="9" t="s">
        <v>617</v>
      </c>
      <c r="C37" s="105"/>
      <c r="D37" s="95"/>
    </row>
    <row r="38" spans="1:4">
      <c r="A38" s="15" t="s">
        <v>1104</v>
      </c>
      <c r="B38" s="19" t="s">
        <v>83</v>
      </c>
      <c r="C38" s="36">
        <v>1</v>
      </c>
      <c r="D38" s="1"/>
    </row>
    <row r="39" spans="1:4">
      <c r="A39" s="15" t="s">
        <v>1105</v>
      </c>
      <c r="B39" s="19" t="s">
        <v>85</v>
      </c>
      <c r="C39" s="36">
        <v>1</v>
      </c>
      <c r="D39" s="95"/>
    </row>
    <row r="40" spans="1:4">
      <c r="A40" s="15" t="s">
        <v>1106</v>
      </c>
      <c r="B40" s="19" t="s">
        <v>87</v>
      </c>
      <c r="C40" s="36">
        <v>1</v>
      </c>
      <c r="D40" s="1"/>
    </row>
    <row r="41" spans="1:4">
      <c r="A41" s="17" t="s">
        <v>1107</v>
      </c>
      <c r="B41" s="21" t="s">
        <v>108</v>
      </c>
      <c r="C41" s="128"/>
      <c r="D41" s="6"/>
    </row>
    <row r="42" spans="1:4" ht="27.6">
      <c r="A42" s="7" t="s">
        <v>1108</v>
      </c>
      <c r="B42" s="258" t="s">
        <v>185</v>
      </c>
      <c r="C42" s="36"/>
      <c r="D42" s="1"/>
    </row>
    <row r="43" spans="1:4">
      <c r="A43" s="7" t="s">
        <v>1109</v>
      </c>
      <c r="B43" s="258" t="s">
        <v>175</v>
      </c>
      <c r="C43" s="36">
        <v>1</v>
      </c>
      <c r="D43" s="1"/>
    </row>
    <row r="44" spans="1:4">
      <c r="A44" s="7" t="s">
        <v>1110</v>
      </c>
      <c r="B44" s="258" t="s">
        <v>176</v>
      </c>
      <c r="C44" s="36">
        <v>1</v>
      </c>
      <c r="D44" s="95"/>
    </row>
    <row r="45" spans="1:4">
      <c r="A45" s="7" t="s">
        <v>1111</v>
      </c>
      <c r="B45" s="258" t="s">
        <v>177</v>
      </c>
      <c r="C45" s="36">
        <v>1</v>
      </c>
      <c r="D45" s="1"/>
    </row>
    <row r="46" spans="1:4">
      <c r="A46" s="7" t="s">
        <v>1112</v>
      </c>
      <c r="B46" s="258" t="s">
        <v>178</v>
      </c>
      <c r="C46" s="36">
        <v>1</v>
      </c>
      <c r="D46" s="1"/>
    </row>
    <row r="47" spans="1:4">
      <c r="A47" s="7" t="s">
        <v>1113</v>
      </c>
      <c r="B47" s="258" t="s">
        <v>179</v>
      </c>
      <c r="C47" s="36">
        <v>1</v>
      </c>
      <c r="D47" s="1"/>
    </row>
    <row r="48" spans="1:4">
      <c r="A48" s="7" t="s">
        <v>1114</v>
      </c>
      <c r="B48" s="19" t="s">
        <v>619</v>
      </c>
      <c r="C48" s="104">
        <v>1</v>
      </c>
      <c r="D48" s="1"/>
    </row>
    <row r="49" spans="1:4" ht="55.8">
      <c r="A49" s="5" t="s">
        <v>1115</v>
      </c>
      <c r="B49" s="129" t="s">
        <v>618</v>
      </c>
      <c r="C49" s="129"/>
      <c r="D49" s="129"/>
    </row>
    <row r="50" spans="1:4">
      <c r="A50" s="17" t="s">
        <v>826</v>
      </c>
      <c r="B50" s="21" t="s">
        <v>79</v>
      </c>
      <c r="C50" s="21"/>
      <c r="D50" s="21"/>
    </row>
    <row r="51" spans="1:4" ht="27.6">
      <c r="A51" s="24" t="s">
        <v>827</v>
      </c>
      <c r="B51" s="19" t="s">
        <v>818</v>
      </c>
      <c r="C51" s="104">
        <v>1</v>
      </c>
      <c r="D51" s="1"/>
    </row>
    <row r="52" spans="1:4" ht="27.6">
      <c r="A52" s="24" t="s">
        <v>828</v>
      </c>
      <c r="B52" s="19" t="s">
        <v>819</v>
      </c>
      <c r="C52" s="104">
        <v>1</v>
      </c>
      <c r="D52" s="1"/>
    </row>
    <row r="53" spans="1:4">
      <c r="A53" s="24" t="s">
        <v>829</v>
      </c>
      <c r="B53" s="19" t="s">
        <v>83</v>
      </c>
      <c r="C53" s="104">
        <v>1</v>
      </c>
      <c r="D53" s="1"/>
    </row>
    <row r="54" spans="1:4">
      <c r="A54" s="24" t="s">
        <v>830</v>
      </c>
      <c r="B54" s="19" t="s">
        <v>85</v>
      </c>
      <c r="C54" s="104">
        <v>1</v>
      </c>
      <c r="D54" s="1"/>
    </row>
    <row r="55" spans="1:4">
      <c r="A55" s="24" t="s">
        <v>831</v>
      </c>
      <c r="B55" s="19" t="s">
        <v>87</v>
      </c>
      <c r="C55" s="104">
        <v>1</v>
      </c>
      <c r="D55" s="1"/>
    </row>
    <row r="56" spans="1:4">
      <c r="A56" s="17" t="s">
        <v>1116</v>
      </c>
      <c r="B56" s="21" t="s">
        <v>89</v>
      </c>
      <c r="C56" s="21"/>
      <c r="D56" s="21"/>
    </row>
    <row r="57" spans="1:4" ht="27.6">
      <c r="A57" s="7" t="s">
        <v>1117</v>
      </c>
      <c r="B57" s="258" t="s">
        <v>185</v>
      </c>
      <c r="C57" s="104"/>
      <c r="D57" s="1"/>
    </row>
    <row r="58" spans="1:4">
      <c r="A58" s="7" t="s">
        <v>1118</v>
      </c>
      <c r="B58" s="258" t="s">
        <v>175</v>
      </c>
      <c r="C58" s="104">
        <v>1</v>
      </c>
      <c r="D58" s="1"/>
    </row>
    <row r="59" spans="1:4">
      <c r="A59" s="7" t="s">
        <v>1119</v>
      </c>
      <c r="B59" s="258" t="s">
        <v>176</v>
      </c>
      <c r="C59" s="104">
        <v>1</v>
      </c>
      <c r="D59" s="1"/>
    </row>
    <row r="60" spans="1:4">
      <c r="A60" s="7" t="s">
        <v>1120</v>
      </c>
      <c r="B60" s="258" t="s">
        <v>177</v>
      </c>
      <c r="C60" s="104">
        <v>1</v>
      </c>
      <c r="D60" s="1"/>
    </row>
    <row r="61" spans="1:4">
      <c r="A61" s="7" t="s">
        <v>1121</v>
      </c>
      <c r="B61" s="258" t="s">
        <v>178</v>
      </c>
      <c r="C61" s="104">
        <v>1</v>
      </c>
      <c r="D61" s="1"/>
    </row>
    <row r="62" spans="1:4">
      <c r="A62" s="7" t="s">
        <v>1122</v>
      </c>
      <c r="B62" s="258" t="s">
        <v>179</v>
      </c>
      <c r="C62" s="104">
        <v>1</v>
      </c>
      <c r="D62" s="1"/>
    </row>
    <row r="63" spans="1:4">
      <c r="A63" s="7" t="s">
        <v>1123</v>
      </c>
      <c r="B63" s="19" t="s">
        <v>619</v>
      </c>
      <c r="C63" s="104">
        <v>1</v>
      </c>
      <c r="D63" s="1"/>
    </row>
    <row r="64" spans="1:4" ht="55.2">
      <c r="A64" s="7" t="s">
        <v>1124</v>
      </c>
      <c r="B64" s="35" t="s">
        <v>1387</v>
      </c>
      <c r="C64" s="104"/>
      <c r="D64" s="1"/>
    </row>
    <row r="65" spans="1:4">
      <c r="A65" s="7"/>
      <c r="B65" s="19"/>
      <c r="C65" s="104"/>
      <c r="D65" s="1"/>
    </row>
    <row r="66" spans="1:4">
      <c r="A66" s="7"/>
      <c r="B66" s="19"/>
      <c r="C66" s="104"/>
      <c r="D66" s="1"/>
    </row>
    <row r="67" spans="1:4">
      <c r="A67" s="7"/>
      <c r="B67" s="19"/>
      <c r="C67" s="104"/>
      <c r="D67" s="1"/>
    </row>
    <row r="68" spans="1:4">
      <c r="A68" s="335" t="s">
        <v>621</v>
      </c>
      <c r="B68" s="335"/>
      <c r="C68" s="335" t="s">
        <v>622</v>
      </c>
      <c r="D68" s="335"/>
    </row>
    <row r="69" spans="1:4">
      <c r="A69" s="106" t="s">
        <v>623</v>
      </c>
      <c r="B69" s="107" t="s">
        <v>624</v>
      </c>
      <c r="C69" s="336"/>
      <c r="D69" s="336"/>
    </row>
    <row r="70" spans="1:4" ht="28.2">
      <c r="A70" s="106" t="s">
        <v>643</v>
      </c>
      <c r="B70" s="108" t="s">
        <v>626</v>
      </c>
      <c r="C70" s="336"/>
      <c r="D70" s="336"/>
    </row>
    <row r="71" spans="1:4">
      <c r="A71" s="106" t="s">
        <v>625</v>
      </c>
      <c r="B71" s="108" t="s">
        <v>628</v>
      </c>
      <c r="C71" s="101"/>
      <c r="D71" s="122"/>
    </row>
    <row r="72" spans="1:4">
      <c r="A72" s="109" t="s">
        <v>627</v>
      </c>
      <c r="B72" s="108" t="s">
        <v>111</v>
      </c>
      <c r="C72" s="336"/>
      <c r="D72" s="336"/>
    </row>
    <row r="73" spans="1:4">
      <c r="A73" s="109" t="s">
        <v>629</v>
      </c>
      <c r="B73" s="108" t="s">
        <v>945</v>
      </c>
      <c r="C73" s="121"/>
      <c r="D73" s="121"/>
    </row>
    <row r="74" spans="1:4">
      <c r="A74" s="329"/>
      <c r="B74" s="330"/>
      <c r="C74" s="331"/>
      <c r="D74" s="110"/>
    </row>
    <row r="75" spans="1:4">
      <c r="A75" s="332"/>
      <c r="B75" s="333"/>
      <c r="C75" s="334"/>
      <c r="D75" s="111"/>
    </row>
    <row r="76" spans="1:4" ht="12.75" customHeight="1">
      <c r="A76" s="112" t="s">
        <v>630</v>
      </c>
      <c r="B76" s="112" t="s">
        <v>631</v>
      </c>
      <c r="C76" s="113" t="s">
        <v>632</v>
      </c>
      <c r="D76" s="66"/>
    </row>
    <row r="77" spans="1:4">
      <c r="A77" s="114" t="s">
        <v>633</v>
      </c>
      <c r="B77" s="115" t="s">
        <v>634</v>
      </c>
      <c r="C77" s="114">
        <v>65</v>
      </c>
      <c r="D77" s="116"/>
    </row>
    <row r="78" spans="1:4">
      <c r="A78" s="114" t="s">
        <v>623</v>
      </c>
      <c r="B78" s="115" t="s">
        <v>635</v>
      </c>
      <c r="C78" s="114">
        <v>10</v>
      </c>
      <c r="D78" s="66"/>
    </row>
    <row r="79" spans="1:4">
      <c r="A79" s="114" t="s">
        <v>643</v>
      </c>
      <c r="B79" s="115" t="s">
        <v>636</v>
      </c>
      <c r="C79" s="114">
        <v>10</v>
      </c>
      <c r="D79" s="66"/>
    </row>
    <row r="80" spans="1:4">
      <c r="A80" s="114" t="s">
        <v>625</v>
      </c>
      <c r="B80" s="115" t="s">
        <v>637</v>
      </c>
      <c r="C80" s="114">
        <v>5</v>
      </c>
      <c r="D80" s="66"/>
    </row>
    <row r="81" spans="1:4">
      <c r="A81" s="114" t="s">
        <v>627</v>
      </c>
      <c r="B81" s="126" t="s">
        <v>111</v>
      </c>
      <c r="C81" s="114">
        <v>5</v>
      </c>
      <c r="D81" s="66"/>
    </row>
    <row r="82" spans="1:4">
      <c r="A82" s="114" t="s">
        <v>629</v>
      </c>
      <c r="B82" s="115" t="s">
        <v>945</v>
      </c>
      <c r="C82" s="114">
        <v>5</v>
      </c>
      <c r="D82" s="66"/>
    </row>
    <row r="83" spans="1:4">
      <c r="A83" s="114" t="s">
        <v>638</v>
      </c>
      <c r="B83" s="117" t="s">
        <v>934</v>
      </c>
      <c r="C83" s="114">
        <f>SUM(C77:C82)</f>
        <v>100</v>
      </c>
      <c r="D83" s="118"/>
    </row>
    <row r="84" spans="1:4">
      <c r="A84" s="66"/>
      <c r="B84" s="66"/>
      <c r="C84" s="119"/>
      <c r="D84" s="120"/>
    </row>
    <row r="85" spans="1:4">
      <c r="A85" s="66"/>
      <c r="B85" s="66"/>
      <c r="C85" s="119"/>
      <c r="D85" s="120"/>
    </row>
    <row r="86" spans="1:4" ht="15" customHeight="1">
      <c r="A86" s="318" t="s">
        <v>1388</v>
      </c>
      <c r="B86" s="318"/>
      <c r="C86" s="318"/>
    </row>
    <row r="87" spans="1:4">
      <c r="A87" s="319"/>
      <c r="B87" s="319"/>
      <c r="C87" s="319"/>
    </row>
    <row r="88" spans="1:4">
      <c r="A88" s="319"/>
      <c r="B88" s="319"/>
      <c r="C88" s="319"/>
    </row>
    <row r="89" spans="1:4">
      <c r="A89" s="319"/>
      <c r="B89" s="319"/>
      <c r="C89" s="319"/>
    </row>
    <row r="90" spans="1:4">
      <c r="A90" s="319"/>
      <c r="B90" s="319"/>
      <c r="C90" s="319"/>
    </row>
    <row r="91" spans="1:4">
      <c r="A91" s="319"/>
      <c r="B91" s="319"/>
      <c r="C91" s="319"/>
    </row>
    <row r="92" spans="1:4">
      <c r="A92" s="319"/>
      <c r="B92" s="319"/>
      <c r="C92" s="319"/>
    </row>
    <row r="93" spans="1:4">
      <c r="A93" s="319"/>
      <c r="B93" s="319"/>
      <c r="C93" s="319"/>
    </row>
    <row r="94" spans="1:4">
      <c r="A94" s="319"/>
      <c r="B94" s="319"/>
      <c r="C94" s="319"/>
    </row>
    <row r="95" spans="1:4">
      <c r="A95" s="319"/>
      <c r="B95" s="319"/>
      <c r="C95" s="319"/>
    </row>
    <row r="96" spans="1:4">
      <c r="A96" s="319"/>
      <c r="B96" s="319"/>
      <c r="C96" s="319"/>
    </row>
    <row r="97" spans="1:3">
      <c r="A97" s="319"/>
      <c r="B97" s="319"/>
      <c r="C97" s="319"/>
    </row>
    <row r="98" spans="1:3">
      <c r="A98" s="319"/>
      <c r="B98" s="319"/>
      <c r="C98" s="319"/>
    </row>
    <row r="99" spans="1:3">
      <c r="A99" s="319"/>
      <c r="B99" s="319"/>
      <c r="C99" s="319"/>
    </row>
    <row r="100" spans="1:3">
      <c r="A100" s="319"/>
      <c r="B100" s="319"/>
      <c r="C100" s="319"/>
    </row>
    <row r="101" spans="1:3">
      <c r="A101" s="319"/>
      <c r="B101" s="319"/>
      <c r="C101" s="319"/>
    </row>
    <row r="102" spans="1:3">
      <c r="A102" s="319"/>
      <c r="B102" s="319"/>
      <c r="C102" s="319"/>
    </row>
    <row r="103" spans="1:3">
      <c r="A103" s="319"/>
      <c r="B103" s="319"/>
      <c r="C103" s="319"/>
    </row>
    <row r="104" spans="1:3">
      <c r="A104" s="319"/>
      <c r="B104" s="319"/>
      <c r="C104" s="319"/>
    </row>
    <row r="105" spans="1:3">
      <c r="A105" s="319"/>
      <c r="B105" s="319"/>
      <c r="C105" s="319"/>
    </row>
    <row r="106" spans="1:3">
      <c r="A106" s="319"/>
      <c r="B106" s="319"/>
      <c r="C106" s="319"/>
    </row>
    <row r="107" spans="1:3">
      <c r="A107" s="319"/>
      <c r="B107" s="319"/>
      <c r="C107" s="319"/>
    </row>
    <row r="108" spans="1:3">
      <c r="A108" s="319"/>
      <c r="B108" s="319"/>
      <c r="C108" s="319"/>
    </row>
    <row r="109" spans="1:3">
      <c r="A109" s="319"/>
      <c r="B109" s="319"/>
      <c r="C109" s="319"/>
    </row>
    <row r="110" spans="1:3">
      <c r="A110" s="319"/>
      <c r="B110" s="319"/>
      <c r="C110" s="319"/>
    </row>
  </sheetData>
  <mergeCells count="10">
    <mergeCell ref="A86:C110"/>
    <mergeCell ref="A1:C1"/>
    <mergeCell ref="C4:C32"/>
    <mergeCell ref="A74:C75"/>
    <mergeCell ref="A68:B68"/>
    <mergeCell ref="C68:D68"/>
    <mergeCell ref="C69:D69"/>
    <mergeCell ref="C70:D70"/>
    <mergeCell ref="C72:D72"/>
    <mergeCell ref="D1:D2"/>
  </mergeCells>
  <phoneticPr fontId="43" type="noConversion"/>
  <pageMargins left="0.7" right="0.7" top="0.75" bottom="0.75" header="0.3" footer="0.3"/>
  <drawing r:id="rId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DAC6E09-221F-452B-B33A-0772BA1A9728}">
  <dimension ref="A1:D74"/>
  <sheetViews>
    <sheetView workbookViewId="0">
      <pane xSplit="3" ySplit="2" topLeftCell="D33" activePane="bottomRight" state="frozen"/>
      <selection pane="topRight" activeCell="D1" sqref="D1"/>
      <selection pane="bottomLeft" activeCell="A3" sqref="A3"/>
      <selection pane="bottomRight" activeCell="B40" sqref="B40"/>
    </sheetView>
  </sheetViews>
  <sheetFormatPr defaultRowHeight="14.4"/>
  <cols>
    <col min="2" max="2" width="55.6640625" customWidth="1"/>
    <col min="3" max="3" width="13.109375" style="281" bestFit="1" customWidth="1"/>
    <col min="4" max="4" width="48.6640625" customWidth="1"/>
  </cols>
  <sheetData>
    <row r="1" spans="1:4">
      <c r="A1" s="337" t="s">
        <v>1142</v>
      </c>
      <c r="B1" s="338"/>
      <c r="C1" s="338"/>
      <c r="D1" s="324" t="s">
        <v>113</v>
      </c>
    </row>
    <row r="2" spans="1:4" ht="28.2">
      <c r="A2" s="2" t="s">
        <v>4</v>
      </c>
      <c r="B2" s="4" t="s">
        <v>5</v>
      </c>
      <c r="C2" s="278" t="s">
        <v>110</v>
      </c>
      <c r="D2" s="324"/>
    </row>
    <row r="3" spans="1:4">
      <c r="A3" s="169" t="s">
        <v>7</v>
      </c>
      <c r="B3" s="170" t="s">
        <v>7</v>
      </c>
      <c r="C3" s="171" t="s">
        <v>7</v>
      </c>
      <c r="D3" s="170" t="s">
        <v>652</v>
      </c>
    </row>
    <row r="4" spans="1:4">
      <c r="A4" s="41" t="s">
        <v>310</v>
      </c>
      <c r="B4" s="42" t="s">
        <v>702</v>
      </c>
      <c r="C4" s="339" t="s">
        <v>186</v>
      </c>
      <c r="D4" s="23" t="s">
        <v>119</v>
      </c>
    </row>
    <row r="5" spans="1:4" ht="15.6">
      <c r="A5" s="43" t="s">
        <v>1143</v>
      </c>
      <c r="B5" s="44" t="s">
        <v>11</v>
      </c>
      <c r="C5" s="339"/>
      <c r="D5" s="44"/>
    </row>
    <row r="6" spans="1:4">
      <c r="A6" s="24" t="s">
        <v>1144</v>
      </c>
      <c r="B6" s="45" t="s">
        <v>166</v>
      </c>
      <c r="C6" s="339"/>
      <c r="D6" s="1"/>
    </row>
    <row r="7" spans="1:4" ht="15.6">
      <c r="A7" s="46" t="s">
        <v>1145</v>
      </c>
      <c r="B7" s="13" t="s">
        <v>15</v>
      </c>
      <c r="C7" s="339"/>
      <c r="D7" s="44"/>
    </row>
    <row r="8" spans="1:4">
      <c r="A8" s="24" t="s">
        <v>1146</v>
      </c>
      <c r="B8" s="45" t="s">
        <v>167</v>
      </c>
      <c r="C8" s="339"/>
      <c r="D8" s="1"/>
    </row>
    <row r="9" spans="1:4">
      <c r="A9" s="24" t="s">
        <v>1147</v>
      </c>
      <c r="B9" s="45" t="s">
        <v>168</v>
      </c>
      <c r="C9" s="339"/>
      <c r="D9" s="1"/>
    </row>
    <row r="10" spans="1:4" ht="27.6">
      <c r="A10" s="24" t="s">
        <v>1148</v>
      </c>
      <c r="B10" s="45" t="s">
        <v>169</v>
      </c>
      <c r="C10" s="339"/>
      <c r="D10" s="1"/>
    </row>
    <row r="11" spans="1:4" ht="27.6">
      <c r="A11" s="24" t="s">
        <v>1149</v>
      </c>
      <c r="B11" s="45" t="s">
        <v>170</v>
      </c>
      <c r="C11" s="339"/>
      <c r="D11" s="1"/>
    </row>
    <row r="12" spans="1:4" ht="41.4">
      <c r="A12" s="123" t="s">
        <v>1150</v>
      </c>
      <c r="B12" s="123" t="s">
        <v>640</v>
      </c>
      <c r="C12" s="339"/>
      <c r="D12" s="1"/>
    </row>
    <row r="13" spans="1:4">
      <c r="A13" s="24" t="s">
        <v>1151</v>
      </c>
      <c r="B13" s="45" t="s">
        <v>171</v>
      </c>
      <c r="C13" s="339"/>
      <c r="D13" s="1"/>
    </row>
    <row r="14" spans="1:4">
      <c r="A14" s="24" t="s">
        <v>1152</v>
      </c>
      <c r="B14" s="45" t="s">
        <v>172</v>
      </c>
      <c r="C14" s="339"/>
      <c r="D14" s="1"/>
    </row>
    <row r="15" spans="1:4">
      <c r="A15" s="24" t="s">
        <v>1153</v>
      </c>
      <c r="B15" s="45" t="s">
        <v>946</v>
      </c>
      <c r="C15" s="339"/>
      <c r="D15" s="1"/>
    </row>
    <row r="16" spans="1:4">
      <c r="A16" s="24" t="s">
        <v>1154</v>
      </c>
      <c r="B16" s="45" t="s">
        <v>173</v>
      </c>
      <c r="C16" s="339"/>
      <c r="D16" s="1"/>
    </row>
    <row r="17" spans="1:4" ht="41.4">
      <c r="A17" s="24" t="s">
        <v>1155</v>
      </c>
      <c r="B17" s="45" t="s">
        <v>174</v>
      </c>
      <c r="C17" s="339"/>
      <c r="D17" s="1"/>
    </row>
    <row r="18" spans="1:4" ht="27.6">
      <c r="A18" s="24" t="s">
        <v>1156</v>
      </c>
      <c r="B18" s="45" t="s">
        <v>947</v>
      </c>
      <c r="C18" s="339"/>
      <c r="D18" s="1"/>
    </row>
    <row r="19" spans="1:4">
      <c r="A19" s="24" t="s">
        <v>1157</v>
      </c>
      <c r="B19" s="45" t="s">
        <v>175</v>
      </c>
      <c r="C19" s="339"/>
      <c r="D19" s="1"/>
    </row>
    <row r="20" spans="1:4">
      <c r="A20" s="24" t="s">
        <v>1158</v>
      </c>
      <c r="B20" s="45" t="s">
        <v>176</v>
      </c>
      <c r="C20" s="339"/>
      <c r="D20" s="1"/>
    </row>
    <row r="21" spans="1:4">
      <c r="A21" s="24" t="s">
        <v>1159</v>
      </c>
      <c r="B21" s="45" t="s">
        <v>177</v>
      </c>
      <c r="C21" s="339"/>
      <c r="D21" s="1"/>
    </row>
    <row r="22" spans="1:4">
      <c r="A22" s="24" t="s">
        <v>1160</v>
      </c>
      <c r="B22" s="45" t="s">
        <v>178</v>
      </c>
      <c r="C22" s="339"/>
      <c r="D22" s="1"/>
    </row>
    <row r="23" spans="1:4">
      <c r="A23" s="24" t="s">
        <v>1161</v>
      </c>
      <c r="B23" s="45" t="s">
        <v>948</v>
      </c>
      <c r="C23" s="339"/>
      <c r="D23" s="1"/>
    </row>
    <row r="24" spans="1:4" ht="27.6">
      <c r="A24" s="24" t="s">
        <v>1162</v>
      </c>
      <c r="B24" s="45" t="s">
        <v>949</v>
      </c>
      <c r="C24" s="339"/>
      <c r="D24" s="1"/>
    </row>
    <row r="25" spans="1:4" ht="41.4">
      <c r="A25" s="24" t="s">
        <v>1163</v>
      </c>
      <c r="B25" s="45" t="s">
        <v>181</v>
      </c>
      <c r="C25" s="339"/>
      <c r="D25" s="1"/>
    </row>
    <row r="26" spans="1:4" ht="28.2">
      <c r="A26" s="13" t="s">
        <v>1164</v>
      </c>
      <c r="B26" s="13" t="s">
        <v>71</v>
      </c>
      <c r="C26" s="339"/>
      <c r="D26" s="44"/>
    </row>
    <row r="27" spans="1:4">
      <c r="A27" s="24" t="s">
        <v>1165</v>
      </c>
      <c r="B27" s="8" t="s">
        <v>182</v>
      </c>
      <c r="C27" s="276" t="s">
        <v>165</v>
      </c>
      <c r="D27" s="1"/>
    </row>
    <row r="28" spans="1:4">
      <c r="A28" s="24" t="s">
        <v>1166</v>
      </c>
      <c r="B28" s="8" t="s">
        <v>183</v>
      </c>
      <c r="C28" s="276" t="s">
        <v>165</v>
      </c>
      <c r="D28" s="1"/>
    </row>
    <row r="29" spans="1:4" ht="27.6">
      <c r="A29" s="24" t="s">
        <v>1167</v>
      </c>
      <c r="B29" s="45" t="s">
        <v>947</v>
      </c>
      <c r="C29" s="276"/>
      <c r="D29" s="1"/>
    </row>
    <row r="30" spans="1:4">
      <c r="A30" s="24" t="s">
        <v>1168</v>
      </c>
      <c r="B30" s="45" t="s">
        <v>175</v>
      </c>
      <c r="C30" s="276" t="s">
        <v>165</v>
      </c>
      <c r="D30" s="1"/>
    </row>
    <row r="31" spans="1:4">
      <c r="A31" s="24" t="s">
        <v>1169</v>
      </c>
      <c r="B31" s="45" t="s">
        <v>176</v>
      </c>
      <c r="C31" s="276" t="s">
        <v>165</v>
      </c>
      <c r="D31" s="1"/>
    </row>
    <row r="32" spans="1:4">
      <c r="A32" s="24" t="s">
        <v>1170</v>
      </c>
      <c r="B32" s="45" t="s">
        <v>177</v>
      </c>
      <c r="C32" s="276" t="s">
        <v>165</v>
      </c>
      <c r="D32" s="1"/>
    </row>
    <row r="33" spans="1:4">
      <c r="A33" s="31" t="s">
        <v>1171</v>
      </c>
      <c r="B33" s="45" t="s">
        <v>178</v>
      </c>
      <c r="C33" s="276" t="s">
        <v>165</v>
      </c>
      <c r="D33" s="1"/>
    </row>
    <row r="34" spans="1:4" ht="56.4">
      <c r="A34" s="5" t="s">
        <v>1172</v>
      </c>
      <c r="B34" s="4" t="s">
        <v>642</v>
      </c>
      <c r="C34" s="131"/>
      <c r="D34" s="44"/>
    </row>
    <row r="35" spans="1:4" ht="27.6">
      <c r="A35" s="7" t="s">
        <v>1173</v>
      </c>
      <c r="B35" s="45" t="s">
        <v>947</v>
      </c>
      <c r="C35" s="47" t="s">
        <v>165</v>
      </c>
      <c r="D35" s="1"/>
    </row>
    <row r="36" spans="1:4">
      <c r="A36" s="7" t="s">
        <v>1174</v>
      </c>
      <c r="B36" s="45" t="s">
        <v>175</v>
      </c>
      <c r="C36" s="47" t="s">
        <v>165</v>
      </c>
      <c r="D36" s="1"/>
    </row>
    <row r="37" spans="1:4">
      <c r="A37" s="7" t="s">
        <v>1175</v>
      </c>
      <c r="B37" s="45" t="s">
        <v>176</v>
      </c>
      <c r="C37" s="47" t="s">
        <v>165</v>
      </c>
      <c r="D37" s="1"/>
    </row>
    <row r="38" spans="1:4">
      <c r="A38" s="7" t="s">
        <v>1176</v>
      </c>
      <c r="B38" s="45" t="s">
        <v>177</v>
      </c>
      <c r="C38" s="47" t="s">
        <v>165</v>
      </c>
      <c r="D38" s="1"/>
    </row>
    <row r="39" spans="1:4">
      <c r="A39" s="7" t="s">
        <v>1177</v>
      </c>
      <c r="B39" s="45" t="s">
        <v>178</v>
      </c>
      <c r="C39" s="47" t="s">
        <v>165</v>
      </c>
      <c r="D39" s="1"/>
    </row>
    <row r="40" spans="1:4" ht="69">
      <c r="A40" s="7" t="s">
        <v>1178</v>
      </c>
      <c r="B40" s="35" t="s">
        <v>1387</v>
      </c>
      <c r="C40" s="47" t="s">
        <v>165</v>
      </c>
      <c r="D40" s="1"/>
    </row>
    <row r="43" spans="1:4" ht="28.5" customHeight="1">
      <c r="A43" s="315" t="s">
        <v>621</v>
      </c>
      <c r="B43" s="316"/>
      <c r="C43" s="317"/>
      <c r="D43" s="132" t="s">
        <v>622</v>
      </c>
    </row>
    <row r="44" spans="1:4" ht="28.2">
      <c r="A44" s="106" t="s">
        <v>623</v>
      </c>
      <c r="B44" s="133" t="s">
        <v>644</v>
      </c>
      <c r="C44" s="134"/>
      <c r="D44" s="36"/>
    </row>
    <row r="45" spans="1:4" ht="42">
      <c r="A45" s="106" t="s">
        <v>643</v>
      </c>
      <c r="B45" s="135" t="s">
        <v>645</v>
      </c>
      <c r="C45" s="134"/>
      <c r="D45" s="136"/>
    </row>
    <row r="46" spans="1:4" ht="28.2">
      <c r="A46" s="109" t="s">
        <v>629</v>
      </c>
      <c r="B46" s="108" t="s">
        <v>945</v>
      </c>
      <c r="C46" s="279"/>
      <c r="D46" s="23"/>
    </row>
    <row r="47" spans="1:4">
      <c r="A47" s="140"/>
      <c r="B47" s="141"/>
      <c r="C47" s="280"/>
      <c r="D47" s="31"/>
    </row>
    <row r="48" spans="1:4">
      <c r="A48" s="143" t="s">
        <v>630</v>
      </c>
      <c r="B48" s="143" t="s">
        <v>631</v>
      </c>
      <c r="C48" s="144" t="s">
        <v>632</v>
      </c>
      <c r="D48" s="31"/>
    </row>
    <row r="49" spans="1:4">
      <c r="A49" s="145" t="s">
        <v>633</v>
      </c>
      <c r="B49" s="146" t="s">
        <v>703</v>
      </c>
      <c r="C49" s="145">
        <v>75</v>
      </c>
      <c r="D49" s="147"/>
    </row>
    <row r="50" spans="1:4">
      <c r="A50" s="145" t="s">
        <v>623</v>
      </c>
      <c r="B50" s="146" t="s">
        <v>646</v>
      </c>
      <c r="C50" s="145">
        <v>10</v>
      </c>
      <c r="D50" s="147"/>
    </row>
    <row r="51" spans="1:4" ht="27.6">
      <c r="A51" s="145" t="s">
        <v>643</v>
      </c>
      <c r="B51" s="65" t="s">
        <v>647</v>
      </c>
      <c r="C51" s="145">
        <v>10</v>
      </c>
      <c r="D51" s="147"/>
    </row>
    <row r="52" spans="1:4" ht="28.2">
      <c r="A52" s="109" t="s">
        <v>629</v>
      </c>
      <c r="B52" s="108" t="s">
        <v>945</v>
      </c>
      <c r="C52" s="145">
        <v>5</v>
      </c>
      <c r="D52" s="147"/>
    </row>
    <row r="53" spans="1:4">
      <c r="A53" s="145" t="s">
        <v>638</v>
      </c>
      <c r="B53" s="148" t="s">
        <v>648</v>
      </c>
      <c r="C53" s="145">
        <v>100</v>
      </c>
      <c r="D53" s="147"/>
    </row>
    <row r="54" spans="1:4" ht="15" customHeight="1">
      <c r="A54" s="318" t="s">
        <v>1389</v>
      </c>
      <c r="B54" s="318"/>
      <c r="C54" s="318"/>
      <c r="D54" s="31"/>
    </row>
    <row r="55" spans="1:4">
      <c r="A55" s="319"/>
      <c r="B55" s="319"/>
      <c r="C55" s="319"/>
      <c r="D55" s="31"/>
    </row>
    <row r="56" spans="1:4">
      <c r="A56" s="319"/>
      <c r="B56" s="319"/>
      <c r="C56" s="319"/>
      <c r="D56" s="31"/>
    </row>
    <row r="57" spans="1:4">
      <c r="A57" s="319"/>
      <c r="B57" s="319"/>
      <c r="C57" s="319"/>
      <c r="D57" s="31"/>
    </row>
    <row r="58" spans="1:4">
      <c r="A58" s="319"/>
      <c r="B58" s="319"/>
      <c r="C58" s="319"/>
      <c r="D58" s="31"/>
    </row>
    <row r="59" spans="1:4">
      <c r="A59" s="319"/>
      <c r="B59" s="319"/>
      <c r="C59" s="319"/>
      <c r="D59" s="31"/>
    </row>
    <row r="60" spans="1:4">
      <c r="A60" s="319"/>
      <c r="B60" s="319"/>
      <c r="C60" s="319"/>
      <c r="D60" s="31"/>
    </row>
    <row r="61" spans="1:4">
      <c r="A61" s="319"/>
      <c r="B61" s="319"/>
      <c r="C61" s="319"/>
      <c r="D61" s="31"/>
    </row>
    <row r="62" spans="1:4">
      <c r="A62" s="319"/>
      <c r="B62" s="319"/>
      <c r="C62" s="319"/>
      <c r="D62" s="31"/>
    </row>
    <row r="63" spans="1:4">
      <c r="A63" s="319"/>
      <c r="B63" s="319"/>
      <c r="C63" s="319"/>
      <c r="D63" s="31"/>
    </row>
    <row r="64" spans="1:4">
      <c r="A64" s="319"/>
      <c r="B64" s="319"/>
      <c r="C64" s="319"/>
      <c r="D64" s="31"/>
    </row>
    <row r="65" spans="1:4">
      <c r="A65" s="319"/>
      <c r="B65" s="319"/>
      <c r="C65" s="319"/>
      <c r="D65" s="31"/>
    </row>
    <row r="66" spans="1:4" ht="44.25" customHeight="1">
      <c r="A66" s="319"/>
      <c r="B66" s="319"/>
      <c r="C66" s="319"/>
      <c r="D66" s="31"/>
    </row>
    <row r="67" spans="1:4">
      <c r="A67" s="319"/>
      <c r="B67" s="319"/>
      <c r="C67" s="319"/>
    </row>
    <row r="68" spans="1:4">
      <c r="A68" s="319"/>
      <c r="B68" s="319"/>
      <c r="C68" s="319"/>
    </row>
    <row r="69" spans="1:4">
      <c r="A69" s="319"/>
      <c r="B69" s="319"/>
      <c r="C69" s="319"/>
    </row>
    <row r="70" spans="1:4">
      <c r="A70" s="319"/>
      <c r="B70" s="319"/>
      <c r="C70" s="319"/>
    </row>
    <row r="71" spans="1:4">
      <c r="A71" s="319"/>
      <c r="B71" s="319"/>
      <c r="C71" s="319"/>
    </row>
    <row r="72" spans="1:4">
      <c r="A72" s="319"/>
      <c r="B72" s="319"/>
      <c r="C72" s="319"/>
    </row>
    <row r="73" spans="1:4">
      <c r="A73" s="319"/>
      <c r="B73" s="319"/>
      <c r="C73" s="319"/>
    </row>
    <row r="74" spans="1:4">
      <c r="A74" s="319"/>
      <c r="B74" s="319"/>
      <c r="C74" s="319"/>
    </row>
  </sheetData>
  <mergeCells count="5">
    <mergeCell ref="A43:C43"/>
    <mergeCell ref="A1:C1"/>
    <mergeCell ref="D1:D2"/>
    <mergeCell ref="A54:C74"/>
    <mergeCell ref="C4:C26"/>
  </mergeCells>
  <phoneticPr fontId="43" type="noConversion"/>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EC4CB4-47D1-4209-8D9F-6B0C9052F6E4}">
  <dimension ref="A1:D48"/>
  <sheetViews>
    <sheetView workbookViewId="0">
      <pane xSplit="1" ySplit="2" topLeftCell="B6" activePane="bottomRight" state="frozen"/>
      <selection pane="topRight" activeCell="B1" sqref="B1"/>
      <selection pane="bottomLeft" activeCell="A3" sqref="A3"/>
      <selection pane="bottomRight" activeCell="A28" sqref="A28:C48"/>
    </sheetView>
  </sheetViews>
  <sheetFormatPr defaultRowHeight="14.4"/>
  <cols>
    <col min="2" max="2" width="64.6640625" customWidth="1"/>
    <col min="3" max="3" width="13.109375" bestFit="1" customWidth="1"/>
    <col min="4" max="4" width="53.33203125" customWidth="1"/>
    <col min="5" max="5" width="34.6640625" bestFit="1" customWidth="1"/>
  </cols>
  <sheetData>
    <row r="1" spans="1:4">
      <c r="A1" s="313" t="s">
        <v>1181</v>
      </c>
      <c r="B1" s="313"/>
      <c r="C1" s="313"/>
      <c r="D1" s="324" t="s">
        <v>113</v>
      </c>
    </row>
    <row r="2" spans="1:4" ht="28.2">
      <c r="A2" s="2" t="s">
        <v>4</v>
      </c>
      <c r="B2" s="3" t="s">
        <v>5</v>
      </c>
      <c r="C2" s="4" t="s">
        <v>110</v>
      </c>
      <c r="D2" s="324"/>
    </row>
    <row r="3" spans="1:4">
      <c r="A3" s="41" t="s">
        <v>1182</v>
      </c>
      <c r="B3" s="42" t="s">
        <v>532</v>
      </c>
      <c r="C3" s="340">
        <v>5</v>
      </c>
      <c r="D3" s="1"/>
    </row>
    <row r="4" spans="1:4">
      <c r="A4" s="5" t="s">
        <v>1183</v>
      </c>
      <c r="B4" s="89" t="s">
        <v>11</v>
      </c>
      <c r="C4" s="341"/>
      <c r="D4" s="1"/>
    </row>
    <row r="5" spans="1:4">
      <c r="A5" s="7" t="s">
        <v>1073</v>
      </c>
      <c r="B5" s="23" t="s">
        <v>834</v>
      </c>
      <c r="C5" s="341"/>
      <c r="D5" s="1"/>
    </row>
    <row r="6" spans="1:4">
      <c r="A6" s="5" t="s">
        <v>1074</v>
      </c>
      <c r="B6" s="89" t="s">
        <v>15</v>
      </c>
      <c r="C6" s="341"/>
      <c r="D6" s="1"/>
    </row>
    <row r="7" spans="1:4">
      <c r="A7" s="7" t="s">
        <v>1075</v>
      </c>
      <c r="B7" s="23" t="s">
        <v>533</v>
      </c>
      <c r="C7" s="341"/>
      <c r="D7" s="1"/>
    </row>
    <row r="8" spans="1:4">
      <c r="A8" s="7" t="s">
        <v>1076</v>
      </c>
      <c r="B8" s="23" t="s">
        <v>534</v>
      </c>
      <c r="C8" s="341"/>
      <c r="D8" s="1"/>
    </row>
    <row r="9" spans="1:4">
      <c r="A9" s="7" t="s">
        <v>1077</v>
      </c>
      <c r="B9" s="23" t="s">
        <v>535</v>
      </c>
      <c r="C9" s="341"/>
      <c r="D9" s="1"/>
    </row>
    <row r="10" spans="1:4">
      <c r="A10" s="7" t="s">
        <v>1078</v>
      </c>
      <c r="B10" s="23" t="s">
        <v>536</v>
      </c>
      <c r="C10" s="341"/>
      <c r="D10" s="1"/>
    </row>
    <row r="11" spans="1:4">
      <c r="A11" s="7" t="s">
        <v>1079</v>
      </c>
      <c r="B11" s="23" t="s">
        <v>537</v>
      </c>
      <c r="C11" s="341"/>
      <c r="D11" s="1"/>
    </row>
    <row r="12" spans="1:4" ht="31.2">
      <c r="A12" s="7" t="s">
        <v>1080</v>
      </c>
      <c r="B12" s="40" t="s">
        <v>538</v>
      </c>
      <c r="C12" s="341"/>
      <c r="D12" s="1"/>
    </row>
    <row r="13" spans="1:4" ht="28.2">
      <c r="A13" s="5" t="s">
        <v>1184</v>
      </c>
      <c r="B13" s="13" t="s">
        <v>71</v>
      </c>
      <c r="C13" s="342"/>
      <c r="D13" s="1"/>
    </row>
    <row r="14" spans="1:4">
      <c r="A14" s="7" t="s">
        <v>1185</v>
      </c>
      <c r="B14" s="23" t="s">
        <v>539</v>
      </c>
      <c r="C14" s="26">
        <v>1</v>
      </c>
      <c r="D14" s="1"/>
    </row>
    <row r="15" spans="1:4">
      <c r="A15" s="7" t="s">
        <v>1186</v>
      </c>
      <c r="B15" s="90" t="s">
        <v>298</v>
      </c>
      <c r="C15" s="26">
        <v>1</v>
      </c>
      <c r="D15" s="1"/>
    </row>
    <row r="18" spans="1:4" ht="55.8">
      <c r="A18" s="315" t="s">
        <v>621</v>
      </c>
      <c r="B18" s="316"/>
      <c r="C18" s="317"/>
      <c r="D18" s="132" t="s">
        <v>622</v>
      </c>
    </row>
    <row r="19" spans="1:4" ht="28.2">
      <c r="A19" s="106" t="s">
        <v>623</v>
      </c>
      <c r="B19" s="133" t="s">
        <v>644</v>
      </c>
      <c r="C19" s="134"/>
      <c r="D19" s="36"/>
    </row>
    <row r="20" spans="1:4" ht="42">
      <c r="A20" s="106" t="s">
        <v>643</v>
      </c>
      <c r="B20" s="135" t="s">
        <v>645</v>
      </c>
      <c r="C20" s="134"/>
      <c r="D20" s="136"/>
    </row>
    <row r="21" spans="1:4">
      <c r="A21" s="137"/>
      <c r="B21" s="138"/>
      <c r="C21" s="139"/>
      <c r="D21" s="31"/>
    </row>
    <row r="22" spans="1:4">
      <c r="A22" s="140"/>
      <c r="B22" s="141"/>
      <c r="C22" s="142"/>
      <c r="D22" s="31"/>
    </row>
    <row r="23" spans="1:4">
      <c r="A23" s="143" t="s">
        <v>630</v>
      </c>
      <c r="B23" s="143" t="s">
        <v>631</v>
      </c>
      <c r="C23" s="144" t="s">
        <v>632</v>
      </c>
      <c r="D23" s="31"/>
    </row>
    <row r="24" spans="1:4">
      <c r="A24" s="145" t="s">
        <v>633</v>
      </c>
      <c r="B24" s="146" t="s">
        <v>703</v>
      </c>
      <c r="C24" s="145">
        <v>80</v>
      </c>
      <c r="D24" s="147"/>
    </row>
    <row r="25" spans="1:4">
      <c r="A25" s="145" t="s">
        <v>623</v>
      </c>
      <c r="B25" s="146" t="s">
        <v>646</v>
      </c>
      <c r="C25" s="145">
        <v>10</v>
      </c>
      <c r="D25" s="147"/>
    </row>
    <row r="26" spans="1:4" ht="27.6">
      <c r="A26" s="145" t="s">
        <v>643</v>
      </c>
      <c r="B26" s="65" t="s">
        <v>647</v>
      </c>
      <c r="C26" s="145">
        <v>10</v>
      </c>
      <c r="D26" s="147"/>
    </row>
    <row r="27" spans="1:4">
      <c r="A27" s="145" t="s">
        <v>638</v>
      </c>
      <c r="B27" s="148" t="s">
        <v>648</v>
      </c>
      <c r="C27" s="145">
        <v>100</v>
      </c>
      <c r="D27" s="147"/>
    </row>
    <row r="28" spans="1:4" ht="15" customHeight="1">
      <c r="A28" s="318" t="s">
        <v>1386</v>
      </c>
      <c r="B28" s="318"/>
      <c r="C28" s="318"/>
      <c r="D28" s="31"/>
    </row>
    <row r="29" spans="1:4">
      <c r="A29" s="319"/>
      <c r="B29" s="319"/>
      <c r="C29" s="319"/>
      <c r="D29" s="31"/>
    </row>
    <row r="30" spans="1:4">
      <c r="A30" s="319"/>
      <c r="B30" s="319"/>
      <c r="C30" s="319"/>
      <c r="D30" s="31"/>
    </row>
    <row r="31" spans="1:4">
      <c r="A31" s="319"/>
      <c r="B31" s="319"/>
      <c r="C31" s="319"/>
      <c r="D31" s="31"/>
    </row>
    <row r="32" spans="1:4">
      <c r="A32" s="319"/>
      <c r="B32" s="319"/>
      <c r="C32" s="319"/>
      <c r="D32" s="31"/>
    </row>
    <row r="33" spans="1:4">
      <c r="A33" s="319"/>
      <c r="B33" s="319"/>
      <c r="C33" s="319"/>
      <c r="D33" s="31"/>
    </row>
    <row r="34" spans="1:4">
      <c r="A34" s="319"/>
      <c r="B34" s="319"/>
      <c r="C34" s="319"/>
      <c r="D34" s="31"/>
    </row>
    <row r="35" spans="1:4">
      <c r="A35" s="319"/>
      <c r="B35" s="319"/>
      <c r="C35" s="319"/>
      <c r="D35" s="31"/>
    </row>
    <row r="36" spans="1:4">
      <c r="A36" s="319"/>
      <c r="B36" s="319"/>
      <c r="C36" s="319"/>
      <c r="D36" s="31"/>
    </row>
    <row r="37" spans="1:4">
      <c r="A37" s="319"/>
      <c r="B37" s="319"/>
      <c r="C37" s="319"/>
      <c r="D37" s="31"/>
    </row>
    <row r="38" spans="1:4">
      <c r="A38" s="319"/>
      <c r="B38" s="319"/>
      <c r="C38" s="319"/>
      <c r="D38" s="31"/>
    </row>
    <row r="39" spans="1:4">
      <c r="A39" s="319"/>
      <c r="B39" s="319"/>
      <c r="C39" s="319"/>
      <c r="D39" s="31"/>
    </row>
    <row r="40" spans="1:4">
      <c r="A40" s="319"/>
      <c r="B40" s="319"/>
      <c r="C40" s="319"/>
      <c r="D40" s="31"/>
    </row>
    <row r="41" spans="1:4">
      <c r="A41" s="319"/>
      <c r="B41" s="319"/>
      <c r="C41" s="319"/>
    </row>
    <row r="42" spans="1:4">
      <c r="A42" s="319"/>
      <c r="B42" s="319"/>
      <c r="C42" s="319"/>
    </row>
    <row r="43" spans="1:4">
      <c r="A43" s="319"/>
      <c r="B43" s="319"/>
      <c r="C43" s="319"/>
    </row>
    <row r="44" spans="1:4">
      <c r="A44" s="319"/>
      <c r="B44" s="319"/>
      <c r="C44" s="319"/>
    </row>
    <row r="45" spans="1:4">
      <c r="A45" s="319"/>
      <c r="B45" s="319"/>
      <c r="C45" s="319"/>
    </row>
    <row r="46" spans="1:4">
      <c r="A46" s="319"/>
      <c r="B46" s="319"/>
      <c r="C46" s="319"/>
    </row>
    <row r="47" spans="1:4">
      <c r="A47" s="319"/>
      <c r="B47" s="319"/>
      <c r="C47" s="319"/>
    </row>
    <row r="48" spans="1:4">
      <c r="A48" s="319"/>
      <c r="B48" s="319"/>
      <c r="C48" s="319"/>
    </row>
  </sheetData>
  <mergeCells count="5">
    <mergeCell ref="A1:C1"/>
    <mergeCell ref="C3:C13"/>
    <mergeCell ref="D1:D2"/>
    <mergeCell ref="A18:C18"/>
    <mergeCell ref="A28:C48"/>
  </mergeCell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6EDD37B-8C1D-45D7-A25C-6F931B48F0F1}">
  <dimension ref="A1:D47"/>
  <sheetViews>
    <sheetView topLeftCell="A6" workbookViewId="0">
      <selection activeCell="A27" sqref="A27:C47"/>
    </sheetView>
  </sheetViews>
  <sheetFormatPr defaultRowHeight="14.4"/>
  <cols>
    <col min="2" max="2" width="59.109375" customWidth="1"/>
    <col min="3" max="3" width="13.5546875" customWidth="1"/>
    <col min="4" max="4" width="41" customWidth="1"/>
    <col min="5" max="5" width="34.6640625" bestFit="1" customWidth="1"/>
  </cols>
  <sheetData>
    <row r="1" spans="1:4">
      <c r="A1" s="313" t="s">
        <v>1187</v>
      </c>
      <c r="B1" s="313"/>
      <c r="C1" s="313"/>
      <c r="D1" s="324" t="s">
        <v>113</v>
      </c>
    </row>
    <row r="2" spans="1:4">
      <c r="A2" s="2" t="s">
        <v>4</v>
      </c>
      <c r="B2" s="3" t="s">
        <v>5</v>
      </c>
      <c r="C2" s="4" t="s">
        <v>110</v>
      </c>
      <c r="D2" s="324"/>
    </row>
    <row r="3" spans="1:4">
      <c r="A3" s="41" t="s">
        <v>835</v>
      </c>
      <c r="B3" s="42" t="s">
        <v>540</v>
      </c>
      <c r="C3" s="340">
        <v>5</v>
      </c>
      <c r="D3" s="1"/>
    </row>
    <row r="4" spans="1:4">
      <c r="A4" s="5" t="s">
        <v>408</v>
      </c>
      <c r="B4" s="89" t="s">
        <v>11</v>
      </c>
      <c r="C4" s="341"/>
      <c r="D4" s="1"/>
    </row>
    <row r="5" spans="1:4">
      <c r="A5" s="7" t="s">
        <v>409</v>
      </c>
      <c r="B5" s="23" t="s">
        <v>541</v>
      </c>
      <c r="C5" s="341"/>
      <c r="D5" s="1"/>
    </row>
    <row r="6" spans="1:4">
      <c r="A6" s="5" t="s">
        <v>410</v>
      </c>
      <c r="B6" s="89" t="s">
        <v>15</v>
      </c>
      <c r="C6" s="341"/>
      <c r="D6" s="1"/>
    </row>
    <row r="7" spans="1:4" ht="15.6">
      <c r="A7" s="7" t="s">
        <v>411</v>
      </c>
      <c r="B7" s="91" t="s">
        <v>741</v>
      </c>
      <c r="C7" s="341"/>
      <c r="D7" s="1"/>
    </row>
    <row r="8" spans="1:4" ht="15.6">
      <c r="A8" s="7" t="s">
        <v>412</v>
      </c>
      <c r="B8" s="91" t="s">
        <v>542</v>
      </c>
      <c r="C8" s="341"/>
      <c r="D8" s="1"/>
    </row>
    <row r="9" spans="1:4" ht="15.6">
      <c r="A9" s="7" t="s">
        <v>413</v>
      </c>
      <c r="B9" s="91" t="s">
        <v>543</v>
      </c>
      <c r="C9" s="341"/>
      <c r="D9" s="1"/>
    </row>
    <row r="10" spans="1:4" ht="31.2">
      <c r="A10" s="7" t="s">
        <v>414</v>
      </c>
      <c r="B10" s="40" t="s">
        <v>544</v>
      </c>
      <c r="C10" s="341"/>
      <c r="D10" s="1"/>
    </row>
    <row r="11" spans="1:4" ht="15.6">
      <c r="A11" s="7" t="s">
        <v>415</v>
      </c>
      <c r="B11" s="91" t="s">
        <v>545</v>
      </c>
      <c r="C11" s="341"/>
      <c r="D11" s="1"/>
    </row>
    <row r="12" spans="1:4" ht="46.8">
      <c r="A12" s="7" t="s">
        <v>1188</v>
      </c>
      <c r="B12" s="74" t="s">
        <v>538</v>
      </c>
      <c r="C12" s="341"/>
      <c r="D12" s="1"/>
    </row>
    <row r="13" spans="1:4" ht="28.2">
      <c r="A13" s="5" t="s">
        <v>836</v>
      </c>
      <c r="B13" s="13" t="s">
        <v>71</v>
      </c>
      <c r="C13" s="341"/>
      <c r="D13" s="1"/>
    </row>
    <row r="14" spans="1:4">
      <c r="A14" s="7" t="s">
        <v>416</v>
      </c>
      <c r="B14" s="90" t="s">
        <v>539</v>
      </c>
      <c r="C14" s="26">
        <v>1</v>
      </c>
      <c r="D14" s="1"/>
    </row>
    <row r="15" spans="1:4">
      <c r="A15" s="7" t="s">
        <v>837</v>
      </c>
      <c r="B15" s="90" t="s">
        <v>298</v>
      </c>
      <c r="C15" s="1"/>
      <c r="D15" s="1"/>
    </row>
    <row r="17" spans="1:4" ht="69.599999999999994">
      <c r="A17" s="315" t="s">
        <v>621</v>
      </c>
      <c r="B17" s="316"/>
      <c r="C17" s="317"/>
      <c r="D17" s="132" t="s">
        <v>622</v>
      </c>
    </row>
    <row r="18" spans="1:4" ht="28.2">
      <c r="A18" s="106" t="s">
        <v>623</v>
      </c>
      <c r="B18" s="133" t="s">
        <v>644</v>
      </c>
      <c r="C18" s="134"/>
      <c r="D18" s="36"/>
    </row>
    <row r="19" spans="1:4" ht="42">
      <c r="A19" s="106" t="s">
        <v>643</v>
      </c>
      <c r="B19" s="135" t="s">
        <v>645</v>
      </c>
      <c r="C19" s="134"/>
      <c r="D19" s="136"/>
    </row>
    <row r="20" spans="1:4">
      <c r="A20" s="137"/>
      <c r="B20" s="138"/>
      <c r="C20" s="139"/>
      <c r="D20" s="31"/>
    </row>
    <row r="21" spans="1:4">
      <c r="A21" s="140"/>
      <c r="B21" s="141"/>
      <c r="C21" s="142"/>
      <c r="D21" s="31"/>
    </row>
    <row r="22" spans="1:4">
      <c r="A22" s="143" t="s">
        <v>630</v>
      </c>
      <c r="B22" s="143" t="s">
        <v>631</v>
      </c>
      <c r="C22" s="144" t="s">
        <v>632</v>
      </c>
      <c r="D22" s="31"/>
    </row>
    <row r="23" spans="1:4">
      <c r="A23" s="145" t="s">
        <v>633</v>
      </c>
      <c r="B23" s="146" t="s">
        <v>703</v>
      </c>
      <c r="C23" s="145">
        <v>80</v>
      </c>
      <c r="D23" s="147"/>
    </row>
    <row r="24" spans="1:4">
      <c r="A24" s="145" t="s">
        <v>623</v>
      </c>
      <c r="B24" s="146" t="s">
        <v>646</v>
      </c>
      <c r="C24" s="145">
        <v>10</v>
      </c>
      <c r="D24" s="147"/>
    </row>
    <row r="25" spans="1:4" ht="27.6">
      <c r="A25" s="145" t="s">
        <v>643</v>
      </c>
      <c r="B25" s="65" t="s">
        <v>647</v>
      </c>
      <c r="C25" s="145">
        <v>10</v>
      </c>
      <c r="D25" s="147"/>
    </row>
    <row r="26" spans="1:4">
      <c r="A26" s="145" t="s">
        <v>638</v>
      </c>
      <c r="B26" s="148" t="s">
        <v>648</v>
      </c>
      <c r="C26" s="145">
        <v>100</v>
      </c>
      <c r="D26" s="147"/>
    </row>
    <row r="27" spans="1:4" ht="15" customHeight="1">
      <c r="A27" s="318" t="s">
        <v>1386</v>
      </c>
      <c r="B27" s="318"/>
      <c r="C27" s="318"/>
      <c r="D27" s="31"/>
    </row>
    <row r="28" spans="1:4">
      <c r="A28" s="319"/>
      <c r="B28" s="319"/>
      <c r="C28" s="319"/>
      <c r="D28" s="31"/>
    </row>
    <row r="29" spans="1:4">
      <c r="A29" s="319"/>
      <c r="B29" s="319"/>
      <c r="C29" s="319"/>
      <c r="D29" s="31"/>
    </row>
    <row r="30" spans="1:4">
      <c r="A30" s="319"/>
      <c r="B30" s="319"/>
      <c r="C30" s="319"/>
      <c r="D30" s="31"/>
    </row>
    <row r="31" spans="1:4">
      <c r="A31" s="319"/>
      <c r="B31" s="319"/>
      <c r="C31" s="319"/>
      <c r="D31" s="31"/>
    </row>
    <row r="32" spans="1:4">
      <c r="A32" s="319"/>
      <c r="B32" s="319"/>
      <c r="C32" s="319"/>
      <c r="D32" s="31"/>
    </row>
    <row r="33" spans="1:4">
      <c r="A33" s="319"/>
      <c r="B33" s="319"/>
      <c r="C33" s="319"/>
      <c r="D33" s="31"/>
    </row>
    <row r="34" spans="1:4">
      <c r="A34" s="319"/>
      <c r="B34" s="319"/>
      <c r="C34" s="319"/>
      <c r="D34" s="31"/>
    </row>
    <row r="35" spans="1:4">
      <c r="A35" s="319"/>
      <c r="B35" s="319"/>
      <c r="C35" s="319"/>
      <c r="D35" s="31"/>
    </row>
    <row r="36" spans="1:4">
      <c r="A36" s="319"/>
      <c r="B36" s="319"/>
      <c r="C36" s="319"/>
      <c r="D36" s="31"/>
    </row>
    <row r="37" spans="1:4">
      <c r="A37" s="319"/>
      <c r="B37" s="319"/>
      <c r="C37" s="319"/>
      <c r="D37" s="31"/>
    </row>
    <row r="38" spans="1:4">
      <c r="A38" s="319"/>
      <c r="B38" s="319"/>
      <c r="C38" s="319"/>
      <c r="D38" s="31"/>
    </row>
    <row r="39" spans="1:4">
      <c r="A39" s="319"/>
      <c r="B39" s="319"/>
      <c r="C39" s="319"/>
      <c r="D39" s="31"/>
    </row>
    <row r="40" spans="1:4">
      <c r="A40" s="319"/>
      <c r="B40" s="319"/>
      <c r="C40" s="319"/>
    </row>
    <row r="41" spans="1:4">
      <c r="A41" s="319"/>
      <c r="B41" s="319"/>
      <c r="C41" s="319"/>
    </row>
    <row r="42" spans="1:4">
      <c r="A42" s="319"/>
      <c r="B42" s="319"/>
      <c r="C42" s="319"/>
    </row>
    <row r="43" spans="1:4">
      <c r="A43" s="319"/>
      <c r="B43" s="319"/>
      <c r="C43" s="319"/>
    </row>
    <row r="44" spans="1:4">
      <c r="A44" s="319"/>
      <c r="B44" s="319"/>
      <c r="C44" s="319"/>
    </row>
    <row r="45" spans="1:4">
      <c r="A45" s="319"/>
      <c r="B45" s="319"/>
      <c r="C45" s="319"/>
    </row>
    <row r="46" spans="1:4">
      <c r="A46" s="319"/>
      <c r="B46" s="319"/>
      <c r="C46" s="319"/>
    </row>
    <row r="47" spans="1:4">
      <c r="A47" s="319"/>
      <c r="B47" s="319"/>
      <c r="C47" s="319"/>
    </row>
  </sheetData>
  <mergeCells count="5">
    <mergeCell ref="A1:C1"/>
    <mergeCell ref="C3:C13"/>
    <mergeCell ref="D1:D2"/>
    <mergeCell ref="A17:C17"/>
    <mergeCell ref="A27:C47"/>
  </mergeCells>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1E00112-6731-4704-8769-15C591D9F8F2}">
  <dimension ref="A1:D48"/>
  <sheetViews>
    <sheetView topLeftCell="A4" workbookViewId="0">
      <selection activeCell="A28" sqref="A28:C48"/>
    </sheetView>
  </sheetViews>
  <sheetFormatPr defaultRowHeight="14.4"/>
  <cols>
    <col min="2" max="2" width="59.109375" customWidth="1"/>
    <col min="3" max="3" width="18.5546875" customWidth="1"/>
    <col min="4" max="4" width="41" customWidth="1"/>
    <col min="5" max="5" width="34.6640625" bestFit="1" customWidth="1"/>
  </cols>
  <sheetData>
    <row r="1" spans="1:4">
      <c r="A1" s="313" t="s">
        <v>1189</v>
      </c>
      <c r="B1" s="313"/>
      <c r="C1" s="313"/>
      <c r="D1" s="324" t="s">
        <v>113</v>
      </c>
    </row>
    <row r="2" spans="1:4">
      <c r="A2" s="2" t="s">
        <v>4</v>
      </c>
      <c r="B2" s="3" t="s">
        <v>5</v>
      </c>
      <c r="C2" s="4" t="s">
        <v>110</v>
      </c>
      <c r="D2" s="324"/>
    </row>
    <row r="3" spans="1:4">
      <c r="A3" s="41" t="s">
        <v>839</v>
      </c>
      <c r="B3" s="42" t="s">
        <v>540</v>
      </c>
      <c r="C3" s="340">
        <v>3</v>
      </c>
      <c r="D3" s="1"/>
    </row>
    <row r="4" spans="1:4">
      <c r="A4" s="5" t="s">
        <v>426</v>
      </c>
      <c r="B4" s="89" t="s">
        <v>11</v>
      </c>
      <c r="C4" s="341"/>
      <c r="D4" s="1"/>
    </row>
    <row r="5" spans="1:4">
      <c r="A5" s="7" t="s">
        <v>427</v>
      </c>
      <c r="B5" s="23" t="s">
        <v>541</v>
      </c>
      <c r="C5" s="341"/>
      <c r="D5" s="1"/>
    </row>
    <row r="6" spans="1:4">
      <c r="A6" s="5" t="s">
        <v>428</v>
      </c>
      <c r="B6" s="89" t="s">
        <v>15</v>
      </c>
      <c r="C6" s="341"/>
      <c r="D6" s="1"/>
    </row>
    <row r="7" spans="1:4" ht="15.6">
      <c r="A7" s="7" t="s">
        <v>429</v>
      </c>
      <c r="B7" s="91" t="s">
        <v>741</v>
      </c>
      <c r="C7" s="341"/>
      <c r="D7" s="1"/>
    </row>
    <row r="8" spans="1:4" ht="15.6">
      <c r="A8" s="7" t="s">
        <v>430</v>
      </c>
      <c r="B8" s="91" t="s">
        <v>717</v>
      </c>
      <c r="C8" s="341"/>
      <c r="D8" s="1"/>
    </row>
    <row r="9" spans="1:4" ht="15.6">
      <c r="A9" s="7" t="s">
        <v>431</v>
      </c>
      <c r="B9" s="91" t="s">
        <v>718</v>
      </c>
      <c r="C9" s="341"/>
      <c r="D9" s="1"/>
    </row>
    <row r="10" spans="1:4" ht="31.2">
      <c r="A10" s="7" t="s">
        <v>432</v>
      </c>
      <c r="B10" s="40" t="s">
        <v>544</v>
      </c>
      <c r="C10" s="341"/>
      <c r="D10" s="1"/>
    </row>
    <row r="11" spans="1:4" ht="15.6">
      <c r="A11" s="7" t="s">
        <v>433</v>
      </c>
      <c r="B11" s="91" t="s">
        <v>545</v>
      </c>
      <c r="C11" s="341"/>
      <c r="D11" s="1"/>
    </row>
    <row r="12" spans="1:4" ht="46.8">
      <c r="A12" s="7" t="s">
        <v>840</v>
      </c>
      <c r="B12" s="74" t="s">
        <v>538</v>
      </c>
      <c r="C12" s="341"/>
      <c r="D12" s="1"/>
    </row>
    <row r="13" spans="1:4" ht="28.2">
      <c r="A13" s="5" t="s">
        <v>434</v>
      </c>
      <c r="B13" s="13" t="s">
        <v>71</v>
      </c>
      <c r="C13" s="341"/>
      <c r="D13" s="1"/>
    </row>
    <row r="14" spans="1:4">
      <c r="A14" s="7" t="s">
        <v>435</v>
      </c>
      <c r="B14" s="90" t="s">
        <v>539</v>
      </c>
      <c r="C14" s="26">
        <v>1</v>
      </c>
      <c r="D14" s="1"/>
    </row>
    <row r="15" spans="1:4">
      <c r="A15" s="7" t="s">
        <v>436</v>
      </c>
      <c r="B15" s="90" t="s">
        <v>298</v>
      </c>
      <c r="C15" s="1"/>
      <c r="D15" s="1"/>
    </row>
    <row r="18" spans="1:4" ht="69.599999999999994">
      <c r="A18" s="315" t="s">
        <v>621</v>
      </c>
      <c r="B18" s="316"/>
      <c r="C18" s="317"/>
      <c r="D18" s="132" t="s">
        <v>622</v>
      </c>
    </row>
    <row r="19" spans="1:4" ht="28.2">
      <c r="A19" s="106" t="s">
        <v>623</v>
      </c>
      <c r="B19" s="133" t="s">
        <v>644</v>
      </c>
      <c r="C19" s="134"/>
      <c r="D19" s="36"/>
    </row>
    <row r="20" spans="1:4" ht="42">
      <c r="A20" s="106" t="s">
        <v>643</v>
      </c>
      <c r="B20" s="135" t="s">
        <v>645</v>
      </c>
      <c r="C20" s="134"/>
      <c r="D20" s="136"/>
    </row>
    <row r="21" spans="1:4">
      <c r="A21" s="137"/>
      <c r="B21" s="138"/>
      <c r="C21" s="139"/>
      <c r="D21" s="31"/>
    </row>
    <row r="22" spans="1:4">
      <c r="A22" s="140"/>
      <c r="B22" s="141"/>
      <c r="C22" s="142"/>
      <c r="D22" s="31"/>
    </row>
    <row r="23" spans="1:4">
      <c r="A23" s="143" t="s">
        <v>630</v>
      </c>
      <c r="B23" s="143" t="s">
        <v>631</v>
      </c>
      <c r="C23" s="144" t="s">
        <v>632</v>
      </c>
      <c r="D23" s="31"/>
    </row>
    <row r="24" spans="1:4">
      <c r="A24" s="145" t="s">
        <v>633</v>
      </c>
      <c r="B24" s="146" t="s">
        <v>703</v>
      </c>
      <c r="C24" s="145">
        <v>80</v>
      </c>
      <c r="D24" s="147"/>
    </row>
    <row r="25" spans="1:4">
      <c r="A25" s="145" t="s">
        <v>623</v>
      </c>
      <c r="B25" s="146" t="s">
        <v>646</v>
      </c>
      <c r="C25" s="145">
        <v>10</v>
      </c>
      <c r="D25" s="147"/>
    </row>
    <row r="26" spans="1:4" ht="27.6">
      <c r="A26" s="145" t="s">
        <v>643</v>
      </c>
      <c r="B26" s="65" t="s">
        <v>647</v>
      </c>
      <c r="C26" s="145">
        <v>10</v>
      </c>
      <c r="D26" s="147"/>
    </row>
    <row r="27" spans="1:4">
      <c r="A27" s="145" t="s">
        <v>638</v>
      </c>
      <c r="B27" s="148" t="s">
        <v>648</v>
      </c>
      <c r="C27" s="145">
        <v>100</v>
      </c>
      <c r="D27" s="147"/>
    </row>
    <row r="28" spans="1:4" ht="15" customHeight="1">
      <c r="A28" s="318" t="s">
        <v>1386</v>
      </c>
      <c r="B28" s="318"/>
      <c r="C28" s="318"/>
      <c r="D28" s="31"/>
    </row>
    <row r="29" spans="1:4">
      <c r="A29" s="319"/>
      <c r="B29" s="319"/>
      <c r="C29" s="319"/>
      <c r="D29" s="31"/>
    </row>
    <row r="30" spans="1:4">
      <c r="A30" s="319"/>
      <c r="B30" s="319"/>
      <c r="C30" s="319"/>
      <c r="D30" s="31"/>
    </row>
    <row r="31" spans="1:4">
      <c r="A31" s="319"/>
      <c r="B31" s="319"/>
      <c r="C31" s="319"/>
      <c r="D31" s="31"/>
    </row>
    <row r="32" spans="1:4">
      <c r="A32" s="319"/>
      <c r="B32" s="319"/>
      <c r="C32" s="319"/>
      <c r="D32" s="31"/>
    </row>
    <row r="33" spans="1:4">
      <c r="A33" s="319"/>
      <c r="B33" s="319"/>
      <c r="C33" s="319"/>
      <c r="D33" s="31"/>
    </row>
    <row r="34" spans="1:4">
      <c r="A34" s="319"/>
      <c r="B34" s="319"/>
      <c r="C34" s="319"/>
      <c r="D34" s="31"/>
    </row>
    <row r="35" spans="1:4">
      <c r="A35" s="319"/>
      <c r="B35" s="319"/>
      <c r="C35" s="319"/>
      <c r="D35" s="31"/>
    </row>
    <row r="36" spans="1:4">
      <c r="A36" s="319"/>
      <c r="B36" s="319"/>
      <c r="C36" s="319"/>
      <c r="D36" s="31"/>
    </row>
    <row r="37" spans="1:4">
      <c r="A37" s="319"/>
      <c r="B37" s="319"/>
      <c r="C37" s="319"/>
      <c r="D37" s="31"/>
    </row>
    <row r="38" spans="1:4">
      <c r="A38" s="319"/>
      <c r="B38" s="319"/>
      <c r="C38" s="319"/>
      <c r="D38" s="31"/>
    </row>
    <row r="39" spans="1:4">
      <c r="A39" s="319"/>
      <c r="B39" s="319"/>
      <c r="C39" s="319"/>
      <c r="D39" s="31"/>
    </row>
    <row r="40" spans="1:4">
      <c r="A40" s="319"/>
      <c r="B40" s="319"/>
      <c r="C40" s="319"/>
      <c r="D40" s="31"/>
    </row>
    <row r="41" spans="1:4">
      <c r="A41" s="319"/>
      <c r="B41" s="319"/>
      <c r="C41" s="319"/>
    </row>
    <row r="42" spans="1:4">
      <c r="A42" s="319"/>
      <c r="B42" s="319"/>
      <c r="C42" s="319"/>
    </row>
    <row r="43" spans="1:4">
      <c r="A43" s="319"/>
      <c r="B43" s="319"/>
      <c r="C43" s="319"/>
    </row>
    <row r="44" spans="1:4">
      <c r="A44" s="319"/>
      <c r="B44" s="319"/>
      <c r="C44" s="319"/>
    </row>
    <row r="45" spans="1:4">
      <c r="A45" s="319"/>
      <c r="B45" s="319"/>
      <c r="C45" s="319"/>
    </row>
    <row r="46" spans="1:4">
      <c r="A46" s="319"/>
      <c r="B46" s="319"/>
      <c r="C46" s="319"/>
    </row>
    <row r="47" spans="1:4">
      <c r="A47" s="319"/>
      <c r="B47" s="319"/>
      <c r="C47" s="319"/>
    </row>
    <row r="48" spans="1:4">
      <c r="A48" s="319"/>
      <c r="B48" s="319"/>
      <c r="C48" s="319"/>
    </row>
  </sheetData>
  <mergeCells count="5">
    <mergeCell ref="A1:C1"/>
    <mergeCell ref="D1:D2"/>
    <mergeCell ref="C3:C13"/>
    <mergeCell ref="A18:C18"/>
    <mergeCell ref="A28:C48"/>
  </mergeCells>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3519E7A-79F2-4891-9E3F-FE597E9BB472}">
  <dimension ref="A1:D127"/>
  <sheetViews>
    <sheetView workbookViewId="0">
      <pane xSplit="2" ySplit="2" topLeftCell="C76" activePane="bottomRight" state="frozen"/>
      <selection pane="topRight" activeCell="C1" sqref="C1"/>
      <selection pane="bottomLeft" activeCell="A3" sqref="A3"/>
      <selection pane="bottomRight" activeCell="A107" sqref="A107:C127"/>
    </sheetView>
  </sheetViews>
  <sheetFormatPr defaultRowHeight="14.4"/>
  <cols>
    <col min="1" max="1" width="10.44140625" customWidth="1"/>
    <col min="2" max="2" width="51.88671875" customWidth="1"/>
    <col min="3" max="3" width="13.109375" style="32" customWidth="1"/>
    <col min="4" max="4" width="59.44140625" customWidth="1"/>
    <col min="5" max="5" width="35.88671875" customWidth="1"/>
  </cols>
  <sheetData>
    <row r="1" spans="1:4">
      <c r="A1" s="343" t="s">
        <v>1190</v>
      </c>
      <c r="B1" s="344"/>
      <c r="C1" s="345"/>
      <c r="D1" s="346" t="s">
        <v>113</v>
      </c>
    </row>
    <row r="2" spans="1:4" ht="27.6">
      <c r="A2" s="3" t="s">
        <v>4</v>
      </c>
      <c r="B2" s="3" t="s">
        <v>5</v>
      </c>
      <c r="C2" s="14" t="s">
        <v>110</v>
      </c>
      <c r="D2" s="347"/>
    </row>
    <row r="3" spans="1:4">
      <c r="A3" s="169" t="s">
        <v>7</v>
      </c>
      <c r="B3" s="170" t="s">
        <v>7</v>
      </c>
      <c r="C3" s="171" t="s">
        <v>7</v>
      </c>
      <c r="D3" s="170" t="s">
        <v>652</v>
      </c>
    </row>
    <row r="4" spans="1:4" ht="27.6">
      <c r="A4" s="8" t="s">
        <v>451</v>
      </c>
      <c r="B4" s="92" t="s">
        <v>547</v>
      </c>
      <c r="C4" s="320">
        <v>3</v>
      </c>
      <c r="D4" s="93"/>
    </row>
    <row r="5" spans="1:4">
      <c r="A5" s="5" t="s">
        <v>1191</v>
      </c>
      <c r="B5" s="6" t="s">
        <v>11</v>
      </c>
      <c r="C5" s="321"/>
      <c r="D5" s="3"/>
    </row>
    <row r="6" spans="1:4" ht="69">
      <c r="A6" s="8" t="s">
        <v>1192</v>
      </c>
      <c r="B6" s="92" t="s">
        <v>548</v>
      </c>
      <c r="C6" s="321"/>
      <c r="D6" s="23"/>
    </row>
    <row r="7" spans="1:4" ht="27.6">
      <c r="A7" s="8" t="s">
        <v>1193</v>
      </c>
      <c r="B7" s="92" t="s">
        <v>549</v>
      </c>
      <c r="C7" s="321"/>
      <c r="D7" s="23"/>
    </row>
    <row r="8" spans="1:4">
      <c r="A8" s="5" t="s">
        <v>1194</v>
      </c>
      <c r="B8" s="6" t="s">
        <v>15</v>
      </c>
      <c r="C8" s="321"/>
      <c r="D8" s="3"/>
    </row>
    <row r="9" spans="1:4">
      <c r="A9" s="7" t="s">
        <v>1195</v>
      </c>
      <c r="B9" s="23" t="s">
        <v>550</v>
      </c>
      <c r="C9" s="321"/>
      <c r="D9" s="23"/>
    </row>
    <row r="10" spans="1:4">
      <c r="A10" s="8" t="s">
        <v>1196</v>
      </c>
      <c r="B10" s="92" t="s">
        <v>551</v>
      </c>
      <c r="C10" s="321"/>
      <c r="D10" s="23"/>
    </row>
    <row r="11" spans="1:4" ht="41.4">
      <c r="A11" s="8" t="s">
        <v>1197</v>
      </c>
      <c r="B11" s="92" t="s">
        <v>552</v>
      </c>
      <c r="C11" s="321"/>
      <c r="D11" s="23"/>
    </row>
    <row r="12" spans="1:4" ht="27.6">
      <c r="A12" s="8" t="s">
        <v>1198</v>
      </c>
      <c r="B12" s="92" t="s">
        <v>553</v>
      </c>
      <c r="C12" s="321"/>
      <c r="D12" s="23"/>
    </row>
    <row r="13" spans="1:4" ht="27.6">
      <c r="A13" s="8" t="s">
        <v>1199</v>
      </c>
      <c r="B13" s="92" t="s">
        <v>554</v>
      </c>
      <c r="C13" s="321"/>
      <c r="D13" s="23"/>
    </row>
    <row r="14" spans="1:4">
      <c r="A14" s="8" t="s">
        <v>1200</v>
      </c>
      <c r="B14" s="92" t="s">
        <v>555</v>
      </c>
      <c r="C14" s="321"/>
      <c r="D14" s="23"/>
    </row>
    <row r="15" spans="1:4">
      <c r="A15" s="8" t="s">
        <v>1201</v>
      </c>
      <c r="B15" s="92" t="s">
        <v>556</v>
      </c>
      <c r="C15" s="321"/>
      <c r="D15" s="23"/>
    </row>
    <row r="16" spans="1:4" ht="27.6">
      <c r="A16" s="8" t="s">
        <v>1202</v>
      </c>
      <c r="B16" s="92" t="s">
        <v>557</v>
      </c>
      <c r="C16" s="321"/>
      <c r="D16" s="23"/>
    </row>
    <row r="17" spans="1:4">
      <c r="A17" s="8" t="s">
        <v>1203</v>
      </c>
      <c r="B17" s="94" t="s">
        <v>558</v>
      </c>
      <c r="C17" s="321"/>
      <c r="D17" s="23"/>
    </row>
    <row r="18" spans="1:4">
      <c r="A18" s="8" t="s">
        <v>1204</v>
      </c>
      <c r="B18" s="92" t="s">
        <v>559</v>
      </c>
      <c r="C18" s="321"/>
      <c r="D18" s="23"/>
    </row>
    <row r="19" spans="1:4" ht="27.6">
      <c r="A19" s="8" t="s">
        <v>1205</v>
      </c>
      <c r="B19" s="92" t="s">
        <v>560</v>
      </c>
      <c r="C19" s="321"/>
      <c r="D19" s="23"/>
    </row>
    <row r="20" spans="1:4" ht="27.6">
      <c r="A20" s="8" t="s">
        <v>1206</v>
      </c>
      <c r="B20" s="92" t="s">
        <v>561</v>
      </c>
      <c r="C20" s="321"/>
      <c r="D20" s="23"/>
    </row>
    <row r="21" spans="1:4">
      <c r="A21" s="8" t="s">
        <v>1207</v>
      </c>
      <c r="B21" s="94" t="s">
        <v>562</v>
      </c>
      <c r="C21" s="321"/>
      <c r="D21" s="23"/>
    </row>
    <row r="22" spans="1:4">
      <c r="A22" s="8" t="s">
        <v>1208</v>
      </c>
      <c r="B22" s="92" t="s">
        <v>563</v>
      </c>
      <c r="C22" s="321"/>
      <c r="D22" s="8"/>
    </row>
    <row r="23" spans="1:4">
      <c r="A23" s="8" t="s">
        <v>1209</v>
      </c>
      <c r="B23" s="92" t="s">
        <v>564</v>
      </c>
      <c r="C23" s="321"/>
      <c r="D23" s="8"/>
    </row>
    <row r="24" spans="1:4">
      <c r="A24" s="8" t="s">
        <v>1210</v>
      </c>
      <c r="B24" s="92" t="s">
        <v>565</v>
      </c>
      <c r="C24" s="321"/>
      <c r="D24" s="8"/>
    </row>
    <row r="25" spans="1:4">
      <c r="A25" s="5" t="s">
        <v>1211</v>
      </c>
      <c r="B25" s="6" t="s">
        <v>566</v>
      </c>
      <c r="C25" s="321"/>
      <c r="D25" s="4"/>
    </row>
    <row r="26" spans="1:4">
      <c r="A26" s="8" t="s">
        <v>1212</v>
      </c>
      <c r="B26" s="92" t="s">
        <v>567</v>
      </c>
      <c r="C26" s="321"/>
      <c r="D26" s="95"/>
    </row>
    <row r="27" spans="1:4">
      <c r="A27" s="8" t="s">
        <v>1213</v>
      </c>
      <c r="B27" s="92" t="s">
        <v>568</v>
      </c>
      <c r="C27" s="321"/>
      <c r="D27" s="95"/>
    </row>
    <row r="28" spans="1:4">
      <c r="A28" s="8" t="s">
        <v>1214</v>
      </c>
      <c r="B28" s="92" t="s">
        <v>569</v>
      </c>
      <c r="C28" s="321"/>
      <c r="D28" s="95"/>
    </row>
    <row r="29" spans="1:4" ht="15.6">
      <c r="A29" s="97" t="s">
        <v>452</v>
      </c>
      <c r="B29" s="98" t="s">
        <v>570</v>
      </c>
      <c r="C29" s="321">
        <v>2</v>
      </c>
      <c r="D29" s="95"/>
    </row>
    <row r="30" spans="1:4">
      <c r="A30" s="5" t="s">
        <v>453</v>
      </c>
      <c r="B30" s="6" t="s">
        <v>571</v>
      </c>
      <c r="C30" s="321"/>
      <c r="D30" s="95"/>
    </row>
    <row r="31" spans="1:4">
      <c r="A31" s="5" t="s">
        <v>1215</v>
      </c>
      <c r="B31" s="6" t="s">
        <v>11</v>
      </c>
      <c r="C31" s="321"/>
      <c r="D31" s="4"/>
    </row>
    <row r="32" spans="1:4" ht="41.4">
      <c r="A32" s="8" t="s">
        <v>1216</v>
      </c>
      <c r="B32" s="92" t="s">
        <v>572</v>
      </c>
      <c r="C32" s="321"/>
      <c r="D32" s="1"/>
    </row>
    <row r="33" spans="1:4">
      <c r="A33" s="5" t="s">
        <v>1217</v>
      </c>
      <c r="B33" s="6" t="s">
        <v>15</v>
      </c>
      <c r="C33" s="321"/>
      <c r="D33" s="4"/>
    </row>
    <row r="34" spans="1:4" ht="41.4">
      <c r="A34" s="8" t="s">
        <v>1218</v>
      </c>
      <c r="B34" s="92" t="s">
        <v>573</v>
      </c>
      <c r="C34" s="321"/>
      <c r="D34" s="95"/>
    </row>
    <row r="35" spans="1:4" ht="27.6">
      <c r="A35" s="8" t="s">
        <v>1219</v>
      </c>
      <c r="B35" s="92" t="s">
        <v>574</v>
      </c>
      <c r="C35" s="321"/>
      <c r="D35" s="95"/>
    </row>
    <row r="36" spans="1:4">
      <c r="A36" s="8" t="s">
        <v>1220</v>
      </c>
      <c r="B36" s="92" t="s">
        <v>575</v>
      </c>
      <c r="C36" s="321"/>
      <c r="D36" s="95"/>
    </row>
    <row r="37" spans="1:4" ht="27.6">
      <c r="A37" s="8" t="s">
        <v>1221</v>
      </c>
      <c r="B37" s="92" t="s">
        <v>576</v>
      </c>
      <c r="C37" s="321"/>
      <c r="D37" s="95"/>
    </row>
    <row r="38" spans="1:4">
      <c r="A38" s="8" t="s">
        <v>1222</v>
      </c>
      <c r="B38" s="92" t="s">
        <v>577</v>
      </c>
      <c r="C38" s="322"/>
      <c r="D38" s="95"/>
    </row>
    <row r="39" spans="1:4">
      <c r="A39" s="5" t="s">
        <v>454</v>
      </c>
      <c r="B39" s="6" t="s">
        <v>578</v>
      </c>
      <c r="C39" s="348">
        <v>3</v>
      </c>
      <c r="D39" s="96"/>
    </row>
    <row r="40" spans="1:4">
      <c r="A40" s="5" t="s">
        <v>1223</v>
      </c>
      <c r="B40" s="6" t="s">
        <v>11</v>
      </c>
      <c r="C40" s="349"/>
      <c r="D40" s="95"/>
    </row>
    <row r="41" spans="1:4" ht="55.2">
      <c r="A41" s="8" t="s">
        <v>1224</v>
      </c>
      <c r="B41" s="92" t="s">
        <v>579</v>
      </c>
      <c r="C41" s="349"/>
      <c r="D41" s="95"/>
    </row>
    <row r="42" spans="1:4">
      <c r="A42" s="5" t="s">
        <v>1225</v>
      </c>
      <c r="B42" s="6" t="s">
        <v>15</v>
      </c>
      <c r="C42" s="349"/>
      <c r="D42" s="96"/>
    </row>
    <row r="43" spans="1:4" ht="28.2">
      <c r="A43" s="8" t="s">
        <v>1226</v>
      </c>
      <c r="B43" s="8" t="s">
        <v>574</v>
      </c>
      <c r="C43" s="349"/>
      <c r="D43" s="95"/>
    </row>
    <row r="44" spans="1:4">
      <c r="A44" s="8" t="s">
        <v>1227</v>
      </c>
      <c r="B44" s="8" t="s">
        <v>580</v>
      </c>
      <c r="C44" s="349"/>
      <c r="D44" s="95"/>
    </row>
    <row r="45" spans="1:4" ht="28.2">
      <c r="A45" s="8" t="s">
        <v>1228</v>
      </c>
      <c r="B45" s="8" t="s">
        <v>576</v>
      </c>
      <c r="C45" s="349"/>
      <c r="D45" s="95"/>
    </row>
    <row r="46" spans="1:4">
      <c r="A46" s="8" t="s">
        <v>1229</v>
      </c>
      <c r="B46" s="8" t="s">
        <v>577</v>
      </c>
      <c r="C46" s="349"/>
      <c r="D46" s="95"/>
    </row>
    <row r="47" spans="1:4">
      <c r="A47" s="8" t="s">
        <v>1230</v>
      </c>
      <c r="B47" s="8" t="s">
        <v>581</v>
      </c>
      <c r="C47" s="350"/>
      <c r="D47" s="95"/>
    </row>
    <row r="48" spans="1:4">
      <c r="A48" s="5" t="s">
        <v>455</v>
      </c>
      <c r="B48" s="6" t="s">
        <v>582</v>
      </c>
      <c r="C48" s="348">
        <v>3</v>
      </c>
      <c r="D48" s="96"/>
    </row>
    <row r="49" spans="1:4">
      <c r="A49" s="5" t="s">
        <v>1231</v>
      </c>
      <c r="B49" s="6" t="s">
        <v>11</v>
      </c>
      <c r="C49" s="349"/>
      <c r="D49" s="96"/>
    </row>
    <row r="50" spans="1:4" ht="42">
      <c r="A50" s="8" t="s">
        <v>1232</v>
      </c>
      <c r="B50" s="8" t="s">
        <v>583</v>
      </c>
      <c r="C50" s="349"/>
      <c r="D50" s="95"/>
    </row>
    <row r="51" spans="1:4">
      <c r="A51" s="5" t="s">
        <v>1233</v>
      </c>
      <c r="B51" s="6" t="s">
        <v>15</v>
      </c>
      <c r="C51" s="349"/>
      <c r="D51" s="96"/>
    </row>
    <row r="52" spans="1:4">
      <c r="A52" s="8" t="s">
        <v>1234</v>
      </c>
      <c r="B52" s="8" t="s">
        <v>584</v>
      </c>
      <c r="C52" s="349"/>
      <c r="D52" s="95"/>
    </row>
    <row r="53" spans="1:4">
      <c r="A53" s="8" t="s">
        <v>1235</v>
      </c>
      <c r="B53" s="8" t="s">
        <v>585</v>
      </c>
      <c r="C53" s="349"/>
      <c r="D53" s="95"/>
    </row>
    <row r="54" spans="1:4">
      <c r="A54" s="8" t="s">
        <v>1236</v>
      </c>
      <c r="B54" s="8" t="s">
        <v>580</v>
      </c>
      <c r="C54" s="349"/>
      <c r="D54" s="95"/>
    </row>
    <row r="55" spans="1:4" ht="28.2">
      <c r="A55" s="8" t="s">
        <v>1237</v>
      </c>
      <c r="B55" s="8" t="s">
        <v>576</v>
      </c>
      <c r="C55" s="349"/>
      <c r="D55" s="95"/>
    </row>
    <row r="56" spans="1:4">
      <c r="A56" s="8" t="s">
        <v>1238</v>
      </c>
      <c r="B56" s="8" t="s">
        <v>577</v>
      </c>
      <c r="C56" s="350"/>
      <c r="D56" s="95"/>
    </row>
    <row r="57" spans="1:4">
      <c r="A57" s="5" t="s">
        <v>1239</v>
      </c>
      <c r="B57" s="6" t="s">
        <v>586</v>
      </c>
      <c r="C57" s="348">
        <v>3</v>
      </c>
      <c r="D57" s="96"/>
    </row>
    <row r="58" spans="1:4">
      <c r="A58" s="5" t="s">
        <v>1240</v>
      </c>
      <c r="B58" s="6" t="s">
        <v>11</v>
      </c>
      <c r="C58" s="349"/>
      <c r="D58" s="96"/>
    </row>
    <row r="59" spans="1:4" ht="28.2">
      <c r="A59" s="8" t="s">
        <v>1241</v>
      </c>
      <c r="B59" s="8" t="s">
        <v>587</v>
      </c>
      <c r="C59" s="349"/>
      <c r="D59" s="95"/>
    </row>
    <row r="60" spans="1:4">
      <c r="A60" s="5" t="s">
        <v>1242</v>
      </c>
      <c r="B60" s="6" t="s">
        <v>15</v>
      </c>
      <c r="C60" s="349"/>
      <c r="D60" s="96"/>
    </row>
    <row r="61" spans="1:4" ht="28.2">
      <c r="A61" s="8" t="s">
        <v>1243</v>
      </c>
      <c r="B61" s="8" t="s">
        <v>588</v>
      </c>
      <c r="C61" s="349"/>
      <c r="D61" s="95"/>
    </row>
    <row r="62" spans="1:4">
      <c r="A62" s="8" t="s">
        <v>1244</v>
      </c>
      <c r="B62" s="8" t="s">
        <v>580</v>
      </c>
      <c r="C62" s="349"/>
      <c r="D62" s="95"/>
    </row>
    <row r="63" spans="1:4" ht="28.2">
      <c r="A63" s="8" t="s">
        <v>1245</v>
      </c>
      <c r="B63" s="8" t="s">
        <v>589</v>
      </c>
      <c r="C63" s="349"/>
      <c r="D63" s="95"/>
    </row>
    <row r="64" spans="1:4">
      <c r="A64" s="8" t="s">
        <v>1246</v>
      </c>
      <c r="B64" s="8" t="s">
        <v>590</v>
      </c>
      <c r="C64" s="349"/>
      <c r="D64" s="95"/>
    </row>
    <row r="65" spans="1:4">
      <c r="A65" s="8" t="s">
        <v>1247</v>
      </c>
      <c r="B65" s="8" t="s">
        <v>577</v>
      </c>
      <c r="C65" s="350"/>
      <c r="D65" s="95"/>
    </row>
    <row r="66" spans="1:4">
      <c r="A66" s="5" t="s">
        <v>456</v>
      </c>
      <c r="B66" s="6" t="s">
        <v>591</v>
      </c>
      <c r="C66" s="348">
        <v>3</v>
      </c>
      <c r="D66" s="96"/>
    </row>
    <row r="67" spans="1:4">
      <c r="A67" s="5" t="s">
        <v>1248</v>
      </c>
      <c r="B67" s="6" t="s">
        <v>11</v>
      </c>
      <c r="C67" s="349"/>
      <c r="D67" s="96"/>
    </row>
    <row r="68" spans="1:4" ht="28.2">
      <c r="A68" s="8" t="s">
        <v>1249</v>
      </c>
      <c r="B68" s="8" t="s">
        <v>592</v>
      </c>
      <c r="C68" s="349"/>
      <c r="D68" s="95"/>
    </row>
    <row r="69" spans="1:4">
      <c r="A69" s="5" t="s">
        <v>1250</v>
      </c>
      <c r="B69" s="6" t="s">
        <v>15</v>
      </c>
      <c r="C69" s="349"/>
      <c r="D69" s="96"/>
    </row>
    <row r="70" spans="1:4" ht="28.2">
      <c r="A70" s="8" t="s">
        <v>1251</v>
      </c>
      <c r="B70" s="8" t="s">
        <v>593</v>
      </c>
      <c r="C70" s="349"/>
      <c r="D70" s="95"/>
    </row>
    <row r="71" spans="1:4">
      <c r="A71" s="8" t="s">
        <v>1252</v>
      </c>
      <c r="B71" s="8" t="s">
        <v>594</v>
      </c>
      <c r="C71" s="349"/>
      <c r="D71" s="95"/>
    </row>
    <row r="72" spans="1:4">
      <c r="A72" s="8" t="s">
        <v>1253</v>
      </c>
      <c r="B72" s="8" t="s">
        <v>595</v>
      </c>
      <c r="C72" s="349"/>
      <c r="D72" s="95"/>
    </row>
    <row r="73" spans="1:4" ht="28.2">
      <c r="A73" s="8" t="s">
        <v>1254</v>
      </c>
      <c r="B73" s="8" t="s">
        <v>589</v>
      </c>
      <c r="C73" s="349"/>
      <c r="D73" s="95"/>
    </row>
    <row r="74" spans="1:4">
      <c r="A74" s="8" t="s">
        <v>1247</v>
      </c>
      <c r="B74" s="8" t="s">
        <v>577</v>
      </c>
      <c r="C74" s="349"/>
      <c r="D74" s="95"/>
    </row>
    <row r="75" spans="1:4">
      <c r="A75" s="8" t="s">
        <v>1255</v>
      </c>
      <c r="B75" s="8" t="s">
        <v>596</v>
      </c>
      <c r="C75" s="350"/>
      <c r="D75" s="95"/>
    </row>
    <row r="76" spans="1:4">
      <c r="A76" s="5" t="s">
        <v>443</v>
      </c>
      <c r="B76" s="6" t="s">
        <v>597</v>
      </c>
      <c r="C76" s="348">
        <v>3</v>
      </c>
      <c r="D76" s="96"/>
    </row>
    <row r="77" spans="1:4">
      <c r="A77" s="5" t="s">
        <v>1256</v>
      </c>
      <c r="B77" s="6" t="s">
        <v>11</v>
      </c>
      <c r="C77" s="349"/>
      <c r="D77" s="95"/>
    </row>
    <row r="78" spans="1:4" ht="42">
      <c r="A78" s="8" t="s">
        <v>1257</v>
      </c>
      <c r="B78" s="8" t="s">
        <v>598</v>
      </c>
      <c r="C78" s="349"/>
      <c r="D78" s="95"/>
    </row>
    <row r="79" spans="1:4">
      <c r="A79" s="5" t="s">
        <v>1258</v>
      </c>
      <c r="B79" s="6" t="s">
        <v>15</v>
      </c>
      <c r="C79" s="349"/>
      <c r="D79" s="96"/>
    </row>
    <row r="80" spans="1:4" ht="42">
      <c r="A80" s="8" t="s">
        <v>1259</v>
      </c>
      <c r="B80" s="8" t="s">
        <v>599</v>
      </c>
      <c r="C80" s="349"/>
      <c r="D80" s="95"/>
    </row>
    <row r="81" spans="1:4">
      <c r="A81" s="8" t="s">
        <v>1260</v>
      </c>
      <c r="B81" s="8" t="s">
        <v>580</v>
      </c>
      <c r="C81" s="349"/>
      <c r="D81" s="95"/>
    </row>
    <row r="82" spans="1:4" ht="28.2">
      <c r="A82" s="8" t="s">
        <v>1261</v>
      </c>
      <c r="B82" s="8" t="s">
        <v>589</v>
      </c>
      <c r="C82" s="349"/>
      <c r="D82" s="95"/>
    </row>
    <row r="83" spans="1:4">
      <c r="A83" s="8" t="s">
        <v>1262</v>
      </c>
      <c r="B83" s="8" t="s">
        <v>590</v>
      </c>
      <c r="C83" s="349"/>
      <c r="D83" s="95"/>
    </row>
    <row r="84" spans="1:4">
      <c r="A84" s="8" t="s">
        <v>1263</v>
      </c>
      <c r="B84" s="8" t="s">
        <v>577</v>
      </c>
      <c r="C84" s="350"/>
      <c r="D84" s="95"/>
    </row>
    <row r="85" spans="1:4" ht="28.2">
      <c r="A85" s="5" t="s">
        <v>449</v>
      </c>
      <c r="B85" s="13" t="s">
        <v>600</v>
      </c>
      <c r="C85" s="348">
        <v>3</v>
      </c>
      <c r="D85" s="96"/>
    </row>
    <row r="86" spans="1:4">
      <c r="A86" s="5" t="s">
        <v>1264</v>
      </c>
      <c r="B86" s="6" t="s">
        <v>11</v>
      </c>
      <c r="C86" s="349"/>
      <c r="D86" s="96"/>
    </row>
    <row r="87" spans="1:4" ht="28.2">
      <c r="A87" s="8" t="s">
        <v>1265</v>
      </c>
      <c r="B87" s="8" t="s">
        <v>601</v>
      </c>
      <c r="C87" s="349"/>
      <c r="D87" s="95"/>
    </row>
    <row r="88" spans="1:4">
      <c r="A88" s="5" t="s">
        <v>1266</v>
      </c>
      <c r="B88" s="6" t="s">
        <v>15</v>
      </c>
      <c r="C88" s="349"/>
      <c r="D88" s="96"/>
    </row>
    <row r="89" spans="1:4" ht="42">
      <c r="A89" s="8" t="s">
        <v>1267</v>
      </c>
      <c r="B89" s="8" t="s">
        <v>602</v>
      </c>
      <c r="C89" s="349"/>
      <c r="D89" s="95"/>
    </row>
    <row r="90" spans="1:4">
      <c r="A90" s="8" t="s">
        <v>1268</v>
      </c>
      <c r="B90" s="8" t="s">
        <v>603</v>
      </c>
      <c r="C90" s="349"/>
      <c r="D90" s="95"/>
    </row>
    <row r="91" spans="1:4" ht="28.2">
      <c r="A91" s="8" t="s">
        <v>1269</v>
      </c>
      <c r="B91" s="8" t="s">
        <v>589</v>
      </c>
      <c r="C91" s="349"/>
      <c r="D91" s="95"/>
    </row>
    <row r="92" spans="1:4">
      <c r="A92" s="8" t="s">
        <v>1270</v>
      </c>
      <c r="B92" s="8" t="s">
        <v>604</v>
      </c>
      <c r="C92" s="349"/>
      <c r="D92" s="95"/>
    </row>
    <row r="93" spans="1:4">
      <c r="A93" s="8" t="s">
        <v>1271</v>
      </c>
      <c r="B93" s="8" t="s">
        <v>577</v>
      </c>
      <c r="C93" s="350"/>
      <c r="D93" s="95"/>
    </row>
    <row r="97" spans="1:4" ht="55.8">
      <c r="A97" s="315" t="s">
        <v>621</v>
      </c>
      <c r="B97" s="316"/>
      <c r="C97" s="317"/>
      <c r="D97" s="132" t="s">
        <v>622</v>
      </c>
    </row>
    <row r="98" spans="1:4" ht="28.2">
      <c r="A98" s="106" t="s">
        <v>623</v>
      </c>
      <c r="B98" s="133" t="s">
        <v>644</v>
      </c>
      <c r="C98" s="134"/>
      <c r="D98" s="36"/>
    </row>
    <row r="99" spans="1:4" ht="42">
      <c r="A99" s="106" t="s">
        <v>643</v>
      </c>
      <c r="B99" s="135" t="s">
        <v>645</v>
      </c>
      <c r="C99" s="134"/>
      <c r="D99" s="136"/>
    </row>
    <row r="100" spans="1:4">
      <c r="A100" s="137"/>
      <c r="B100" s="138"/>
      <c r="C100" s="139"/>
      <c r="D100" s="31"/>
    </row>
    <row r="101" spans="1:4">
      <c r="A101" s="140"/>
      <c r="B101" s="141"/>
      <c r="C101" s="142"/>
      <c r="D101" s="31"/>
    </row>
    <row r="102" spans="1:4">
      <c r="A102" s="143" t="s">
        <v>630</v>
      </c>
      <c r="B102" s="143" t="s">
        <v>631</v>
      </c>
      <c r="C102" s="144" t="s">
        <v>632</v>
      </c>
      <c r="D102" s="31"/>
    </row>
    <row r="103" spans="1:4">
      <c r="A103" s="145" t="s">
        <v>633</v>
      </c>
      <c r="B103" s="146" t="s">
        <v>703</v>
      </c>
      <c r="C103" s="145">
        <v>80</v>
      </c>
      <c r="D103" s="147"/>
    </row>
    <row r="104" spans="1:4">
      <c r="A104" s="145" t="s">
        <v>623</v>
      </c>
      <c r="B104" s="146" t="s">
        <v>646</v>
      </c>
      <c r="C104" s="145">
        <v>10</v>
      </c>
      <c r="D104" s="147"/>
    </row>
    <row r="105" spans="1:4" ht="41.4">
      <c r="A105" s="145" t="s">
        <v>643</v>
      </c>
      <c r="B105" s="65" t="s">
        <v>647</v>
      </c>
      <c r="C105" s="145">
        <v>10</v>
      </c>
      <c r="D105" s="147"/>
    </row>
    <row r="106" spans="1:4">
      <c r="A106" s="145" t="s">
        <v>638</v>
      </c>
      <c r="B106" s="148" t="s">
        <v>648</v>
      </c>
      <c r="C106" s="145">
        <v>100</v>
      </c>
      <c r="D106" s="147"/>
    </row>
    <row r="107" spans="1:4" ht="15" customHeight="1">
      <c r="A107" s="318" t="s">
        <v>1386</v>
      </c>
      <c r="B107" s="318"/>
      <c r="C107" s="318"/>
      <c r="D107" s="31"/>
    </row>
    <row r="108" spans="1:4">
      <c r="A108" s="319"/>
      <c r="B108" s="319"/>
      <c r="C108" s="319"/>
      <c r="D108" s="31"/>
    </row>
    <row r="109" spans="1:4">
      <c r="A109" s="319"/>
      <c r="B109" s="319"/>
      <c r="C109" s="319"/>
      <c r="D109" s="31"/>
    </row>
    <row r="110" spans="1:4">
      <c r="A110" s="319"/>
      <c r="B110" s="319"/>
      <c r="C110" s="319"/>
      <c r="D110" s="31"/>
    </row>
    <row r="111" spans="1:4">
      <c r="A111" s="319"/>
      <c r="B111" s="319"/>
      <c r="C111" s="319"/>
      <c r="D111" s="31"/>
    </row>
    <row r="112" spans="1:4">
      <c r="A112" s="319"/>
      <c r="B112" s="319"/>
      <c r="C112" s="319"/>
      <c r="D112" s="31"/>
    </row>
    <row r="113" spans="1:4">
      <c r="A113" s="319"/>
      <c r="B113" s="319"/>
      <c r="C113" s="319"/>
      <c r="D113" s="31"/>
    </row>
    <row r="114" spans="1:4">
      <c r="A114" s="319"/>
      <c r="B114" s="319"/>
      <c r="C114" s="319"/>
      <c r="D114" s="31"/>
    </row>
    <row r="115" spans="1:4">
      <c r="A115" s="319"/>
      <c r="B115" s="319"/>
      <c r="C115" s="319"/>
      <c r="D115" s="31"/>
    </row>
    <row r="116" spans="1:4">
      <c r="A116" s="319"/>
      <c r="B116" s="319"/>
      <c r="C116" s="319"/>
      <c r="D116" s="31"/>
    </row>
    <row r="117" spans="1:4">
      <c r="A117" s="319"/>
      <c r="B117" s="319"/>
      <c r="C117" s="319"/>
      <c r="D117" s="31"/>
    </row>
    <row r="118" spans="1:4">
      <c r="A118" s="319"/>
      <c r="B118" s="319"/>
      <c r="C118" s="319"/>
      <c r="D118" s="31"/>
    </row>
    <row r="119" spans="1:4">
      <c r="A119" s="319"/>
      <c r="B119" s="319"/>
      <c r="C119" s="319"/>
      <c r="D119" s="31"/>
    </row>
    <row r="120" spans="1:4">
      <c r="A120" s="319"/>
      <c r="B120" s="319"/>
      <c r="C120" s="319"/>
    </row>
    <row r="121" spans="1:4">
      <c r="A121" s="319"/>
      <c r="B121" s="319"/>
      <c r="C121" s="319"/>
    </row>
    <row r="122" spans="1:4">
      <c r="A122" s="319"/>
      <c r="B122" s="319"/>
      <c r="C122" s="319"/>
    </row>
    <row r="123" spans="1:4">
      <c r="A123" s="319"/>
      <c r="B123" s="319"/>
      <c r="C123" s="319"/>
    </row>
    <row r="124" spans="1:4">
      <c r="A124" s="319"/>
      <c r="B124" s="319"/>
      <c r="C124" s="319"/>
    </row>
    <row r="125" spans="1:4">
      <c r="A125" s="319"/>
      <c r="B125" s="319"/>
      <c r="C125" s="319"/>
    </row>
    <row r="126" spans="1:4">
      <c r="A126" s="319"/>
      <c r="B126" s="319"/>
      <c r="C126" s="319"/>
    </row>
    <row r="127" spans="1:4">
      <c r="A127" s="319"/>
      <c r="B127" s="319"/>
      <c r="C127" s="319"/>
    </row>
  </sheetData>
  <mergeCells count="12">
    <mergeCell ref="A97:C97"/>
    <mergeCell ref="A107:C127"/>
    <mergeCell ref="A1:C1"/>
    <mergeCell ref="D1:D2"/>
    <mergeCell ref="C4:C28"/>
    <mergeCell ref="C29:C38"/>
    <mergeCell ref="C85:C93"/>
    <mergeCell ref="C39:C47"/>
    <mergeCell ref="C48:C56"/>
    <mergeCell ref="C57:C65"/>
    <mergeCell ref="C66:C75"/>
    <mergeCell ref="C76:C84"/>
  </mergeCells>
  <pageMargins left="0.7" right="0.7" top="0.75" bottom="0.75" header="0.3" footer="0.3"/>
  <pageSetup paperSize="9" orientation="portrait" verticalDpi="0"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FEBB54C-FB31-4BC7-84AB-3B3717C212EB}">
  <dimension ref="A1:D34"/>
  <sheetViews>
    <sheetView workbookViewId="0">
      <pane xSplit="3" ySplit="2" topLeftCell="D28" activePane="bottomRight" state="frozen"/>
      <selection pane="topRight" activeCell="D1" sqref="D1"/>
      <selection pane="bottomLeft" activeCell="A3" sqref="A3"/>
      <selection pane="bottomRight" activeCell="B34" sqref="B34"/>
    </sheetView>
  </sheetViews>
  <sheetFormatPr defaultRowHeight="14.4"/>
  <cols>
    <col min="2" max="2" width="52.33203125" customWidth="1"/>
    <col min="4" max="4" width="53.33203125" customWidth="1"/>
    <col min="5" max="5" width="34.6640625" bestFit="1" customWidth="1"/>
  </cols>
  <sheetData>
    <row r="1" spans="1:4">
      <c r="A1" s="313" t="s">
        <v>1272</v>
      </c>
      <c r="B1" s="313"/>
      <c r="C1" s="343"/>
      <c r="D1" s="324" t="s">
        <v>113</v>
      </c>
    </row>
    <row r="2" spans="1:4" ht="27.6">
      <c r="A2" s="2" t="s">
        <v>4</v>
      </c>
      <c r="B2" s="3" t="s">
        <v>5</v>
      </c>
      <c r="C2" s="83" t="s">
        <v>110</v>
      </c>
      <c r="D2" s="324"/>
    </row>
    <row r="3" spans="1:4">
      <c r="A3" s="169" t="s">
        <v>7</v>
      </c>
      <c r="B3" s="170" t="s">
        <v>7</v>
      </c>
      <c r="C3" s="171" t="s">
        <v>7</v>
      </c>
      <c r="D3" s="170" t="s">
        <v>652</v>
      </c>
    </row>
    <row r="4" spans="1:4">
      <c r="A4" s="7" t="s">
        <v>1273</v>
      </c>
      <c r="B4" s="23" t="s">
        <v>437</v>
      </c>
      <c r="C4" s="351">
        <v>5</v>
      </c>
      <c r="D4" s="1"/>
    </row>
    <row r="5" spans="1:4">
      <c r="A5" s="5" t="s">
        <v>471</v>
      </c>
      <c r="B5" s="3" t="s">
        <v>11</v>
      </c>
      <c r="C5" s="352"/>
      <c r="D5" s="184"/>
    </row>
    <row r="6" spans="1:4">
      <c r="A6" s="7" t="s">
        <v>1274</v>
      </c>
      <c r="B6" s="82" t="s">
        <v>438</v>
      </c>
      <c r="C6" s="352"/>
      <c r="D6" s="1"/>
    </row>
    <row r="7" spans="1:4">
      <c r="A7" s="5" t="s">
        <v>472</v>
      </c>
      <c r="B7" s="3" t="s">
        <v>15</v>
      </c>
      <c r="C7" s="352"/>
      <c r="D7" s="184"/>
    </row>
    <row r="8" spans="1:4">
      <c r="A8" s="7" t="s">
        <v>473</v>
      </c>
      <c r="B8" s="82" t="s">
        <v>439</v>
      </c>
      <c r="C8" s="352"/>
      <c r="D8" s="1"/>
    </row>
    <row r="9" spans="1:4">
      <c r="A9" s="7" t="s">
        <v>474</v>
      </c>
      <c r="B9" s="82" t="s">
        <v>168</v>
      </c>
      <c r="C9" s="352"/>
      <c r="D9" s="1"/>
    </row>
    <row r="10" spans="1:4">
      <c r="A10" s="7" t="s">
        <v>475</v>
      </c>
      <c r="B10" s="82" t="s">
        <v>440</v>
      </c>
      <c r="C10" s="352"/>
      <c r="D10" s="1"/>
    </row>
    <row r="11" spans="1:4">
      <c r="A11" s="7" t="s">
        <v>470</v>
      </c>
      <c r="B11" s="82" t="s">
        <v>441</v>
      </c>
      <c r="C11" s="352"/>
      <c r="D11" s="1"/>
    </row>
    <row r="12" spans="1:4">
      <c r="A12" s="7" t="s">
        <v>476</v>
      </c>
      <c r="B12" s="82" t="s">
        <v>442</v>
      </c>
      <c r="C12" s="352"/>
      <c r="D12" s="1"/>
    </row>
    <row r="13" spans="1:4">
      <c r="A13" s="7" t="s">
        <v>477</v>
      </c>
      <c r="B13" s="82" t="s">
        <v>444</v>
      </c>
      <c r="C13" s="352"/>
      <c r="D13" s="1"/>
    </row>
    <row r="14" spans="1:4">
      <c r="A14" s="7" t="s">
        <v>845</v>
      </c>
      <c r="B14" s="82" t="s">
        <v>445</v>
      </c>
      <c r="C14" s="352"/>
      <c r="D14" s="1"/>
    </row>
    <row r="15" spans="1:4">
      <c r="A15" s="7" t="s">
        <v>846</v>
      </c>
      <c r="B15" s="82" t="s">
        <v>446</v>
      </c>
      <c r="C15" s="352"/>
      <c r="D15" s="1"/>
    </row>
    <row r="16" spans="1:4">
      <c r="A16" s="7" t="s">
        <v>1275</v>
      </c>
      <c r="B16" s="82" t="s">
        <v>447</v>
      </c>
      <c r="C16" s="352"/>
      <c r="D16" s="1"/>
    </row>
    <row r="17" spans="1:4">
      <c r="A17" s="7" t="s">
        <v>1276</v>
      </c>
      <c r="B17" s="82" t="s">
        <v>448</v>
      </c>
      <c r="C17" s="352"/>
      <c r="D17" s="1"/>
    </row>
    <row r="18" spans="1:4" ht="27.6">
      <c r="A18" s="7" t="s">
        <v>847</v>
      </c>
      <c r="B18" s="82" t="s">
        <v>180</v>
      </c>
      <c r="C18" s="352"/>
      <c r="D18" s="1"/>
    </row>
    <row r="19" spans="1:4" ht="27.6">
      <c r="A19" s="7" t="s">
        <v>1277</v>
      </c>
      <c r="B19" s="82" t="s">
        <v>450</v>
      </c>
      <c r="C19" s="352"/>
      <c r="D19" s="1"/>
    </row>
    <row r="20" spans="1:4" ht="28.2">
      <c r="A20" s="5" t="s">
        <v>1278</v>
      </c>
      <c r="B20" s="13" t="s">
        <v>71</v>
      </c>
      <c r="C20" s="353"/>
      <c r="D20" s="184"/>
    </row>
    <row r="21" spans="1:4">
      <c r="A21" s="7" t="s">
        <v>1279</v>
      </c>
      <c r="B21" s="23" t="s">
        <v>182</v>
      </c>
      <c r="C21" s="64">
        <v>1</v>
      </c>
      <c r="D21" s="1"/>
    </row>
    <row r="22" spans="1:4">
      <c r="A22" s="7" t="s">
        <v>1280</v>
      </c>
      <c r="B22" s="23" t="s">
        <v>183</v>
      </c>
      <c r="C22" s="64">
        <v>1</v>
      </c>
      <c r="D22" s="1"/>
    </row>
    <row r="23" spans="1:4">
      <c r="A23" s="7" t="s">
        <v>1281</v>
      </c>
      <c r="B23" s="82" t="s">
        <v>444</v>
      </c>
      <c r="C23" s="64"/>
      <c r="D23" s="1"/>
    </row>
    <row r="24" spans="1:4">
      <c r="A24" s="7" t="s">
        <v>1282</v>
      </c>
      <c r="B24" s="82" t="s">
        <v>445</v>
      </c>
      <c r="C24" s="64">
        <v>1</v>
      </c>
      <c r="D24" s="1"/>
    </row>
    <row r="25" spans="1:4">
      <c r="A25" s="7" t="s">
        <v>1283</v>
      </c>
      <c r="B25" s="82" t="s">
        <v>446</v>
      </c>
      <c r="C25" s="64">
        <v>1</v>
      </c>
      <c r="D25" s="1"/>
    </row>
    <row r="26" spans="1:4">
      <c r="A26" s="7" t="s">
        <v>1284</v>
      </c>
      <c r="B26" s="82" t="s">
        <v>447</v>
      </c>
      <c r="C26" s="64">
        <v>1</v>
      </c>
      <c r="D26" s="1"/>
    </row>
    <row r="27" spans="1:4">
      <c r="A27" s="7" t="s">
        <v>1285</v>
      </c>
      <c r="B27" s="82" t="s">
        <v>448</v>
      </c>
      <c r="C27" s="84">
        <v>1</v>
      </c>
      <c r="D27" s="1"/>
    </row>
    <row r="28" spans="1:4" ht="56.4">
      <c r="A28" s="180" t="s">
        <v>1286</v>
      </c>
      <c r="B28" s="179" t="s">
        <v>642</v>
      </c>
      <c r="C28" s="188"/>
      <c r="D28" s="184"/>
    </row>
    <row r="29" spans="1:4">
      <c r="A29" s="7" t="s">
        <v>1287</v>
      </c>
      <c r="B29" s="187" t="s">
        <v>444</v>
      </c>
      <c r="C29" s="84"/>
      <c r="D29" s="1"/>
    </row>
    <row r="30" spans="1:4">
      <c r="A30" s="7" t="s">
        <v>1288</v>
      </c>
      <c r="B30" s="187" t="s">
        <v>445</v>
      </c>
      <c r="C30" s="64">
        <v>1</v>
      </c>
      <c r="D30" s="1"/>
    </row>
    <row r="31" spans="1:4">
      <c r="A31" s="7" t="s">
        <v>1289</v>
      </c>
      <c r="B31" s="187" t="s">
        <v>446</v>
      </c>
      <c r="C31" s="64">
        <v>1</v>
      </c>
      <c r="D31" s="1"/>
    </row>
    <row r="32" spans="1:4">
      <c r="A32" s="7" t="s">
        <v>1290</v>
      </c>
      <c r="B32" s="187" t="s">
        <v>447</v>
      </c>
      <c r="C32" s="64">
        <v>1</v>
      </c>
      <c r="D32" s="1"/>
    </row>
    <row r="33" spans="1:4">
      <c r="A33" s="7" t="s">
        <v>1291</v>
      </c>
      <c r="B33" s="187" t="s">
        <v>448</v>
      </c>
      <c r="C33" s="64">
        <v>1</v>
      </c>
      <c r="D33" s="1"/>
    </row>
    <row r="34" spans="1:4" ht="69">
      <c r="A34" s="7" t="s">
        <v>1292</v>
      </c>
      <c r="B34" s="35" t="s">
        <v>1387</v>
      </c>
      <c r="C34" s="64">
        <v>1</v>
      </c>
      <c r="D34" s="1"/>
    </row>
  </sheetData>
  <mergeCells count="3">
    <mergeCell ref="A1:C1"/>
    <mergeCell ref="C4:C20"/>
    <mergeCell ref="D1:D2"/>
  </mergeCells>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9178E1-0372-4629-9E5E-28BAFC5E6966}">
  <dimension ref="A1:D23"/>
  <sheetViews>
    <sheetView workbookViewId="0">
      <pane xSplit="3" ySplit="2" topLeftCell="D6" activePane="bottomRight" state="frozen"/>
      <selection pane="topRight" activeCell="D1" sqref="D1"/>
      <selection pane="bottomLeft" activeCell="A3" sqref="A3"/>
      <selection pane="bottomRight" activeCell="B23" sqref="B23"/>
    </sheetView>
  </sheetViews>
  <sheetFormatPr defaultRowHeight="14.4"/>
  <cols>
    <col min="2" max="2" width="49.5546875" customWidth="1"/>
    <col min="4" max="4" width="54" customWidth="1"/>
    <col min="5" max="5" width="34.6640625" bestFit="1" customWidth="1"/>
  </cols>
  <sheetData>
    <row r="1" spans="1:4">
      <c r="A1" s="313" t="s">
        <v>1293</v>
      </c>
      <c r="B1" s="313"/>
      <c r="C1" s="313"/>
      <c r="D1" s="324" t="s">
        <v>113</v>
      </c>
    </row>
    <row r="2" spans="1:4" ht="28.2">
      <c r="A2" s="2" t="s">
        <v>4</v>
      </c>
      <c r="B2" s="4" t="s">
        <v>5</v>
      </c>
      <c r="C2" s="14" t="s">
        <v>110</v>
      </c>
      <c r="D2" s="324"/>
    </row>
    <row r="3" spans="1:4">
      <c r="A3" s="169" t="s">
        <v>7</v>
      </c>
      <c r="B3" s="170" t="s">
        <v>7</v>
      </c>
      <c r="C3" s="171" t="s">
        <v>7</v>
      </c>
      <c r="D3" s="170" t="s">
        <v>652</v>
      </c>
    </row>
    <row r="4" spans="1:4">
      <c r="A4" s="41" t="s">
        <v>881</v>
      </c>
      <c r="B4" s="42" t="s">
        <v>457</v>
      </c>
      <c r="C4" s="323">
        <v>5</v>
      </c>
      <c r="D4" s="1"/>
    </row>
    <row r="5" spans="1:4">
      <c r="A5" s="5" t="s">
        <v>493</v>
      </c>
      <c r="B5" s="85" t="s">
        <v>11</v>
      </c>
      <c r="C5" s="323"/>
      <c r="D5" s="85"/>
    </row>
    <row r="6" spans="1:4">
      <c r="A6" s="7" t="s">
        <v>494</v>
      </c>
      <c r="B6" s="8" t="s">
        <v>458</v>
      </c>
      <c r="C6" s="323"/>
      <c r="D6" s="1"/>
    </row>
    <row r="7" spans="1:4">
      <c r="A7" s="5" t="s">
        <v>495</v>
      </c>
      <c r="B7" s="85" t="s">
        <v>15</v>
      </c>
      <c r="C7" s="323"/>
      <c r="D7" s="85"/>
    </row>
    <row r="8" spans="1:4" ht="15.6">
      <c r="A8" s="7" t="s">
        <v>496</v>
      </c>
      <c r="B8" s="86" t="s">
        <v>459</v>
      </c>
      <c r="C8" s="323"/>
      <c r="D8" s="1"/>
    </row>
    <row r="9" spans="1:4">
      <c r="A9" s="7" t="s">
        <v>497</v>
      </c>
      <c r="B9" s="8" t="s">
        <v>460</v>
      </c>
      <c r="C9" s="323"/>
      <c r="D9" s="1"/>
    </row>
    <row r="10" spans="1:4">
      <c r="A10" s="7" t="s">
        <v>498</v>
      </c>
      <c r="B10" s="8" t="s">
        <v>492</v>
      </c>
      <c r="C10" s="323"/>
      <c r="D10" s="1"/>
    </row>
    <row r="11" spans="1:4" ht="28.2">
      <c r="A11" s="87" t="s">
        <v>499</v>
      </c>
      <c r="B11" s="8" t="s">
        <v>461</v>
      </c>
      <c r="C11" s="323"/>
      <c r="D11" s="1"/>
    </row>
    <row r="12" spans="1:4">
      <c r="A12" s="7" t="s">
        <v>500</v>
      </c>
      <c r="B12" s="8" t="s">
        <v>462</v>
      </c>
      <c r="C12" s="323"/>
      <c r="D12" s="1"/>
    </row>
    <row r="13" spans="1:4">
      <c r="A13" s="7" t="s">
        <v>501</v>
      </c>
      <c r="B13" s="8" t="s">
        <v>463</v>
      </c>
      <c r="C13" s="323"/>
      <c r="D13" s="1"/>
    </row>
    <row r="14" spans="1:4" ht="28.2">
      <c r="A14" s="5" t="s">
        <v>502</v>
      </c>
      <c r="B14" s="13" t="s">
        <v>71</v>
      </c>
      <c r="C14" s="323"/>
      <c r="D14" s="85"/>
    </row>
    <row r="15" spans="1:4">
      <c r="A15" s="7" t="s">
        <v>850</v>
      </c>
      <c r="B15" s="8" t="s">
        <v>464</v>
      </c>
      <c r="C15" s="20">
        <v>1</v>
      </c>
      <c r="D15" s="1"/>
    </row>
    <row r="16" spans="1:4" ht="15">
      <c r="A16" s="7" t="s">
        <v>1294</v>
      </c>
      <c r="B16" s="48" t="s">
        <v>465</v>
      </c>
      <c r="C16" s="20">
        <v>1</v>
      </c>
      <c r="D16" s="1"/>
    </row>
    <row r="17" spans="1:4" ht="15">
      <c r="A17" s="7" t="s">
        <v>1295</v>
      </c>
      <c r="B17" s="48" t="s">
        <v>466</v>
      </c>
      <c r="C17" s="20">
        <v>1</v>
      </c>
      <c r="D17" s="1"/>
    </row>
    <row r="18" spans="1:4" ht="30">
      <c r="A18" s="7" t="s">
        <v>1296</v>
      </c>
      <c r="B18" s="48" t="s">
        <v>467</v>
      </c>
      <c r="C18" s="20">
        <v>1</v>
      </c>
      <c r="D18" s="1"/>
    </row>
    <row r="19" spans="1:4" ht="56.4">
      <c r="A19" s="5" t="s">
        <v>1297</v>
      </c>
      <c r="B19" s="4" t="s">
        <v>642</v>
      </c>
      <c r="C19" s="85"/>
      <c r="D19" s="85"/>
    </row>
    <row r="20" spans="1:4" ht="15">
      <c r="A20" s="7" t="s">
        <v>851</v>
      </c>
      <c r="B20" s="48" t="s">
        <v>714</v>
      </c>
      <c r="C20" s="20">
        <v>1</v>
      </c>
      <c r="D20" s="1"/>
    </row>
    <row r="21" spans="1:4" ht="15">
      <c r="A21" s="7" t="s">
        <v>852</v>
      </c>
      <c r="B21" s="48" t="s">
        <v>468</v>
      </c>
      <c r="C21" s="20">
        <v>1</v>
      </c>
      <c r="D21" s="1"/>
    </row>
    <row r="22" spans="1:4" ht="15">
      <c r="A22" s="7" t="s">
        <v>1298</v>
      </c>
      <c r="B22" s="48" t="s">
        <v>469</v>
      </c>
      <c r="C22" s="20">
        <v>1</v>
      </c>
      <c r="D22" s="1"/>
    </row>
    <row r="23" spans="1:4" ht="69">
      <c r="A23" s="7" t="s">
        <v>1299</v>
      </c>
      <c r="B23" s="35" t="s">
        <v>1387</v>
      </c>
      <c r="C23" s="20">
        <v>1</v>
      </c>
      <c r="D23" s="1"/>
    </row>
  </sheetData>
  <mergeCells count="3">
    <mergeCell ref="A1:C1"/>
    <mergeCell ref="C4:C14"/>
    <mergeCell ref="D1:D2"/>
  </mergeCells>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B477DD-630D-4AD4-B9D8-E05F53795818}">
  <dimension ref="A1:D30"/>
  <sheetViews>
    <sheetView workbookViewId="0">
      <pane xSplit="3" ySplit="2" topLeftCell="D13" activePane="bottomRight" state="frozen"/>
      <selection pane="topRight" activeCell="D1" sqref="D1"/>
      <selection pane="bottomLeft" activeCell="A3" sqref="A3"/>
      <selection pane="bottomRight" activeCell="B30" sqref="B30"/>
    </sheetView>
  </sheetViews>
  <sheetFormatPr defaultRowHeight="14.4"/>
  <cols>
    <col min="2" max="2" width="63.6640625" customWidth="1"/>
    <col min="4" max="4" width="56.109375" customWidth="1"/>
    <col min="5" max="5" width="34.6640625" bestFit="1" customWidth="1"/>
  </cols>
  <sheetData>
    <row r="1" spans="1:4">
      <c r="A1" s="313" t="s">
        <v>1300</v>
      </c>
      <c r="B1" s="313"/>
      <c r="C1" s="313"/>
      <c r="D1" s="324" t="s">
        <v>113</v>
      </c>
    </row>
    <row r="2" spans="1:4" ht="28.2">
      <c r="A2" s="2" t="s">
        <v>4</v>
      </c>
      <c r="B2" s="4" t="s">
        <v>5</v>
      </c>
      <c r="C2" s="4" t="s">
        <v>110</v>
      </c>
      <c r="D2" s="324"/>
    </row>
    <row r="3" spans="1:4">
      <c r="A3" s="169" t="s">
        <v>7</v>
      </c>
      <c r="B3" s="170" t="s">
        <v>7</v>
      </c>
      <c r="C3" s="171" t="s">
        <v>7</v>
      </c>
      <c r="D3" s="170" t="s">
        <v>652</v>
      </c>
    </row>
    <row r="4" spans="1:4">
      <c r="A4" s="41" t="s">
        <v>316</v>
      </c>
      <c r="B4" s="42" t="s">
        <v>478</v>
      </c>
      <c r="C4" s="323">
        <v>5</v>
      </c>
      <c r="D4" s="1"/>
    </row>
    <row r="5" spans="1:4">
      <c r="A5" s="5" t="s">
        <v>521</v>
      </c>
      <c r="B5" s="85" t="s">
        <v>11</v>
      </c>
      <c r="C5" s="323"/>
      <c r="D5" s="1"/>
    </row>
    <row r="6" spans="1:4">
      <c r="A6" s="7" t="s">
        <v>522</v>
      </c>
      <c r="B6" s="8" t="s">
        <v>479</v>
      </c>
      <c r="C6" s="323"/>
      <c r="D6" s="1"/>
    </row>
    <row r="7" spans="1:4">
      <c r="A7" s="5" t="s">
        <v>523</v>
      </c>
      <c r="B7" s="85" t="s">
        <v>15</v>
      </c>
      <c r="C7" s="323"/>
      <c r="D7" s="1"/>
    </row>
    <row r="8" spans="1:4" ht="15.6">
      <c r="A8" s="7" t="s">
        <v>524</v>
      </c>
      <c r="B8" s="86" t="s">
        <v>459</v>
      </c>
      <c r="C8" s="323"/>
      <c r="D8" s="1"/>
    </row>
    <row r="9" spans="1:4">
      <c r="A9" s="7" t="s">
        <v>525</v>
      </c>
      <c r="B9" s="8" t="s">
        <v>480</v>
      </c>
      <c r="C9" s="323"/>
      <c r="D9" s="1"/>
    </row>
    <row r="10" spans="1:4">
      <c r="A10" s="7" t="s">
        <v>1301</v>
      </c>
      <c r="B10" s="8" t="s">
        <v>481</v>
      </c>
      <c r="C10" s="323"/>
      <c r="D10" s="1"/>
    </row>
    <row r="11" spans="1:4">
      <c r="A11" s="7" t="s">
        <v>1302</v>
      </c>
      <c r="B11" s="8" t="s">
        <v>482</v>
      </c>
      <c r="C11" s="323"/>
      <c r="D11" s="1"/>
    </row>
    <row r="12" spans="1:4">
      <c r="A12" s="7" t="s">
        <v>1303</v>
      </c>
      <c r="B12" s="8" t="s">
        <v>483</v>
      </c>
      <c r="C12" s="323"/>
      <c r="D12" s="1"/>
    </row>
    <row r="13" spans="1:4">
      <c r="A13" s="7" t="s">
        <v>1304</v>
      </c>
      <c r="B13" s="8" t="s">
        <v>484</v>
      </c>
      <c r="C13" s="323"/>
      <c r="D13" s="1"/>
    </row>
    <row r="14" spans="1:4">
      <c r="A14" s="7" t="s">
        <v>1305</v>
      </c>
      <c r="B14" s="8" t="s">
        <v>715</v>
      </c>
      <c r="C14" s="323"/>
      <c r="D14" s="1"/>
    </row>
    <row r="15" spans="1:4">
      <c r="A15" s="7" t="s">
        <v>1306</v>
      </c>
      <c r="B15" s="8" t="s">
        <v>716</v>
      </c>
      <c r="C15" s="323"/>
      <c r="D15" s="1"/>
    </row>
    <row r="16" spans="1:4">
      <c r="A16" s="7" t="s">
        <v>526</v>
      </c>
      <c r="B16" s="8" t="s">
        <v>485</v>
      </c>
      <c r="C16" s="323"/>
      <c r="D16" s="1"/>
    </row>
    <row r="17" spans="1:4" ht="15">
      <c r="A17" s="7" t="s">
        <v>527</v>
      </c>
      <c r="B17" s="48" t="s">
        <v>486</v>
      </c>
      <c r="C17" s="323"/>
      <c r="D17" s="1"/>
    </row>
    <row r="18" spans="1:4" ht="15">
      <c r="A18" s="7" t="s">
        <v>528</v>
      </c>
      <c r="B18" s="88" t="s">
        <v>491</v>
      </c>
      <c r="C18" s="323"/>
      <c r="D18" s="1"/>
    </row>
    <row r="19" spans="1:4" ht="15">
      <c r="A19" s="7" t="s">
        <v>529</v>
      </c>
      <c r="B19" s="48" t="s">
        <v>487</v>
      </c>
      <c r="C19" s="323"/>
      <c r="D19" s="1"/>
    </row>
    <row r="20" spans="1:4" ht="30">
      <c r="A20" s="7" t="s">
        <v>1307</v>
      </c>
      <c r="B20" s="48" t="s">
        <v>488</v>
      </c>
      <c r="C20" s="323"/>
      <c r="D20" s="1"/>
    </row>
    <row r="21" spans="1:4" ht="28.2">
      <c r="A21" s="5" t="s">
        <v>883</v>
      </c>
      <c r="B21" s="13" t="s">
        <v>71</v>
      </c>
      <c r="C21" s="323"/>
      <c r="D21" s="1"/>
    </row>
    <row r="22" spans="1:4" ht="15">
      <c r="A22" s="7" t="s">
        <v>1308</v>
      </c>
      <c r="B22" s="48" t="s">
        <v>489</v>
      </c>
      <c r="C22" s="20">
        <v>1</v>
      </c>
      <c r="D22" s="1"/>
    </row>
    <row r="23" spans="1:4" ht="30">
      <c r="A23" s="7" t="s">
        <v>530</v>
      </c>
      <c r="B23" s="48" t="s">
        <v>467</v>
      </c>
      <c r="C23" s="20">
        <v>1</v>
      </c>
      <c r="D23" s="1"/>
    </row>
    <row r="24" spans="1:4" ht="15">
      <c r="A24" s="7" t="s">
        <v>531</v>
      </c>
      <c r="B24" s="48" t="s">
        <v>466</v>
      </c>
      <c r="C24" s="20">
        <v>1</v>
      </c>
      <c r="D24" s="1"/>
    </row>
    <row r="25" spans="1:4" ht="15">
      <c r="A25" s="7" t="s">
        <v>884</v>
      </c>
      <c r="B25" s="48" t="s">
        <v>490</v>
      </c>
      <c r="C25" s="20">
        <v>1</v>
      </c>
      <c r="D25" s="1"/>
    </row>
    <row r="26" spans="1:4" ht="42.6">
      <c r="A26" s="5" t="s">
        <v>1309</v>
      </c>
      <c r="B26" s="4" t="s">
        <v>642</v>
      </c>
      <c r="C26" s="85"/>
      <c r="D26" s="85"/>
    </row>
    <row r="27" spans="1:4" ht="15">
      <c r="A27" s="7" t="s">
        <v>855</v>
      </c>
      <c r="B27" s="48" t="s">
        <v>714</v>
      </c>
      <c r="C27" s="20">
        <v>1</v>
      </c>
      <c r="D27" s="1"/>
    </row>
    <row r="28" spans="1:4" ht="15">
      <c r="A28" s="7" t="s">
        <v>1310</v>
      </c>
      <c r="B28" s="48" t="s">
        <v>468</v>
      </c>
      <c r="C28" s="20">
        <v>1</v>
      </c>
      <c r="D28" s="1"/>
    </row>
    <row r="29" spans="1:4" ht="15">
      <c r="A29" s="7" t="s">
        <v>856</v>
      </c>
      <c r="B29" s="48" t="s">
        <v>469</v>
      </c>
      <c r="C29" s="20">
        <v>1</v>
      </c>
      <c r="D29" s="1"/>
    </row>
    <row r="30" spans="1:4" ht="55.2">
      <c r="A30" s="7" t="s">
        <v>885</v>
      </c>
      <c r="B30" s="35" t="s">
        <v>1387</v>
      </c>
      <c r="C30" s="20">
        <v>1</v>
      </c>
      <c r="D30" s="1"/>
    </row>
  </sheetData>
  <mergeCells count="3">
    <mergeCell ref="A1:C1"/>
    <mergeCell ref="C4:C21"/>
    <mergeCell ref="D1:D2"/>
  </mergeCells>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CC812E9-C14B-43A5-AB1B-86C4C8C8924F}">
  <dimension ref="A1:D21"/>
  <sheetViews>
    <sheetView workbookViewId="0">
      <selection sqref="A1:D21"/>
    </sheetView>
  </sheetViews>
  <sheetFormatPr defaultRowHeight="14.4"/>
  <cols>
    <col min="2" max="2" width="48.5546875" customWidth="1"/>
    <col min="4" max="4" width="50.88671875" customWidth="1"/>
    <col min="5" max="5" width="34.6640625" bestFit="1" customWidth="1"/>
  </cols>
  <sheetData>
    <row r="1" spans="1:4">
      <c r="A1" s="313" t="s">
        <v>1311</v>
      </c>
      <c r="B1" s="313"/>
      <c r="C1" s="313"/>
      <c r="D1" s="324" t="s">
        <v>113</v>
      </c>
    </row>
    <row r="2" spans="1:4" ht="28.2">
      <c r="A2" s="3" t="s">
        <v>4</v>
      </c>
      <c r="B2" s="3" t="s">
        <v>5</v>
      </c>
      <c r="C2" s="4" t="s">
        <v>110</v>
      </c>
      <c r="D2" s="324"/>
    </row>
    <row r="3" spans="1:4">
      <c r="A3" s="169" t="s">
        <v>7</v>
      </c>
      <c r="B3" s="170" t="s">
        <v>7</v>
      </c>
      <c r="C3" s="171" t="s">
        <v>7</v>
      </c>
      <c r="D3" s="170" t="s">
        <v>652</v>
      </c>
    </row>
    <row r="4" spans="1:4">
      <c r="A4" s="23" t="s">
        <v>317</v>
      </c>
      <c r="B4" s="23" t="s">
        <v>403</v>
      </c>
      <c r="C4" s="320">
        <v>1</v>
      </c>
      <c r="D4" s="1"/>
    </row>
    <row r="5" spans="1:4">
      <c r="A5" s="77" t="s">
        <v>859</v>
      </c>
      <c r="B5" s="6" t="s">
        <v>11</v>
      </c>
      <c r="C5" s="321"/>
      <c r="D5" s="1"/>
    </row>
    <row r="6" spans="1:4">
      <c r="A6" s="23" t="s">
        <v>860</v>
      </c>
      <c r="B6" s="23" t="s">
        <v>608</v>
      </c>
      <c r="C6" s="321"/>
      <c r="D6" s="1"/>
    </row>
    <row r="7" spans="1:4">
      <c r="A7" s="6" t="s">
        <v>861</v>
      </c>
      <c r="B7" s="6" t="s">
        <v>15</v>
      </c>
      <c r="C7" s="321"/>
      <c r="D7" s="1"/>
    </row>
    <row r="8" spans="1:4">
      <c r="A8" s="75" t="s">
        <v>862</v>
      </c>
      <c r="B8" s="23" t="s">
        <v>392</v>
      </c>
      <c r="C8" s="321"/>
      <c r="D8" s="1"/>
    </row>
    <row r="9" spans="1:4">
      <c r="A9" s="23" t="s">
        <v>863</v>
      </c>
      <c r="B9" s="23" t="s">
        <v>393</v>
      </c>
      <c r="C9" s="321"/>
      <c r="D9" s="1"/>
    </row>
    <row r="10" spans="1:4">
      <c r="A10" s="23" t="s">
        <v>864</v>
      </c>
      <c r="B10" s="23" t="s">
        <v>394</v>
      </c>
      <c r="C10" s="321"/>
      <c r="D10" s="1"/>
    </row>
    <row r="11" spans="1:4">
      <c r="A11" s="23" t="s">
        <v>865</v>
      </c>
      <c r="B11" s="23" t="s">
        <v>395</v>
      </c>
      <c r="C11" s="321"/>
      <c r="D11" s="1"/>
    </row>
    <row r="12" spans="1:4" ht="28.2">
      <c r="A12" s="23" t="s">
        <v>866</v>
      </c>
      <c r="B12" s="8" t="s">
        <v>609</v>
      </c>
      <c r="C12" s="321"/>
      <c r="D12" s="1"/>
    </row>
    <row r="13" spans="1:4">
      <c r="A13" s="23" t="s">
        <v>867</v>
      </c>
      <c r="B13" s="23" t="s">
        <v>396</v>
      </c>
      <c r="C13" s="321"/>
      <c r="D13" s="1"/>
    </row>
    <row r="14" spans="1:4">
      <c r="A14" s="23" t="s">
        <v>887</v>
      </c>
      <c r="B14" s="23" t="s">
        <v>397</v>
      </c>
      <c r="C14" s="321"/>
      <c r="D14" s="1"/>
    </row>
    <row r="15" spans="1:4">
      <c r="A15" s="6" t="s">
        <v>1312</v>
      </c>
      <c r="B15" s="78" t="s">
        <v>398</v>
      </c>
      <c r="C15" s="321"/>
      <c r="D15" s="1"/>
    </row>
    <row r="16" spans="1:4">
      <c r="A16" s="23" t="s">
        <v>1313</v>
      </c>
      <c r="B16" s="23" t="s">
        <v>611</v>
      </c>
      <c r="C16" s="321"/>
      <c r="D16" s="1"/>
    </row>
    <row r="17" spans="1:4" ht="28.2">
      <c r="A17" s="23" t="s">
        <v>868</v>
      </c>
      <c r="B17" s="8" t="s">
        <v>612</v>
      </c>
      <c r="C17" s="321"/>
      <c r="D17" s="1"/>
    </row>
    <row r="18" spans="1:4">
      <c r="A18" s="6" t="s">
        <v>888</v>
      </c>
      <c r="B18" s="6" t="s">
        <v>399</v>
      </c>
      <c r="C18" s="321"/>
      <c r="D18" s="1"/>
    </row>
    <row r="19" spans="1:4">
      <c r="A19" s="23" t="s">
        <v>889</v>
      </c>
      <c r="B19" s="8" t="s">
        <v>400</v>
      </c>
      <c r="C19" s="321"/>
      <c r="D19" s="1"/>
    </row>
    <row r="20" spans="1:4">
      <c r="A20" s="23" t="s">
        <v>890</v>
      </c>
      <c r="B20" s="23" t="s">
        <v>401</v>
      </c>
      <c r="C20" s="321"/>
      <c r="D20" s="1"/>
    </row>
    <row r="21" spans="1:4" ht="28.2">
      <c r="A21" s="23" t="s">
        <v>891</v>
      </c>
      <c r="B21" s="8" t="s">
        <v>402</v>
      </c>
      <c r="C21" s="322"/>
      <c r="D21" s="1"/>
    </row>
  </sheetData>
  <mergeCells count="3">
    <mergeCell ref="A1:C1"/>
    <mergeCell ref="C4:C21"/>
    <mergeCell ref="D1:D2"/>
  </mergeCells>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EAF20F-0854-4E19-A0E6-239959021C0F}">
  <dimension ref="A1:D20"/>
  <sheetViews>
    <sheetView workbookViewId="0">
      <selection sqref="A1:D20"/>
    </sheetView>
  </sheetViews>
  <sheetFormatPr defaultRowHeight="14.4"/>
  <cols>
    <col min="2" max="2" width="48.5546875" customWidth="1"/>
    <col min="4" max="4" width="50.88671875" customWidth="1"/>
    <col min="5" max="5" width="34.6640625" bestFit="1" customWidth="1"/>
  </cols>
  <sheetData>
    <row r="1" spans="1:4">
      <c r="A1" s="313" t="s">
        <v>1314</v>
      </c>
      <c r="B1" s="313"/>
      <c r="C1" s="313"/>
      <c r="D1" s="324" t="s">
        <v>113</v>
      </c>
    </row>
    <row r="2" spans="1:4" ht="28.2">
      <c r="A2" s="3" t="s">
        <v>4</v>
      </c>
      <c r="B2" s="3" t="s">
        <v>5</v>
      </c>
      <c r="C2" s="4" t="s">
        <v>110</v>
      </c>
      <c r="D2" s="324"/>
    </row>
    <row r="3" spans="1:4">
      <c r="A3" s="169" t="s">
        <v>7</v>
      </c>
      <c r="B3" s="170" t="s">
        <v>7</v>
      </c>
      <c r="C3" s="171" t="s">
        <v>7</v>
      </c>
      <c r="D3" s="170" t="s">
        <v>652</v>
      </c>
    </row>
    <row r="4" spans="1:4" ht="28.2">
      <c r="A4" s="23" t="s">
        <v>318</v>
      </c>
      <c r="B4" s="8" t="s">
        <v>613</v>
      </c>
      <c r="C4" s="320">
        <v>1</v>
      </c>
      <c r="D4" s="1"/>
    </row>
    <row r="5" spans="1:4">
      <c r="A5" s="77" t="s">
        <v>871</v>
      </c>
      <c r="B5" s="6" t="s">
        <v>11</v>
      </c>
      <c r="C5" s="321"/>
      <c r="D5" s="1"/>
    </row>
    <row r="6" spans="1:4">
      <c r="A6" s="23" t="s">
        <v>872</v>
      </c>
      <c r="B6" s="23" t="s">
        <v>608</v>
      </c>
      <c r="C6" s="321"/>
      <c r="D6" s="1"/>
    </row>
    <row r="7" spans="1:4">
      <c r="A7" s="6" t="s">
        <v>873</v>
      </c>
      <c r="B7" s="6" t="s">
        <v>15</v>
      </c>
      <c r="C7" s="321"/>
      <c r="D7" s="1"/>
    </row>
    <row r="8" spans="1:4">
      <c r="A8" s="75" t="s">
        <v>874</v>
      </c>
      <c r="B8" s="23" t="s">
        <v>405</v>
      </c>
      <c r="C8" s="321"/>
      <c r="D8" s="1"/>
    </row>
    <row r="9" spans="1:4">
      <c r="A9" s="23" t="s">
        <v>875</v>
      </c>
      <c r="B9" s="23" t="s">
        <v>404</v>
      </c>
      <c r="C9" s="321"/>
      <c r="D9" s="1"/>
    </row>
    <row r="10" spans="1:4">
      <c r="A10" s="23" t="s">
        <v>876</v>
      </c>
      <c r="B10" s="23" t="s">
        <v>394</v>
      </c>
      <c r="C10" s="321"/>
      <c r="D10" s="1"/>
    </row>
    <row r="11" spans="1:4">
      <c r="A11" s="23" t="s">
        <v>877</v>
      </c>
      <c r="B11" s="23" t="s">
        <v>406</v>
      </c>
      <c r="C11" s="321"/>
      <c r="D11" s="1"/>
    </row>
    <row r="12" spans="1:4" ht="28.2">
      <c r="A12" s="23" t="s">
        <v>878</v>
      </c>
      <c r="B12" s="8" t="s">
        <v>609</v>
      </c>
      <c r="C12" s="321"/>
      <c r="D12" s="1"/>
    </row>
    <row r="13" spans="1:4">
      <c r="A13" s="23" t="s">
        <v>879</v>
      </c>
      <c r="B13" s="23" t="s">
        <v>396</v>
      </c>
      <c r="C13" s="321"/>
      <c r="D13" s="1"/>
    </row>
    <row r="14" spans="1:4">
      <c r="A14" s="23" t="s">
        <v>880</v>
      </c>
      <c r="B14" s="23" t="s">
        <v>397</v>
      </c>
      <c r="C14" s="321"/>
      <c r="D14" s="1"/>
    </row>
    <row r="15" spans="1:4">
      <c r="A15" s="6" t="s">
        <v>893</v>
      </c>
      <c r="B15" s="78" t="s">
        <v>398</v>
      </c>
      <c r="C15" s="321"/>
      <c r="D15" s="1"/>
    </row>
    <row r="16" spans="1:4">
      <c r="A16" s="23" t="s">
        <v>894</v>
      </c>
      <c r="B16" s="8" t="s">
        <v>407</v>
      </c>
      <c r="C16" s="321"/>
      <c r="D16" s="1"/>
    </row>
    <row r="17" spans="1:4">
      <c r="A17" s="6" t="s">
        <v>895</v>
      </c>
      <c r="B17" s="6" t="s">
        <v>399</v>
      </c>
      <c r="C17" s="321"/>
      <c r="D17" s="1"/>
    </row>
    <row r="18" spans="1:4" ht="28.2">
      <c r="A18" s="23" t="s">
        <v>896</v>
      </c>
      <c r="B18" s="8" t="s">
        <v>610</v>
      </c>
      <c r="C18" s="321"/>
      <c r="D18" s="1"/>
    </row>
    <row r="19" spans="1:4">
      <c r="A19" s="23" t="s">
        <v>897</v>
      </c>
      <c r="B19" s="23" t="s">
        <v>401</v>
      </c>
      <c r="C19" s="321"/>
      <c r="D19" s="1"/>
    </row>
    <row r="20" spans="1:4" ht="28.2">
      <c r="A20" s="23" t="s">
        <v>898</v>
      </c>
      <c r="B20" s="8" t="s">
        <v>402</v>
      </c>
      <c r="C20" s="322"/>
      <c r="D20" s="1"/>
    </row>
  </sheetData>
  <mergeCells count="3">
    <mergeCell ref="A1:C1"/>
    <mergeCell ref="D1:D2"/>
    <mergeCell ref="C4:C20"/>
  </mergeCells>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ADA3E3-78AD-4F50-83C8-A0A5BC12BC3A}">
  <dimension ref="A1:D27"/>
  <sheetViews>
    <sheetView workbookViewId="0">
      <pane xSplit="3" ySplit="2" topLeftCell="D3" activePane="bottomRight" state="frozen"/>
      <selection pane="topRight" activeCell="D1" sqref="D1"/>
      <selection pane="bottomLeft" activeCell="A3" sqref="A3"/>
      <selection pane="bottomRight" sqref="A1:D28"/>
    </sheetView>
  </sheetViews>
  <sheetFormatPr defaultRowHeight="14.4"/>
  <cols>
    <col min="2" max="2" width="57.33203125" customWidth="1"/>
    <col min="4" max="4" width="73" customWidth="1"/>
    <col min="5" max="5" width="34.6640625" bestFit="1" customWidth="1"/>
  </cols>
  <sheetData>
    <row r="1" spans="1:4">
      <c r="A1" s="313" t="s">
        <v>1315</v>
      </c>
      <c r="B1" s="313"/>
      <c r="C1" s="313"/>
      <c r="D1" s="324" t="s">
        <v>113</v>
      </c>
    </row>
    <row r="2" spans="1:4" ht="28.2">
      <c r="A2" s="2" t="s">
        <v>4</v>
      </c>
      <c r="B2" s="3" t="s">
        <v>5</v>
      </c>
      <c r="C2" s="4" t="s">
        <v>110</v>
      </c>
      <c r="D2" s="324"/>
    </row>
    <row r="3" spans="1:4">
      <c r="A3" s="169" t="s">
        <v>7</v>
      </c>
      <c r="B3" s="170" t="s">
        <v>7</v>
      </c>
      <c r="C3" s="171" t="s">
        <v>7</v>
      </c>
      <c r="D3" s="170" t="s">
        <v>652</v>
      </c>
    </row>
    <row r="4" spans="1:4">
      <c r="A4" s="7" t="s">
        <v>319</v>
      </c>
      <c r="B4" s="23" t="s">
        <v>503</v>
      </c>
      <c r="C4" s="351">
        <v>20</v>
      </c>
      <c r="D4" s="1"/>
    </row>
    <row r="5" spans="1:4">
      <c r="A5" s="2" t="s">
        <v>900</v>
      </c>
      <c r="B5" s="3" t="s">
        <v>11</v>
      </c>
      <c r="C5" s="352"/>
      <c r="D5" s="1"/>
    </row>
    <row r="6" spans="1:4">
      <c r="A6" s="7" t="s">
        <v>901</v>
      </c>
      <c r="B6" s="82" t="s">
        <v>504</v>
      </c>
      <c r="C6" s="352"/>
      <c r="D6" s="1"/>
    </row>
    <row r="7" spans="1:4">
      <c r="A7" s="2" t="s">
        <v>902</v>
      </c>
      <c r="B7" s="3" t="s">
        <v>15</v>
      </c>
      <c r="C7" s="352"/>
      <c r="D7" s="1"/>
    </row>
    <row r="8" spans="1:4">
      <c r="A8" s="7" t="s">
        <v>903</v>
      </c>
      <c r="B8" s="82" t="s">
        <v>505</v>
      </c>
      <c r="C8" s="352"/>
      <c r="D8" s="1"/>
    </row>
    <row r="9" spans="1:4">
      <c r="A9" s="7" t="s">
        <v>904</v>
      </c>
      <c r="B9" s="82" t="s">
        <v>506</v>
      </c>
      <c r="C9" s="352"/>
      <c r="D9" s="1"/>
    </row>
    <row r="10" spans="1:4">
      <c r="A10" s="7" t="s">
        <v>905</v>
      </c>
      <c r="B10" s="82" t="s">
        <v>507</v>
      </c>
      <c r="C10" s="352"/>
      <c r="D10" s="1"/>
    </row>
    <row r="11" spans="1:4">
      <c r="A11" s="7" t="s">
        <v>906</v>
      </c>
      <c r="B11" s="82" t="s">
        <v>508</v>
      </c>
      <c r="C11" s="352"/>
      <c r="D11" s="1"/>
    </row>
    <row r="12" spans="1:4">
      <c r="A12" s="7" t="s">
        <v>907</v>
      </c>
      <c r="B12" s="82" t="s">
        <v>509</v>
      </c>
      <c r="C12" s="352"/>
      <c r="D12" s="1"/>
    </row>
    <row r="13" spans="1:4">
      <c r="A13" s="7" t="s">
        <v>908</v>
      </c>
      <c r="B13" s="82" t="s">
        <v>510</v>
      </c>
      <c r="C13" s="352"/>
      <c r="D13" s="1"/>
    </row>
    <row r="14" spans="1:4">
      <c r="A14" s="7" t="s">
        <v>909</v>
      </c>
      <c r="B14" s="82" t="s">
        <v>511</v>
      </c>
      <c r="C14" s="352"/>
      <c r="D14" s="1"/>
    </row>
    <row r="15" spans="1:4">
      <c r="A15" s="7" t="s">
        <v>1316</v>
      </c>
      <c r="B15" s="82" t="s">
        <v>512</v>
      </c>
      <c r="C15" s="352"/>
      <c r="D15" s="1"/>
    </row>
    <row r="16" spans="1:4">
      <c r="A16" s="7" t="s">
        <v>1317</v>
      </c>
      <c r="B16" s="82" t="s">
        <v>520</v>
      </c>
      <c r="C16" s="352"/>
      <c r="D16" s="1"/>
    </row>
    <row r="17" spans="1:4">
      <c r="A17" s="7" t="s">
        <v>1318</v>
      </c>
      <c r="B17" s="82" t="s">
        <v>614</v>
      </c>
      <c r="C17" s="352"/>
      <c r="D17" s="1"/>
    </row>
    <row r="18" spans="1:4">
      <c r="A18" s="7" t="s">
        <v>1319</v>
      </c>
      <c r="B18" s="82" t="s">
        <v>513</v>
      </c>
      <c r="C18" s="352"/>
      <c r="D18" s="1"/>
    </row>
    <row r="19" spans="1:4">
      <c r="A19" s="7" t="s">
        <v>1320</v>
      </c>
      <c r="B19" s="82" t="s">
        <v>514</v>
      </c>
      <c r="C19" s="352"/>
      <c r="D19" s="1"/>
    </row>
    <row r="20" spans="1:4">
      <c r="A20" s="7" t="s">
        <v>1321</v>
      </c>
      <c r="B20" s="82" t="s">
        <v>515</v>
      </c>
      <c r="C20" s="352"/>
      <c r="D20" s="1"/>
    </row>
    <row r="21" spans="1:4">
      <c r="A21" s="7" t="s">
        <v>1322</v>
      </c>
      <c r="B21" s="82" t="s">
        <v>516</v>
      </c>
      <c r="C21" s="352"/>
      <c r="D21" s="1"/>
    </row>
    <row r="22" spans="1:4">
      <c r="A22" s="7" t="s">
        <v>1323</v>
      </c>
      <c r="B22" s="82" t="s">
        <v>517</v>
      </c>
      <c r="C22" s="352"/>
      <c r="D22" s="1"/>
    </row>
    <row r="23" spans="1:4">
      <c r="A23" s="7" t="s">
        <v>1324</v>
      </c>
      <c r="B23" s="82" t="s">
        <v>518</v>
      </c>
      <c r="C23" s="352"/>
      <c r="D23" s="1"/>
    </row>
    <row r="24" spans="1:4" ht="28.2">
      <c r="A24" s="5" t="s">
        <v>910</v>
      </c>
      <c r="B24" s="13" t="s">
        <v>71</v>
      </c>
      <c r="C24" s="353"/>
      <c r="D24" s="1"/>
    </row>
    <row r="25" spans="1:4">
      <c r="A25" s="7" t="s">
        <v>911</v>
      </c>
      <c r="B25" s="23" t="s">
        <v>519</v>
      </c>
      <c r="C25" s="64">
        <v>1</v>
      </c>
      <c r="D25" s="1"/>
    </row>
    <row r="26" spans="1:4">
      <c r="A26" s="7" t="s">
        <v>1325</v>
      </c>
      <c r="B26" s="23" t="s">
        <v>615</v>
      </c>
      <c r="C26" s="64">
        <v>1</v>
      </c>
      <c r="D26" s="1"/>
    </row>
    <row r="27" spans="1:4">
      <c r="A27" s="7" t="s">
        <v>1326</v>
      </c>
      <c r="B27" s="33" t="s">
        <v>298</v>
      </c>
      <c r="C27" s="64">
        <v>1</v>
      </c>
      <c r="D27" s="1"/>
    </row>
  </sheetData>
  <mergeCells count="3">
    <mergeCell ref="A1:C1"/>
    <mergeCell ref="C4:C24"/>
    <mergeCell ref="D1:D2"/>
  </mergeCells>
  <pageMargins left="0.7" right="0.7" top="0.75" bottom="0.75" header="0.3" footer="0.3"/>
  <pageSetup paperSize="9" orientation="portrait" verticalDpi="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BB78E61-4CEB-4AC0-AA09-2F2C2B49D533}">
  <dimension ref="A1:D16"/>
  <sheetViews>
    <sheetView workbookViewId="0">
      <selection sqref="A1:D17"/>
    </sheetView>
  </sheetViews>
  <sheetFormatPr defaultRowHeight="14.4"/>
  <cols>
    <col min="2" max="2" width="59.6640625" customWidth="1"/>
    <col min="4" max="4" width="51.33203125" customWidth="1"/>
    <col min="5" max="5" width="34.6640625" bestFit="1" customWidth="1"/>
  </cols>
  <sheetData>
    <row r="1" spans="1:4">
      <c r="A1" s="313" t="s">
        <v>1327</v>
      </c>
      <c r="B1" s="313"/>
      <c r="C1" s="313"/>
      <c r="D1" s="324" t="s">
        <v>113</v>
      </c>
    </row>
    <row r="2" spans="1:4" ht="28.2">
      <c r="A2" s="72" t="s">
        <v>4</v>
      </c>
      <c r="B2" s="3" t="s">
        <v>5</v>
      </c>
      <c r="C2" s="4" t="s">
        <v>110</v>
      </c>
      <c r="D2" s="324"/>
    </row>
    <row r="3" spans="1:4">
      <c r="A3" s="169" t="s">
        <v>7</v>
      </c>
      <c r="B3" s="170" t="s">
        <v>7</v>
      </c>
      <c r="C3" s="171" t="s">
        <v>7</v>
      </c>
      <c r="D3" s="170" t="s">
        <v>652</v>
      </c>
    </row>
    <row r="4" spans="1:4">
      <c r="A4" s="73" t="s">
        <v>913</v>
      </c>
      <c r="B4" s="23" t="s">
        <v>417</v>
      </c>
      <c r="C4" s="320">
        <v>10</v>
      </c>
      <c r="D4" s="1"/>
    </row>
    <row r="5" spans="1:4">
      <c r="A5" s="79" t="s">
        <v>719</v>
      </c>
      <c r="B5" s="3" t="s">
        <v>11</v>
      </c>
      <c r="C5" s="321"/>
      <c r="D5" s="1"/>
    </row>
    <row r="6" spans="1:4">
      <c r="A6" s="80" t="s">
        <v>720</v>
      </c>
      <c r="B6" s="33" t="s">
        <v>418</v>
      </c>
      <c r="C6" s="321"/>
      <c r="D6" s="1"/>
    </row>
    <row r="7" spans="1:4">
      <c r="A7" s="79" t="s">
        <v>722</v>
      </c>
      <c r="B7" s="3" t="s">
        <v>15</v>
      </c>
      <c r="C7" s="321"/>
      <c r="D7" s="1"/>
    </row>
    <row r="8" spans="1:4">
      <c r="A8" s="80" t="s">
        <v>723</v>
      </c>
      <c r="B8" s="33" t="s">
        <v>419</v>
      </c>
      <c r="C8" s="321"/>
      <c r="D8" s="1"/>
    </row>
    <row r="9" spans="1:4">
      <c r="A9" s="80" t="s">
        <v>725</v>
      </c>
      <c r="B9" s="33" t="s">
        <v>420</v>
      </c>
      <c r="C9" s="321"/>
      <c r="D9" s="1"/>
    </row>
    <row r="10" spans="1:4">
      <c r="A10" s="80" t="s">
        <v>727</v>
      </c>
      <c r="B10" s="33" t="s">
        <v>421</v>
      </c>
      <c r="C10" s="321"/>
      <c r="D10" s="1"/>
    </row>
    <row r="11" spans="1:4">
      <c r="A11" s="80" t="s">
        <v>729</v>
      </c>
      <c r="B11" s="33" t="s">
        <v>712</v>
      </c>
      <c r="C11" s="321"/>
      <c r="D11" s="1"/>
    </row>
    <row r="12" spans="1:4">
      <c r="A12" s="80" t="s">
        <v>731</v>
      </c>
      <c r="B12" s="33" t="s">
        <v>422</v>
      </c>
      <c r="C12" s="321"/>
      <c r="D12" s="1"/>
    </row>
    <row r="13" spans="1:4" ht="27.6">
      <c r="A13" s="80" t="s">
        <v>733</v>
      </c>
      <c r="B13" s="33" t="s">
        <v>423</v>
      </c>
      <c r="C13" s="322"/>
      <c r="D13" s="1"/>
    </row>
    <row r="14" spans="1:4" ht="28.2">
      <c r="A14" s="81" t="s">
        <v>1328</v>
      </c>
      <c r="B14" s="13" t="s">
        <v>71</v>
      </c>
      <c r="C14" s="3"/>
      <c r="D14" s="1"/>
    </row>
    <row r="15" spans="1:4">
      <c r="A15" s="73" t="s">
        <v>914</v>
      </c>
      <c r="B15" s="23" t="s">
        <v>424</v>
      </c>
      <c r="C15" s="36">
        <v>1</v>
      </c>
      <c r="D15" s="1"/>
    </row>
    <row r="16" spans="1:4">
      <c r="A16" s="73" t="s">
        <v>915</v>
      </c>
      <c r="B16" s="23" t="s">
        <v>425</v>
      </c>
      <c r="C16" s="36">
        <v>1</v>
      </c>
      <c r="D16" s="1"/>
    </row>
  </sheetData>
  <mergeCells count="3">
    <mergeCell ref="A1:C1"/>
    <mergeCell ref="C4:C13"/>
    <mergeCell ref="D1:D2"/>
  </mergeCells>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0609D3-E607-466E-A670-D3A45E90B178}">
  <dimension ref="A1:D21"/>
  <sheetViews>
    <sheetView tabSelected="1" workbookViewId="0">
      <pane xSplit="2" ySplit="2" topLeftCell="C3" activePane="bottomRight" state="frozen"/>
      <selection pane="topRight" activeCell="C1" sqref="C1"/>
      <selection pane="bottomLeft" activeCell="A3" sqref="A3"/>
      <selection pane="bottomRight" activeCell="I10" sqref="I9:I10"/>
    </sheetView>
  </sheetViews>
  <sheetFormatPr defaultRowHeight="14.4"/>
  <cols>
    <col min="2" max="2" width="60" customWidth="1"/>
    <col min="4" max="4" width="47.109375" customWidth="1"/>
  </cols>
  <sheetData>
    <row r="1" spans="1:4">
      <c r="A1" s="313" t="s">
        <v>1329</v>
      </c>
      <c r="B1" s="313"/>
      <c r="C1" s="313"/>
      <c r="D1" s="324" t="s">
        <v>113</v>
      </c>
    </row>
    <row r="2" spans="1:4" ht="28.2">
      <c r="A2" s="231" t="s">
        <v>4</v>
      </c>
      <c r="B2" s="3" t="s">
        <v>5</v>
      </c>
      <c r="C2" s="4" t="s">
        <v>6</v>
      </c>
      <c r="D2" s="324"/>
    </row>
    <row r="3" spans="1:4">
      <c r="A3" s="232" t="s">
        <v>7</v>
      </c>
      <c r="B3" s="76" t="s">
        <v>7</v>
      </c>
      <c r="C3" s="223" t="s">
        <v>7</v>
      </c>
      <c r="D3" s="170" t="s">
        <v>652</v>
      </c>
    </row>
    <row r="4" spans="1:4">
      <c r="A4" s="233" t="s">
        <v>1330</v>
      </c>
      <c r="B4" s="23" t="s">
        <v>931</v>
      </c>
      <c r="C4" s="323"/>
    </row>
    <row r="5" spans="1:4">
      <c r="A5" s="231" t="s">
        <v>919</v>
      </c>
      <c r="B5" s="3" t="s">
        <v>11</v>
      </c>
      <c r="C5" s="323"/>
      <c r="D5" s="182"/>
    </row>
    <row r="6" spans="1:4">
      <c r="A6" s="230" t="s">
        <v>920</v>
      </c>
      <c r="B6" s="222" t="s">
        <v>721</v>
      </c>
      <c r="C6" s="323"/>
      <c r="D6" s="1"/>
    </row>
    <row r="7" spans="1:4">
      <c r="A7" s="231" t="s">
        <v>921</v>
      </c>
      <c r="B7" s="3" t="s">
        <v>15</v>
      </c>
      <c r="C7" s="323"/>
      <c r="D7" s="182"/>
    </row>
    <row r="8" spans="1:4" ht="41.4">
      <c r="A8" s="230" t="s">
        <v>922</v>
      </c>
      <c r="B8" s="222" t="s">
        <v>724</v>
      </c>
      <c r="C8" s="323"/>
      <c r="D8" s="1"/>
    </row>
    <row r="9" spans="1:4">
      <c r="A9" s="230" t="s">
        <v>923</v>
      </c>
      <c r="B9" s="222" t="s">
        <v>726</v>
      </c>
      <c r="C9" s="323"/>
      <c r="D9" s="1"/>
    </row>
    <row r="10" spans="1:4">
      <c r="A10" s="230" t="s">
        <v>924</v>
      </c>
      <c r="B10" s="222" t="s">
        <v>728</v>
      </c>
      <c r="C10" s="323"/>
      <c r="D10" s="1"/>
    </row>
    <row r="11" spans="1:4">
      <c r="A11" s="230" t="s">
        <v>925</v>
      </c>
      <c r="B11" s="222" t="s">
        <v>730</v>
      </c>
      <c r="C11" s="323"/>
      <c r="D11" s="1"/>
    </row>
    <row r="12" spans="1:4">
      <c r="A12" s="230" t="s">
        <v>926</v>
      </c>
      <c r="B12" s="222" t="s">
        <v>732</v>
      </c>
      <c r="C12" s="323"/>
      <c r="D12" s="1"/>
    </row>
    <row r="13" spans="1:4">
      <c r="A13" s="230" t="s">
        <v>927</v>
      </c>
      <c r="B13" s="222" t="s">
        <v>734</v>
      </c>
      <c r="C13" s="323"/>
      <c r="D13" s="1"/>
    </row>
    <row r="14" spans="1:4">
      <c r="A14" s="230" t="s">
        <v>1331</v>
      </c>
      <c r="B14" s="222" t="s">
        <v>735</v>
      </c>
      <c r="C14" s="323"/>
      <c r="D14" s="1"/>
    </row>
    <row r="15" spans="1:4">
      <c r="A15" s="230" t="s">
        <v>1332</v>
      </c>
      <c r="B15" s="222" t="s">
        <v>736</v>
      </c>
      <c r="C15" s="323"/>
      <c r="D15" s="1"/>
    </row>
    <row r="16" spans="1:4">
      <c r="A16" s="230" t="s">
        <v>1333</v>
      </c>
      <c r="B16" s="23" t="s">
        <v>737</v>
      </c>
      <c r="C16" s="323"/>
      <c r="D16" s="1"/>
    </row>
    <row r="17" spans="1:4">
      <c r="A17" s="230" t="s">
        <v>1334</v>
      </c>
      <c r="B17" s="222" t="s">
        <v>298</v>
      </c>
      <c r="C17" s="323"/>
      <c r="D17" s="1"/>
    </row>
    <row r="18" spans="1:4">
      <c r="A18" s="264" t="s">
        <v>1335</v>
      </c>
      <c r="B18" s="265" t="s">
        <v>933</v>
      </c>
      <c r="C18" s="182"/>
      <c r="D18" s="182"/>
    </row>
    <row r="19" spans="1:4" ht="27.6">
      <c r="A19" s="230" t="s">
        <v>928</v>
      </c>
      <c r="B19" s="222" t="s">
        <v>738</v>
      </c>
      <c r="C19" s="36">
        <v>10</v>
      </c>
      <c r="D19" s="1"/>
    </row>
    <row r="20" spans="1:4" ht="27.6">
      <c r="A20" s="230" t="s">
        <v>929</v>
      </c>
      <c r="B20" s="222" t="s">
        <v>739</v>
      </c>
      <c r="C20" s="36">
        <v>10</v>
      </c>
      <c r="D20" s="1"/>
    </row>
    <row r="21" spans="1:4" ht="27.6">
      <c r="A21" s="230" t="s">
        <v>924</v>
      </c>
      <c r="B21" s="222" t="s">
        <v>740</v>
      </c>
      <c r="C21" s="36">
        <v>10</v>
      </c>
      <c r="D21" s="1"/>
    </row>
  </sheetData>
  <mergeCells count="3">
    <mergeCell ref="A1:C1"/>
    <mergeCell ref="C4:C17"/>
    <mergeCell ref="D1:D2"/>
  </mergeCells>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207A56-91BD-494C-935B-E33D4C4383CF}">
  <dimension ref="A1:O26"/>
  <sheetViews>
    <sheetView workbookViewId="0">
      <selection activeCell="B14" sqref="B14"/>
    </sheetView>
  </sheetViews>
  <sheetFormatPr defaultRowHeight="14.4"/>
  <cols>
    <col min="2" max="2" width="23" customWidth="1"/>
    <col min="4" max="5" width="20.109375" customWidth="1"/>
    <col min="6" max="6" width="14.88671875" customWidth="1"/>
    <col min="7" max="7" width="17.5546875" customWidth="1"/>
    <col min="8" max="8" width="19" customWidth="1"/>
    <col min="9" max="9" width="15.88671875" customWidth="1"/>
    <col min="10" max="10" width="17.5546875" customWidth="1"/>
    <col min="11" max="11" width="18.5546875" customWidth="1"/>
    <col min="12" max="12" width="18.88671875" customWidth="1"/>
    <col min="13" max="13" width="19.33203125" customWidth="1"/>
    <col min="14" max="14" width="34.6640625" customWidth="1"/>
  </cols>
  <sheetData>
    <row r="1" spans="1:15">
      <c r="A1" s="205"/>
      <c r="B1" s="206"/>
      <c r="C1" s="207"/>
      <c r="D1" s="208"/>
      <c r="E1" s="208"/>
      <c r="F1" s="208"/>
      <c r="G1" s="208"/>
      <c r="H1" s="208"/>
      <c r="I1" s="208"/>
      <c r="J1" s="208"/>
      <c r="K1" s="208"/>
      <c r="L1" s="205"/>
      <c r="M1" s="208"/>
      <c r="N1" s="205"/>
    </row>
    <row r="2" spans="1:15" ht="35.25" customHeight="1">
      <c r="A2" s="357" t="s">
        <v>758</v>
      </c>
      <c r="B2" s="358"/>
      <c r="C2" s="358"/>
      <c r="D2" s="358"/>
      <c r="E2" s="358"/>
      <c r="F2" s="358"/>
      <c r="G2" s="359"/>
      <c r="H2" s="219"/>
      <c r="I2" s="219"/>
      <c r="J2" s="219"/>
      <c r="K2" s="219"/>
      <c r="L2" s="220"/>
      <c r="M2" s="219"/>
      <c r="N2" s="220"/>
      <c r="O2" s="191"/>
    </row>
    <row r="3" spans="1:15" ht="37.5" customHeight="1">
      <c r="A3" s="360" t="s">
        <v>759</v>
      </c>
      <c r="B3" s="360"/>
      <c r="C3" s="360"/>
      <c r="D3" s="360"/>
      <c r="E3" s="360"/>
      <c r="F3" s="360"/>
      <c r="G3" s="360"/>
      <c r="H3" s="219"/>
      <c r="I3" s="219"/>
      <c r="J3" s="219"/>
      <c r="K3" s="219"/>
      <c r="L3" s="220"/>
      <c r="M3" s="219"/>
      <c r="N3" s="220"/>
      <c r="O3" s="191"/>
    </row>
    <row r="4" spans="1:15" ht="16.5" customHeight="1">
      <c r="A4" s="361" t="s">
        <v>760</v>
      </c>
      <c r="B4" s="361"/>
      <c r="C4" s="361"/>
      <c r="D4" s="361"/>
      <c r="E4" s="361"/>
      <c r="F4" s="361"/>
      <c r="G4" s="361"/>
      <c r="H4" s="361"/>
      <c r="I4" s="361"/>
      <c r="J4" s="361"/>
      <c r="K4" s="361"/>
      <c r="L4" s="361"/>
      <c r="M4" s="361"/>
      <c r="N4" s="361"/>
      <c r="O4" s="361"/>
    </row>
    <row r="5" spans="1:15" ht="40.799999999999997">
      <c r="A5" s="245" t="s">
        <v>761</v>
      </c>
      <c r="B5" s="245" t="s">
        <v>762</v>
      </c>
      <c r="C5" s="245" t="s">
        <v>763</v>
      </c>
      <c r="D5" s="246" t="s">
        <v>764</v>
      </c>
      <c r="E5" s="246" t="s">
        <v>765</v>
      </c>
      <c r="F5" s="245" t="s">
        <v>766</v>
      </c>
      <c r="G5" s="245" t="s">
        <v>767</v>
      </c>
      <c r="H5" s="245" t="s">
        <v>768</v>
      </c>
      <c r="I5" s="244" t="s">
        <v>769</v>
      </c>
      <c r="J5" s="245" t="s">
        <v>770</v>
      </c>
      <c r="K5" s="245" t="s">
        <v>771</v>
      </c>
      <c r="L5" s="245" t="s">
        <v>772</v>
      </c>
      <c r="M5" s="247" t="s">
        <v>773</v>
      </c>
      <c r="N5" s="248" t="s">
        <v>774</v>
      </c>
      <c r="O5" s="247" t="s">
        <v>775</v>
      </c>
    </row>
    <row r="6" spans="1:15">
      <c r="A6" s="249">
        <v>1</v>
      </c>
      <c r="B6" s="249">
        <v>2</v>
      </c>
      <c r="C6" s="249">
        <v>3</v>
      </c>
      <c r="D6" s="249">
        <v>4</v>
      </c>
      <c r="E6" s="249">
        <v>5</v>
      </c>
      <c r="F6" s="249">
        <v>6</v>
      </c>
      <c r="G6" s="249">
        <v>7</v>
      </c>
      <c r="H6" s="249">
        <v>8</v>
      </c>
      <c r="I6" s="249">
        <v>9</v>
      </c>
      <c r="J6" s="249">
        <v>10</v>
      </c>
      <c r="K6" s="249">
        <v>11</v>
      </c>
      <c r="L6" s="249">
        <v>12</v>
      </c>
      <c r="M6" s="249">
        <v>13</v>
      </c>
      <c r="N6" s="249">
        <v>14</v>
      </c>
      <c r="O6" s="249">
        <v>15</v>
      </c>
    </row>
    <row r="7" spans="1:15">
      <c r="A7" s="221" t="s">
        <v>8</v>
      </c>
      <c r="B7" s="209" t="s">
        <v>112</v>
      </c>
      <c r="C7" s="251">
        <v>2</v>
      </c>
      <c r="D7" s="194"/>
      <c r="E7" s="194"/>
      <c r="F7" s="194"/>
      <c r="G7" s="194"/>
      <c r="H7" s="194"/>
      <c r="I7" s="194"/>
      <c r="J7" s="194"/>
      <c r="K7" s="221"/>
      <c r="L7" s="242"/>
      <c r="M7" s="250">
        <f t="shared" ref="M7:M13" si="0">C7*(F7*(G7+(H7*I7)))</f>
        <v>0</v>
      </c>
      <c r="N7" s="252">
        <f>M7</f>
        <v>0</v>
      </c>
      <c r="O7" s="243"/>
    </row>
    <row r="8" spans="1:15">
      <c r="A8" s="221" t="s">
        <v>801</v>
      </c>
      <c r="B8" s="209" t="s">
        <v>1</v>
      </c>
      <c r="C8" s="251">
        <v>20</v>
      </c>
      <c r="D8" s="194"/>
      <c r="E8" s="194"/>
      <c r="F8" s="194"/>
      <c r="G8" s="194"/>
      <c r="H8" s="194"/>
      <c r="I8" s="194"/>
      <c r="J8" s="194"/>
      <c r="K8" s="194"/>
      <c r="L8" s="242"/>
      <c r="M8" s="250">
        <f t="shared" si="0"/>
        <v>0</v>
      </c>
      <c r="N8" s="252">
        <f t="shared" ref="N8" si="1">M8</f>
        <v>0</v>
      </c>
      <c r="O8" s="243"/>
    </row>
    <row r="9" spans="1:15">
      <c r="A9" s="221" t="s">
        <v>804</v>
      </c>
      <c r="B9" s="209" t="s">
        <v>809</v>
      </c>
      <c r="C9" s="251">
        <v>20</v>
      </c>
      <c r="D9" s="243"/>
      <c r="E9" s="243"/>
      <c r="F9" s="243"/>
      <c r="G9" s="243"/>
      <c r="H9" s="243"/>
      <c r="I9" s="243"/>
      <c r="J9" s="243"/>
      <c r="K9" s="243"/>
      <c r="L9" s="242"/>
      <c r="M9" s="250">
        <f t="shared" si="0"/>
        <v>0</v>
      </c>
      <c r="N9" s="252">
        <f>M9</f>
        <v>0</v>
      </c>
      <c r="O9" s="243"/>
    </row>
    <row r="10" spans="1:15">
      <c r="A10" s="221" t="s">
        <v>148</v>
      </c>
      <c r="B10" s="209" t="s">
        <v>810</v>
      </c>
      <c r="C10" s="251">
        <v>10</v>
      </c>
      <c r="D10" s="243"/>
      <c r="E10" s="243"/>
      <c r="F10" s="243"/>
      <c r="G10" s="243"/>
      <c r="H10" s="243"/>
      <c r="I10" s="243"/>
      <c r="J10" s="243"/>
      <c r="K10" s="243"/>
      <c r="L10" s="242"/>
      <c r="M10" s="250">
        <f t="shared" si="0"/>
        <v>0</v>
      </c>
      <c r="N10" s="252">
        <f>M10</f>
        <v>0</v>
      </c>
      <c r="O10" s="243"/>
    </row>
    <row r="11" spans="1:15">
      <c r="A11" s="221" t="s">
        <v>145</v>
      </c>
      <c r="B11" s="201" t="s">
        <v>307</v>
      </c>
      <c r="C11" s="251">
        <v>10</v>
      </c>
      <c r="D11" s="243"/>
      <c r="E11" s="243"/>
      <c r="F11" s="243"/>
      <c r="G11" s="243"/>
      <c r="H11" s="243"/>
      <c r="I11" s="243"/>
      <c r="J11" s="243"/>
      <c r="K11" s="243"/>
      <c r="L11" s="242"/>
      <c r="M11" s="250">
        <f t="shared" si="0"/>
        <v>0</v>
      </c>
      <c r="N11" s="252">
        <f>M11</f>
        <v>0</v>
      </c>
      <c r="O11" s="243"/>
    </row>
    <row r="12" spans="1:15">
      <c r="A12" s="221" t="s">
        <v>147</v>
      </c>
      <c r="B12" s="209" t="s">
        <v>817</v>
      </c>
      <c r="C12" s="251">
        <v>15</v>
      </c>
      <c r="D12" s="243"/>
      <c r="E12" s="243"/>
      <c r="F12" s="243"/>
      <c r="G12" s="243"/>
      <c r="H12" s="243"/>
      <c r="I12" s="243"/>
      <c r="J12" s="243"/>
      <c r="K12" s="243"/>
      <c r="L12" s="242"/>
      <c r="M12" s="250">
        <f t="shared" si="0"/>
        <v>0</v>
      </c>
      <c r="N12" s="252">
        <f>M12</f>
        <v>0</v>
      </c>
      <c r="O12" s="243"/>
    </row>
    <row r="13" spans="1:15">
      <c r="A13" s="221" t="s">
        <v>277</v>
      </c>
      <c r="B13" s="209" t="s">
        <v>832</v>
      </c>
      <c r="C13" s="251">
        <v>15</v>
      </c>
      <c r="D13" s="243"/>
      <c r="E13" s="243"/>
      <c r="F13" s="243"/>
      <c r="G13" s="243"/>
      <c r="H13" s="243"/>
      <c r="I13" s="243"/>
      <c r="J13" s="243"/>
      <c r="K13" s="243"/>
      <c r="L13" s="242"/>
      <c r="M13" s="250">
        <f t="shared" si="0"/>
        <v>0</v>
      </c>
      <c r="N13" s="252">
        <f>M13</f>
        <v>0</v>
      </c>
      <c r="O13" s="243"/>
    </row>
    <row r="14" spans="1:15" ht="21.75" customHeight="1">
      <c r="A14" s="221" t="s">
        <v>308</v>
      </c>
      <c r="B14" s="209" t="s">
        <v>1383</v>
      </c>
      <c r="C14" s="283">
        <v>10</v>
      </c>
      <c r="E14" s="243"/>
      <c r="F14" s="243"/>
      <c r="G14" s="243"/>
      <c r="H14" s="243"/>
      <c r="I14" s="243"/>
      <c r="J14" s="243"/>
      <c r="K14" s="243"/>
      <c r="L14" s="242"/>
      <c r="M14" s="250">
        <f>C14*(F14*(G14+(H14*I14)))</f>
        <v>0</v>
      </c>
      <c r="N14" s="252">
        <f t="shared" ref="N14:N16" si="2">M14</f>
        <v>0</v>
      </c>
      <c r="O14" s="243"/>
    </row>
    <row r="15" spans="1:15">
      <c r="A15" s="221" t="s">
        <v>309</v>
      </c>
      <c r="B15" s="209" t="s">
        <v>938</v>
      </c>
      <c r="C15" s="251">
        <v>6</v>
      </c>
      <c r="D15" s="243"/>
      <c r="E15" s="243"/>
      <c r="F15" s="243"/>
      <c r="G15" s="243"/>
      <c r="H15" s="243"/>
      <c r="I15" s="243"/>
      <c r="J15" s="243"/>
      <c r="K15" s="243"/>
      <c r="L15" s="242"/>
      <c r="M15" s="250">
        <f t="shared" ref="M15:M20" si="3">C15*(F15*(G15+(H15*I15)))</f>
        <v>0</v>
      </c>
      <c r="N15" s="252">
        <f t="shared" si="2"/>
        <v>0</v>
      </c>
      <c r="O15" s="243"/>
    </row>
    <row r="16" spans="1:15" ht="20.399999999999999">
      <c r="A16" s="221" t="s">
        <v>310</v>
      </c>
      <c r="B16" s="209" t="s">
        <v>803</v>
      </c>
      <c r="C16" s="251">
        <v>20</v>
      </c>
      <c r="D16" s="243"/>
      <c r="E16" s="243"/>
      <c r="F16" s="243"/>
      <c r="G16" s="243"/>
      <c r="H16" s="243"/>
      <c r="I16" s="243"/>
      <c r="J16" s="243"/>
      <c r="K16" s="243"/>
      <c r="L16" s="242"/>
      <c r="M16" s="250">
        <f t="shared" si="3"/>
        <v>0</v>
      </c>
      <c r="N16" s="252">
        <f t="shared" si="2"/>
        <v>0</v>
      </c>
      <c r="O16" s="243"/>
    </row>
    <row r="17" spans="1:15">
      <c r="A17" s="221" t="s">
        <v>311</v>
      </c>
      <c r="B17" s="209" t="s">
        <v>833</v>
      </c>
      <c r="C17" s="251">
        <v>5</v>
      </c>
      <c r="D17" s="243"/>
      <c r="E17" s="243"/>
      <c r="F17" s="243"/>
      <c r="G17" s="243"/>
      <c r="H17" s="243"/>
      <c r="I17" s="243"/>
      <c r="J17" s="243"/>
      <c r="K17" s="243"/>
      <c r="L17" s="242"/>
      <c r="M17" s="250">
        <f t="shared" si="3"/>
        <v>0</v>
      </c>
      <c r="N17" s="252">
        <f>M17</f>
        <v>0</v>
      </c>
      <c r="O17" s="243"/>
    </row>
    <row r="18" spans="1:15">
      <c r="A18" s="221" t="s">
        <v>312</v>
      </c>
      <c r="B18" s="209" t="s">
        <v>841</v>
      </c>
      <c r="C18" s="251">
        <v>5</v>
      </c>
      <c r="D18" s="243"/>
      <c r="E18" s="243"/>
      <c r="F18" s="243"/>
      <c r="G18" s="243"/>
      <c r="H18" s="243"/>
      <c r="I18" s="243"/>
      <c r="J18" s="243"/>
      <c r="K18" s="243"/>
      <c r="L18" s="242"/>
      <c r="M18" s="250">
        <f t="shared" si="3"/>
        <v>0</v>
      </c>
      <c r="N18" s="252">
        <f>M18</f>
        <v>0</v>
      </c>
      <c r="O18" s="243"/>
    </row>
    <row r="19" spans="1:15">
      <c r="A19" s="221" t="s">
        <v>313</v>
      </c>
      <c r="B19" s="209" t="s">
        <v>843</v>
      </c>
      <c r="C19" s="251">
        <v>3</v>
      </c>
      <c r="D19" s="243"/>
      <c r="E19" s="243"/>
      <c r="F19" s="243"/>
      <c r="G19" s="243"/>
      <c r="H19" s="243"/>
      <c r="I19" s="243"/>
      <c r="J19" s="243"/>
      <c r="K19" s="243"/>
      <c r="L19" s="242"/>
      <c r="M19" s="250">
        <f t="shared" si="3"/>
        <v>0</v>
      </c>
      <c r="N19" s="252">
        <f t="shared" ref="N19" si="4">M19</f>
        <v>0</v>
      </c>
      <c r="O19" s="243"/>
    </row>
    <row r="20" spans="1:15">
      <c r="A20" s="221" t="s">
        <v>314</v>
      </c>
      <c r="B20" s="209" t="s">
        <v>605</v>
      </c>
      <c r="C20" s="251">
        <v>3</v>
      </c>
      <c r="D20" s="243"/>
      <c r="E20" s="243"/>
      <c r="F20" s="243"/>
      <c r="G20" s="243"/>
      <c r="H20" s="243"/>
      <c r="I20" s="243"/>
      <c r="J20" s="243"/>
      <c r="K20" s="243"/>
      <c r="L20" s="242"/>
      <c r="M20" s="250">
        <f t="shared" si="3"/>
        <v>0</v>
      </c>
      <c r="N20" s="252">
        <f t="shared" ref="N20" si="5">M20</f>
        <v>0</v>
      </c>
      <c r="O20" s="243"/>
    </row>
    <row r="21" spans="1:15">
      <c r="A21" s="362" t="s">
        <v>7</v>
      </c>
      <c r="B21" s="363"/>
      <c r="C21" s="363"/>
      <c r="D21" s="363"/>
      <c r="E21" s="363"/>
      <c r="F21" s="363"/>
      <c r="G21" s="363"/>
      <c r="H21" s="363"/>
      <c r="I21" s="363"/>
      <c r="J21" s="363"/>
      <c r="K21" s="363"/>
      <c r="L21" s="363"/>
      <c r="M21" s="363"/>
      <c r="N21" s="363"/>
      <c r="O21" s="364"/>
    </row>
    <row r="22" spans="1:15" ht="15.6">
      <c r="A22" s="365" t="s">
        <v>760</v>
      </c>
      <c r="B22" s="365"/>
      <c r="C22" s="365"/>
      <c r="D22" s="365"/>
      <c r="E22" s="365"/>
      <c r="F22" s="365"/>
      <c r="G22" s="365"/>
      <c r="H22" s="365"/>
      <c r="I22" s="365"/>
      <c r="J22" s="365"/>
      <c r="K22" s="365"/>
      <c r="L22" s="365"/>
      <c r="M22" s="365"/>
      <c r="N22" s="365"/>
      <c r="O22" s="365"/>
    </row>
    <row r="23" spans="1:15" ht="40.799999999999997">
      <c r="A23" s="213" t="s">
        <v>780</v>
      </c>
      <c r="B23" s="213" t="s">
        <v>762</v>
      </c>
      <c r="C23" s="213" t="s">
        <v>781</v>
      </c>
      <c r="D23" s="216" t="s">
        <v>764</v>
      </c>
      <c r="E23" s="216" t="s">
        <v>765</v>
      </c>
      <c r="F23" s="213" t="s">
        <v>766</v>
      </c>
      <c r="G23" s="213" t="s">
        <v>767</v>
      </c>
      <c r="H23" s="213" t="s">
        <v>768</v>
      </c>
      <c r="I23" s="217" t="s">
        <v>769</v>
      </c>
      <c r="J23" s="213" t="s">
        <v>770</v>
      </c>
      <c r="K23" s="213" t="s">
        <v>771</v>
      </c>
      <c r="L23" s="213" t="s">
        <v>772</v>
      </c>
      <c r="M23" s="210" t="s">
        <v>773</v>
      </c>
      <c r="N23" s="211" t="s">
        <v>774</v>
      </c>
      <c r="O23" s="203" t="s">
        <v>775</v>
      </c>
    </row>
    <row r="24" spans="1:15">
      <c r="A24" s="212">
        <v>1</v>
      </c>
      <c r="B24" s="212">
        <v>2</v>
      </c>
      <c r="C24" s="212">
        <v>3</v>
      </c>
      <c r="D24" s="212">
        <v>4</v>
      </c>
      <c r="E24" s="212">
        <v>5</v>
      </c>
      <c r="F24" s="212">
        <v>6</v>
      </c>
      <c r="G24" s="212">
        <v>7</v>
      </c>
      <c r="H24" s="212">
        <v>8</v>
      </c>
      <c r="I24" s="212">
        <v>9</v>
      </c>
      <c r="J24" s="212">
        <v>10</v>
      </c>
      <c r="K24" s="212">
        <v>11</v>
      </c>
      <c r="L24" s="212">
        <v>12</v>
      </c>
      <c r="M24" s="212">
        <v>13</v>
      </c>
      <c r="N24" s="212">
        <v>14</v>
      </c>
      <c r="O24" s="212">
        <v>15</v>
      </c>
    </row>
    <row r="25" spans="1:15">
      <c r="A25" s="354" t="s">
        <v>782</v>
      </c>
      <c r="B25" s="355" t="s">
        <v>783</v>
      </c>
      <c r="C25" s="214">
        <v>5</v>
      </c>
      <c r="D25" s="203">
        <v>3</v>
      </c>
      <c r="E25" s="218" t="s">
        <v>784</v>
      </c>
      <c r="F25" s="203">
        <v>2</v>
      </c>
      <c r="G25" s="218">
        <v>500</v>
      </c>
      <c r="H25" s="218">
        <v>3</v>
      </c>
      <c r="I25" s="218">
        <v>35</v>
      </c>
      <c r="J25" s="218">
        <v>35</v>
      </c>
      <c r="K25" s="218" t="s">
        <v>785</v>
      </c>
      <c r="L25" s="218" t="s">
        <v>785</v>
      </c>
      <c r="M25" s="203">
        <f>C25*(F25*(G25+(H25*I25)))</f>
        <v>6050</v>
      </c>
      <c r="N25" s="356">
        <f>M25+M26</f>
        <v>6312.5</v>
      </c>
      <c r="O25" s="215"/>
    </row>
    <row r="26" spans="1:15">
      <c r="A26" s="354"/>
      <c r="B26" s="355"/>
      <c r="C26" s="214">
        <v>5</v>
      </c>
      <c r="D26" s="203">
        <v>3</v>
      </c>
      <c r="E26" s="218" t="s">
        <v>786</v>
      </c>
      <c r="F26" s="203">
        <v>1</v>
      </c>
      <c r="G26" s="218">
        <v>0</v>
      </c>
      <c r="H26" s="218">
        <v>1.5</v>
      </c>
      <c r="I26" s="218">
        <v>35</v>
      </c>
      <c r="J26" s="218">
        <v>35</v>
      </c>
      <c r="K26" s="218" t="s">
        <v>785</v>
      </c>
      <c r="L26" s="218" t="s">
        <v>785</v>
      </c>
      <c r="M26" s="203">
        <f>C26*(F26*(G26+(H26*I26)))</f>
        <v>262.5</v>
      </c>
      <c r="N26" s="356"/>
      <c r="O26" s="215"/>
    </row>
  </sheetData>
  <mergeCells count="8">
    <mergeCell ref="A25:A26"/>
    <mergeCell ref="B25:B26"/>
    <mergeCell ref="N25:N26"/>
    <mergeCell ref="A2:G2"/>
    <mergeCell ref="A3:G3"/>
    <mergeCell ref="A4:O4"/>
    <mergeCell ref="A21:O21"/>
    <mergeCell ref="A22:O22"/>
  </mergeCells>
  <pageMargins left="0.7" right="0.7" top="0.75" bottom="0.75" header="0.3" footer="0.3"/>
  <pageSetup paperSize="9" orientation="portrait" verticalDpi="0"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68DD0AC-80B9-476D-BD24-9F30AB37EA44}">
  <dimension ref="A1:J149"/>
  <sheetViews>
    <sheetView workbookViewId="0">
      <pane xSplit="4" ySplit="3" topLeftCell="E46" activePane="bottomRight" state="frozen"/>
      <selection pane="topRight" activeCell="E1" sqref="E1"/>
      <selection pane="bottomLeft" activeCell="A4" sqref="A4"/>
      <selection pane="bottomRight" activeCell="I58" sqref="I58:I61"/>
    </sheetView>
  </sheetViews>
  <sheetFormatPr defaultColWidth="9.109375" defaultRowHeight="10.199999999999999"/>
  <cols>
    <col min="1" max="1" width="9.109375" style="234"/>
    <col min="2" max="2" width="13.6640625" style="234" customWidth="1"/>
    <col min="3" max="3" width="46.5546875" style="234" customWidth="1"/>
    <col min="4" max="4" width="9.109375" style="197"/>
    <col min="5" max="5" width="22.44140625" style="234" customWidth="1"/>
    <col min="6" max="6" width="18.33203125" style="234" customWidth="1"/>
    <col min="7" max="8" width="23.5546875" style="234" customWidth="1"/>
    <col min="9" max="9" width="47.5546875" style="234" customWidth="1"/>
    <col min="10" max="10" width="46.5546875" style="234" customWidth="1"/>
    <col min="11" max="16384" width="9.109375" style="234"/>
  </cols>
  <sheetData>
    <row r="1" spans="1:10">
      <c r="A1" s="229"/>
      <c r="B1" s="389" t="s">
        <v>790</v>
      </c>
      <c r="C1" s="389"/>
      <c r="D1" s="389"/>
      <c r="E1" s="389"/>
      <c r="F1" s="389"/>
      <c r="G1" s="389"/>
      <c r="H1" s="389"/>
      <c r="I1" s="389"/>
    </row>
    <row r="2" spans="1:10">
      <c r="A2" s="229"/>
      <c r="B2" s="390" t="s">
        <v>791</v>
      </c>
      <c r="C2" s="390"/>
      <c r="D2" s="390"/>
      <c r="E2" s="390"/>
      <c r="F2" s="390"/>
      <c r="G2" s="390"/>
      <c r="H2" s="390"/>
      <c r="I2" s="390"/>
    </row>
    <row r="3" spans="1:10" ht="30.6">
      <c r="A3" s="186" t="s">
        <v>761</v>
      </c>
      <c r="B3" s="186" t="s">
        <v>792</v>
      </c>
      <c r="C3" s="199" t="s">
        <v>762</v>
      </c>
      <c r="D3" s="186" t="s">
        <v>781</v>
      </c>
      <c r="E3" s="199" t="s">
        <v>793</v>
      </c>
      <c r="F3" s="199" t="s">
        <v>794</v>
      </c>
      <c r="G3" s="186" t="s">
        <v>795</v>
      </c>
      <c r="H3" s="199" t="s">
        <v>796</v>
      </c>
      <c r="I3" s="186" t="s">
        <v>797</v>
      </c>
      <c r="J3" s="186" t="s">
        <v>616</v>
      </c>
    </row>
    <row r="4" spans="1:10">
      <c r="A4" s="388" t="s">
        <v>776</v>
      </c>
      <c r="B4" s="192" t="s">
        <v>8</v>
      </c>
      <c r="C4" s="209" t="s">
        <v>112</v>
      </c>
      <c r="D4" s="251">
        <v>2</v>
      </c>
      <c r="E4" s="237"/>
      <c r="F4" s="189">
        <f>E4*D4</f>
        <v>0</v>
      </c>
      <c r="G4" s="238"/>
      <c r="H4" s="198">
        <f>'Iekārtu tehniskā apkalpošana'!N7</f>
        <v>0</v>
      </c>
      <c r="I4" s="392">
        <f>F4+H4+SUM(F7:F20)</f>
        <v>0</v>
      </c>
      <c r="J4" s="229"/>
    </row>
    <row r="5" spans="1:10" ht="29.25" customHeight="1">
      <c r="A5" s="388"/>
      <c r="B5" s="239"/>
      <c r="C5" s="372" t="s">
        <v>798</v>
      </c>
      <c r="D5" s="372"/>
      <c r="E5" s="372"/>
      <c r="F5" s="372"/>
      <c r="G5" s="372"/>
      <c r="H5" s="391" t="s">
        <v>799</v>
      </c>
      <c r="I5" s="392"/>
      <c r="J5" s="229"/>
    </row>
    <row r="6" spans="1:10" ht="11.25" customHeight="1">
      <c r="A6" s="388"/>
      <c r="B6" s="185" t="s">
        <v>743</v>
      </c>
      <c r="C6" s="185" t="s">
        <v>79</v>
      </c>
      <c r="D6" s="14"/>
      <c r="E6" s="240"/>
      <c r="F6" s="193"/>
      <c r="G6" s="241"/>
      <c r="H6" s="391"/>
      <c r="I6" s="392"/>
      <c r="J6" s="229"/>
    </row>
    <row r="7" spans="1:10" ht="11.25" customHeight="1">
      <c r="A7" s="388"/>
      <c r="B7" s="209" t="s">
        <v>744</v>
      </c>
      <c r="C7" s="209" t="s">
        <v>81</v>
      </c>
      <c r="D7" s="251">
        <v>1</v>
      </c>
      <c r="E7" s="237"/>
      <c r="F7" s="189">
        <f>E7*D7</f>
        <v>0</v>
      </c>
      <c r="G7" s="238"/>
      <c r="H7" s="391"/>
      <c r="I7" s="392"/>
      <c r="J7" s="229"/>
    </row>
    <row r="8" spans="1:10" ht="11.25" customHeight="1">
      <c r="A8" s="388"/>
      <c r="B8" s="209" t="s">
        <v>745</v>
      </c>
      <c r="C8" s="209" t="s">
        <v>83</v>
      </c>
      <c r="D8" s="251">
        <v>1</v>
      </c>
      <c r="E8" s="237"/>
      <c r="F8" s="189">
        <f t="shared" ref="F8:F22" si="0">E8*D8</f>
        <v>0</v>
      </c>
      <c r="G8" s="238"/>
      <c r="H8" s="391"/>
      <c r="I8" s="392"/>
      <c r="J8" s="229"/>
    </row>
    <row r="9" spans="1:10" ht="11.25" customHeight="1">
      <c r="A9" s="388"/>
      <c r="B9" s="209" t="s">
        <v>746</v>
      </c>
      <c r="C9" s="209" t="s">
        <v>85</v>
      </c>
      <c r="D9" s="251">
        <v>1</v>
      </c>
      <c r="E9" s="237"/>
      <c r="F9" s="189">
        <f t="shared" si="0"/>
        <v>0</v>
      </c>
      <c r="G9" s="238"/>
      <c r="H9" s="391"/>
      <c r="I9" s="392"/>
      <c r="J9" s="229"/>
    </row>
    <row r="10" spans="1:10" ht="11.25" customHeight="1">
      <c r="A10" s="388"/>
      <c r="B10" s="209" t="s">
        <v>747</v>
      </c>
      <c r="C10" s="209" t="s">
        <v>606</v>
      </c>
      <c r="D10" s="251">
        <v>1</v>
      </c>
      <c r="E10" s="237"/>
      <c r="F10" s="189">
        <f t="shared" si="0"/>
        <v>0</v>
      </c>
      <c r="G10" s="238"/>
      <c r="H10" s="391"/>
      <c r="I10" s="392"/>
      <c r="J10" s="229"/>
    </row>
    <row r="11" spans="1:10" ht="11.25" customHeight="1">
      <c r="A11" s="388"/>
      <c r="B11" s="185" t="s">
        <v>748</v>
      </c>
      <c r="C11" s="185" t="s">
        <v>89</v>
      </c>
      <c r="D11" s="22"/>
      <c r="E11" s="240"/>
      <c r="F11" s="240"/>
      <c r="G11" s="241"/>
      <c r="H11" s="391"/>
      <c r="I11" s="392"/>
      <c r="J11" s="229"/>
    </row>
    <row r="12" spans="1:10" ht="11.25" customHeight="1">
      <c r="A12" s="388"/>
      <c r="B12" s="209" t="s">
        <v>749</v>
      </c>
      <c r="C12" s="209" t="s">
        <v>91</v>
      </c>
      <c r="D12" s="251">
        <v>1</v>
      </c>
      <c r="E12" s="237"/>
      <c r="F12" s="189">
        <f t="shared" si="0"/>
        <v>0</v>
      </c>
      <c r="G12" s="238"/>
      <c r="H12" s="391"/>
      <c r="I12" s="392"/>
      <c r="J12" s="229"/>
    </row>
    <row r="13" spans="1:10" ht="11.25" customHeight="1">
      <c r="A13" s="388"/>
      <c r="B13" s="209" t="s">
        <v>750</v>
      </c>
      <c r="C13" s="209" t="s">
        <v>93</v>
      </c>
      <c r="D13" s="251">
        <v>1</v>
      </c>
      <c r="E13" s="237"/>
      <c r="F13" s="189">
        <f t="shared" si="0"/>
        <v>0</v>
      </c>
      <c r="G13" s="238"/>
      <c r="H13" s="391"/>
      <c r="I13" s="392"/>
      <c r="J13" s="229"/>
    </row>
    <row r="14" spans="1:10" ht="12" customHeight="1">
      <c r="A14" s="388"/>
      <c r="B14" s="209" t="s">
        <v>751</v>
      </c>
      <c r="C14" s="209" t="s">
        <v>95</v>
      </c>
      <c r="D14" s="251">
        <v>1</v>
      </c>
      <c r="E14" s="237"/>
      <c r="F14" s="189">
        <f t="shared" si="0"/>
        <v>0</v>
      </c>
      <c r="G14" s="238"/>
      <c r="H14" s="391"/>
      <c r="I14" s="392"/>
      <c r="J14" s="229"/>
    </row>
    <row r="15" spans="1:10" ht="12" customHeight="1">
      <c r="A15" s="388"/>
      <c r="B15" s="209" t="s">
        <v>752</v>
      </c>
      <c r="C15" s="209" t="s">
        <v>97</v>
      </c>
      <c r="D15" s="251">
        <v>1</v>
      </c>
      <c r="E15" s="237"/>
      <c r="F15" s="189">
        <f t="shared" si="0"/>
        <v>0</v>
      </c>
      <c r="G15" s="238"/>
      <c r="H15" s="391"/>
      <c r="I15" s="392"/>
      <c r="J15" s="229"/>
    </row>
    <row r="16" spans="1:10" ht="11.25" customHeight="1">
      <c r="A16" s="388"/>
      <c r="B16" s="209" t="s">
        <v>753</v>
      </c>
      <c r="C16" s="209" t="s">
        <v>99</v>
      </c>
      <c r="D16" s="251">
        <v>1</v>
      </c>
      <c r="E16" s="229"/>
      <c r="F16" s="189">
        <f t="shared" si="0"/>
        <v>0</v>
      </c>
      <c r="G16" s="229"/>
      <c r="H16" s="391"/>
      <c r="I16" s="392"/>
      <c r="J16" s="229"/>
    </row>
    <row r="17" spans="1:10" ht="13.8">
      <c r="A17" s="388"/>
      <c r="B17" s="185" t="s">
        <v>754</v>
      </c>
      <c r="C17" s="185" t="s">
        <v>101</v>
      </c>
      <c r="D17" s="22"/>
      <c r="E17" s="236"/>
      <c r="F17" s="240"/>
      <c r="G17" s="236"/>
      <c r="H17" s="391"/>
      <c r="I17" s="392"/>
      <c r="J17" s="229"/>
    </row>
    <row r="18" spans="1:10" ht="11.25" customHeight="1">
      <c r="A18" s="388"/>
      <c r="B18" s="209" t="s">
        <v>755</v>
      </c>
      <c r="C18" s="209" t="s">
        <v>103</v>
      </c>
      <c r="D18" s="251">
        <v>1</v>
      </c>
      <c r="E18" s="229"/>
      <c r="F18" s="189">
        <f t="shared" si="0"/>
        <v>0</v>
      </c>
      <c r="G18" s="229"/>
      <c r="H18" s="391"/>
      <c r="I18" s="392"/>
      <c r="J18" s="229"/>
    </row>
    <row r="19" spans="1:10" ht="20.399999999999999">
      <c r="A19" s="388"/>
      <c r="B19" s="209" t="s">
        <v>756</v>
      </c>
      <c r="C19" s="209" t="s">
        <v>105</v>
      </c>
      <c r="D19" s="251">
        <v>1</v>
      </c>
      <c r="E19" s="229"/>
      <c r="F19" s="189">
        <f t="shared" si="0"/>
        <v>0</v>
      </c>
      <c r="G19" s="229"/>
      <c r="H19" s="391"/>
      <c r="I19" s="392"/>
      <c r="J19" s="229"/>
    </row>
    <row r="20" spans="1:10" ht="11.25" customHeight="1">
      <c r="A20" s="388"/>
      <c r="B20" s="209" t="s">
        <v>757</v>
      </c>
      <c r="C20" s="209" t="s">
        <v>107</v>
      </c>
      <c r="D20" s="251">
        <v>1</v>
      </c>
      <c r="E20" s="229"/>
      <c r="F20" s="189">
        <f t="shared" si="0"/>
        <v>0</v>
      </c>
      <c r="G20" s="229"/>
      <c r="H20" s="391"/>
      <c r="I20" s="392"/>
      <c r="J20" s="229"/>
    </row>
    <row r="21" spans="1:10" ht="40.799999999999997">
      <c r="A21" s="388"/>
      <c r="B21" s="209" t="s">
        <v>800</v>
      </c>
      <c r="C21" s="209" t="s">
        <v>109</v>
      </c>
      <c r="D21" s="251">
        <v>1</v>
      </c>
      <c r="E21" s="229"/>
      <c r="F21" s="189">
        <f t="shared" si="0"/>
        <v>0</v>
      </c>
      <c r="G21" s="229"/>
      <c r="H21" s="391"/>
      <c r="I21" s="392"/>
      <c r="J21" s="229"/>
    </row>
    <row r="22" spans="1:10">
      <c r="A22" s="371" t="s">
        <v>777</v>
      </c>
      <c r="B22" s="229" t="s">
        <v>801</v>
      </c>
      <c r="C22" s="229" t="s">
        <v>1</v>
      </c>
      <c r="D22" s="190">
        <v>20</v>
      </c>
      <c r="E22" s="229"/>
      <c r="F22" s="189">
        <f t="shared" si="0"/>
        <v>0</v>
      </c>
      <c r="G22" s="229"/>
      <c r="H22" s="235">
        <f>'Iekārtu tehniskā apkalpošana'!N8</f>
        <v>0</v>
      </c>
      <c r="I22" s="369">
        <f>F22+H22+SUM(F24:F25)</f>
        <v>0</v>
      </c>
      <c r="J22" s="229"/>
    </row>
    <row r="23" spans="1:10" ht="24" customHeight="1">
      <c r="A23" s="371"/>
      <c r="B23" s="239"/>
      <c r="C23" s="372" t="s">
        <v>798</v>
      </c>
      <c r="D23" s="372"/>
      <c r="E23" s="372"/>
      <c r="F23" s="372"/>
      <c r="G23" s="372"/>
      <c r="H23" s="373" t="s">
        <v>799</v>
      </c>
      <c r="I23" s="370"/>
      <c r="J23" s="229"/>
    </row>
    <row r="24" spans="1:10" ht="24.6">
      <c r="A24" s="371"/>
      <c r="B24" s="209" t="s">
        <v>142</v>
      </c>
      <c r="C24" s="209" t="s">
        <v>140</v>
      </c>
      <c r="D24" s="251">
        <v>1</v>
      </c>
      <c r="E24" s="229"/>
      <c r="F24" s="235">
        <f>E24*D24</f>
        <v>0</v>
      </c>
      <c r="G24" s="229"/>
      <c r="H24" s="373"/>
      <c r="I24" s="370"/>
      <c r="J24" s="229"/>
    </row>
    <row r="25" spans="1:10">
      <c r="A25" s="371"/>
      <c r="B25" s="209" t="s">
        <v>706</v>
      </c>
      <c r="C25" s="209" t="s">
        <v>143</v>
      </c>
      <c r="D25" s="251">
        <v>1</v>
      </c>
      <c r="E25" s="229"/>
      <c r="F25" s="235">
        <f>E25*D25</f>
        <v>0</v>
      </c>
      <c r="G25" s="229"/>
      <c r="H25" s="373"/>
      <c r="I25" s="370"/>
      <c r="J25" s="229"/>
    </row>
    <row r="26" spans="1:10" ht="40.799999999999997">
      <c r="A26" s="371"/>
      <c r="B26" s="209" t="s">
        <v>708</v>
      </c>
      <c r="C26" s="209" t="s">
        <v>109</v>
      </c>
      <c r="D26" s="251"/>
      <c r="E26" s="229"/>
      <c r="F26" s="235">
        <f>E26*D26</f>
        <v>0</v>
      </c>
      <c r="G26" s="229"/>
      <c r="H26" s="373"/>
      <c r="I26" s="370"/>
      <c r="J26" s="229"/>
    </row>
    <row r="27" spans="1:10">
      <c r="A27" s="386" t="s">
        <v>778</v>
      </c>
      <c r="B27" s="229" t="s">
        <v>146</v>
      </c>
      <c r="C27" s="229" t="s">
        <v>809</v>
      </c>
      <c r="D27" s="190">
        <v>20</v>
      </c>
      <c r="E27" s="229"/>
      <c r="F27" s="235">
        <f t="shared" ref="F27" si="1">E27*D27</f>
        <v>0</v>
      </c>
      <c r="G27" s="229"/>
      <c r="H27" s="235">
        <f>'Iekārtu tehniskā apkalpošana'!N9</f>
        <v>0</v>
      </c>
      <c r="I27" s="369">
        <f>F27+H27</f>
        <v>0</v>
      </c>
    </row>
    <row r="28" spans="1:10" ht="24" customHeight="1">
      <c r="A28" s="387"/>
      <c r="B28" s="256"/>
      <c r="C28" s="372" t="s">
        <v>798</v>
      </c>
      <c r="D28" s="372"/>
      <c r="E28" s="372"/>
      <c r="F28" s="372"/>
      <c r="G28" s="372"/>
      <c r="H28" s="373" t="s">
        <v>799</v>
      </c>
      <c r="I28" s="370"/>
    </row>
    <row r="29" spans="1:10" ht="40.799999999999997">
      <c r="A29" s="387"/>
      <c r="B29" s="257" t="s">
        <v>981</v>
      </c>
      <c r="C29" s="209" t="s">
        <v>700</v>
      </c>
      <c r="D29" s="251">
        <v>1</v>
      </c>
      <c r="E29" s="229"/>
      <c r="F29" s="235">
        <f>E29*D29</f>
        <v>0</v>
      </c>
      <c r="G29" s="229"/>
      <c r="H29" s="373"/>
      <c r="I29" s="370"/>
    </row>
    <row r="30" spans="1:10">
      <c r="A30" s="371" t="s">
        <v>992</v>
      </c>
      <c r="B30" s="229" t="s">
        <v>148</v>
      </c>
      <c r="C30" s="229" t="s">
        <v>810</v>
      </c>
      <c r="D30" s="190">
        <v>10</v>
      </c>
      <c r="E30" s="229"/>
      <c r="F30" s="235">
        <f>E30*D30</f>
        <v>0</v>
      </c>
      <c r="G30" s="229"/>
      <c r="H30" s="235">
        <f>'Iekārtu tehniskā apkalpošana'!N10</f>
        <v>0</v>
      </c>
      <c r="I30" s="366">
        <f>F30+H30+SUM(F32:F34)</f>
        <v>0</v>
      </c>
      <c r="J30" s="229"/>
    </row>
    <row r="31" spans="1:10" ht="28.5" customHeight="1">
      <c r="A31" s="371"/>
      <c r="B31" s="239"/>
      <c r="C31" s="372" t="s">
        <v>798</v>
      </c>
      <c r="D31" s="372"/>
      <c r="E31" s="372"/>
      <c r="F31" s="372"/>
      <c r="G31" s="372"/>
      <c r="H31" s="374" t="s">
        <v>799</v>
      </c>
      <c r="I31" s="367"/>
      <c r="J31" s="229"/>
    </row>
    <row r="32" spans="1:10" ht="30.6">
      <c r="A32" s="371"/>
      <c r="B32" s="209" t="s">
        <v>142</v>
      </c>
      <c r="C32" s="209" t="s">
        <v>705</v>
      </c>
      <c r="D32" s="251" t="s">
        <v>812</v>
      </c>
      <c r="E32" s="229"/>
      <c r="F32" s="235">
        <f>E32*3</f>
        <v>0</v>
      </c>
      <c r="G32" s="229"/>
      <c r="H32" s="375"/>
      <c r="I32" s="367"/>
      <c r="J32" s="229"/>
    </row>
    <row r="33" spans="1:10" ht="20.399999999999999">
      <c r="A33" s="371"/>
      <c r="B33" s="209" t="s">
        <v>706</v>
      </c>
      <c r="C33" s="209" t="s">
        <v>707</v>
      </c>
      <c r="D33" s="251">
        <v>3</v>
      </c>
      <c r="E33" s="229"/>
      <c r="F33" s="235">
        <f>E33*D33</f>
        <v>0</v>
      </c>
      <c r="G33" s="229"/>
      <c r="H33" s="375"/>
      <c r="I33" s="367"/>
      <c r="J33" s="229"/>
    </row>
    <row r="34" spans="1:10">
      <c r="A34" s="371"/>
      <c r="B34" s="209" t="s">
        <v>708</v>
      </c>
      <c r="C34" s="209" t="s">
        <v>709</v>
      </c>
      <c r="D34" s="251">
        <v>3</v>
      </c>
      <c r="E34" s="229"/>
      <c r="F34" s="235">
        <f>E34*D34</f>
        <v>0</v>
      </c>
      <c r="G34" s="229"/>
      <c r="H34" s="375"/>
      <c r="I34" s="367"/>
      <c r="J34" s="229"/>
    </row>
    <row r="35" spans="1:10" ht="40.799999999999997">
      <c r="A35" s="371"/>
      <c r="B35" s="209" t="s">
        <v>710</v>
      </c>
      <c r="C35" s="209" t="s">
        <v>109</v>
      </c>
      <c r="D35" s="251">
        <v>1</v>
      </c>
      <c r="E35" s="229"/>
      <c r="F35" s="235">
        <f>E35*D35</f>
        <v>0</v>
      </c>
      <c r="G35" s="229"/>
      <c r="H35" s="376"/>
      <c r="I35" s="368"/>
      <c r="J35" s="229"/>
    </row>
    <row r="36" spans="1:10" ht="11.25" customHeight="1">
      <c r="A36" s="371" t="s">
        <v>779</v>
      </c>
      <c r="B36" s="229" t="s">
        <v>145</v>
      </c>
      <c r="C36" s="229" t="s">
        <v>307</v>
      </c>
      <c r="D36" s="190">
        <v>10</v>
      </c>
      <c r="E36" s="229"/>
      <c r="F36" s="235">
        <f>E36*D36</f>
        <v>0</v>
      </c>
      <c r="G36" s="229"/>
      <c r="H36" s="235">
        <f>'Iekārtu tehniskā apkalpošana'!N11</f>
        <v>0</v>
      </c>
      <c r="I36" s="366">
        <f>F36+H36+F38</f>
        <v>0</v>
      </c>
      <c r="J36" s="229"/>
    </row>
    <row r="37" spans="1:10">
      <c r="A37" s="371"/>
      <c r="B37" s="239"/>
      <c r="C37" s="377" t="s">
        <v>798</v>
      </c>
      <c r="D37" s="377"/>
      <c r="E37" s="377"/>
      <c r="F37" s="377"/>
      <c r="G37" s="377"/>
      <c r="H37" s="374" t="s">
        <v>799</v>
      </c>
      <c r="I37" s="367"/>
      <c r="J37" s="229"/>
    </row>
    <row r="38" spans="1:10">
      <c r="A38" s="371"/>
      <c r="B38" s="260" t="s">
        <v>1018</v>
      </c>
      <c r="C38" s="260" t="s">
        <v>953</v>
      </c>
      <c r="D38" s="190">
        <v>1</v>
      </c>
      <c r="E38" s="229"/>
      <c r="F38" s="235">
        <f>E38*D38</f>
        <v>0</v>
      </c>
      <c r="G38" s="229"/>
      <c r="H38" s="375"/>
      <c r="I38" s="367"/>
      <c r="J38" s="229"/>
    </row>
    <row r="39" spans="1:10" ht="40.799999999999997">
      <c r="A39" s="371"/>
      <c r="B39" s="260" t="s">
        <v>1019</v>
      </c>
      <c r="C39" s="260" t="s">
        <v>184</v>
      </c>
      <c r="D39" s="190">
        <v>1</v>
      </c>
      <c r="E39" s="229"/>
      <c r="F39" s="235">
        <f>E39*D39</f>
        <v>0</v>
      </c>
      <c r="G39" s="229"/>
      <c r="H39" s="376"/>
      <c r="I39" s="368"/>
      <c r="J39" s="229"/>
    </row>
    <row r="40" spans="1:10">
      <c r="A40" s="378" t="s">
        <v>811</v>
      </c>
      <c r="B40" s="229" t="s">
        <v>147</v>
      </c>
      <c r="C40" s="229" t="s">
        <v>817</v>
      </c>
      <c r="D40" s="190">
        <v>15</v>
      </c>
      <c r="E40" s="229"/>
      <c r="F40" s="235">
        <f>E40*D40</f>
        <v>0</v>
      </c>
      <c r="G40" s="229"/>
      <c r="H40" s="235">
        <f>'Iekārtu tehniskā apkalpošana'!N12</f>
        <v>0</v>
      </c>
      <c r="I40" s="366">
        <f>F40+H40+SUM(F42:F47)</f>
        <v>0</v>
      </c>
      <c r="J40" s="229"/>
    </row>
    <row r="41" spans="1:10" ht="27" customHeight="1">
      <c r="A41" s="379"/>
      <c r="B41" s="239"/>
      <c r="C41" s="372" t="s">
        <v>798</v>
      </c>
      <c r="D41" s="372"/>
      <c r="E41" s="372"/>
      <c r="F41" s="372"/>
      <c r="G41" s="372"/>
      <c r="H41" s="373" t="s">
        <v>799</v>
      </c>
      <c r="I41" s="381"/>
      <c r="J41" s="229"/>
    </row>
    <row r="42" spans="1:10" ht="20.399999999999999">
      <c r="A42" s="379"/>
      <c r="B42" s="209" t="s">
        <v>1035</v>
      </c>
      <c r="C42" s="209" t="s">
        <v>961</v>
      </c>
      <c r="D42" s="251">
        <v>1</v>
      </c>
      <c r="E42" s="229"/>
      <c r="F42" s="235">
        <f>E42*D42</f>
        <v>0</v>
      </c>
      <c r="G42" s="229"/>
      <c r="H42" s="373"/>
      <c r="I42" s="381"/>
      <c r="J42" s="229"/>
    </row>
    <row r="43" spans="1:10">
      <c r="A43" s="379"/>
      <c r="B43" s="209" t="s">
        <v>1036</v>
      </c>
      <c r="C43" s="209" t="s">
        <v>75</v>
      </c>
      <c r="D43" s="251">
        <v>1</v>
      </c>
      <c r="E43" s="229"/>
      <c r="F43" s="235">
        <f t="shared" ref="F43:F49" si="2">E43*D43</f>
        <v>0</v>
      </c>
      <c r="G43" s="229"/>
      <c r="H43" s="373"/>
      <c r="I43" s="381"/>
      <c r="J43" s="229"/>
    </row>
    <row r="44" spans="1:10">
      <c r="A44" s="379"/>
      <c r="B44" s="209" t="s">
        <v>1037</v>
      </c>
      <c r="C44" s="209" t="s">
        <v>957</v>
      </c>
      <c r="D44" s="251">
        <v>1</v>
      </c>
      <c r="E44" s="229"/>
      <c r="F44" s="235">
        <f t="shared" si="2"/>
        <v>0</v>
      </c>
      <c r="G44" s="229"/>
      <c r="H44" s="373"/>
      <c r="I44" s="381"/>
      <c r="J44" s="229"/>
    </row>
    <row r="45" spans="1:10">
      <c r="A45" s="379"/>
      <c r="B45" s="209" t="s">
        <v>1038</v>
      </c>
      <c r="C45" s="209" t="s">
        <v>960</v>
      </c>
      <c r="D45" s="251">
        <v>20</v>
      </c>
      <c r="E45" s="229"/>
      <c r="F45" s="235">
        <f t="shared" si="2"/>
        <v>0</v>
      </c>
      <c r="G45" s="229"/>
      <c r="H45" s="373"/>
      <c r="I45" s="381"/>
      <c r="J45" s="229"/>
    </row>
    <row r="46" spans="1:10">
      <c r="A46" s="379"/>
      <c r="B46" s="209" t="s">
        <v>1039</v>
      </c>
      <c r="C46" s="209" t="s">
        <v>958</v>
      </c>
      <c r="D46" s="251">
        <v>1</v>
      </c>
      <c r="E46" s="229"/>
      <c r="F46" s="235">
        <f t="shared" si="2"/>
        <v>0</v>
      </c>
      <c r="G46" s="229"/>
      <c r="H46" s="373"/>
      <c r="I46" s="381"/>
      <c r="J46" s="229"/>
    </row>
    <row r="47" spans="1:10">
      <c r="A47" s="379"/>
      <c r="B47" s="209" t="s">
        <v>1040</v>
      </c>
      <c r="C47" s="209" t="s">
        <v>959</v>
      </c>
      <c r="D47" s="251">
        <v>1</v>
      </c>
      <c r="E47" s="229"/>
      <c r="F47" s="235">
        <f t="shared" si="2"/>
        <v>0</v>
      </c>
      <c r="G47" s="229"/>
      <c r="H47" s="373"/>
      <c r="I47" s="381"/>
      <c r="J47" s="229"/>
    </row>
    <row r="48" spans="1:10" ht="40.799999999999997">
      <c r="A48" s="380"/>
      <c r="B48" s="209" t="s">
        <v>1041</v>
      </c>
      <c r="C48" s="209" t="s">
        <v>109</v>
      </c>
      <c r="D48" s="251">
        <v>1</v>
      </c>
      <c r="E48" s="229"/>
      <c r="F48" s="235"/>
      <c r="G48" s="229"/>
      <c r="H48" s="268"/>
      <c r="I48" s="382"/>
      <c r="J48" s="229"/>
    </row>
    <row r="49" spans="1:10">
      <c r="A49" s="371" t="s">
        <v>1069</v>
      </c>
      <c r="B49" s="229" t="s">
        <v>1070</v>
      </c>
      <c r="C49" s="229" t="s">
        <v>832</v>
      </c>
      <c r="D49" s="190">
        <v>15</v>
      </c>
      <c r="E49" s="229"/>
      <c r="F49" s="235">
        <f t="shared" si="2"/>
        <v>0</v>
      </c>
      <c r="G49" s="229"/>
      <c r="H49" s="235">
        <f>'Iekārtu tehniskā apkalpošana'!N13</f>
        <v>0</v>
      </c>
      <c r="I49" s="369">
        <f>F49+H49+SUM(F51:F56)</f>
        <v>0</v>
      </c>
      <c r="J49" s="229"/>
    </row>
    <row r="50" spans="1:10" ht="21" customHeight="1">
      <c r="A50" s="371"/>
      <c r="B50" s="5"/>
      <c r="C50" s="372" t="s">
        <v>798</v>
      </c>
      <c r="D50" s="372"/>
      <c r="E50" s="372"/>
      <c r="F50" s="372"/>
      <c r="G50" s="372"/>
      <c r="H50" s="373" t="s">
        <v>799</v>
      </c>
      <c r="I50" s="370"/>
      <c r="J50" s="229"/>
    </row>
    <row r="51" spans="1:10" ht="13.8">
      <c r="A51" s="371"/>
      <c r="B51" s="185" t="s">
        <v>1071</v>
      </c>
      <c r="C51" s="185" t="s">
        <v>79</v>
      </c>
      <c r="D51" s="269"/>
      <c r="E51" s="21"/>
      <c r="F51" s="270"/>
      <c r="G51" s="236"/>
      <c r="H51" s="373"/>
      <c r="I51" s="370"/>
      <c r="J51" s="229"/>
    </row>
    <row r="52" spans="1:10" ht="20.399999999999999">
      <c r="A52" s="371"/>
      <c r="B52" s="209" t="s">
        <v>1061</v>
      </c>
      <c r="C52" s="209" t="s">
        <v>962</v>
      </c>
      <c r="D52" s="251">
        <v>1</v>
      </c>
      <c r="E52" s="1"/>
      <c r="F52" s="235">
        <f t="shared" ref="F52:F59" si="3">E52*D52</f>
        <v>0</v>
      </c>
      <c r="G52" s="229"/>
      <c r="H52" s="373"/>
      <c r="I52" s="370"/>
      <c r="J52" s="229"/>
    </row>
    <row r="53" spans="1:10" ht="20.399999999999999">
      <c r="A53" s="371"/>
      <c r="B53" s="209" t="s">
        <v>1062</v>
      </c>
      <c r="C53" s="259" t="s">
        <v>963</v>
      </c>
      <c r="D53" s="251">
        <v>20</v>
      </c>
      <c r="E53" s="1"/>
      <c r="F53" s="235">
        <f t="shared" si="3"/>
        <v>0</v>
      </c>
      <c r="G53" s="229"/>
      <c r="H53" s="373"/>
      <c r="I53" s="370"/>
      <c r="J53" s="229"/>
    </row>
    <row r="54" spans="1:10" ht="14.4">
      <c r="A54" s="371"/>
      <c r="B54" s="209" t="s">
        <v>1063</v>
      </c>
      <c r="C54" s="209" t="s">
        <v>83</v>
      </c>
      <c r="D54" s="251">
        <v>1</v>
      </c>
      <c r="E54" s="1"/>
      <c r="F54" s="235">
        <f t="shared" si="3"/>
        <v>0</v>
      </c>
      <c r="G54" s="229"/>
      <c r="H54" s="373"/>
      <c r="I54" s="370"/>
      <c r="J54" s="229"/>
    </row>
    <row r="55" spans="1:10" ht="14.4">
      <c r="A55" s="371"/>
      <c r="B55" s="209" t="s">
        <v>1066</v>
      </c>
      <c r="C55" s="209" t="s">
        <v>85</v>
      </c>
      <c r="D55" s="251">
        <v>1</v>
      </c>
      <c r="E55" s="1"/>
      <c r="F55" s="235">
        <f t="shared" si="3"/>
        <v>0</v>
      </c>
      <c r="G55" s="229"/>
      <c r="H55" s="373"/>
      <c r="I55" s="370"/>
      <c r="J55" s="229"/>
    </row>
    <row r="56" spans="1:10" ht="20.399999999999999">
      <c r="A56" s="371"/>
      <c r="B56" s="209" t="s">
        <v>1067</v>
      </c>
      <c r="C56" s="209" t="s">
        <v>87</v>
      </c>
      <c r="D56" s="251">
        <v>1</v>
      </c>
      <c r="E56" s="1"/>
      <c r="F56" s="235">
        <f t="shared" si="3"/>
        <v>0</v>
      </c>
      <c r="G56" s="229"/>
      <c r="H56" s="373"/>
      <c r="I56" s="370"/>
      <c r="J56" s="229"/>
    </row>
    <row r="57" spans="1:10" ht="40.799999999999997">
      <c r="A57" s="371"/>
      <c r="B57" s="209" t="s">
        <v>1068</v>
      </c>
      <c r="C57" s="209" t="s">
        <v>109</v>
      </c>
      <c r="D57" s="251">
        <v>1</v>
      </c>
      <c r="E57" s="1"/>
      <c r="F57" s="235">
        <f t="shared" si="3"/>
        <v>0</v>
      </c>
      <c r="G57" s="229"/>
      <c r="H57" s="373"/>
      <c r="I57" s="370"/>
      <c r="J57" s="229"/>
    </row>
    <row r="58" spans="1:10" ht="14.4">
      <c r="A58" s="383" t="s">
        <v>1384</v>
      </c>
      <c r="B58" s="209" t="s">
        <v>814</v>
      </c>
      <c r="C58" s="209" t="s">
        <v>1383</v>
      </c>
      <c r="D58" s="251">
        <v>10</v>
      </c>
      <c r="E58" s="1"/>
      <c r="F58" s="235">
        <f t="shared" si="3"/>
        <v>0</v>
      </c>
      <c r="G58" s="229"/>
      <c r="H58" s="284">
        <f>'Iekārtu tehniskā apkalpošana'!N14</f>
        <v>0</v>
      </c>
      <c r="I58" s="366">
        <f>F58+F59+H58</f>
        <v>0</v>
      </c>
      <c r="J58" s="229"/>
    </row>
    <row r="59" spans="1:10" ht="14.4">
      <c r="A59" s="384"/>
      <c r="B59" s="209" t="s">
        <v>1354</v>
      </c>
      <c r="C59" s="209" t="s">
        <v>348</v>
      </c>
      <c r="D59" s="251">
        <v>2</v>
      </c>
      <c r="E59" s="1"/>
      <c r="F59" s="235">
        <f t="shared" si="3"/>
        <v>0</v>
      </c>
      <c r="G59" s="229"/>
      <c r="H59" s="374" t="s">
        <v>799</v>
      </c>
      <c r="I59" s="367"/>
      <c r="J59" s="229"/>
    </row>
    <row r="60" spans="1:10" ht="24.75" customHeight="1">
      <c r="A60" s="384"/>
      <c r="B60" s="185"/>
      <c r="C60" s="372" t="s">
        <v>798</v>
      </c>
      <c r="D60" s="372"/>
      <c r="E60" s="372"/>
      <c r="F60" s="372"/>
      <c r="G60" s="372"/>
      <c r="H60" s="375"/>
      <c r="I60" s="367"/>
      <c r="J60" s="229"/>
    </row>
    <row r="61" spans="1:10" ht="40.799999999999997">
      <c r="A61" s="385"/>
      <c r="B61" s="70" t="s">
        <v>1382</v>
      </c>
      <c r="C61" s="209" t="s">
        <v>109</v>
      </c>
      <c r="D61" s="251">
        <v>1</v>
      </c>
      <c r="E61" s="1"/>
      <c r="F61" s="235">
        <f>E61*D61</f>
        <v>0</v>
      </c>
      <c r="G61" s="229"/>
      <c r="H61" s="376"/>
      <c r="I61" s="368"/>
      <c r="J61" s="229"/>
    </row>
    <row r="62" spans="1:10">
      <c r="A62" s="371" t="s">
        <v>1126</v>
      </c>
      <c r="B62" s="229" t="s">
        <v>309</v>
      </c>
      <c r="C62" s="229" t="s">
        <v>938</v>
      </c>
      <c r="D62" s="190">
        <v>6</v>
      </c>
      <c r="E62" s="229"/>
      <c r="F62" s="235">
        <f>E62*D62</f>
        <v>0</v>
      </c>
      <c r="G62" s="229"/>
      <c r="H62" s="235">
        <f>'Iekārtu tehniskā apkalpošana'!N15</f>
        <v>0</v>
      </c>
      <c r="I62" s="366">
        <f>F62+H62+SUM(F65:F77)</f>
        <v>0</v>
      </c>
      <c r="J62" s="229"/>
    </row>
    <row r="63" spans="1:10">
      <c r="A63" s="371"/>
      <c r="B63" s="236" t="s">
        <v>825</v>
      </c>
      <c r="C63" s="372" t="s">
        <v>964</v>
      </c>
      <c r="D63" s="372"/>
      <c r="E63" s="372"/>
      <c r="F63" s="372"/>
      <c r="G63" s="372"/>
      <c r="H63" s="373" t="s">
        <v>799</v>
      </c>
      <c r="I63" s="367"/>
      <c r="J63" s="229"/>
    </row>
    <row r="64" spans="1:10">
      <c r="A64" s="371"/>
      <c r="B64" s="236" t="s">
        <v>1127</v>
      </c>
      <c r="C64" s="236" t="s">
        <v>79</v>
      </c>
      <c r="D64" s="267"/>
      <c r="E64" s="236"/>
      <c r="F64" s="236"/>
      <c r="G64" s="236"/>
      <c r="H64" s="373"/>
      <c r="I64" s="367"/>
      <c r="J64" s="229"/>
    </row>
    <row r="65" spans="1:10" ht="20.399999999999999">
      <c r="A65" s="371"/>
      <c r="B65" s="229" t="s">
        <v>1128</v>
      </c>
      <c r="C65" s="260" t="s">
        <v>965</v>
      </c>
      <c r="D65" s="271">
        <v>1</v>
      </c>
      <c r="E65" s="260"/>
      <c r="F65" s="274">
        <f>E65*D65</f>
        <v>0</v>
      </c>
      <c r="G65" s="260"/>
      <c r="H65" s="373"/>
      <c r="I65" s="367"/>
      <c r="J65" s="229"/>
    </row>
    <row r="66" spans="1:10" ht="20.399999999999999">
      <c r="A66" s="371"/>
      <c r="B66" s="229" t="s">
        <v>1129</v>
      </c>
      <c r="C66" s="260" t="s">
        <v>966</v>
      </c>
      <c r="D66" s="271">
        <v>1</v>
      </c>
      <c r="E66" s="260"/>
      <c r="F66" s="274">
        <f t="shared" ref="F66:F78" si="4">E66*D66</f>
        <v>0</v>
      </c>
      <c r="G66" s="260"/>
      <c r="H66" s="373"/>
      <c r="I66" s="367"/>
      <c r="J66" s="229"/>
    </row>
    <row r="67" spans="1:10">
      <c r="A67" s="371"/>
      <c r="B67" s="229" t="s">
        <v>1130</v>
      </c>
      <c r="C67" s="260" t="s">
        <v>83</v>
      </c>
      <c r="D67" s="271">
        <v>1</v>
      </c>
      <c r="E67" s="260"/>
      <c r="F67" s="274">
        <f t="shared" si="4"/>
        <v>0</v>
      </c>
      <c r="G67" s="260"/>
      <c r="H67" s="373"/>
      <c r="I67" s="367"/>
      <c r="J67" s="229"/>
    </row>
    <row r="68" spans="1:10">
      <c r="A68" s="371"/>
      <c r="B68" s="229" t="s">
        <v>1131</v>
      </c>
      <c r="C68" s="260" t="s">
        <v>85</v>
      </c>
      <c r="D68" s="271">
        <v>1</v>
      </c>
      <c r="E68" s="260"/>
      <c r="F68" s="274">
        <f t="shared" si="4"/>
        <v>0</v>
      </c>
      <c r="G68" s="260"/>
      <c r="H68" s="373"/>
      <c r="I68" s="367"/>
      <c r="J68" s="229"/>
    </row>
    <row r="69" spans="1:10" ht="20.399999999999999">
      <c r="A69" s="371"/>
      <c r="B69" s="229" t="s">
        <v>1132</v>
      </c>
      <c r="C69" s="260" t="s">
        <v>87</v>
      </c>
      <c r="D69" s="271">
        <v>1</v>
      </c>
      <c r="E69" s="260"/>
      <c r="F69" s="274">
        <f t="shared" si="4"/>
        <v>0</v>
      </c>
      <c r="G69" s="260"/>
      <c r="H69" s="373"/>
      <c r="I69" s="367"/>
      <c r="J69" s="229"/>
    </row>
    <row r="70" spans="1:10">
      <c r="A70" s="371"/>
      <c r="B70" s="236" t="s">
        <v>1133</v>
      </c>
      <c r="C70" s="273" t="s">
        <v>89</v>
      </c>
      <c r="D70" s="272"/>
      <c r="E70" s="273"/>
      <c r="F70" s="273"/>
      <c r="G70" s="273"/>
      <c r="H70" s="373"/>
      <c r="I70" s="367"/>
      <c r="J70" s="229"/>
    </row>
    <row r="71" spans="1:10" ht="20.399999999999999">
      <c r="A71" s="371"/>
      <c r="B71" s="236" t="s">
        <v>1134</v>
      </c>
      <c r="C71" s="275" t="s">
        <v>185</v>
      </c>
      <c r="D71" s="272"/>
      <c r="E71" s="273"/>
      <c r="F71" s="273"/>
      <c r="G71" s="273"/>
      <c r="H71" s="373"/>
      <c r="I71" s="367"/>
      <c r="J71" s="229"/>
    </row>
    <row r="72" spans="1:10">
      <c r="A72" s="371"/>
      <c r="B72" s="229" t="s">
        <v>1135</v>
      </c>
      <c r="C72" s="260" t="s">
        <v>175</v>
      </c>
      <c r="D72" s="271">
        <v>1</v>
      </c>
      <c r="E72" s="260"/>
      <c r="F72" s="274">
        <f t="shared" si="4"/>
        <v>0</v>
      </c>
      <c r="G72" s="260"/>
      <c r="H72" s="373"/>
      <c r="I72" s="367"/>
      <c r="J72" s="229"/>
    </row>
    <row r="73" spans="1:10">
      <c r="A73" s="371"/>
      <c r="B73" s="229" t="s">
        <v>1136</v>
      </c>
      <c r="C73" s="260" t="s">
        <v>176</v>
      </c>
      <c r="D73" s="271">
        <v>1</v>
      </c>
      <c r="E73" s="260"/>
      <c r="F73" s="274">
        <f t="shared" si="4"/>
        <v>0</v>
      </c>
      <c r="G73" s="260"/>
      <c r="H73" s="373"/>
      <c r="I73" s="367"/>
      <c r="J73" s="229"/>
    </row>
    <row r="74" spans="1:10">
      <c r="A74" s="371"/>
      <c r="B74" s="229" t="s">
        <v>1137</v>
      </c>
      <c r="C74" s="260" t="s">
        <v>177</v>
      </c>
      <c r="D74" s="271">
        <v>1</v>
      </c>
      <c r="E74" s="260"/>
      <c r="F74" s="274">
        <f t="shared" si="4"/>
        <v>0</v>
      </c>
      <c r="G74" s="260"/>
      <c r="H74" s="373"/>
      <c r="I74" s="367"/>
      <c r="J74" s="229"/>
    </row>
    <row r="75" spans="1:10">
      <c r="A75" s="371"/>
      <c r="B75" s="229" t="s">
        <v>1138</v>
      </c>
      <c r="C75" s="260" t="s">
        <v>178</v>
      </c>
      <c r="D75" s="271">
        <v>1</v>
      </c>
      <c r="E75" s="260"/>
      <c r="F75" s="274">
        <f t="shared" si="4"/>
        <v>0</v>
      </c>
      <c r="G75" s="260"/>
      <c r="H75" s="373"/>
      <c r="I75" s="367"/>
      <c r="J75" s="229"/>
    </row>
    <row r="76" spans="1:10">
      <c r="A76" s="371"/>
      <c r="B76" s="229" t="s">
        <v>1139</v>
      </c>
      <c r="C76" s="260" t="s">
        <v>179</v>
      </c>
      <c r="D76" s="271">
        <v>1</v>
      </c>
      <c r="E76" s="260"/>
      <c r="F76" s="274">
        <f t="shared" si="4"/>
        <v>0</v>
      </c>
      <c r="G76" s="260"/>
      <c r="H76" s="373"/>
      <c r="I76" s="367"/>
      <c r="J76" s="229"/>
    </row>
    <row r="77" spans="1:10">
      <c r="A77" s="371"/>
      <c r="B77" s="229" t="s">
        <v>1140</v>
      </c>
      <c r="C77" s="260" t="s">
        <v>619</v>
      </c>
      <c r="D77" s="271">
        <v>1</v>
      </c>
      <c r="E77" s="260"/>
      <c r="F77" s="274">
        <f t="shared" si="4"/>
        <v>0</v>
      </c>
      <c r="G77" s="260"/>
      <c r="H77" s="373"/>
      <c r="I77" s="367"/>
      <c r="J77" s="229"/>
    </row>
    <row r="78" spans="1:10" ht="40.799999999999997">
      <c r="A78" s="371"/>
      <c r="B78" s="229" t="s">
        <v>1141</v>
      </c>
      <c r="C78" s="260" t="s">
        <v>184</v>
      </c>
      <c r="D78" s="271">
        <v>1</v>
      </c>
      <c r="E78" s="260"/>
      <c r="F78" s="274">
        <f t="shared" si="4"/>
        <v>0</v>
      </c>
      <c r="G78" s="260"/>
      <c r="H78" s="373"/>
      <c r="I78" s="368"/>
      <c r="J78" s="229"/>
    </row>
    <row r="79" spans="1:10">
      <c r="A79" s="371" t="s">
        <v>1179</v>
      </c>
      <c r="B79" s="229" t="s">
        <v>1180</v>
      </c>
      <c r="C79" s="229" t="s">
        <v>803</v>
      </c>
      <c r="D79" s="190">
        <v>20</v>
      </c>
      <c r="E79" s="229"/>
      <c r="F79" s="235">
        <f>E79*D79</f>
        <v>0</v>
      </c>
      <c r="G79" s="229"/>
      <c r="H79" s="235">
        <f>'Iekārtu tehniskā apkalpošana'!N16</f>
        <v>0</v>
      </c>
      <c r="I79" s="366">
        <f>F79+H79+SUM(F81:F86)</f>
        <v>0</v>
      </c>
      <c r="J79" s="229"/>
    </row>
    <row r="80" spans="1:10">
      <c r="A80" s="371"/>
      <c r="B80" s="239"/>
      <c r="C80" s="372" t="s">
        <v>798</v>
      </c>
      <c r="D80" s="372"/>
      <c r="E80" s="372"/>
      <c r="F80" s="372"/>
      <c r="G80" s="372"/>
      <c r="H80" s="374" t="s">
        <v>799</v>
      </c>
      <c r="I80" s="367"/>
      <c r="J80" s="229"/>
    </row>
    <row r="81" spans="1:10" ht="20.399999999999999">
      <c r="A81" s="371"/>
      <c r="B81" s="185" t="s">
        <v>1173</v>
      </c>
      <c r="C81" s="185" t="s">
        <v>947</v>
      </c>
      <c r="D81" s="269"/>
      <c r="E81" s="236"/>
      <c r="F81" s="270"/>
      <c r="G81" s="236"/>
      <c r="H81" s="375"/>
      <c r="I81" s="367"/>
      <c r="J81" s="229"/>
    </row>
    <row r="82" spans="1:10">
      <c r="A82" s="371"/>
      <c r="B82" s="209" t="s">
        <v>1174</v>
      </c>
      <c r="C82" s="209" t="s">
        <v>175</v>
      </c>
      <c r="D82" s="251" t="s">
        <v>165</v>
      </c>
      <c r="E82" s="229"/>
      <c r="F82" s="235">
        <f t="shared" ref="F82:F97" si="5">E82*D82</f>
        <v>0</v>
      </c>
      <c r="G82" s="229"/>
      <c r="H82" s="375"/>
      <c r="I82" s="367"/>
      <c r="J82" s="229"/>
    </row>
    <row r="83" spans="1:10">
      <c r="A83" s="371"/>
      <c r="B83" s="209" t="s">
        <v>1175</v>
      </c>
      <c r="C83" s="209" t="s">
        <v>176</v>
      </c>
      <c r="D83" s="251" t="s">
        <v>165</v>
      </c>
      <c r="E83" s="229"/>
      <c r="F83" s="235">
        <f t="shared" si="5"/>
        <v>0</v>
      </c>
      <c r="G83" s="229"/>
      <c r="H83" s="375"/>
      <c r="I83" s="367"/>
      <c r="J83" s="229"/>
    </row>
    <row r="84" spans="1:10">
      <c r="A84" s="371"/>
      <c r="B84" s="209" t="s">
        <v>1176</v>
      </c>
      <c r="C84" s="209" t="s">
        <v>177</v>
      </c>
      <c r="D84" s="251" t="s">
        <v>165</v>
      </c>
      <c r="E84" s="229"/>
      <c r="F84" s="235">
        <f t="shared" si="5"/>
        <v>0</v>
      </c>
      <c r="G84" s="229"/>
      <c r="H84" s="375"/>
      <c r="I84" s="367"/>
      <c r="J84" s="229"/>
    </row>
    <row r="85" spans="1:10">
      <c r="A85" s="371"/>
      <c r="B85" s="209" t="s">
        <v>1177</v>
      </c>
      <c r="C85" s="209" t="s">
        <v>178</v>
      </c>
      <c r="D85" s="251" t="s">
        <v>165</v>
      </c>
      <c r="E85" s="229"/>
      <c r="F85" s="235">
        <f t="shared" si="5"/>
        <v>0</v>
      </c>
      <c r="G85" s="229"/>
      <c r="H85" s="375"/>
      <c r="I85" s="367"/>
      <c r="J85" s="229"/>
    </row>
    <row r="86" spans="1:10" ht="40.799999999999997">
      <c r="A86" s="371"/>
      <c r="B86" s="209" t="s">
        <v>1178</v>
      </c>
      <c r="C86" s="209" t="s">
        <v>184</v>
      </c>
      <c r="D86" s="251" t="s">
        <v>165</v>
      </c>
      <c r="E86" s="229"/>
      <c r="F86" s="235">
        <f t="shared" si="5"/>
        <v>0</v>
      </c>
      <c r="G86" s="229"/>
      <c r="H86" s="375"/>
      <c r="I86" s="367"/>
      <c r="J86" s="229"/>
    </row>
    <row r="87" spans="1:10">
      <c r="A87" s="229" t="s">
        <v>967</v>
      </c>
      <c r="B87" s="229" t="s">
        <v>311</v>
      </c>
      <c r="C87" s="260" t="s">
        <v>833</v>
      </c>
      <c r="D87" s="271">
        <v>5</v>
      </c>
      <c r="E87" s="260"/>
      <c r="F87" s="274">
        <f t="shared" si="5"/>
        <v>0</v>
      </c>
      <c r="G87" s="260"/>
      <c r="H87" s="235">
        <f>'Iekārtu tehniskā apkalpošana'!N17</f>
        <v>0</v>
      </c>
      <c r="I87" s="235">
        <f>F87+H87</f>
        <v>0</v>
      </c>
      <c r="J87" s="229"/>
    </row>
    <row r="88" spans="1:10">
      <c r="A88" s="229" t="s">
        <v>838</v>
      </c>
      <c r="B88" s="229" t="s">
        <v>312</v>
      </c>
      <c r="C88" s="260" t="s">
        <v>841</v>
      </c>
      <c r="D88" s="271">
        <v>5</v>
      </c>
      <c r="E88" s="260"/>
      <c r="F88" s="274">
        <f t="shared" si="5"/>
        <v>0</v>
      </c>
      <c r="G88" s="260"/>
      <c r="H88" s="235">
        <f>'Iekārtu tehniskā apkalpošana'!N18</f>
        <v>0</v>
      </c>
      <c r="I88" s="235">
        <f>F88+H88</f>
        <v>0</v>
      </c>
      <c r="J88" s="229"/>
    </row>
    <row r="89" spans="1:10">
      <c r="A89" s="229" t="s">
        <v>842</v>
      </c>
      <c r="B89" s="229" t="s">
        <v>313</v>
      </c>
      <c r="C89" s="260" t="s">
        <v>843</v>
      </c>
      <c r="D89" s="271">
        <v>3</v>
      </c>
      <c r="E89" s="260"/>
      <c r="F89" s="274">
        <f t="shared" si="5"/>
        <v>0</v>
      </c>
      <c r="G89" s="260"/>
      <c r="H89" s="235">
        <f>'Iekārtu tehniskā apkalpošana'!N19</f>
        <v>0</v>
      </c>
      <c r="I89" s="235">
        <f>F89+H89</f>
        <v>0</v>
      </c>
      <c r="J89" s="229"/>
    </row>
    <row r="90" spans="1:10">
      <c r="A90" s="371" t="s">
        <v>844</v>
      </c>
      <c r="B90" s="229" t="s">
        <v>451</v>
      </c>
      <c r="C90" s="260" t="s">
        <v>848</v>
      </c>
      <c r="D90" s="271">
        <v>3</v>
      </c>
      <c r="E90" s="260"/>
      <c r="F90" s="274">
        <f t="shared" si="5"/>
        <v>0</v>
      </c>
      <c r="G90" s="260"/>
      <c r="H90" s="183">
        <f>'Iekārtu tehniskā apkalpošana'!N20</f>
        <v>0</v>
      </c>
      <c r="I90" s="369">
        <f>SUM(F90:F97)+H90</f>
        <v>0</v>
      </c>
      <c r="J90" s="229"/>
    </row>
    <row r="91" spans="1:10">
      <c r="A91" s="371"/>
      <c r="B91" s="229" t="s">
        <v>453</v>
      </c>
      <c r="C91" s="260" t="s">
        <v>571</v>
      </c>
      <c r="D91" s="271">
        <v>3</v>
      </c>
      <c r="E91" s="260"/>
      <c r="F91" s="274">
        <f t="shared" si="5"/>
        <v>0</v>
      </c>
      <c r="G91" s="260"/>
      <c r="H91" s="374" t="s">
        <v>799</v>
      </c>
      <c r="I91" s="370"/>
      <c r="J91" s="229"/>
    </row>
    <row r="92" spans="1:10">
      <c r="A92" s="371"/>
      <c r="B92" s="229" t="s">
        <v>454</v>
      </c>
      <c r="C92" s="260" t="s">
        <v>578</v>
      </c>
      <c r="D92" s="271">
        <v>3</v>
      </c>
      <c r="E92" s="260"/>
      <c r="F92" s="274">
        <f t="shared" si="5"/>
        <v>0</v>
      </c>
      <c r="G92" s="260"/>
      <c r="H92" s="375"/>
      <c r="I92" s="370"/>
      <c r="J92" s="229"/>
    </row>
    <row r="93" spans="1:10">
      <c r="A93" s="371"/>
      <c r="B93" s="229" t="s">
        <v>455</v>
      </c>
      <c r="C93" s="260" t="s">
        <v>582</v>
      </c>
      <c r="D93" s="271">
        <v>3</v>
      </c>
      <c r="E93" s="260"/>
      <c r="F93" s="274">
        <f t="shared" si="5"/>
        <v>0</v>
      </c>
      <c r="G93" s="260"/>
      <c r="H93" s="375"/>
      <c r="I93" s="370"/>
      <c r="J93" s="229"/>
    </row>
    <row r="94" spans="1:10">
      <c r="A94" s="371"/>
      <c r="B94" s="229" t="s">
        <v>1239</v>
      </c>
      <c r="C94" s="260" t="s">
        <v>586</v>
      </c>
      <c r="D94" s="271">
        <v>3</v>
      </c>
      <c r="E94" s="260"/>
      <c r="F94" s="274">
        <f t="shared" si="5"/>
        <v>0</v>
      </c>
      <c r="G94" s="260"/>
      <c r="H94" s="375"/>
      <c r="I94" s="370"/>
      <c r="J94" s="229"/>
    </row>
    <row r="95" spans="1:10">
      <c r="A95" s="371"/>
      <c r="B95" s="229" t="s">
        <v>456</v>
      </c>
      <c r="C95" s="260" t="s">
        <v>591</v>
      </c>
      <c r="D95" s="271">
        <v>3</v>
      </c>
      <c r="E95" s="260"/>
      <c r="F95" s="274">
        <f t="shared" si="5"/>
        <v>0</v>
      </c>
      <c r="G95" s="260"/>
      <c r="H95" s="375"/>
      <c r="I95" s="370"/>
      <c r="J95" s="229"/>
    </row>
    <row r="96" spans="1:10">
      <c r="A96" s="371"/>
      <c r="B96" s="229" t="s">
        <v>443</v>
      </c>
      <c r="C96" s="260" t="s">
        <v>597</v>
      </c>
      <c r="D96" s="271">
        <v>3</v>
      </c>
      <c r="E96" s="260"/>
      <c r="F96" s="274">
        <f t="shared" si="5"/>
        <v>0</v>
      </c>
      <c r="G96" s="260"/>
      <c r="H96" s="375"/>
      <c r="I96" s="370"/>
      <c r="J96" s="229"/>
    </row>
    <row r="97" spans="1:10" ht="20.399999999999999">
      <c r="A97" s="371"/>
      <c r="B97" s="229" t="s">
        <v>449</v>
      </c>
      <c r="C97" s="260" t="s">
        <v>600</v>
      </c>
      <c r="D97" s="271">
        <v>3</v>
      </c>
      <c r="E97" s="260"/>
      <c r="F97" s="274">
        <f t="shared" si="5"/>
        <v>0</v>
      </c>
      <c r="G97" s="260"/>
      <c r="H97" s="376"/>
      <c r="I97" s="370"/>
      <c r="J97" s="229"/>
    </row>
    <row r="98" spans="1:10">
      <c r="A98" s="371" t="s">
        <v>849</v>
      </c>
      <c r="B98" s="229" t="s">
        <v>117</v>
      </c>
      <c r="C98" s="260" t="s">
        <v>882</v>
      </c>
      <c r="D98" s="271">
        <v>5</v>
      </c>
      <c r="E98" s="260"/>
      <c r="F98" s="274">
        <f t="shared" ref="F98" si="6">E98*D98</f>
        <v>0</v>
      </c>
      <c r="G98" s="260"/>
      <c r="H98" s="393" t="s">
        <v>799</v>
      </c>
      <c r="I98" s="369">
        <f>F98+SUM(F101:F104)</f>
        <v>0</v>
      </c>
      <c r="J98" s="229"/>
    </row>
    <row r="99" spans="1:10">
      <c r="A99" s="371"/>
      <c r="B99" s="236"/>
      <c r="C99" s="372" t="s">
        <v>798</v>
      </c>
      <c r="D99" s="372"/>
      <c r="E99" s="372"/>
      <c r="F99" s="372"/>
      <c r="G99" s="372"/>
      <c r="H99" s="393"/>
      <c r="I99" s="369"/>
      <c r="J99" s="229"/>
    </row>
    <row r="100" spans="1:10">
      <c r="A100" s="371"/>
      <c r="B100" s="229" t="s">
        <v>1287</v>
      </c>
      <c r="C100" s="260" t="s">
        <v>444</v>
      </c>
      <c r="D100" s="271"/>
      <c r="E100" s="273"/>
      <c r="F100" s="273"/>
      <c r="G100" s="260"/>
      <c r="H100" s="393"/>
      <c r="I100" s="369"/>
      <c r="J100" s="229"/>
    </row>
    <row r="101" spans="1:10">
      <c r="A101" s="371"/>
      <c r="B101" s="229" t="s">
        <v>1288</v>
      </c>
      <c r="C101" s="229" t="s">
        <v>445</v>
      </c>
      <c r="D101" s="190">
        <v>1</v>
      </c>
      <c r="E101" s="229"/>
      <c r="F101" s="235">
        <f>E101*D101</f>
        <v>0</v>
      </c>
      <c r="G101" s="229"/>
      <c r="H101" s="393"/>
      <c r="I101" s="369"/>
      <c r="J101" s="229"/>
    </row>
    <row r="102" spans="1:10">
      <c r="A102" s="371"/>
      <c r="B102" s="229" t="s">
        <v>1289</v>
      </c>
      <c r="C102" s="229" t="s">
        <v>446</v>
      </c>
      <c r="D102" s="190">
        <v>1</v>
      </c>
      <c r="E102" s="229"/>
      <c r="F102" s="235">
        <f>E102*D102</f>
        <v>0</v>
      </c>
      <c r="G102" s="229"/>
      <c r="H102" s="393"/>
      <c r="I102" s="369"/>
      <c r="J102" s="229"/>
    </row>
    <row r="103" spans="1:10">
      <c r="A103" s="371"/>
      <c r="B103" s="229" t="s">
        <v>1290</v>
      </c>
      <c r="C103" s="229" t="s">
        <v>447</v>
      </c>
      <c r="D103" s="190">
        <v>1</v>
      </c>
      <c r="E103" s="229"/>
      <c r="F103" s="235">
        <f>E103*D103</f>
        <v>0</v>
      </c>
      <c r="G103" s="229"/>
      <c r="H103" s="393"/>
      <c r="I103" s="369"/>
      <c r="J103" s="229"/>
    </row>
    <row r="104" spans="1:10">
      <c r="A104" s="371"/>
      <c r="B104" s="229" t="s">
        <v>1291</v>
      </c>
      <c r="C104" s="229" t="s">
        <v>448</v>
      </c>
      <c r="D104" s="190">
        <v>1</v>
      </c>
      <c r="E104" s="229"/>
      <c r="F104" s="235">
        <f>E104*D104</f>
        <v>0</v>
      </c>
      <c r="G104" s="229"/>
      <c r="H104" s="393"/>
      <c r="I104" s="369"/>
      <c r="J104" s="229"/>
    </row>
    <row r="105" spans="1:10" ht="40.799999999999997">
      <c r="A105" s="371"/>
      <c r="B105" s="229" t="s">
        <v>1292</v>
      </c>
      <c r="C105" s="260" t="s">
        <v>713</v>
      </c>
      <c r="D105" s="190">
        <v>1</v>
      </c>
      <c r="E105" s="229"/>
      <c r="F105" s="235">
        <f>E105*D105</f>
        <v>0</v>
      </c>
      <c r="G105" s="229"/>
      <c r="H105" s="393"/>
      <c r="I105" s="369"/>
      <c r="J105" s="229"/>
    </row>
    <row r="106" spans="1:10">
      <c r="A106" s="371" t="s">
        <v>854</v>
      </c>
      <c r="B106" s="229" t="s">
        <v>315</v>
      </c>
      <c r="C106" s="229" t="s">
        <v>886</v>
      </c>
      <c r="D106" s="190">
        <v>5</v>
      </c>
      <c r="E106" s="229"/>
      <c r="F106" s="235">
        <f t="shared" ref="F106" si="7">E106*D106</f>
        <v>0</v>
      </c>
      <c r="G106" s="229"/>
      <c r="H106" s="393" t="s">
        <v>799</v>
      </c>
      <c r="I106" s="369">
        <f>F106+SUM(F108:F110)</f>
        <v>0</v>
      </c>
      <c r="J106" s="229"/>
    </row>
    <row r="107" spans="1:10">
      <c r="A107" s="371"/>
      <c r="B107" s="236"/>
      <c r="C107" s="372" t="s">
        <v>798</v>
      </c>
      <c r="D107" s="372"/>
      <c r="E107" s="372"/>
      <c r="F107" s="372"/>
      <c r="G107" s="372"/>
      <c r="H107" s="393"/>
      <c r="I107" s="370"/>
      <c r="J107" s="229"/>
    </row>
    <row r="108" spans="1:10">
      <c r="A108" s="371"/>
      <c r="B108" s="229" t="s">
        <v>851</v>
      </c>
      <c r="C108" s="229" t="s">
        <v>714</v>
      </c>
      <c r="D108" s="190">
        <v>1</v>
      </c>
      <c r="E108" s="229"/>
      <c r="F108" s="235">
        <f>E108*D108</f>
        <v>0</v>
      </c>
      <c r="G108" s="229"/>
      <c r="H108" s="393"/>
      <c r="I108" s="370"/>
      <c r="J108" s="229"/>
    </row>
    <row r="109" spans="1:10">
      <c r="A109" s="371"/>
      <c r="B109" s="229" t="s">
        <v>852</v>
      </c>
      <c r="C109" s="229" t="s">
        <v>468</v>
      </c>
      <c r="D109" s="190">
        <v>1</v>
      </c>
      <c r="E109" s="229"/>
      <c r="F109" s="235">
        <f t="shared" ref="F109:F110" si="8">E109*D109</f>
        <v>0</v>
      </c>
      <c r="G109" s="229"/>
      <c r="H109" s="393"/>
      <c r="I109" s="370"/>
      <c r="J109" s="229"/>
    </row>
    <row r="110" spans="1:10">
      <c r="A110" s="371"/>
      <c r="B110" s="229" t="s">
        <v>1298</v>
      </c>
      <c r="C110" s="229" t="s">
        <v>469</v>
      </c>
      <c r="D110" s="190">
        <v>1</v>
      </c>
      <c r="E110" s="229"/>
      <c r="F110" s="235">
        <f t="shared" si="8"/>
        <v>0</v>
      </c>
      <c r="G110" s="229"/>
      <c r="H110" s="393"/>
      <c r="I110" s="370"/>
      <c r="J110" s="229"/>
    </row>
    <row r="111" spans="1:10" ht="40.799999999999997">
      <c r="A111" s="371"/>
      <c r="B111" s="229" t="s">
        <v>1299</v>
      </c>
      <c r="C111" s="260" t="s">
        <v>109</v>
      </c>
      <c r="D111" s="190">
        <v>1</v>
      </c>
      <c r="E111" s="229"/>
      <c r="F111" s="235">
        <f>E111*D111</f>
        <v>0</v>
      </c>
      <c r="G111" s="229"/>
      <c r="H111" s="393"/>
      <c r="I111" s="370"/>
      <c r="J111" s="229"/>
    </row>
    <row r="112" spans="1:10">
      <c r="A112" s="371" t="s">
        <v>858</v>
      </c>
      <c r="B112" s="229" t="s">
        <v>316</v>
      </c>
      <c r="C112" s="229" t="s">
        <v>892</v>
      </c>
      <c r="D112" s="190">
        <v>5</v>
      </c>
      <c r="E112" s="229"/>
      <c r="F112" s="235">
        <f>E112*D112</f>
        <v>0</v>
      </c>
      <c r="G112" s="229"/>
      <c r="H112" s="393" t="s">
        <v>799</v>
      </c>
      <c r="I112" s="369">
        <f>F112+SUM(F114:F116)</f>
        <v>0</v>
      </c>
      <c r="J112" s="229"/>
    </row>
    <row r="113" spans="1:10">
      <c r="A113" s="371"/>
      <c r="B113" s="236"/>
      <c r="C113" s="372" t="s">
        <v>798</v>
      </c>
      <c r="D113" s="372"/>
      <c r="E113" s="372"/>
      <c r="F113" s="372"/>
      <c r="G113" s="372"/>
      <c r="H113" s="393"/>
      <c r="I113" s="370"/>
      <c r="J113" s="229"/>
    </row>
    <row r="114" spans="1:10">
      <c r="A114" s="371"/>
      <c r="B114" s="229" t="s">
        <v>855</v>
      </c>
      <c r="C114" s="229" t="s">
        <v>714</v>
      </c>
      <c r="D114" s="190">
        <v>1</v>
      </c>
      <c r="E114" s="229"/>
      <c r="F114" s="235">
        <f t="shared" ref="F114:F124" si="9">E114*D11</f>
        <v>0</v>
      </c>
      <c r="G114" s="229"/>
      <c r="H114" s="393"/>
      <c r="I114" s="370"/>
      <c r="J114" s="229"/>
    </row>
    <row r="115" spans="1:10">
      <c r="A115" s="371"/>
      <c r="B115" s="229" t="s">
        <v>1310</v>
      </c>
      <c r="C115" s="229" t="s">
        <v>468</v>
      </c>
      <c r="D115" s="190">
        <v>1</v>
      </c>
      <c r="E115" s="229"/>
      <c r="F115" s="235">
        <f t="shared" si="9"/>
        <v>0</v>
      </c>
      <c r="G115" s="229"/>
      <c r="H115" s="393"/>
      <c r="I115" s="370"/>
      <c r="J115" s="229"/>
    </row>
    <row r="116" spans="1:10">
      <c r="A116" s="371"/>
      <c r="B116" s="229" t="s">
        <v>856</v>
      </c>
      <c r="C116" s="229" t="s">
        <v>469</v>
      </c>
      <c r="D116" s="190">
        <v>1</v>
      </c>
      <c r="E116" s="229"/>
      <c r="F116" s="235">
        <f t="shared" si="9"/>
        <v>0</v>
      </c>
      <c r="G116" s="229"/>
      <c r="H116" s="393"/>
      <c r="I116" s="370"/>
      <c r="J116" s="229"/>
    </row>
    <row r="117" spans="1:10" ht="40.799999999999997">
      <c r="A117" s="371"/>
      <c r="B117" s="229" t="s">
        <v>885</v>
      </c>
      <c r="C117" s="262" t="s">
        <v>109</v>
      </c>
      <c r="D117" s="190">
        <v>1</v>
      </c>
      <c r="E117" s="229"/>
      <c r="F117" s="235">
        <f t="shared" si="9"/>
        <v>0</v>
      </c>
      <c r="G117" s="229"/>
      <c r="H117" s="393"/>
      <c r="I117" s="370"/>
      <c r="J117" s="229"/>
    </row>
    <row r="118" spans="1:10">
      <c r="A118" s="229" t="s">
        <v>870</v>
      </c>
      <c r="B118" s="229" t="s">
        <v>317</v>
      </c>
      <c r="C118" s="229" t="s">
        <v>853</v>
      </c>
      <c r="D118" s="190">
        <v>1</v>
      </c>
      <c r="E118" s="229"/>
      <c r="F118" s="235">
        <f t="shared" si="9"/>
        <v>0</v>
      </c>
      <c r="G118" s="229"/>
      <c r="H118" s="261" t="s">
        <v>799</v>
      </c>
      <c r="I118" s="235">
        <f>F118</f>
        <v>0</v>
      </c>
      <c r="J118" s="229"/>
    </row>
    <row r="119" spans="1:10">
      <c r="A119" s="229" t="s">
        <v>899</v>
      </c>
      <c r="B119" s="229" t="s">
        <v>318</v>
      </c>
      <c r="C119" s="229" t="s">
        <v>857</v>
      </c>
      <c r="D119" s="190">
        <v>1</v>
      </c>
      <c r="E119" s="229"/>
      <c r="F119" s="235">
        <f t="shared" si="9"/>
        <v>0</v>
      </c>
      <c r="G119" s="229"/>
      <c r="H119" s="261" t="s">
        <v>799</v>
      </c>
      <c r="I119" s="235">
        <f>F119</f>
        <v>0</v>
      </c>
      <c r="J119" s="229"/>
    </row>
    <row r="120" spans="1:10">
      <c r="A120" s="229" t="s">
        <v>912</v>
      </c>
      <c r="B120" s="229" t="s">
        <v>319</v>
      </c>
      <c r="C120" s="229" t="s">
        <v>916</v>
      </c>
      <c r="D120" s="190">
        <v>20</v>
      </c>
      <c r="E120" s="229"/>
      <c r="F120" s="235">
        <f t="shared" si="9"/>
        <v>0</v>
      </c>
      <c r="G120" s="229"/>
      <c r="H120" s="261" t="s">
        <v>799</v>
      </c>
      <c r="I120" s="235">
        <f>F120</f>
        <v>0</v>
      </c>
      <c r="J120" s="229"/>
    </row>
    <row r="121" spans="1:10">
      <c r="A121" s="229" t="s">
        <v>917</v>
      </c>
      <c r="B121" s="229" t="s">
        <v>918</v>
      </c>
      <c r="C121" s="229" t="s">
        <v>869</v>
      </c>
      <c r="D121" s="190">
        <v>10</v>
      </c>
      <c r="E121" s="229"/>
      <c r="F121" s="235">
        <f t="shared" si="9"/>
        <v>0</v>
      </c>
      <c r="G121" s="229"/>
      <c r="H121" s="261" t="s">
        <v>799</v>
      </c>
      <c r="I121" s="235">
        <f>F121</f>
        <v>0</v>
      </c>
      <c r="J121" s="229"/>
    </row>
    <row r="122" spans="1:10" ht="20.399999999999999">
      <c r="A122" s="371" t="s">
        <v>932</v>
      </c>
      <c r="B122" s="229" t="s">
        <v>928</v>
      </c>
      <c r="C122" s="260" t="s">
        <v>738</v>
      </c>
      <c r="D122" s="190">
        <v>10</v>
      </c>
      <c r="E122" s="229"/>
      <c r="F122" s="235">
        <f t="shared" si="9"/>
        <v>0</v>
      </c>
      <c r="G122" s="229"/>
      <c r="H122" s="394" t="s">
        <v>799</v>
      </c>
      <c r="I122" s="369">
        <f>SUM(F122:F124)</f>
        <v>0</v>
      </c>
      <c r="J122" s="229"/>
    </row>
    <row r="123" spans="1:10" ht="20.399999999999999">
      <c r="A123" s="371"/>
      <c r="B123" s="229" t="s">
        <v>929</v>
      </c>
      <c r="C123" s="260" t="s">
        <v>739</v>
      </c>
      <c r="D123" s="190">
        <v>10</v>
      </c>
      <c r="E123" s="229"/>
      <c r="F123" s="235">
        <f t="shared" si="9"/>
        <v>0</v>
      </c>
      <c r="G123" s="229"/>
      <c r="H123" s="395"/>
      <c r="I123" s="370"/>
      <c r="J123" s="229"/>
    </row>
    <row r="124" spans="1:10" ht="20.399999999999999">
      <c r="A124" s="371"/>
      <c r="B124" s="229" t="s">
        <v>924</v>
      </c>
      <c r="C124" s="260" t="s">
        <v>740</v>
      </c>
      <c r="D124" s="190">
        <v>10</v>
      </c>
      <c r="E124" s="229"/>
      <c r="F124" s="235">
        <f t="shared" si="9"/>
        <v>0</v>
      </c>
      <c r="G124" s="229"/>
      <c r="H124" s="396"/>
      <c r="I124" s="370"/>
      <c r="J124" s="229"/>
    </row>
    <row r="142" spans="4:4">
      <c r="D142" s="234"/>
    </row>
    <row r="143" spans="4:4" ht="24" customHeight="1">
      <c r="D143" s="234"/>
    </row>
    <row r="144" spans="4:4">
      <c r="D144" s="234"/>
    </row>
    <row r="145" spans="4:4">
      <c r="D145" s="234"/>
    </row>
    <row r="146" spans="4:4">
      <c r="D146" s="234"/>
    </row>
    <row r="147" spans="4:4">
      <c r="D147" s="234"/>
    </row>
    <row r="148" spans="4:4">
      <c r="D148" s="234"/>
    </row>
    <row r="149" spans="4:4">
      <c r="D149" s="234"/>
    </row>
  </sheetData>
  <mergeCells count="60">
    <mergeCell ref="C113:G113"/>
    <mergeCell ref="A112:A117"/>
    <mergeCell ref="H112:H117"/>
    <mergeCell ref="I112:I117"/>
    <mergeCell ref="A122:A124"/>
    <mergeCell ref="H122:H124"/>
    <mergeCell ref="I122:I124"/>
    <mergeCell ref="C99:G99"/>
    <mergeCell ref="A98:A105"/>
    <mergeCell ref="H98:H105"/>
    <mergeCell ref="I98:I105"/>
    <mergeCell ref="C107:G107"/>
    <mergeCell ref="A106:A111"/>
    <mergeCell ref="H106:H111"/>
    <mergeCell ref="I106:I111"/>
    <mergeCell ref="A4:A21"/>
    <mergeCell ref="B1:I1"/>
    <mergeCell ref="B2:I2"/>
    <mergeCell ref="C5:G5"/>
    <mergeCell ref="H5:H21"/>
    <mergeCell ref="I4:I21"/>
    <mergeCell ref="H23:H26"/>
    <mergeCell ref="I22:I26"/>
    <mergeCell ref="A79:A86"/>
    <mergeCell ref="H80:H86"/>
    <mergeCell ref="I79:I86"/>
    <mergeCell ref="C80:G80"/>
    <mergeCell ref="C23:G23"/>
    <mergeCell ref="A22:A26"/>
    <mergeCell ref="I40:I48"/>
    <mergeCell ref="C60:G60"/>
    <mergeCell ref="A58:A61"/>
    <mergeCell ref="H59:H61"/>
    <mergeCell ref="I58:I61"/>
    <mergeCell ref="H41:H47"/>
    <mergeCell ref="A27:A29"/>
    <mergeCell ref="H28:H29"/>
    <mergeCell ref="C41:G41"/>
    <mergeCell ref="I27:I29"/>
    <mergeCell ref="C31:G31"/>
    <mergeCell ref="A30:A35"/>
    <mergeCell ref="H31:H35"/>
    <mergeCell ref="I30:I35"/>
    <mergeCell ref="C28:G28"/>
    <mergeCell ref="I36:I39"/>
    <mergeCell ref="I49:I57"/>
    <mergeCell ref="A90:A97"/>
    <mergeCell ref="I90:I97"/>
    <mergeCell ref="C50:G50"/>
    <mergeCell ref="A49:A57"/>
    <mergeCell ref="H50:H57"/>
    <mergeCell ref="H91:H97"/>
    <mergeCell ref="A62:A78"/>
    <mergeCell ref="C63:G63"/>
    <mergeCell ref="H63:H78"/>
    <mergeCell ref="I62:I78"/>
    <mergeCell ref="C37:G37"/>
    <mergeCell ref="A36:A39"/>
    <mergeCell ref="H37:H39"/>
    <mergeCell ref="A40:A48"/>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26</vt:i4>
      </vt:variant>
    </vt:vector>
  </HeadingPairs>
  <TitlesOfParts>
    <vt:vector size="26" baseType="lpstr">
      <vt:lpstr>Saturs</vt:lpstr>
      <vt:lpstr>Obl.pras.</vt: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Iekārtu tehniskā apkalpošana</vt:lpstr>
      <vt:lpstr>Finanšu piedāvājums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Nellija Nulle-Mamaja</dc:creator>
  <cp:lastModifiedBy>Ginta Kaire-Mače</cp:lastModifiedBy>
  <dcterms:created xsi:type="dcterms:W3CDTF">2015-06-05T18:17:20Z</dcterms:created>
  <dcterms:modified xsi:type="dcterms:W3CDTF">2024-06-05T10:50:30Z</dcterms:modified>
</cp:coreProperties>
</file>