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28"/>
  <workbookPr defaultThemeVersion="124226"/>
  <mc:AlternateContent xmlns:mc="http://schemas.openxmlformats.org/markup-compatibility/2006">
    <mc:Choice Requires="x15">
      <x15ac:absPath xmlns:x15ac="http://schemas.microsoft.com/office/spreadsheetml/2010/11/ac" url="https://cesisgov-my.sharepoint.com/personal/maija_klimovica_cesis_lv/Documents/VISS/Darbvirsma/2024/45_Raiņa_27/"/>
    </mc:Choice>
  </mc:AlternateContent>
  <xr:revisionPtr revIDLastSave="0" documentId="8_{BBE806BE-04C2-4319-9FAF-2EB681AEF3F3}" xr6:coauthVersionLast="47" xr6:coauthVersionMax="47" xr10:uidLastSave="{00000000-0000-0000-0000-000000000000}"/>
  <bookViews>
    <workbookView xWindow="-108" yWindow="-108" windowWidth="23256" windowHeight="12456" tabRatio="818" firstSheet="2" activeTab="15" xr2:uid="{00000000-000D-0000-FFFF-FFFF00000000}"/>
  </bookViews>
  <sheets>
    <sheet name="Koptāme" sheetId="20" r:id="rId1"/>
    <sheet name="Kopsavilkums" sheetId="18" r:id="rId2"/>
    <sheet name="Nr.1" sheetId="30" r:id="rId3"/>
    <sheet name="Nr.2" sheetId="75" r:id="rId4"/>
    <sheet name="Nr.3" sheetId="86" r:id="rId5"/>
    <sheet name="Nr.4" sheetId="84" r:id="rId6"/>
    <sheet name="Nr.5" sheetId="87" r:id="rId7"/>
    <sheet name="Nr.6" sheetId="88" r:id="rId8"/>
    <sheet name="Nr.7" sheetId="89" r:id="rId9"/>
    <sheet name="Nr.8" sheetId="82" r:id="rId10"/>
    <sheet name="Nr.9" sheetId="80" r:id="rId11"/>
    <sheet name="Nr.10" sheetId="81" r:id="rId12"/>
    <sheet name="Nr.11" sheetId="90" r:id="rId13"/>
    <sheet name="Nr.12" sheetId="91" r:id="rId14"/>
    <sheet name="Nr.13" sheetId="83" r:id="rId15"/>
    <sheet name="Nr.14" sheetId="92" r:id="rId16"/>
  </sheets>
  <externalReferences>
    <externalReference r:id="rId17"/>
  </externalReferences>
  <definedNames>
    <definedName name="_xlnm.Print_Area" localSheetId="1">Kopsavilkums!$A$1:$I$35</definedName>
    <definedName name="_xlnm.Print_Area" localSheetId="2">Nr.1!$A$1:$P$94</definedName>
    <definedName name="_xlnm.Print_Area" localSheetId="11">Nr.10!$A$1:$P$233</definedName>
    <definedName name="_xlnm.Print_Area" localSheetId="12">Nr.11!$A$1:$P$178</definedName>
    <definedName name="_xlnm.Print_Area" localSheetId="13">Nr.12!$A$1:$P$105</definedName>
    <definedName name="_xlnm.Print_Area" localSheetId="14">Nr.13!$A$1:$P$172</definedName>
    <definedName name="_xlnm.Print_Area" localSheetId="15">Nr.14!$A$1:$P$63</definedName>
    <definedName name="_xlnm.Print_Area" localSheetId="3">Nr.2!$A$2:$P$356</definedName>
    <definedName name="_xlnm.Print_Area" localSheetId="4">Nr.3!$A$2:$P$124</definedName>
    <definedName name="_xlnm.Print_Area" localSheetId="5">Nr.4!$A$1:$P$59</definedName>
    <definedName name="_xlnm.Print_Area" localSheetId="6">Nr.5!$A$1:$P$79</definedName>
    <definedName name="_xlnm.Print_Area" localSheetId="7">Nr.6!$A$1:$P$70</definedName>
    <definedName name="_xlnm.Print_Area" localSheetId="8">Nr.7!$A$1:$P$53</definedName>
    <definedName name="_xlnm.Print_Area" localSheetId="9">Nr.8!$A$1:$P$130</definedName>
    <definedName name="_xlnm.Print_Area" localSheetId="10">Nr.9!$A$1:$P$214</definedName>
    <definedName name="_xlnm.Print_Titles" localSheetId="2">Nr.1!$15:$17</definedName>
    <definedName name="_xlnm.Print_Titles" localSheetId="11">Nr.10!$15:$17</definedName>
    <definedName name="_xlnm.Print_Titles" localSheetId="12">Nr.11!$15:$17</definedName>
    <definedName name="_xlnm.Print_Titles" localSheetId="13">Nr.12!$14:$16</definedName>
    <definedName name="_xlnm.Print_Titles" localSheetId="14">Nr.13!$14:$16</definedName>
    <definedName name="_xlnm.Print_Titles" localSheetId="15">Nr.14!$14:$16</definedName>
    <definedName name="_xlnm.Print_Titles" localSheetId="3">Nr.2!$15:$17</definedName>
    <definedName name="_xlnm.Print_Titles" localSheetId="4">Nr.3!$15:$17</definedName>
    <definedName name="_xlnm.Print_Titles" localSheetId="5">Nr.4!$15:$17</definedName>
    <definedName name="_xlnm.Print_Titles" localSheetId="6">Nr.5!$15:$17</definedName>
    <definedName name="_xlnm.Print_Titles" localSheetId="7">Nr.6!$15:$17</definedName>
    <definedName name="_xlnm.Print_Titles" localSheetId="8">Nr.7!$15:$17</definedName>
    <definedName name="_xlnm.Print_Titles" localSheetId="9">Nr.8!$15:$17</definedName>
    <definedName name="_xlnm.Print_Titles" localSheetId="10">Nr.9!$15:$17</definedName>
  </definedNames>
  <calcPr calcId="191028" iterateDelta="1E-4"/>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M89" i="82" l="1"/>
  <c r="K91" i="82"/>
  <c r="L91" i="82"/>
  <c r="M91" i="82"/>
  <c r="N91" i="82"/>
  <c r="O91" i="82"/>
  <c r="P91" i="82"/>
  <c r="A3" i="89"/>
  <c r="A24" i="20"/>
  <c r="A26" i="20"/>
  <c r="P28" i="89" l="1"/>
  <c r="K182" i="80"/>
  <c r="L182" i="80"/>
  <c r="M182" i="80"/>
  <c r="P182" i="80" s="1"/>
  <c r="N182" i="80"/>
  <c r="O182" i="80"/>
  <c r="K183" i="80"/>
  <c r="L183" i="80"/>
  <c r="M183" i="80"/>
  <c r="N183" i="80"/>
  <c r="O183" i="80"/>
  <c r="P183" i="80"/>
  <c r="K184" i="80"/>
  <c r="L184" i="80"/>
  <c r="M184" i="80"/>
  <c r="P184" i="80" s="1"/>
  <c r="N184" i="80"/>
  <c r="O184" i="80"/>
  <c r="K185" i="80"/>
  <c r="L185" i="80"/>
  <c r="M185" i="80"/>
  <c r="P185" i="80" s="1"/>
  <c r="N185" i="80"/>
  <c r="O185" i="80"/>
  <c r="K186" i="80"/>
  <c r="L186" i="80"/>
  <c r="M186" i="80"/>
  <c r="P186" i="80" s="1"/>
  <c r="N186" i="80"/>
  <c r="O186" i="80"/>
  <c r="K187" i="80"/>
  <c r="L187" i="80"/>
  <c r="M187" i="80"/>
  <c r="N187" i="80"/>
  <c r="O187" i="80"/>
  <c r="P187" i="80"/>
  <c r="K188" i="80"/>
  <c r="L188" i="80"/>
  <c r="M188" i="80"/>
  <c r="P188" i="80" s="1"/>
  <c r="N188" i="80"/>
  <c r="O188" i="80"/>
  <c r="K189" i="80"/>
  <c r="L189" i="80"/>
  <c r="M189" i="80"/>
  <c r="P189" i="80" s="1"/>
  <c r="N189" i="80"/>
  <c r="O189" i="80"/>
  <c r="K190" i="80"/>
  <c r="L190" i="80"/>
  <c r="M190" i="80"/>
  <c r="P190" i="80" s="1"/>
  <c r="N190" i="80"/>
  <c r="O190" i="80"/>
  <c r="K191" i="80"/>
  <c r="L191" i="80"/>
  <c r="M191" i="80"/>
  <c r="N191" i="80"/>
  <c r="O191" i="80"/>
  <c r="P191" i="80"/>
  <c r="K192" i="80"/>
  <c r="L192" i="80"/>
  <c r="M192" i="80"/>
  <c r="P192" i="80" s="1"/>
  <c r="N192" i="80"/>
  <c r="O192" i="80"/>
  <c r="K193" i="80"/>
  <c r="L193" i="80"/>
  <c r="M193" i="80"/>
  <c r="P193" i="80" s="1"/>
  <c r="N193" i="80"/>
  <c r="O193" i="80"/>
  <c r="K194" i="80"/>
  <c r="L194" i="80"/>
  <c r="M194" i="80"/>
  <c r="P194" i="80" s="1"/>
  <c r="N194" i="80"/>
  <c r="O194" i="80"/>
  <c r="K195" i="80"/>
  <c r="L195" i="80"/>
  <c r="M195" i="80"/>
  <c r="N195" i="80"/>
  <c r="O195" i="80"/>
  <c r="P195" i="80"/>
  <c r="K196" i="80"/>
  <c r="L196" i="80"/>
  <c r="M196" i="80"/>
  <c r="P196" i="80" s="1"/>
  <c r="N196" i="80"/>
  <c r="O196" i="80"/>
  <c r="A158" i="83"/>
  <c r="C158" i="83"/>
  <c r="D158" i="83"/>
  <c r="E158" i="83"/>
  <c r="F158" i="83"/>
  <c r="G158" i="83"/>
  <c r="A159" i="83"/>
  <c r="B159" i="83"/>
  <c r="C159" i="83"/>
  <c r="A160" i="83"/>
  <c r="C160" i="83"/>
  <c r="D160" i="83"/>
  <c r="E160" i="83"/>
  <c r="F160" i="83"/>
  <c r="G160" i="83"/>
  <c r="A161" i="83"/>
  <c r="B161" i="83"/>
  <c r="C161" i="83"/>
  <c r="D161" i="83"/>
  <c r="E161" i="83"/>
  <c r="F161" i="83"/>
  <c r="G161" i="83"/>
  <c r="A162" i="83"/>
  <c r="B162" i="83"/>
  <c r="C162" i="83"/>
  <c r="D162" i="83"/>
  <c r="E162" i="83"/>
  <c r="F162" i="83"/>
  <c r="G162" i="83"/>
  <c r="A163" i="83"/>
  <c r="C163" i="83"/>
  <c r="D163" i="83"/>
  <c r="E163" i="83"/>
  <c r="F163" i="83"/>
  <c r="G163" i="83"/>
  <c r="A164" i="83"/>
  <c r="B164" i="83"/>
  <c r="C164" i="83"/>
  <c r="A91" i="91"/>
  <c r="B91" i="91"/>
  <c r="C91" i="91"/>
  <c r="D91" i="91"/>
  <c r="E91" i="91"/>
  <c r="F91" i="91"/>
  <c r="G91" i="91"/>
  <c r="A92" i="91"/>
  <c r="B92" i="91"/>
  <c r="C92" i="91"/>
  <c r="A93" i="91"/>
  <c r="C93" i="91"/>
  <c r="D93" i="91"/>
  <c r="E93" i="91"/>
  <c r="F93" i="91"/>
  <c r="G93" i="91"/>
  <c r="A94" i="91"/>
  <c r="B94" i="91"/>
  <c r="C94" i="91"/>
  <c r="D94" i="91"/>
  <c r="E94" i="91"/>
  <c r="F94" i="91"/>
  <c r="G94" i="91"/>
  <c r="A95" i="91"/>
  <c r="B95" i="91"/>
  <c r="C95" i="91"/>
  <c r="D95" i="91"/>
  <c r="E95" i="91"/>
  <c r="F95" i="91"/>
  <c r="G95" i="91"/>
  <c r="A96" i="91"/>
  <c r="B96" i="91"/>
  <c r="C96" i="91"/>
  <c r="D96" i="91"/>
  <c r="E96" i="91"/>
  <c r="F96" i="91"/>
  <c r="G96" i="91"/>
  <c r="A97" i="91"/>
  <c r="B97" i="91"/>
  <c r="C97" i="91"/>
  <c r="A164" i="90"/>
  <c r="B164" i="90"/>
  <c r="C164" i="90"/>
  <c r="D164" i="90"/>
  <c r="E164" i="90"/>
  <c r="F164" i="90"/>
  <c r="G164" i="90"/>
  <c r="A165" i="90"/>
  <c r="B165" i="90"/>
  <c r="C165" i="90"/>
  <c r="A166" i="90"/>
  <c r="C166" i="90"/>
  <c r="D166" i="90"/>
  <c r="E166" i="90"/>
  <c r="F166" i="90"/>
  <c r="G166" i="90"/>
  <c r="A167" i="90"/>
  <c r="B167" i="90"/>
  <c r="C167" i="90"/>
  <c r="D167" i="90"/>
  <c r="E167" i="90"/>
  <c r="F167" i="90"/>
  <c r="G167" i="90"/>
  <c r="A168" i="90"/>
  <c r="B168" i="90"/>
  <c r="C168" i="90"/>
  <c r="D168" i="90"/>
  <c r="E168" i="90"/>
  <c r="F168" i="90"/>
  <c r="G168" i="90"/>
  <c r="A169" i="90"/>
  <c r="B169" i="90"/>
  <c r="C169" i="90"/>
  <c r="D169" i="90"/>
  <c r="E169" i="90"/>
  <c r="F169" i="90"/>
  <c r="G169" i="90"/>
  <c r="A170" i="90"/>
  <c r="B170" i="90"/>
  <c r="C170" i="90"/>
  <c r="A219" i="81"/>
  <c r="B219" i="81"/>
  <c r="C219" i="81"/>
  <c r="D219" i="81"/>
  <c r="E219" i="81"/>
  <c r="F219" i="81"/>
  <c r="G219" i="81"/>
  <c r="A220" i="81"/>
  <c r="B220" i="81"/>
  <c r="C220" i="81"/>
  <c r="A221" i="81"/>
  <c r="C221" i="81"/>
  <c r="D221" i="81"/>
  <c r="E221" i="81"/>
  <c r="F221" i="81"/>
  <c r="G221" i="81"/>
  <c r="A222" i="81"/>
  <c r="B222" i="81"/>
  <c r="C222" i="81"/>
  <c r="D222" i="81"/>
  <c r="E222" i="81"/>
  <c r="F222" i="81"/>
  <c r="G222" i="81"/>
  <c r="A223" i="81"/>
  <c r="B223" i="81"/>
  <c r="C223" i="81"/>
  <c r="D223" i="81"/>
  <c r="E223" i="81"/>
  <c r="F223" i="81"/>
  <c r="G223" i="81"/>
  <c r="A224" i="81"/>
  <c r="C224" i="81"/>
  <c r="D224" i="81"/>
  <c r="E224" i="81"/>
  <c r="F224" i="81"/>
  <c r="G224" i="81"/>
  <c r="A225" i="81"/>
  <c r="B225" i="81"/>
  <c r="C225" i="81"/>
  <c r="A200" i="80"/>
  <c r="C200" i="80"/>
  <c r="D200" i="80"/>
  <c r="E200" i="80"/>
  <c r="F200" i="80"/>
  <c r="G200" i="80"/>
  <c r="A201" i="80"/>
  <c r="B201" i="80"/>
  <c r="C201" i="80"/>
  <c r="A202" i="80"/>
  <c r="C202" i="80"/>
  <c r="D202" i="80"/>
  <c r="E202" i="80"/>
  <c r="F202" i="80"/>
  <c r="G202" i="80"/>
  <c r="A203" i="80"/>
  <c r="B203" i="80"/>
  <c r="C203" i="80"/>
  <c r="D203" i="80"/>
  <c r="E203" i="80"/>
  <c r="F203" i="80"/>
  <c r="G203" i="80"/>
  <c r="A204" i="80"/>
  <c r="B204" i="80"/>
  <c r="C204" i="80"/>
  <c r="D204" i="80"/>
  <c r="E204" i="80"/>
  <c r="F204" i="80"/>
  <c r="G204" i="80"/>
  <c r="A205" i="80"/>
  <c r="C205" i="80"/>
  <c r="D205" i="80"/>
  <c r="E205" i="80"/>
  <c r="F205" i="80"/>
  <c r="G205" i="80"/>
  <c r="A206" i="80"/>
  <c r="B206" i="80"/>
  <c r="C206" i="80"/>
  <c r="A120" i="82"/>
  <c r="C120" i="82"/>
  <c r="D120" i="82"/>
  <c r="E120" i="82"/>
  <c r="F120" i="82"/>
  <c r="G120" i="82"/>
  <c r="A121" i="82"/>
  <c r="B121" i="82"/>
  <c r="C121" i="82"/>
  <c r="D121" i="82"/>
  <c r="E121" i="82"/>
  <c r="F121" i="82"/>
  <c r="G121" i="82"/>
  <c r="A122" i="82"/>
  <c r="C122" i="82"/>
  <c r="A123" i="82"/>
  <c r="B123" i="82"/>
  <c r="C123" i="82"/>
  <c r="D123" i="82"/>
  <c r="E123" i="82"/>
  <c r="F123" i="82"/>
  <c r="G123" i="82"/>
  <c r="A124" i="82"/>
  <c r="B124" i="82"/>
  <c r="C124" i="82"/>
  <c r="D124" i="82"/>
  <c r="E124" i="82"/>
  <c r="F124" i="82"/>
  <c r="G124" i="82"/>
  <c r="A125" i="82"/>
  <c r="C125" i="82"/>
  <c r="D125" i="82"/>
  <c r="E125" i="82"/>
  <c r="F125" i="82"/>
  <c r="G125" i="82"/>
  <c r="A126" i="82"/>
  <c r="B126" i="82"/>
  <c r="C126" i="82"/>
  <c r="D126" i="82"/>
  <c r="E126" i="82"/>
  <c r="F126" i="82"/>
  <c r="G126" i="82"/>
  <c r="A40" i="89"/>
  <c r="C40" i="89"/>
  <c r="A41" i="89"/>
  <c r="B41" i="89"/>
  <c r="C41" i="89"/>
  <c r="D41" i="89"/>
  <c r="E41" i="89"/>
  <c r="F41" i="89"/>
  <c r="G41" i="89"/>
  <c r="A42" i="89"/>
  <c r="C42" i="89"/>
  <c r="D42" i="89"/>
  <c r="E42" i="89"/>
  <c r="F42" i="89"/>
  <c r="G42" i="89"/>
  <c r="A43" i="89"/>
  <c r="B43" i="89"/>
  <c r="C43" i="89"/>
  <c r="D43" i="89"/>
  <c r="E43" i="89"/>
  <c r="F43" i="89"/>
  <c r="G43" i="89"/>
  <c r="A44" i="89"/>
  <c r="B44" i="89"/>
  <c r="C44" i="89"/>
  <c r="D44" i="89"/>
  <c r="E44" i="89"/>
  <c r="F44" i="89"/>
  <c r="G44" i="89"/>
  <c r="A45" i="89"/>
  <c r="C45" i="89"/>
  <c r="A46" i="89"/>
  <c r="B46" i="89"/>
  <c r="C46" i="89"/>
  <c r="D46" i="89"/>
  <c r="E46" i="89"/>
  <c r="F46" i="89"/>
  <c r="G46" i="89"/>
  <c r="A56" i="88"/>
  <c r="C56" i="88"/>
  <c r="D56" i="88"/>
  <c r="E56" i="88"/>
  <c r="F56" i="88"/>
  <c r="G56" i="88"/>
  <c r="A57" i="88"/>
  <c r="B57" i="88"/>
  <c r="C57" i="88"/>
  <c r="A58" i="88"/>
  <c r="C58" i="88"/>
  <c r="D58" i="88"/>
  <c r="E58" i="88"/>
  <c r="F58" i="88"/>
  <c r="G58" i="88"/>
  <c r="A59" i="88"/>
  <c r="B59" i="88"/>
  <c r="C59" i="88"/>
  <c r="D59" i="88"/>
  <c r="E59" i="88"/>
  <c r="F59" i="88"/>
  <c r="G59" i="88"/>
  <c r="A60" i="88"/>
  <c r="B60" i="88"/>
  <c r="C60" i="88"/>
  <c r="D60" i="88"/>
  <c r="E60" i="88"/>
  <c r="F60" i="88"/>
  <c r="G60" i="88"/>
  <c r="A61" i="88"/>
  <c r="C61" i="88"/>
  <c r="D61" i="88"/>
  <c r="E61" i="88"/>
  <c r="F61" i="88"/>
  <c r="G61" i="88"/>
  <c r="A62" i="88"/>
  <c r="B62" i="88"/>
  <c r="C62" i="88"/>
  <c r="A65" i="87"/>
  <c r="C65" i="87"/>
  <c r="D65" i="87"/>
  <c r="E65" i="87"/>
  <c r="F65" i="87"/>
  <c r="G65" i="87"/>
  <c r="A66" i="87"/>
  <c r="B66" i="87"/>
  <c r="C66" i="87"/>
  <c r="A67" i="87"/>
  <c r="C67" i="87"/>
  <c r="D67" i="87"/>
  <c r="E67" i="87"/>
  <c r="F67" i="87"/>
  <c r="G67" i="87"/>
  <c r="A68" i="87"/>
  <c r="B68" i="87"/>
  <c r="C68" i="87"/>
  <c r="D68" i="87"/>
  <c r="E68" i="87"/>
  <c r="F68" i="87"/>
  <c r="G68" i="87"/>
  <c r="A69" i="87"/>
  <c r="B69" i="87"/>
  <c r="C69" i="87"/>
  <c r="D69" i="87"/>
  <c r="E69" i="87"/>
  <c r="F69" i="87"/>
  <c r="G69" i="87"/>
  <c r="A70" i="87"/>
  <c r="B70" i="87"/>
  <c r="C70" i="87"/>
  <c r="D70" i="87"/>
  <c r="E70" i="87"/>
  <c r="F70" i="87"/>
  <c r="G70" i="87"/>
  <c r="A71" i="87"/>
  <c r="B71" i="87"/>
  <c r="C71" i="87"/>
  <c r="A7" i="87"/>
  <c r="C7" i="87"/>
  <c r="A8" i="87"/>
  <c r="C8" i="87"/>
  <c r="A9" i="87"/>
  <c r="C9" i="87"/>
  <c r="I9" i="87"/>
  <c r="J9" i="87"/>
  <c r="K9" i="87"/>
  <c r="L9" i="87"/>
  <c r="M9" i="87"/>
  <c r="N9" i="87"/>
  <c r="A10" i="87"/>
  <c r="C10" i="87"/>
  <c r="D10" i="87"/>
  <c r="E10" i="87"/>
  <c r="F10" i="87"/>
  <c r="G10" i="87"/>
  <c r="H10" i="87"/>
  <c r="I10" i="87"/>
  <c r="J10" i="87"/>
  <c r="K10" i="87"/>
  <c r="L10" i="87"/>
  <c r="M10" i="87"/>
  <c r="N10" i="87"/>
  <c r="A3" i="87"/>
  <c r="A3" i="88"/>
  <c r="A7" i="88"/>
  <c r="C7" i="88"/>
  <c r="D7" i="88"/>
  <c r="E7" i="88"/>
  <c r="F7" i="88"/>
  <c r="G7" i="88"/>
  <c r="H7" i="88"/>
  <c r="I7" i="88"/>
  <c r="J7" i="88"/>
  <c r="K7" i="88"/>
  <c r="L7" i="88"/>
  <c r="M7" i="88"/>
  <c r="N7" i="88"/>
  <c r="A8" i="88"/>
  <c r="C8" i="88"/>
  <c r="A9" i="88"/>
  <c r="C9" i="88"/>
  <c r="A10" i="88"/>
  <c r="C10" i="88"/>
  <c r="I10" i="88"/>
  <c r="J10" i="88"/>
  <c r="K10" i="88"/>
  <c r="L10" i="88"/>
  <c r="M10" i="88"/>
  <c r="N10" i="88"/>
  <c r="A7" i="89"/>
  <c r="C7" i="89"/>
  <c r="A8" i="89"/>
  <c r="C8" i="89"/>
  <c r="A9" i="89"/>
  <c r="C9" i="89"/>
  <c r="I9" i="89"/>
  <c r="J9" i="89"/>
  <c r="K9" i="89"/>
  <c r="L9" i="89"/>
  <c r="M9" i="89"/>
  <c r="N9" i="89"/>
  <c r="A10" i="89"/>
  <c r="C10" i="89"/>
  <c r="D10" i="89"/>
  <c r="E10" i="89"/>
  <c r="F10" i="89"/>
  <c r="G10" i="89"/>
  <c r="H10" i="89"/>
  <c r="I10" i="89"/>
  <c r="J10" i="89"/>
  <c r="K10" i="89"/>
  <c r="L10" i="89"/>
  <c r="M10" i="89"/>
  <c r="N10" i="89"/>
  <c r="A6" i="82"/>
  <c r="C6" i="82"/>
  <c r="D6" i="82"/>
  <c r="E6" i="82"/>
  <c r="F6" i="82"/>
  <c r="G6" i="82"/>
  <c r="H6" i="82"/>
  <c r="I6" i="82"/>
  <c r="J6" i="82"/>
  <c r="K6" i="82"/>
  <c r="L6" i="82"/>
  <c r="M6" i="82"/>
  <c r="N6" i="82"/>
  <c r="A7" i="82"/>
  <c r="C7" i="82"/>
  <c r="A8" i="82"/>
  <c r="C8" i="82"/>
  <c r="A9" i="82"/>
  <c r="C9" i="82"/>
  <c r="I9" i="82"/>
  <c r="J9" i="82"/>
  <c r="K9" i="82"/>
  <c r="L9" i="82"/>
  <c r="M9" i="82"/>
  <c r="N9" i="82"/>
  <c r="A6" i="80"/>
  <c r="C6" i="80"/>
  <c r="D6" i="80"/>
  <c r="E6" i="80"/>
  <c r="F6" i="80"/>
  <c r="G6" i="80"/>
  <c r="H6" i="80"/>
  <c r="I6" i="80"/>
  <c r="J6" i="80"/>
  <c r="K6" i="80"/>
  <c r="L6" i="80"/>
  <c r="M6" i="80"/>
  <c r="N6" i="80"/>
  <c r="A7" i="80"/>
  <c r="C7" i="80"/>
  <c r="A8" i="80"/>
  <c r="C8" i="80"/>
  <c r="A9" i="80"/>
  <c r="C9" i="80"/>
  <c r="I9" i="80"/>
  <c r="J9" i="80"/>
  <c r="K9" i="80"/>
  <c r="L9" i="80"/>
  <c r="M9" i="80"/>
  <c r="N9" i="80"/>
  <c r="A6" i="81"/>
  <c r="C6" i="81"/>
  <c r="D6" i="81"/>
  <c r="E6" i="81"/>
  <c r="F6" i="81"/>
  <c r="G6" i="81"/>
  <c r="H6" i="81"/>
  <c r="I6" i="81"/>
  <c r="J6" i="81"/>
  <c r="K6" i="81"/>
  <c r="L6" i="81"/>
  <c r="M6" i="81"/>
  <c r="N6" i="81"/>
  <c r="A7" i="81"/>
  <c r="C7" i="81"/>
  <c r="A8" i="81"/>
  <c r="C8" i="81"/>
  <c r="A9" i="81"/>
  <c r="C9" i="81"/>
  <c r="I9" i="81"/>
  <c r="J9" i="81"/>
  <c r="K9" i="81"/>
  <c r="L9" i="81"/>
  <c r="M9" i="81"/>
  <c r="N9" i="81"/>
  <c r="A6" i="91"/>
  <c r="C6" i="91"/>
  <c r="D6" i="91"/>
  <c r="E6" i="91"/>
  <c r="F6" i="91"/>
  <c r="G6" i="91"/>
  <c r="H6" i="91"/>
  <c r="I6" i="91"/>
  <c r="J6" i="91"/>
  <c r="K6" i="91"/>
  <c r="L6" i="91"/>
  <c r="M6" i="91"/>
  <c r="N6" i="91"/>
  <c r="A7" i="91"/>
  <c r="C7" i="91"/>
  <c r="A8" i="91"/>
  <c r="C8" i="91"/>
  <c r="A9" i="91"/>
  <c r="C9" i="91"/>
  <c r="I9" i="91"/>
  <c r="J9" i="91"/>
  <c r="K9" i="91"/>
  <c r="L9" i="91"/>
  <c r="M9" i="91"/>
  <c r="N9" i="91"/>
  <c r="A7" i="90"/>
  <c r="C7" i="90"/>
  <c r="A8" i="90"/>
  <c r="C8" i="90"/>
  <c r="A9" i="90"/>
  <c r="C9" i="90"/>
  <c r="I9" i="90"/>
  <c r="J9" i="90"/>
  <c r="K9" i="90"/>
  <c r="L9" i="90"/>
  <c r="M9" i="90"/>
  <c r="N9" i="90"/>
  <c r="A10" i="90"/>
  <c r="C10" i="90"/>
  <c r="D10" i="90"/>
  <c r="E10" i="90"/>
  <c r="F10" i="90"/>
  <c r="G10" i="90"/>
  <c r="H10" i="90"/>
  <c r="I10" i="90"/>
  <c r="J10" i="90"/>
  <c r="K10" i="90"/>
  <c r="L10" i="90"/>
  <c r="M10" i="90"/>
  <c r="N10" i="90"/>
  <c r="A3" i="91"/>
  <c r="A9" i="83"/>
  <c r="A6" i="83"/>
  <c r="C6" i="83"/>
  <c r="D6" i="83"/>
  <c r="E6" i="83"/>
  <c r="F6" i="83"/>
  <c r="G6" i="83"/>
  <c r="H6" i="83"/>
  <c r="I6" i="83"/>
  <c r="J6" i="83"/>
  <c r="K6" i="83"/>
  <c r="L6" i="83"/>
  <c r="M6" i="83"/>
  <c r="N6" i="83"/>
  <c r="A7" i="83"/>
  <c r="C7" i="83"/>
  <c r="A8" i="83"/>
  <c r="C8" i="83"/>
  <c r="C9" i="83"/>
  <c r="I9" i="83"/>
  <c r="J9" i="83"/>
  <c r="K9" i="83"/>
  <c r="L9" i="83"/>
  <c r="M9" i="83"/>
  <c r="N9" i="83"/>
  <c r="A3" i="83"/>
  <c r="A49" i="92"/>
  <c r="C49" i="92"/>
  <c r="D49" i="92"/>
  <c r="E49" i="92"/>
  <c r="F49" i="92"/>
  <c r="G49" i="92"/>
  <c r="A50" i="92"/>
  <c r="B50" i="92"/>
  <c r="C50" i="92"/>
  <c r="A51" i="92"/>
  <c r="C51" i="92"/>
  <c r="D51" i="92"/>
  <c r="E51" i="92"/>
  <c r="F51" i="92"/>
  <c r="G51" i="92"/>
  <c r="A52" i="92"/>
  <c r="B52" i="92"/>
  <c r="C52" i="92"/>
  <c r="D52" i="92"/>
  <c r="E52" i="92"/>
  <c r="F52" i="92"/>
  <c r="G52" i="92"/>
  <c r="A53" i="92"/>
  <c r="B53" i="92"/>
  <c r="C53" i="92"/>
  <c r="D53" i="92"/>
  <c r="E53" i="92"/>
  <c r="F53" i="92"/>
  <c r="G53" i="92"/>
  <c r="A54" i="92"/>
  <c r="C54" i="92"/>
  <c r="D54" i="92"/>
  <c r="E54" i="92"/>
  <c r="F54" i="92"/>
  <c r="G54" i="92"/>
  <c r="A55" i="92"/>
  <c r="B55" i="92"/>
  <c r="C55" i="92"/>
  <c r="A6" i="92"/>
  <c r="C6" i="92"/>
  <c r="A7" i="92"/>
  <c r="C7" i="92"/>
  <c r="A8" i="92"/>
  <c r="C8" i="92"/>
  <c r="I8" i="92"/>
  <c r="J8" i="92"/>
  <c r="K8" i="92"/>
  <c r="L8" i="92"/>
  <c r="M8" i="92"/>
  <c r="N8" i="92"/>
  <c r="A9" i="92"/>
  <c r="C9" i="92"/>
  <c r="D9" i="92"/>
  <c r="E9" i="92"/>
  <c r="F9" i="92"/>
  <c r="G9" i="92"/>
  <c r="H9" i="92"/>
  <c r="I9" i="92"/>
  <c r="J9" i="92"/>
  <c r="K9" i="92"/>
  <c r="L9" i="92"/>
  <c r="M9" i="92"/>
  <c r="N9" i="92"/>
  <c r="A3" i="92"/>
  <c r="A51" i="84" l="1"/>
  <c r="B51" i="84"/>
  <c r="C51" i="84"/>
  <c r="D51" i="84"/>
  <c r="E51" i="84"/>
  <c r="F51" i="84"/>
  <c r="G51" i="84"/>
  <c r="A48" i="84"/>
  <c r="C48" i="84"/>
  <c r="D48" i="84"/>
  <c r="E48" i="84"/>
  <c r="F48" i="84"/>
  <c r="G48" i="84"/>
  <c r="A49" i="84"/>
  <c r="B49" i="84"/>
  <c r="C49" i="84"/>
  <c r="D49" i="84"/>
  <c r="E49" i="84"/>
  <c r="F49" i="84"/>
  <c r="G49" i="84"/>
  <c r="A50" i="84"/>
  <c r="C50" i="84"/>
  <c r="D50" i="84"/>
  <c r="E50" i="84"/>
  <c r="F50" i="84"/>
  <c r="G50" i="84"/>
  <c r="A52" i="84"/>
  <c r="B52" i="84"/>
  <c r="C52" i="84"/>
  <c r="D52" i="84"/>
  <c r="E52" i="84"/>
  <c r="F52" i="84"/>
  <c r="G52" i="84"/>
  <c r="A53" i="84"/>
  <c r="C53" i="84"/>
  <c r="D53" i="84"/>
  <c r="E53" i="84"/>
  <c r="F53" i="84"/>
  <c r="G53" i="84"/>
  <c r="A54" i="84"/>
  <c r="B54" i="84"/>
  <c r="C54" i="84"/>
  <c r="D54" i="84"/>
  <c r="E54" i="84"/>
  <c r="F54" i="84"/>
  <c r="G54" i="84"/>
  <c r="A7" i="84"/>
  <c r="C7" i="84"/>
  <c r="D6" i="84"/>
  <c r="E6" i="84"/>
  <c r="F6" i="84"/>
  <c r="G6" i="84"/>
  <c r="H6" i="84"/>
  <c r="I6" i="84"/>
  <c r="J6" i="84"/>
  <c r="K6" i="84"/>
  <c r="L6" i="84"/>
  <c r="M6" i="84"/>
  <c r="N6" i="84"/>
  <c r="A8" i="84"/>
  <c r="C8" i="84"/>
  <c r="D7" i="84"/>
  <c r="E7" i="84"/>
  <c r="F7" i="84"/>
  <c r="G7" i="84"/>
  <c r="H7" i="84"/>
  <c r="I7" i="84"/>
  <c r="J7" i="84"/>
  <c r="K7" i="84"/>
  <c r="L7" i="84"/>
  <c r="M7" i="84"/>
  <c r="N7" i="84"/>
  <c r="A9" i="84"/>
  <c r="C9" i="84"/>
  <c r="D8" i="84"/>
  <c r="E8" i="84"/>
  <c r="F8" i="84"/>
  <c r="G8" i="84"/>
  <c r="H8" i="84"/>
  <c r="I8" i="84"/>
  <c r="J8" i="84"/>
  <c r="K8" i="84"/>
  <c r="L8" i="84"/>
  <c r="M8" i="84"/>
  <c r="N8" i="84"/>
  <c r="A10" i="84"/>
  <c r="I9" i="84"/>
  <c r="J9" i="84"/>
  <c r="K9" i="84"/>
  <c r="L9" i="84"/>
  <c r="M9" i="84"/>
  <c r="N9" i="84"/>
  <c r="A10" i="86"/>
  <c r="C9" i="86"/>
  <c r="A9" i="86"/>
  <c r="C8" i="86"/>
  <c r="A8" i="86"/>
  <c r="C7" i="86"/>
  <c r="A7" i="86"/>
  <c r="C6" i="86"/>
  <c r="A6" i="86"/>
  <c r="A116" i="86"/>
  <c r="B116" i="86"/>
  <c r="C116" i="86"/>
  <c r="D116" i="86"/>
  <c r="E116" i="86"/>
  <c r="F116" i="86"/>
  <c r="G116" i="86"/>
  <c r="A117" i="86"/>
  <c r="B117" i="86"/>
  <c r="C117" i="86"/>
  <c r="A118" i="86"/>
  <c r="C118" i="86"/>
  <c r="D118" i="86"/>
  <c r="E118" i="86"/>
  <c r="F118" i="86"/>
  <c r="G118" i="86"/>
  <c r="A119" i="86"/>
  <c r="B119" i="86"/>
  <c r="C119" i="86"/>
  <c r="D119" i="86"/>
  <c r="E119" i="86"/>
  <c r="F119" i="86"/>
  <c r="G119" i="86"/>
  <c r="A120" i="86"/>
  <c r="B120" i="86"/>
  <c r="C120" i="86"/>
  <c r="D120" i="86"/>
  <c r="E120" i="86"/>
  <c r="F120" i="86"/>
  <c r="G120" i="86"/>
  <c r="A121" i="86"/>
  <c r="B121" i="86"/>
  <c r="C121" i="86"/>
  <c r="D121" i="86"/>
  <c r="E121" i="86"/>
  <c r="F121" i="86"/>
  <c r="G121" i="86"/>
  <c r="A122" i="86"/>
  <c r="B122" i="86"/>
  <c r="C122" i="86"/>
  <c r="A123" i="86"/>
  <c r="B123" i="86"/>
  <c r="C123" i="86"/>
  <c r="D123" i="86"/>
  <c r="E123" i="86"/>
  <c r="F123" i="86"/>
  <c r="G123" i="86"/>
  <c r="A348" i="75"/>
  <c r="B348" i="75"/>
  <c r="C348" i="75"/>
  <c r="D348" i="75"/>
  <c r="E348" i="75"/>
  <c r="F348" i="75"/>
  <c r="G348" i="75"/>
  <c r="A349" i="75"/>
  <c r="B349" i="75"/>
  <c r="C349" i="75"/>
  <c r="A350" i="75"/>
  <c r="C350" i="75"/>
  <c r="D350" i="75"/>
  <c r="E350" i="75"/>
  <c r="F350" i="75"/>
  <c r="G350" i="75"/>
  <c r="A351" i="75"/>
  <c r="B351" i="75"/>
  <c r="C351" i="75"/>
  <c r="D351" i="75"/>
  <c r="E351" i="75"/>
  <c r="F351" i="75"/>
  <c r="G351" i="75"/>
  <c r="A352" i="75"/>
  <c r="B352" i="75"/>
  <c r="C352" i="75"/>
  <c r="D352" i="75"/>
  <c r="E352" i="75"/>
  <c r="F352" i="75"/>
  <c r="G352" i="75"/>
  <c r="A353" i="75"/>
  <c r="C353" i="75"/>
  <c r="D353" i="75"/>
  <c r="E353" i="75"/>
  <c r="F353" i="75"/>
  <c r="G353" i="75"/>
  <c r="A354" i="75"/>
  <c r="B354" i="75"/>
  <c r="C354" i="75"/>
  <c r="A355" i="75"/>
  <c r="B355" i="75"/>
  <c r="C355" i="75"/>
  <c r="D355" i="75"/>
  <c r="E355" i="75"/>
  <c r="F355" i="75"/>
  <c r="G355" i="75"/>
  <c r="K263" i="75"/>
  <c r="K264" i="75"/>
  <c r="K265" i="75"/>
  <c r="K266" i="75"/>
  <c r="K267" i="75"/>
  <c r="K268" i="75"/>
  <c r="K269" i="75"/>
  <c r="K270" i="75"/>
  <c r="K271" i="75"/>
  <c r="L85" i="75"/>
  <c r="M85" i="75"/>
  <c r="N85" i="75"/>
  <c r="O85" i="75"/>
  <c r="L86" i="75"/>
  <c r="M86" i="75"/>
  <c r="N86" i="75"/>
  <c r="O86" i="75"/>
  <c r="P86" i="75"/>
  <c r="L87" i="75"/>
  <c r="M87" i="75"/>
  <c r="N87" i="75"/>
  <c r="O87" i="75"/>
  <c r="P87" i="75" s="1"/>
  <c r="L88" i="75"/>
  <c r="M88" i="75"/>
  <c r="N88" i="75"/>
  <c r="O88" i="75"/>
  <c r="P88" i="75" s="1"/>
  <c r="L89" i="75"/>
  <c r="M89" i="75"/>
  <c r="N89" i="75"/>
  <c r="O89" i="75"/>
  <c r="P89" i="75" s="1"/>
  <c r="L90" i="75"/>
  <c r="M90" i="75"/>
  <c r="N90" i="75"/>
  <c r="O90" i="75"/>
  <c r="P90" i="75" s="1"/>
  <c r="L91" i="75"/>
  <c r="M91" i="75"/>
  <c r="N91" i="75"/>
  <c r="O91" i="75"/>
  <c r="P91" i="75" s="1"/>
  <c r="L92" i="75"/>
  <c r="M92" i="75"/>
  <c r="N92" i="75"/>
  <c r="O92" i="75"/>
  <c r="L93" i="75"/>
  <c r="M93" i="75"/>
  <c r="N93" i="75"/>
  <c r="O93" i="75"/>
  <c r="L94" i="75"/>
  <c r="M94" i="75"/>
  <c r="N94" i="75"/>
  <c r="O94" i="75"/>
  <c r="P94" i="75"/>
  <c r="L95" i="75"/>
  <c r="M95" i="75"/>
  <c r="N95" i="75"/>
  <c r="O95" i="75"/>
  <c r="P95" i="75" s="1"/>
  <c r="L96" i="75"/>
  <c r="M96" i="75"/>
  <c r="N96" i="75"/>
  <c r="O96" i="75"/>
  <c r="P96" i="75" s="1"/>
  <c r="L97" i="75"/>
  <c r="M97" i="75"/>
  <c r="N97" i="75"/>
  <c r="O97" i="75"/>
  <c r="P97" i="75" s="1"/>
  <c r="L78" i="75"/>
  <c r="M78" i="75"/>
  <c r="N78" i="75"/>
  <c r="O78" i="75"/>
  <c r="L79" i="75"/>
  <c r="M79" i="75"/>
  <c r="N79" i="75"/>
  <c r="O79" i="75"/>
  <c r="P79" i="75"/>
  <c r="L80" i="75"/>
  <c r="M80" i="75"/>
  <c r="N80" i="75"/>
  <c r="O80" i="75"/>
  <c r="P80" i="75" s="1"/>
  <c r="L71" i="75"/>
  <c r="M71" i="75"/>
  <c r="N71" i="75"/>
  <c r="O71" i="75"/>
  <c r="P71" i="75"/>
  <c r="A7" i="75"/>
  <c r="C7" i="75"/>
  <c r="D6" i="75"/>
  <c r="E6" i="75"/>
  <c r="F6" i="75"/>
  <c r="G6" i="75"/>
  <c r="H6" i="75"/>
  <c r="I6" i="75"/>
  <c r="J6" i="75"/>
  <c r="K6" i="75"/>
  <c r="L6" i="75"/>
  <c r="M6" i="75"/>
  <c r="N6" i="75"/>
  <c r="A8" i="75"/>
  <c r="C8" i="75"/>
  <c r="D7" i="75"/>
  <c r="E7" i="75"/>
  <c r="F7" i="75"/>
  <c r="G7" i="75"/>
  <c r="H7" i="75"/>
  <c r="I7" i="75"/>
  <c r="J7" i="75"/>
  <c r="K7" i="75"/>
  <c r="L7" i="75"/>
  <c r="M7" i="75"/>
  <c r="N7" i="75"/>
  <c r="A9" i="75"/>
  <c r="C9" i="75"/>
  <c r="D8" i="75"/>
  <c r="E8" i="75"/>
  <c r="F8" i="75"/>
  <c r="G8" i="75"/>
  <c r="H8" i="75"/>
  <c r="I8" i="75"/>
  <c r="J8" i="75"/>
  <c r="K8" i="75"/>
  <c r="L8" i="75"/>
  <c r="M8" i="75"/>
  <c r="N8" i="75"/>
  <c r="A10" i="75"/>
  <c r="C10" i="75"/>
  <c r="D9" i="75"/>
  <c r="E9" i="75"/>
  <c r="F9" i="75"/>
  <c r="G9" i="75"/>
  <c r="H9" i="75"/>
  <c r="I9" i="75"/>
  <c r="J9" i="75"/>
  <c r="K9" i="75"/>
  <c r="L9" i="75"/>
  <c r="M9" i="75"/>
  <c r="N9" i="75"/>
  <c r="K81" i="30"/>
  <c r="L81" i="30"/>
  <c r="M81" i="30"/>
  <c r="N81" i="30"/>
  <c r="O81" i="30"/>
  <c r="P81" i="30" s="1"/>
  <c r="K82" i="30"/>
  <c r="L82" i="30"/>
  <c r="M82" i="30"/>
  <c r="N82" i="30"/>
  <c r="O82" i="30"/>
  <c r="P82" i="30"/>
  <c r="K19" i="30"/>
  <c r="L19" i="30"/>
  <c r="M19" i="30"/>
  <c r="N19" i="30"/>
  <c r="O19" i="30"/>
  <c r="P19" i="30"/>
  <c r="A86" i="30"/>
  <c r="B86" i="30"/>
  <c r="C86" i="30"/>
  <c r="A87" i="30"/>
  <c r="B87" i="30"/>
  <c r="C87" i="30"/>
  <c r="A88" i="30"/>
  <c r="C88" i="30"/>
  <c r="A89" i="30"/>
  <c r="B89" i="30"/>
  <c r="C89" i="30"/>
  <c r="A90" i="30"/>
  <c r="B90" i="30"/>
  <c r="C90" i="30"/>
  <c r="A91" i="30"/>
  <c r="C91" i="30"/>
  <c r="A92" i="30"/>
  <c r="B92" i="30"/>
  <c r="C92" i="30"/>
  <c r="A7" i="30"/>
  <c r="C7" i="30"/>
  <c r="A8" i="30"/>
  <c r="C8" i="30"/>
  <c r="A9" i="30"/>
  <c r="C9" i="30"/>
  <c r="A10" i="30"/>
  <c r="C10" i="30"/>
  <c r="O344" i="75"/>
  <c r="N344" i="75"/>
  <c r="L344" i="75"/>
  <c r="M344" i="75"/>
  <c r="O342" i="75"/>
  <c r="N342" i="75"/>
  <c r="L342" i="75"/>
  <c r="K342" i="75"/>
  <c r="O26" i="86"/>
  <c r="N26" i="86"/>
  <c r="L26" i="86"/>
  <c r="M26" i="86"/>
  <c r="O341" i="75"/>
  <c r="N341" i="75"/>
  <c r="L341" i="75"/>
  <c r="M341" i="75"/>
  <c r="O55" i="75"/>
  <c r="N55" i="75"/>
  <c r="L55" i="75"/>
  <c r="O42" i="30"/>
  <c r="N42" i="30"/>
  <c r="L42" i="30"/>
  <c r="K42" i="30"/>
  <c r="P78" i="75" l="1"/>
  <c r="P93" i="75"/>
  <c r="P92" i="75"/>
  <c r="P85" i="75"/>
  <c r="M42" i="30"/>
  <c r="P42" i="30" s="1"/>
  <c r="P344" i="75"/>
  <c r="K344" i="75"/>
  <c r="M342" i="75"/>
  <c r="P342" i="75" s="1"/>
  <c r="P26" i="86"/>
  <c r="K26" i="86"/>
  <c r="P341" i="75"/>
  <c r="K341" i="75"/>
  <c r="M55" i="75"/>
  <c r="P55" i="75" s="1"/>
  <c r="K106" i="82" l="1"/>
  <c r="O115" i="82"/>
  <c r="N115" i="82"/>
  <c r="L115" i="82"/>
  <c r="M115" i="82"/>
  <c r="O114" i="82"/>
  <c r="N114" i="82"/>
  <c r="L114" i="82"/>
  <c r="M114" i="82"/>
  <c r="O113" i="82"/>
  <c r="N113" i="82"/>
  <c r="L113" i="82"/>
  <c r="K113" i="82"/>
  <c r="O112" i="82"/>
  <c r="N112" i="82"/>
  <c r="L112" i="82"/>
  <c r="K112" i="82"/>
  <c r="N110" i="82"/>
  <c r="O111" i="82"/>
  <c r="N111" i="82"/>
  <c r="L111" i="82"/>
  <c r="M111" i="82"/>
  <c r="O106" i="82"/>
  <c r="K107" i="82"/>
  <c r="L107" i="82"/>
  <c r="N107" i="82"/>
  <c r="O107" i="82"/>
  <c r="M108" i="82"/>
  <c r="L108" i="82"/>
  <c r="N108" i="82"/>
  <c r="O108" i="82"/>
  <c r="K109" i="82"/>
  <c r="L109" i="82"/>
  <c r="N109" i="82"/>
  <c r="O109" i="82"/>
  <c r="L110" i="82"/>
  <c r="O110" i="82"/>
  <c r="O104" i="82"/>
  <c r="N104" i="82"/>
  <c r="L104" i="82"/>
  <c r="M104" i="82"/>
  <c r="O103" i="82"/>
  <c r="N103" i="82"/>
  <c r="L103" i="82"/>
  <c r="M103" i="82"/>
  <c r="O102" i="82"/>
  <c r="N102" i="82"/>
  <c r="L102" i="82"/>
  <c r="K102" i="82"/>
  <c r="O101" i="82"/>
  <c r="N101" i="82"/>
  <c r="L101" i="82"/>
  <c r="K101" i="82"/>
  <c r="O100" i="82"/>
  <c r="N100" i="82"/>
  <c r="L100" i="82"/>
  <c r="M100" i="82"/>
  <c r="O99" i="82"/>
  <c r="N99" i="82"/>
  <c r="L99" i="82"/>
  <c r="M99" i="82"/>
  <c r="O98" i="82"/>
  <c r="L98" i="82"/>
  <c r="N98" i="82"/>
  <c r="O97" i="82"/>
  <c r="N97" i="82"/>
  <c r="L97" i="82"/>
  <c r="K97" i="82"/>
  <c r="O96" i="82"/>
  <c r="N96" i="82"/>
  <c r="L96" i="82"/>
  <c r="K96" i="82"/>
  <c r="O95" i="82"/>
  <c r="N95" i="82"/>
  <c r="L95" i="82"/>
  <c r="M95" i="82"/>
  <c r="K94" i="82"/>
  <c r="O93" i="82"/>
  <c r="N93" i="82"/>
  <c r="O92" i="82"/>
  <c r="N92" i="82"/>
  <c r="L92" i="82"/>
  <c r="K92" i="82"/>
  <c r="O90" i="82"/>
  <c r="L90" i="82"/>
  <c r="M90" i="82"/>
  <c r="O89" i="82"/>
  <c r="L88" i="82"/>
  <c r="O87" i="82"/>
  <c r="M86" i="82"/>
  <c r="L86" i="82"/>
  <c r="K85" i="82"/>
  <c r="O85" i="82"/>
  <c r="O84" i="82"/>
  <c r="N84" i="82"/>
  <c r="K83" i="82"/>
  <c r="O83" i="82"/>
  <c r="K82" i="82"/>
  <c r="K81" i="82"/>
  <c r="N80" i="82"/>
  <c r="O80" i="82"/>
  <c r="O79" i="82"/>
  <c r="N79" i="82"/>
  <c r="L79" i="82"/>
  <c r="K79" i="82"/>
  <c r="O78" i="82"/>
  <c r="L78" i="82"/>
  <c r="M78" i="82"/>
  <c r="O77" i="82"/>
  <c r="N77" i="82"/>
  <c r="L77" i="82"/>
  <c r="M77" i="82"/>
  <c r="O76" i="82"/>
  <c r="N76" i="82"/>
  <c r="L76" i="82"/>
  <c r="M76" i="82"/>
  <c r="O75" i="82"/>
  <c r="N75" i="82"/>
  <c r="L75" i="82"/>
  <c r="K75" i="82"/>
  <c r="O74" i="82"/>
  <c r="N74" i="82"/>
  <c r="L74" i="82"/>
  <c r="K74" i="82"/>
  <c r="O73" i="82"/>
  <c r="N73" i="82"/>
  <c r="L73" i="82"/>
  <c r="M73" i="82"/>
  <c r="O72" i="82"/>
  <c r="N72" i="82"/>
  <c r="L72" i="82"/>
  <c r="M72" i="82"/>
  <c r="O71" i="82"/>
  <c r="N71" i="82"/>
  <c r="L71" i="82"/>
  <c r="K71" i="82"/>
  <c r="O70" i="82"/>
  <c r="N70" i="82"/>
  <c r="L70" i="82"/>
  <c r="M70" i="82"/>
  <c r="O69" i="82"/>
  <c r="N69" i="82"/>
  <c r="L69" i="82"/>
  <c r="M69" i="82"/>
  <c r="O68" i="82"/>
  <c r="N68" i="82"/>
  <c r="L68" i="82"/>
  <c r="K68" i="82"/>
  <c r="O67" i="82"/>
  <c r="N67" i="82"/>
  <c r="L67" i="82"/>
  <c r="M67" i="82"/>
  <c r="O66" i="82"/>
  <c r="N66" i="82"/>
  <c r="L66" i="82"/>
  <c r="M66" i="82"/>
  <c r="O65" i="82"/>
  <c r="N65" i="82"/>
  <c r="L65" i="82"/>
  <c r="M65" i="82"/>
  <c r="O64" i="82"/>
  <c r="N64" i="82"/>
  <c r="L64" i="82"/>
  <c r="M64" i="82"/>
  <c r="O63" i="82"/>
  <c r="N63" i="82"/>
  <c r="L63" i="82"/>
  <c r="K63" i="82"/>
  <c r="O62" i="82"/>
  <c r="N62" i="82"/>
  <c r="L62" i="82"/>
  <c r="K62" i="82"/>
  <c r="O61" i="82"/>
  <c r="N61" i="82"/>
  <c r="L61" i="82"/>
  <c r="M61" i="82"/>
  <c r="O59" i="82"/>
  <c r="N59" i="82"/>
  <c r="L59" i="82"/>
  <c r="M59" i="82"/>
  <c r="O58" i="82"/>
  <c r="N58" i="82"/>
  <c r="L58" i="82"/>
  <c r="K58" i="82"/>
  <c r="O57" i="82"/>
  <c r="N57" i="82"/>
  <c r="L57" i="82"/>
  <c r="K57" i="82"/>
  <c r="M57" i="82"/>
  <c r="O56" i="82"/>
  <c r="N56" i="82"/>
  <c r="L56" i="82"/>
  <c r="M56" i="82"/>
  <c r="O55" i="82"/>
  <c r="N55" i="82"/>
  <c r="L55" i="82"/>
  <c r="K55" i="82"/>
  <c r="O54" i="82"/>
  <c r="N54" i="82"/>
  <c r="L54" i="82"/>
  <c r="K54" i="82"/>
  <c r="O53" i="82"/>
  <c r="N53" i="82"/>
  <c r="L53" i="82"/>
  <c r="M53" i="82"/>
  <c r="O52" i="82"/>
  <c r="N52" i="82"/>
  <c r="L52" i="82"/>
  <c r="M52" i="82"/>
  <c r="O51" i="82"/>
  <c r="N51" i="82"/>
  <c r="L51" i="82"/>
  <c r="M51" i="82"/>
  <c r="O50" i="82"/>
  <c r="N50" i="82"/>
  <c r="L50" i="82"/>
  <c r="K50" i="82"/>
  <c r="O49" i="82"/>
  <c r="N49" i="82"/>
  <c r="L49" i="82"/>
  <c r="K49" i="82"/>
  <c r="O48" i="82"/>
  <c r="N48" i="82"/>
  <c r="L48" i="82"/>
  <c r="M48" i="82"/>
  <c r="O47" i="82"/>
  <c r="N47" i="82"/>
  <c r="L47" i="82"/>
  <c r="M47" i="82"/>
  <c r="O46" i="82"/>
  <c r="N46" i="82"/>
  <c r="L46" i="82"/>
  <c r="K46" i="82"/>
  <c r="O45" i="82"/>
  <c r="N45" i="82"/>
  <c r="L45" i="82"/>
  <c r="M45" i="82"/>
  <c r="O44" i="82"/>
  <c r="N44" i="82"/>
  <c r="L44" i="82"/>
  <c r="M44" i="82"/>
  <c r="O43" i="82"/>
  <c r="N43" i="82"/>
  <c r="L43" i="82"/>
  <c r="K43" i="82"/>
  <c r="O42" i="82"/>
  <c r="N42" i="82"/>
  <c r="L42" i="82"/>
  <c r="M42" i="82"/>
  <c r="O41" i="82"/>
  <c r="N41" i="82"/>
  <c r="L41" i="82"/>
  <c r="M41" i="82"/>
  <c r="O40" i="82"/>
  <c r="N40" i="82"/>
  <c r="L40" i="82"/>
  <c r="M40" i="82"/>
  <c r="O39" i="82"/>
  <c r="N39" i="82"/>
  <c r="L39" i="82"/>
  <c r="M39" i="82"/>
  <c r="O38" i="82"/>
  <c r="N38" i="82"/>
  <c r="L38" i="82"/>
  <c r="K38" i="82"/>
  <c r="O37" i="82"/>
  <c r="N37" i="82"/>
  <c r="L37" i="82"/>
  <c r="K37" i="82"/>
  <c r="O36" i="82"/>
  <c r="N36" i="82"/>
  <c r="L36" i="82"/>
  <c r="M36" i="82"/>
  <c r="O35" i="82"/>
  <c r="N35" i="82"/>
  <c r="L35" i="82"/>
  <c r="M35" i="82"/>
  <c r="O34" i="82"/>
  <c r="N34" i="82"/>
  <c r="L34" i="82"/>
  <c r="K34" i="82"/>
  <c r="O33" i="82"/>
  <c r="N33" i="82"/>
  <c r="L33" i="82"/>
  <c r="M33" i="82"/>
  <c r="O32" i="82"/>
  <c r="N32" i="82"/>
  <c r="L32" i="82"/>
  <c r="M32" i="82"/>
  <c r="O31" i="82"/>
  <c r="N31" i="82"/>
  <c r="L31" i="82"/>
  <c r="M31" i="82"/>
  <c r="O30" i="82"/>
  <c r="N30" i="82"/>
  <c r="L30" i="82"/>
  <c r="K30" i="82"/>
  <c r="O29" i="82"/>
  <c r="N29" i="82"/>
  <c r="L29" i="82"/>
  <c r="M29" i="82"/>
  <c r="O28" i="82"/>
  <c r="N28" i="82"/>
  <c r="L28" i="82"/>
  <c r="M28" i="82"/>
  <c r="O27" i="82"/>
  <c r="N27" i="82"/>
  <c r="L27" i="82"/>
  <c r="M27" i="82"/>
  <c r="O26" i="82"/>
  <c r="N26" i="82"/>
  <c r="L26" i="82"/>
  <c r="K26" i="82"/>
  <c r="O25" i="82"/>
  <c r="N25" i="82"/>
  <c r="L25" i="82"/>
  <c r="K25" i="82"/>
  <c r="O24" i="82"/>
  <c r="N24" i="82"/>
  <c r="L24" i="82"/>
  <c r="M24" i="82"/>
  <c r="O23" i="82"/>
  <c r="K22" i="82"/>
  <c r="O22" i="82"/>
  <c r="O21" i="82"/>
  <c r="N21" i="82"/>
  <c r="L21" i="82"/>
  <c r="K21" i="82"/>
  <c r="O20" i="82"/>
  <c r="N20" i="82"/>
  <c r="L20" i="82"/>
  <c r="M20" i="82"/>
  <c r="O19" i="82"/>
  <c r="N19" i="82"/>
  <c r="L19" i="82"/>
  <c r="M19" i="82"/>
  <c r="O154" i="83"/>
  <c r="N154" i="83"/>
  <c r="L154" i="83"/>
  <c r="M154" i="83"/>
  <c r="O153" i="83"/>
  <c r="N153" i="83"/>
  <c r="L153" i="83"/>
  <c r="K153" i="83"/>
  <c r="N152" i="83"/>
  <c r="L152" i="83"/>
  <c r="O152" i="83"/>
  <c r="M152" i="83"/>
  <c r="N151" i="83"/>
  <c r="L151" i="83"/>
  <c r="O151" i="83"/>
  <c r="M151" i="83"/>
  <c r="N150" i="83"/>
  <c r="L150" i="83"/>
  <c r="O150" i="83"/>
  <c r="M150" i="83"/>
  <c r="N149" i="83"/>
  <c r="L149" i="83"/>
  <c r="O149" i="83"/>
  <c r="M149" i="83"/>
  <c r="N148" i="83"/>
  <c r="L148" i="83"/>
  <c r="O148" i="83"/>
  <c r="M148" i="83"/>
  <c r="N147" i="83"/>
  <c r="L147" i="83"/>
  <c r="O147" i="83"/>
  <c r="M147" i="83"/>
  <c r="N146" i="83"/>
  <c r="L146" i="83"/>
  <c r="O146" i="83"/>
  <c r="M146" i="83"/>
  <c r="N145" i="83"/>
  <c r="L145" i="83"/>
  <c r="O145" i="83"/>
  <c r="M145" i="83"/>
  <c r="N144" i="83"/>
  <c r="L144" i="83"/>
  <c r="O144" i="83"/>
  <c r="M144" i="83"/>
  <c r="N143" i="83"/>
  <c r="L143" i="83"/>
  <c r="O143" i="83"/>
  <c r="M143" i="83"/>
  <c r="N142" i="83"/>
  <c r="L142" i="83"/>
  <c r="O142" i="83"/>
  <c r="M142" i="83"/>
  <c r="O141" i="83"/>
  <c r="N141" i="83"/>
  <c r="L141" i="83"/>
  <c r="K141" i="83"/>
  <c r="O140" i="83"/>
  <c r="N140" i="83"/>
  <c r="L140" i="83"/>
  <c r="M140" i="83"/>
  <c r="O139" i="83"/>
  <c r="N139" i="83"/>
  <c r="L139" i="83"/>
  <c r="K139" i="83"/>
  <c r="N138" i="83"/>
  <c r="L138" i="83"/>
  <c r="O138" i="83"/>
  <c r="M138" i="83"/>
  <c r="N137" i="83"/>
  <c r="L137" i="83"/>
  <c r="O137" i="83"/>
  <c r="M137" i="83"/>
  <c r="N136" i="83"/>
  <c r="L136" i="83"/>
  <c r="O136" i="83"/>
  <c r="M136" i="83"/>
  <c r="N135" i="83"/>
  <c r="L135" i="83"/>
  <c r="O135" i="83"/>
  <c r="M135" i="83"/>
  <c r="N134" i="83"/>
  <c r="L134" i="83"/>
  <c r="O134" i="83"/>
  <c r="M134" i="83"/>
  <c r="N133" i="83"/>
  <c r="L133" i="83"/>
  <c r="O133" i="83"/>
  <c r="M133" i="83"/>
  <c r="N132" i="83"/>
  <c r="L132" i="83"/>
  <c r="O132" i="83"/>
  <c r="M132" i="83"/>
  <c r="O131" i="83"/>
  <c r="N131" i="83"/>
  <c r="L131" i="83"/>
  <c r="K131" i="83"/>
  <c r="O129" i="83"/>
  <c r="N129" i="83"/>
  <c r="L129" i="83"/>
  <c r="K129" i="83"/>
  <c r="O128" i="83"/>
  <c r="N128" i="83"/>
  <c r="L128" i="83"/>
  <c r="M128" i="83"/>
  <c r="O127" i="83"/>
  <c r="N127" i="83"/>
  <c r="L127" i="83"/>
  <c r="K127" i="83"/>
  <c r="O126" i="83"/>
  <c r="N126" i="83"/>
  <c r="L126" i="83"/>
  <c r="M126" i="83"/>
  <c r="O125" i="83"/>
  <c r="N125" i="83"/>
  <c r="L125" i="83"/>
  <c r="M125" i="83"/>
  <c r="O124" i="83"/>
  <c r="N124" i="83"/>
  <c r="M124" i="83"/>
  <c r="L124" i="83"/>
  <c r="K124" i="83"/>
  <c r="O123" i="83"/>
  <c r="N123" i="83"/>
  <c r="L123" i="83"/>
  <c r="M123" i="83"/>
  <c r="O122" i="83"/>
  <c r="N122" i="83"/>
  <c r="L122" i="83"/>
  <c r="K122" i="83"/>
  <c r="O121" i="83"/>
  <c r="N121" i="83"/>
  <c r="L121" i="83"/>
  <c r="K121" i="83"/>
  <c r="O120" i="83"/>
  <c r="N120" i="83"/>
  <c r="L120" i="83"/>
  <c r="M120" i="83"/>
  <c r="O119" i="83"/>
  <c r="N119" i="83"/>
  <c r="L119" i="83"/>
  <c r="M119" i="83"/>
  <c r="O118" i="83"/>
  <c r="N118" i="83"/>
  <c r="L118" i="83"/>
  <c r="M118" i="83"/>
  <c r="O117" i="83"/>
  <c r="N117" i="83"/>
  <c r="L117" i="83"/>
  <c r="K117" i="83"/>
  <c r="O116" i="83"/>
  <c r="N116" i="83"/>
  <c r="L116" i="83"/>
  <c r="M116" i="83"/>
  <c r="N115" i="83"/>
  <c r="L115" i="83"/>
  <c r="O115" i="83"/>
  <c r="N114" i="83"/>
  <c r="L114" i="83"/>
  <c r="O114" i="83"/>
  <c r="M114" i="83"/>
  <c r="N112" i="83"/>
  <c r="L112" i="83"/>
  <c r="O112" i="83"/>
  <c r="O110" i="83"/>
  <c r="N110" i="83"/>
  <c r="L110" i="83"/>
  <c r="K110" i="83"/>
  <c r="O109" i="83"/>
  <c r="N109" i="83"/>
  <c r="L109" i="83"/>
  <c r="M109" i="83"/>
  <c r="O108" i="83"/>
  <c r="N108" i="83"/>
  <c r="L108" i="83"/>
  <c r="M108" i="83"/>
  <c r="O107" i="83"/>
  <c r="N107" i="83"/>
  <c r="L107" i="83"/>
  <c r="K107" i="83"/>
  <c r="O106" i="83"/>
  <c r="N106" i="83"/>
  <c r="L106" i="83"/>
  <c r="M106" i="83"/>
  <c r="O104" i="83"/>
  <c r="N104" i="83"/>
  <c r="L104" i="83"/>
  <c r="K104" i="83"/>
  <c r="O103" i="83"/>
  <c r="N103" i="83"/>
  <c r="L103" i="83"/>
  <c r="M103" i="83"/>
  <c r="O102" i="83"/>
  <c r="N102" i="83"/>
  <c r="L102" i="83"/>
  <c r="M102" i="83"/>
  <c r="O101" i="83"/>
  <c r="N101" i="83"/>
  <c r="L101" i="83"/>
  <c r="M101" i="83"/>
  <c r="O99" i="83"/>
  <c r="N99" i="83"/>
  <c r="L99" i="83"/>
  <c r="M99" i="83"/>
  <c r="O98" i="83"/>
  <c r="N98" i="83"/>
  <c r="L98" i="83"/>
  <c r="K98" i="83"/>
  <c r="O97" i="83"/>
  <c r="N97" i="83"/>
  <c r="L97" i="83"/>
  <c r="M97" i="83"/>
  <c r="O96" i="83"/>
  <c r="N96" i="83"/>
  <c r="L96" i="83"/>
  <c r="K96" i="83"/>
  <c r="O95" i="83"/>
  <c r="N95" i="83"/>
  <c r="L95" i="83"/>
  <c r="M95" i="83"/>
  <c r="O94" i="83"/>
  <c r="N94" i="83"/>
  <c r="M94" i="83"/>
  <c r="L94" i="83"/>
  <c r="K94" i="83"/>
  <c r="O93" i="83"/>
  <c r="N93" i="83"/>
  <c r="L93" i="83"/>
  <c r="M93" i="83"/>
  <c r="O92" i="83"/>
  <c r="N92" i="83"/>
  <c r="L92" i="83"/>
  <c r="M92" i="83"/>
  <c r="O91" i="83"/>
  <c r="N91" i="83"/>
  <c r="L91" i="83"/>
  <c r="K91" i="83"/>
  <c r="O90" i="83"/>
  <c r="N90" i="83"/>
  <c r="L90" i="83"/>
  <c r="M90" i="83"/>
  <c r="O89" i="83"/>
  <c r="N89" i="83"/>
  <c r="L89" i="83"/>
  <c r="M89" i="83"/>
  <c r="O88" i="83"/>
  <c r="N88" i="83"/>
  <c r="L88" i="83"/>
  <c r="M88" i="83"/>
  <c r="O87" i="83"/>
  <c r="N87" i="83"/>
  <c r="L87" i="83"/>
  <c r="M87" i="83"/>
  <c r="O86" i="83"/>
  <c r="N86" i="83"/>
  <c r="L86" i="83"/>
  <c r="K86" i="83"/>
  <c r="N84" i="83"/>
  <c r="L84" i="83"/>
  <c r="O84" i="83"/>
  <c r="M84" i="83"/>
  <c r="N83" i="83"/>
  <c r="L83" i="83"/>
  <c r="O83" i="83"/>
  <c r="M83" i="83"/>
  <c r="N82" i="83"/>
  <c r="L82" i="83"/>
  <c r="M82" i="83"/>
  <c r="N81" i="83"/>
  <c r="L81" i="83"/>
  <c r="O81" i="83"/>
  <c r="M81" i="83"/>
  <c r="N80" i="83"/>
  <c r="L80" i="83"/>
  <c r="O80" i="83"/>
  <c r="M80" i="83"/>
  <c r="O79" i="83"/>
  <c r="N79" i="83"/>
  <c r="L79" i="83"/>
  <c r="M79" i="83"/>
  <c r="N78" i="83"/>
  <c r="L78" i="83"/>
  <c r="M78" i="83"/>
  <c r="N77" i="83"/>
  <c r="L77" i="83"/>
  <c r="M77" i="83"/>
  <c r="N76" i="83"/>
  <c r="L76" i="83"/>
  <c r="O76" i="83"/>
  <c r="M76" i="83"/>
  <c r="N75" i="83"/>
  <c r="L75" i="83"/>
  <c r="O75" i="83"/>
  <c r="M75" i="83"/>
  <c r="N74" i="83"/>
  <c r="L74" i="83"/>
  <c r="M74" i="83"/>
  <c r="N73" i="83"/>
  <c r="L73" i="83"/>
  <c r="O73" i="83"/>
  <c r="M73" i="83"/>
  <c r="O72" i="83"/>
  <c r="N72" i="83"/>
  <c r="L72" i="83"/>
  <c r="M72" i="83"/>
  <c r="N71" i="83"/>
  <c r="L71" i="83"/>
  <c r="O71" i="83"/>
  <c r="M71" i="83"/>
  <c r="N70" i="83"/>
  <c r="L70" i="83"/>
  <c r="O70" i="83"/>
  <c r="M70" i="83"/>
  <c r="O69" i="83"/>
  <c r="N69" i="83"/>
  <c r="L69" i="83"/>
  <c r="M69" i="83"/>
  <c r="N68" i="83"/>
  <c r="L68" i="83"/>
  <c r="M68" i="83"/>
  <c r="N67" i="83"/>
  <c r="L67" i="83"/>
  <c r="O67" i="83"/>
  <c r="M67" i="83"/>
  <c r="N66" i="83"/>
  <c r="L66" i="83"/>
  <c r="O66" i="83"/>
  <c r="M66" i="83"/>
  <c r="N65" i="83"/>
  <c r="L65" i="83"/>
  <c r="O65" i="83"/>
  <c r="M65" i="83"/>
  <c r="O64" i="83"/>
  <c r="N64" i="83"/>
  <c r="L64" i="83"/>
  <c r="M64" i="83"/>
  <c r="O63" i="83"/>
  <c r="N63" i="83"/>
  <c r="L63" i="83"/>
  <c r="M63" i="83"/>
  <c r="O62" i="83"/>
  <c r="N62" i="83"/>
  <c r="L62" i="83"/>
  <c r="M62" i="83"/>
  <c r="O61" i="83"/>
  <c r="N61" i="83"/>
  <c r="L61" i="83"/>
  <c r="M61" i="83"/>
  <c r="O60" i="83"/>
  <c r="N60" i="83"/>
  <c r="L60" i="83"/>
  <c r="K60" i="83"/>
  <c r="O59" i="83"/>
  <c r="N59" i="83"/>
  <c r="L59" i="83"/>
  <c r="M59" i="83"/>
  <c r="O58" i="83"/>
  <c r="N58" i="83"/>
  <c r="L58" i="83"/>
  <c r="K58" i="83"/>
  <c r="O57" i="83"/>
  <c r="N57" i="83"/>
  <c r="L57" i="83"/>
  <c r="M57" i="83"/>
  <c r="O56" i="83"/>
  <c r="N56" i="83"/>
  <c r="L56" i="83"/>
  <c r="M56" i="83"/>
  <c r="O55" i="83"/>
  <c r="N55" i="83"/>
  <c r="L55" i="83"/>
  <c r="K55" i="83"/>
  <c r="O54" i="83"/>
  <c r="N54" i="83"/>
  <c r="L54" i="83"/>
  <c r="M54" i="83"/>
  <c r="O53" i="83"/>
  <c r="N53" i="83"/>
  <c r="L53" i="83"/>
  <c r="K53" i="83"/>
  <c r="O52" i="83"/>
  <c r="N52" i="83"/>
  <c r="L52" i="83"/>
  <c r="M52" i="83"/>
  <c r="O51" i="83"/>
  <c r="N51" i="83"/>
  <c r="L51" i="83"/>
  <c r="M51" i="83"/>
  <c r="O50" i="83"/>
  <c r="N50" i="83"/>
  <c r="L50" i="83"/>
  <c r="M50" i="83"/>
  <c r="O49" i="83"/>
  <c r="N49" i="83"/>
  <c r="L49" i="83"/>
  <c r="M49" i="83"/>
  <c r="O48" i="83"/>
  <c r="N48" i="83"/>
  <c r="L48" i="83"/>
  <c r="K48" i="83"/>
  <c r="O47" i="83"/>
  <c r="N47" i="83"/>
  <c r="L47" i="83"/>
  <c r="M47" i="83"/>
  <c r="O46" i="83"/>
  <c r="N46" i="83"/>
  <c r="L46" i="83"/>
  <c r="K46" i="83"/>
  <c r="O45" i="83"/>
  <c r="N45" i="83"/>
  <c r="L45" i="83"/>
  <c r="M45" i="83"/>
  <c r="O43" i="83"/>
  <c r="N43" i="83"/>
  <c r="L43" i="83"/>
  <c r="M43" i="83"/>
  <c r="O42" i="83"/>
  <c r="N42" i="83"/>
  <c r="L42" i="83"/>
  <c r="M42" i="83"/>
  <c r="N41" i="83"/>
  <c r="L41" i="83"/>
  <c r="O41" i="83"/>
  <c r="M41" i="83"/>
  <c r="O40" i="83"/>
  <c r="N40" i="83"/>
  <c r="L40" i="83"/>
  <c r="K40" i="83"/>
  <c r="O39" i="83"/>
  <c r="N39" i="83"/>
  <c r="L39" i="83"/>
  <c r="M39" i="83"/>
  <c r="O38" i="83"/>
  <c r="N38" i="83"/>
  <c r="L38" i="83"/>
  <c r="M38" i="83"/>
  <c r="O37" i="83"/>
  <c r="N37" i="83"/>
  <c r="L37" i="83"/>
  <c r="M37" i="83"/>
  <c r="O36" i="83"/>
  <c r="N36" i="83"/>
  <c r="L36" i="83"/>
  <c r="M36" i="83"/>
  <c r="O35" i="83"/>
  <c r="N35" i="83"/>
  <c r="L35" i="83"/>
  <c r="K35" i="83"/>
  <c r="O34" i="83"/>
  <c r="N34" i="83"/>
  <c r="L34" i="83"/>
  <c r="M34" i="83"/>
  <c r="O32" i="83"/>
  <c r="N32" i="83"/>
  <c r="L32" i="83"/>
  <c r="M32" i="83"/>
  <c r="O31" i="83"/>
  <c r="N31" i="83"/>
  <c r="L31" i="83"/>
  <c r="M31" i="83"/>
  <c r="O30" i="83"/>
  <c r="N30" i="83"/>
  <c r="L30" i="83"/>
  <c r="M30" i="83"/>
  <c r="N28" i="83"/>
  <c r="L28" i="83"/>
  <c r="O28" i="83"/>
  <c r="M28" i="83"/>
  <c r="O27" i="83"/>
  <c r="N27" i="83"/>
  <c r="L27" i="83"/>
  <c r="M27" i="83"/>
  <c r="O26" i="83"/>
  <c r="N26" i="83"/>
  <c r="L26" i="83"/>
  <c r="M26" i="83"/>
  <c r="O25" i="83"/>
  <c r="N25" i="83"/>
  <c r="L25" i="83"/>
  <c r="M25" i="83"/>
  <c r="O24" i="83"/>
  <c r="N24" i="83"/>
  <c r="L24" i="83"/>
  <c r="M24" i="83"/>
  <c r="O23" i="83"/>
  <c r="N23" i="83"/>
  <c r="L23" i="83"/>
  <c r="K23" i="83"/>
  <c r="O22" i="83"/>
  <c r="N22" i="83"/>
  <c r="L22" i="83"/>
  <c r="M22" i="83"/>
  <c r="O21" i="83"/>
  <c r="N21" i="83"/>
  <c r="L21" i="83"/>
  <c r="K21" i="83"/>
  <c r="O20" i="83"/>
  <c r="N20" i="83"/>
  <c r="L20" i="83"/>
  <c r="M20" i="83"/>
  <c r="O19" i="83"/>
  <c r="N19" i="83"/>
  <c r="L19" i="83"/>
  <c r="M19" i="83"/>
  <c r="O18" i="83"/>
  <c r="N18" i="83"/>
  <c r="L18" i="83"/>
  <c r="H18" i="83"/>
  <c r="K18" i="83" s="1"/>
  <c r="O43" i="88"/>
  <c r="N43" i="88"/>
  <c r="L43" i="88"/>
  <c r="K43" i="88"/>
  <c r="O42" i="88"/>
  <c r="N42" i="88"/>
  <c r="L42" i="88"/>
  <c r="M42" i="88"/>
  <c r="O41" i="88"/>
  <c r="N41" i="88"/>
  <c r="L41" i="88"/>
  <c r="M41" i="88"/>
  <c r="O19" i="88"/>
  <c r="N19" i="88"/>
  <c r="L19" i="88"/>
  <c r="M19" i="88"/>
  <c r="O22" i="88"/>
  <c r="N22" i="88"/>
  <c r="L22" i="88"/>
  <c r="M22" i="88"/>
  <c r="O49" i="88"/>
  <c r="N49" i="88"/>
  <c r="L49" i="88"/>
  <c r="M49" i="88"/>
  <c r="O72" i="75"/>
  <c r="N72" i="75"/>
  <c r="L72" i="75"/>
  <c r="M72" i="75"/>
  <c r="O321" i="75"/>
  <c r="N321" i="75"/>
  <c r="L321" i="75"/>
  <c r="K321" i="75"/>
  <c r="O320" i="75"/>
  <c r="N320" i="75"/>
  <c r="L320" i="75"/>
  <c r="M320" i="75"/>
  <c r="P115" i="82" l="1"/>
  <c r="M55" i="83"/>
  <c r="P55" i="83" s="1"/>
  <c r="P57" i="83"/>
  <c r="K112" i="83"/>
  <c r="K115" i="83"/>
  <c r="K77" i="83"/>
  <c r="K78" i="83"/>
  <c r="P49" i="88"/>
  <c r="K114" i="82"/>
  <c r="M112" i="82"/>
  <c r="P112" i="82" s="1"/>
  <c r="P114" i="82"/>
  <c r="K115" i="82"/>
  <c r="P111" i="82"/>
  <c r="M113" i="82"/>
  <c r="P113" i="82" s="1"/>
  <c r="K110" i="82"/>
  <c r="K108" i="82"/>
  <c r="K111" i="82"/>
  <c r="M110" i="82"/>
  <c r="P110" i="82" s="1"/>
  <c r="M109" i="82"/>
  <c r="P109" i="82" s="1"/>
  <c r="L106" i="82"/>
  <c r="M106" i="82"/>
  <c r="N106" i="82"/>
  <c r="P108" i="82"/>
  <c r="M107" i="82"/>
  <c r="P107" i="82" s="1"/>
  <c r="M54" i="82"/>
  <c r="P54" i="82" s="1"/>
  <c r="M81" i="82"/>
  <c r="P20" i="83"/>
  <c r="P42" i="83"/>
  <c r="P51" i="83"/>
  <c r="M104" i="83"/>
  <c r="P143" i="83"/>
  <c r="K90" i="82"/>
  <c r="M18" i="83"/>
  <c r="K68" i="83"/>
  <c r="K72" i="83"/>
  <c r="P114" i="83"/>
  <c r="P19" i="88"/>
  <c r="K42" i="83"/>
  <c r="P84" i="83"/>
  <c r="K92" i="83"/>
  <c r="P101" i="83"/>
  <c r="M107" i="83"/>
  <c r="P107" i="83" s="1"/>
  <c r="P150" i="83"/>
  <c r="K78" i="82"/>
  <c r="K70" i="82"/>
  <c r="M22" i="82"/>
  <c r="K29" i="82"/>
  <c r="P67" i="82"/>
  <c r="M79" i="82"/>
  <c r="P79" i="82" s="1"/>
  <c r="K20" i="82"/>
  <c r="P99" i="82"/>
  <c r="P65" i="82"/>
  <c r="M94" i="82"/>
  <c r="K33" i="82"/>
  <c r="P20" i="82"/>
  <c r="P104" i="82"/>
  <c r="L22" i="82"/>
  <c r="M82" i="82"/>
  <c r="O86" i="82"/>
  <c r="M23" i="82"/>
  <c r="K44" i="82"/>
  <c r="P47" i="82"/>
  <c r="K53" i="82"/>
  <c r="L93" i="82"/>
  <c r="M97" i="82"/>
  <c r="P97" i="82" s="1"/>
  <c r="K19" i="82"/>
  <c r="P77" i="82"/>
  <c r="K69" i="82"/>
  <c r="M71" i="82"/>
  <c r="P71" i="82" s="1"/>
  <c r="N88" i="82"/>
  <c r="P28" i="82"/>
  <c r="O88" i="82"/>
  <c r="P19" i="82"/>
  <c r="P42" i="82"/>
  <c r="P66" i="82"/>
  <c r="P40" i="82"/>
  <c r="P72" i="82"/>
  <c r="P52" i="82"/>
  <c r="N89" i="82"/>
  <c r="P29" i="82"/>
  <c r="P41" i="82"/>
  <c r="P53" i="82"/>
  <c r="M30" i="82"/>
  <c r="P30" i="82" s="1"/>
  <c r="P39" i="82"/>
  <c r="P45" i="82"/>
  <c r="P64" i="82"/>
  <c r="P70" i="82"/>
  <c r="O82" i="82"/>
  <c r="N86" i="82"/>
  <c r="P95" i="82"/>
  <c r="K27" i="82"/>
  <c r="K40" i="82"/>
  <c r="K51" i="82"/>
  <c r="K65" i="82"/>
  <c r="K76" i="82"/>
  <c r="K80" i="82"/>
  <c r="M85" i="82"/>
  <c r="K93" i="82"/>
  <c r="K98" i="82"/>
  <c r="K103" i="82"/>
  <c r="N22" i="82"/>
  <c r="M38" i="82"/>
  <c r="P38" i="82" s="1"/>
  <c r="K42" i="82"/>
  <c r="M46" i="82"/>
  <c r="P46" i="82" s="1"/>
  <c r="M63" i="82"/>
  <c r="P63" i="82" s="1"/>
  <c r="K67" i="82"/>
  <c r="L83" i="82"/>
  <c r="L85" i="82"/>
  <c r="M87" i="82"/>
  <c r="K89" i="82"/>
  <c r="M93" i="82"/>
  <c r="P93" i="82" s="1"/>
  <c r="P56" i="82"/>
  <c r="M25" i="82"/>
  <c r="P25" i="82" s="1"/>
  <c r="M49" i="82"/>
  <c r="P49" i="82" s="1"/>
  <c r="M74" i="82"/>
  <c r="P74" i="82" s="1"/>
  <c r="L81" i="82"/>
  <c r="M83" i="82"/>
  <c r="N85" i="82"/>
  <c r="L87" i="82"/>
  <c r="L89" i="82"/>
  <c r="M98" i="82"/>
  <c r="P98" i="82" s="1"/>
  <c r="M101" i="82"/>
  <c r="P101" i="82" s="1"/>
  <c r="P32" i="82"/>
  <c r="P27" i="82"/>
  <c r="P31" i="82"/>
  <c r="P33" i="82"/>
  <c r="P44" i="82"/>
  <c r="P51" i="82"/>
  <c r="P57" i="82"/>
  <c r="P76" i="82"/>
  <c r="O81" i="82"/>
  <c r="N83" i="82"/>
  <c r="N87" i="82"/>
  <c r="M96" i="82"/>
  <c r="P96" i="82" s="1"/>
  <c r="P103" i="82"/>
  <c r="P69" i="82"/>
  <c r="L23" i="82"/>
  <c r="K28" i="82"/>
  <c r="P36" i="82"/>
  <c r="K39" i="82"/>
  <c r="K52" i="82"/>
  <c r="P61" i="82"/>
  <c r="K64" i="82"/>
  <c r="K77" i="82"/>
  <c r="K104" i="82"/>
  <c r="N23" i="82"/>
  <c r="K32" i="82"/>
  <c r="K41" i="82"/>
  <c r="K45" i="82"/>
  <c r="K56" i="82"/>
  <c r="K66" i="82"/>
  <c r="K86" i="82"/>
  <c r="M88" i="82"/>
  <c r="L94" i="82"/>
  <c r="M26" i="82"/>
  <c r="P26" i="82" s="1"/>
  <c r="M34" i="82"/>
  <c r="P34" i="82" s="1"/>
  <c r="M50" i="82"/>
  <c r="P50" i="82" s="1"/>
  <c r="M58" i="82"/>
  <c r="P58" i="82" s="1"/>
  <c r="M75" i="82"/>
  <c r="P75" i="82" s="1"/>
  <c r="L82" i="82"/>
  <c r="M84" i="82"/>
  <c r="P84" i="82" s="1"/>
  <c r="K88" i="82"/>
  <c r="N94" i="82"/>
  <c r="M102" i="82"/>
  <c r="P102" i="82" s="1"/>
  <c r="M37" i="82"/>
  <c r="P37" i="82" s="1"/>
  <c r="P48" i="82"/>
  <c r="M62" i="82"/>
  <c r="P62" i="82" s="1"/>
  <c r="P73" i="82"/>
  <c r="N82" i="82"/>
  <c r="L84" i="82"/>
  <c r="O94" i="82"/>
  <c r="P100" i="82"/>
  <c r="P24" i="82"/>
  <c r="P35" i="82"/>
  <c r="P59" i="82"/>
  <c r="K31" i="82"/>
  <c r="M21" i="82"/>
  <c r="M43" i="82"/>
  <c r="P43" i="82" s="1"/>
  <c r="M55" i="82"/>
  <c r="P55" i="82" s="1"/>
  <c r="M68" i="82"/>
  <c r="P68" i="82" s="1"/>
  <c r="N78" i="82"/>
  <c r="P78" i="82" s="1"/>
  <c r="N81" i="82"/>
  <c r="N90" i="82"/>
  <c r="P90" i="82" s="1"/>
  <c r="M92" i="82"/>
  <c r="P92" i="82" s="1"/>
  <c r="K23" i="82"/>
  <c r="K35" i="82"/>
  <c r="K47" i="82"/>
  <c r="K59" i="82"/>
  <c r="K72" i="82"/>
  <c r="L80" i="82"/>
  <c r="K99" i="82"/>
  <c r="M80" i="82"/>
  <c r="P80" i="82" s="1"/>
  <c r="K24" i="82"/>
  <c r="K36" i="82"/>
  <c r="K48" i="82"/>
  <c r="K61" i="82"/>
  <c r="K73" i="82"/>
  <c r="K84" i="82"/>
  <c r="K87" i="82"/>
  <c r="K95" i="82"/>
  <c r="K100" i="82"/>
  <c r="P56" i="83"/>
  <c r="P94" i="83"/>
  <c r="M129" i="83"/>
  <c r="P129" i="83" s="1"/>
  <c r="K37" i="83"/>
  <c r="O78" i="83"/>
  <c r="P78" i="83" s="1"/>
  <c r="K95" i="83"/>
  <c r="P26" i="83"/>
  <c r="M60" i="83"/>
  <c r="P60" i="83" s="1"/>
  <c r="P79" i="83"/>
  <c r="P93" i="83"/>
  <c r="K102" i="83"/>
  <c r="P108" i="83"/>
  <c r="P18" i="83"/>
  <c r="P116" i="83"/>
  <c r="P134" i="83"/>
  <c r="P76" i="83"/>
  <c r="P69" i="83"/>
  <c r="K82" i="83"/>
  <c r="P41" i="83"/>
  <c r="M53" i="83"/>
  <c r="P53" i="83" s="1"/>
  <c r="P75" i="83"/>
  <c r="P88" i="83"/>
  <c r="M117" i="83"/>
  <c r="P117" i="83" s="1"/>
  <c r="K120" i="83"/>
  <c r="P149" i="83"/>
  <c r="P61" i="83"/>
  <c r="P64" i="83"/>
  <c r="P128" i="83"/>
  <c r="P45" i="83"/>
  <c r="P19" i="83"/>
  <c r="P39" i="83"/>
  <c r="O82" i="83"/>
  <c r="P82" i="83" s="1"/>
  <c r="P43" i="83"/>
  <c r="P125" i="83"/>
  <c r="P38" i="83"/>
  <c r="P136" i="83"/>
  <c r="K54" i="83"/>
  <c r="K56" i="83"/>
  <c r="K93" i="83"/>
  <c r="P95" i="83"/>
  <c r="K109" i="83"/>
  <c r="M112" i="83"/>
  <c r="P112" i="83" s="1"/>
  <c r="M121" i="83"/>
  <c r="P121" i="83" s="1"/>
  <c r="P123" i="83"/>
  <c r="K19" i="83"/>
  <c r="P30" i="83"/>
  <c r="P34" i="83"/>
  <c r="K41" i="83"/>
  <c r="K43" i="83"/>
  <c r="K74" i="83"/>
  <c r="M91" i="83"/>
  <c r="P91" i="83" s="1"/>
  <c r="P109" i="83"/>
  <c r="P67" i="83"/>
  <c r="P80" i="83"/>
  <c r="M98" i="83"/>
  <c r="P98" i="83" s="1"/>
  <c r="P104" i="83"/>
  <c r="M153" i="83"/>
  <c r="P153" i="83" s="1"/>
  <c r="K39" i="83"/>
  <c r="P54" i="83"/>
  <c r="K126" i="83"/>
  <c r="P137" i="83"/>
  <c r="P71" i="83"/>
  <c r="M35" i="83"/>
  <c r="P35" i="83" s="1"/>
  <c r="P37" i="83"/>
  <c r="K65" i="83"/>
  <c r="P70" i="83"/>
  <c r="K79" i="83"/>
  <c r="K81" i="83"/>
  <c r="K83" i="83"/>
  <c r="M86" i="83"/>
  <c r="P86" i="83" s="1"/>
  <c r="K106" i="83"/>
  <c r="K108" i="83"/>
  <c r="M122" i="83"/>
  <c r="P122" i="83" s="1"/>
  <c r="P124" i="83"/>
  <c r="P151" i="83"/>
  <c r="K28" i="83"/>
  <c r="K57" i="83"/>
  <c r="P72" i="83"/>
  <c r="K75" i="83"/>
  <c r="P103" i="83"/>
  <c r="K133" i="83"/>
  <c r="P146" i="83"/>
  <c r="K154" i="83"/>
  <c r="P36" i="83"/>
  <c r="K20" i="83"/>
  <c r="P25" i="83"/>
  <c r="K36" i="83"/>
  <c r="K38" i="83"/>
  <c r="K45" i="83"/>
  <c r="P50" i="83"/>
  <c r="K71" i="83"/>
  <c r="P73" i="83"/>
  <c r="P83" i="83"/>
  <c r="P99" i="83"/>
  <c r="P106" i="83"/>
  <c r="P120" i="83"/>
  <c r="K123" i="83"/>
  <c r="K125" i="83"/>
  <c r="P138" i="83"/>
  <c r="P152" i="83"/>
  <c r="P28" i="83"/>
  <c r="P32" i="83"/>
  <c r="P92" i="83"/>
  <c r="K136" i="83"/>
  <c r="M141" i="83"/>
  <c r="P141" i="83" s="1"/>
  <c r="M23" i="83"/>
  <c r="P23" i="83" s="1"/>
  <c r="M48" i="83"/>
  <c r="P48" i="83" s="1"/>
  <c r="P63" i="83"/>
  <c r="K66" i="83"/>
  <c r="O68" i="83"/>
  <c r="P68" i="83" s="1"/>
  <c r="K80" i="83"/>
  <c r="K84" i="83"/>
  <c r="P87" i="83"/>
  <c r="P90" i="83"/>
  <c r="M131" i="83"/>
  <c r="P131" i="83" s="1"/>
  <c r="P133" i="83"/>
  <c r="P154" i="83"/>
  <c r="P144" i="83"/>
  <c r="P97" i="83"/>
  <c r="P118" i="83"/>
  <c r="P147" i="83"/>
  <c r="P132" i="83"/>
  <c r="P145" i="83"/>
  <c r="P119" i="83"/>
  <c r="P148" i="83"/>
  <c r="P27" i="83"/>
  <c r="P49" i="83"/>
  <c r="P52" i="83"/>
  <c r="P142" i="83"/>
  <c r="P31" i="83"/>
  <c r="P126" i="83"/>
  <c r="P62" i="83"/>
  <c r="P89" i="83"/>
  <c r="P140" i="83"/>
  <c r="P24" i="83"/>
  <c r="P59" i="83"/>
  <c r="P102" i="83"/>
  <c r="P135" i="83"/>
  <c r="P22" i="83"/>
  <c r="P47" i="83"/>
  <c r="P65" i="83"/>
  <c r="P81" i="83"/>
  <c r="P66" i="83"/>
  <c r="M21" i="83"/>
  <c r="P21" i="83" s="1"/>
  <c r="M40" i="83"/>
  <c r="P40" i="83" s="1"/>
  <c r="M46" i="83"/>
  <c r="P46" i="83" s="1"/>
  <c r="M58" i="83"/>
  <c r="P58" i="83" s="1"/>
  <c r="M96" i="83"/>
  <c r="P96" i="83" s="1"/>
  <c r="M110" i="83"/>
  <c r="P110" i="83" s="1"/>
  <c r="M115" i="83"/>
  <c r="P115" i="83" s="1"/>
  <c r="M127" i="83"/>
  <c r="P127" i="83" s="1"/>
  <c r="M139" i="83"/>
  <c r="P139" i="83" s="1"/>
  <c r="K144" i="83"/>
  <c r="K147" i="83"/>
  <c r="K150" i="83"/>
  <c r="K25" i="83"/>
  <c r="K31" i="83"/>
  <c r="K50" i="83"/>
  <c r="K62" i="83"/>
  <c r="K73" i="83"/>
  <c r="O74" i="83"/>
  <c r="P74" i="83" s="1"/>
  <c r="K76" i="83"/>
  <c r="O77" i="83"/>
  <c r="P77" i="83" s="1"/>
  <c r="K88" i="83"/>
  <c r="K101" i="83"/>
  <c r="K114" i="83"/>
  <c r="K119" i="83"/>
  <c r="K70" i="83"/>
  <c r="K132" i="83"/>
  <c r="K135" i="83"/>
  <c r="K138" i="83"/>
  <c r="K27" i="83"/>
  <c r="K34" i="83"/>
  <c r="K52" i="83"/>
  <c r="K64" i="83"/>
  <c r="K67" i="83"/>
  <c r="K90" i="83"/>
  <c r="K103" i="83"/>
  <c r="K143" i="83"/>
  <c r="K146" i="83"/>
  <c r="K149" i="83"/>
  <c r="K152" i="83"/>
  <c r="K22" i="83"/>
  <c r="K47" i="83"/>
  <c r="K59" i="83"/>
  <c r="K97" i="83"/>
  <c r="K116" i="83"/>
  <c r="K128" i="83"/>
  <c r="K140" i="83"/>
  <c r="K24" i="83"/>
  <c r="K30" i="83"/>
  <c r="K49" i="83"/>
  <c r="K61" i="83"/>
  <c r="K69" i="83"/>
  <c r="K87" i="83"/>
  <c r="K99" i="83"/>
  <c r="K118" i="83"/>
  <c r="K134" i="83"/>
  <c r="K137" i="83"/>
  <c r="K142" i="83"/>
  <c r="K145" i="83"/>
  <c r="K148" i="83"/>
  <c r="K151" i="83"/>
  <c r="K26" i="83"/>
  <c r="K32" i="83"/>
  <c r="K51" i="83"/>
  <c r="K63" i="83"/>
  <c r="K89" i="83"/>
  <c r="P320" i="75"/>
  <c r="M43" i="88"/>
  <c r="P43" i="88" s="1"/>
  <c r="P41" i="88"/>
  <c r="P42" i="88"/>
  <c r="K41" i="88"/>
  <c r="K42" i="88"/>
  <c r="K19" i="88"/>
  <c r="P22" i="88"/>
  <c r="K22" i="88"/>
  <c r="K49" i="88"/>
  <c r="P72" i="75"/>
  <c r="K320" i="75"/>
  <c r="M321" i="75"/>
  <c r="P321" i="75" s="1"/>
  <c r="N116" i="82" l="1"/>
  <c r="O116" i="82"/>
  <c r="M116" i="82"/>
  <c r="L116" i="82"/>
  <c r="P106" i="82"/>
  <c r="P22" i="82"/>
  <c r="P86" i="82"/>
  <c r="P87" i="82"/>
  <c r="P23" i="82"/>
  <c r="P94" i="82"/>
  <c r="P85" i="82"/>
  <c r="P89" i="82"/>
  <c r="P88" i="82"/>
  <c r="P82" i="82"/>
  <c r="P83" i="82"/>
  <c r="P81" i="82"/>
  <c r="P21" i="82"/>
  <c r="O79" i="86"/>
  <c r="N79" i="86"/>
  <c r="L79" i="86"/>
  <c r="M79" i="86"/>
  <c r="O275" i="75"/>
  <c r="N275" i="75"/>
  <c r="L275" i="75"/>
  <c r="M275" i="75"/>
  <c r="O274" i="75"/>
  <c r="N274" i="75"/>
  <c r="L274" i="75"/>
  <c r="K274" i="75"/>
  <c r="O273" i="75"/>
  <c r="N273" i="75"/>
  <c r="L273" i="75"/>
  <c r="K273" i="75"/>
  <c r="O272" i="75"/>
  <c r="N272" i="75"/>
  <c r="L272" i="75"/>
  <c r="K272" i="75"/>
  <c r="O267" i="75"/>
  <c r="N267" i="75"/>
  <c r="L267" i="75"/>
  <c r="M267" i="75"/>
  <c r="O266" i="75"/>
  <c r="N266" i="75"/>
  <c r="L266" i="75"/>
  <c r="M266" i="75"/>
  <c r="O265" i="75"/>
  <c r="N265" i="75"/>
  <c r="L265" i="75"/>
  <c r="M265" i="75"/>
  <c r="P116" i="82" l="1"/>
  <c r="M272" i="75"/>
  <c r="P272" i="75" s="1"/>
  <c r="P79" i="86"/>
  <c r="K79" i="86"/>
  <c r="M274" i="75"/>
  <c r="P274" i="75" s="1"/>
  <c r="K275" i="75"/>
  <c r="M273" i="75"/>
  <c r="P273" i="75" s="1"/>
  <c r="P275" i="75"/>
  <c r="P266" i="75"/>
  <c r="P267" i="75"/>
  <c r="P265" i="75"/>
  <c r="K38" i="92"/>
  <c r="L38" i="92"/>
  <c r="N38" i="92"/>
  <c r="O38" i="92"/>
  <c r="O37" i="92"/>
  <c r="N37" i="92"/>
  <c r="M37" i="92"/>
  <c r="L37" i="92"/>
  <c r="O36" i="92"/>
  <c r="N36" i="92"/>
  <c r="L36" i="92"/>
  <c r="M36" i="92"/>
  <c r="O43" i="92"/>
  <c r="N43" i="92"/>
  <c r="M43" i="92"/>
  <c r="L43" i="92"/>
  <c r="K43" i="92"/>
  <c r="O42" i="92"/>
  <c r="N42" i="92"/>
  <c r="L42" i="92"/>
  <c r="M42" i="92"/>
  <c r="N41" i="92"/>
  <c r="P41" i="92" s="1"/>
  <c r="O40" i="92"/>
  <c r="N40" i="92"/>
  <c r="L40" i="92"/>
  <c r="M40" i="92"/>
  <c r="M38" i="92" l="1"/>
  <c r="P38" i="92" s="1"/>
  <c r="P37" i="92"/>
  <c r="K37" i="92"/>
  <c r="P36" i="92"/>
  <c r="K36" i="92"/>
  <c r="P43" i="92"/>
  <c r="P42" i="92"/>
  <c r="K42" i="92"/>
  <c r="P40" i="92"/>
  <c r="K40" i="92"/>
  <c r="L35" i="92" l="1"/>
  <c r="O34" i="92"/>
  <c r="L30" i="92"/>
  <c r="O28" i="92"/>
  <c r="O45" i="92"/>
  <c r="N45" i="92"/>
  <c r="L45" i="92"/>
  <c r="M45" i="92"/>
  <c r="K44" i="92"/>
  <c r="O39" i="92"/>
  <c r="N39" i="92"/>
  <c r="L39" i="92"/>
  <c r="M39" i="92"/>
  <c r="K35" i="92"/>
  <c r="K33" i="92"/>
  <c r="N33" i="92"/>
  <c r="O32" i="92"/>
  <c r="N32" i="92"/>
  <c r="M32" i="92"/>
  <c r="L32" i="92"/>
  <c r="K32" i="92"/>
  <c r="O31" i="92"/>
  <c r="N31" i="92"/>
  <c r="L31" i="92"/>
  <c r="M31" i="92"/>
  <c r="K29" i="92"/>
  <c r="K26" i="92"/>
  <c r="O23" i="92"/>
  <c r="N23" i="92"/>
  <c r="L23" i="92"/>
  <c r="M23" i="92"/>
  <c r="O22" i="92"/>
  <c r="N22" i="92"/>
  <c r="L22" i="92"/>
  <c r="M22" i="92"/>
  <c r="K21" i="92"/>
  <c r="O20" i="92"/>
  <c r="N20" i="92"/>
  <c r="L20" i="92"/>
  <c r="K20" i="92"/>
  <c r="O19" i="92"/>
  <c r="K18" i="92"/>
  <c r="O17" i="92"/>
  <c r="N17" i="92"/>
  <c r="L17" i="92"/>
  <c r="H17" i="92"/>
  <c r="M17" i="92" s="1"/>
  <c r="O77" i="86"/>
  <c r="N77" i="86"/>
  <c r="L77" i="86"/>
  <c r="M77" i="86"/>
  <c r="O76" i="86"/>
  <c r="N76" i="86"/>
  <c r="L76" i="86"/>
  <c r="K76" i="86"/>
  <c r="O75" i="86"/>
  <c r="N75" i="86"/>
  <c r="L75" i="86"/>
  <c r="M75" i="86"/>
  <c r="O74" i="86"/>
  <c r="N74" i="86"/>
  <c r="L74" i="86"/>
  <c r="M74" i="86"/>
  <c r="O72" i="86"/>
  <c r="N72" i="86"/>
  <c r="L72" i="86"/>
  <c r="M72" i="86"/>
  <c r="O71" i="86"/>
  <c r="N71" i="86"/>
  <c r="L71" i="86"/>
  <c r="M71" i="86"/>
  <c r="O78" i="86"/>
  <c r="N78" i="86"/>
  <c r="L78" i="86"/>
  <c r="K78" i="86"/>
  <c r="M28" i="92" l="1"/>
  <c r="O29" i="92"/>
  <c r="N29" i="92"/>
  <c r="M29" i="92"/>
  <c r="L29" i="92"/>
  <c r="O30" i="92"/>
  <c r="N30" i="92"/>
  <c r="M30" i="92"/>
  <c r="M34" i="92"/>
  <c r="M35" i="92"/>
  <c r="O35" i="92"/>
  <c r="M33" i="92"/>
  <c r="P31" i="92"/>
  <c r="O33" i="92"/>
  <c r="K39" i="92"/>
  <c r="P32" i="92"/>
  <c r="K23" i="92"/>
  <c r="L33" i="92"/>
  <c r="N35" i="92"/>
  <c r="P17" i="92"/>
  <c r="K31" i="92"/>
  <c r="P22" i="92"/>
  <c r="P39" i="92"/>
  <c r="M19" i="92"/>
  <c r="L28" i="92"/>
  <c r="K30" i="92"/>
  <c r="M20" i="92"/>
  <c r="P20" i="92" s="1"/>
  <c r="N28" i="92"/>
  <c r="P23" i="92"/>
  <c r="P45" i="92"/>
  <c r="K34" i="92"/>
  <c r="K25" i="92"/>
  <c r="K28" i="92"/>
  <c r="L34" i="92"/>
  <c r="K24" i="92"/>
  <c r="K27" i="92"/>
  <c r="N34" i="92"/>
  <c r="K17" i="92"/>
  <c r="K19" i="92"/>
  <c r="L19" i="92"/>
  <c r="K45" i="92"/>
  <c r="K22" i="92"/>
  <c r="N19" i="92"/>
  <c r="K77" i="86"/>
  <c r="M76" i="86"/>
  <c r="P76" i="86" s="1"/>
  <c r="P77" i="86"/>
  <c r="P75" i="86"/>
  <c r="P74" i="86"/>
  <c r="K74" i="86"/>
  <c r="K75" i="86"/>
  <c r="M78" i="86"/>
  <c r="P78" i="86" s="1"/>
  <c r="P72" i="86"/>
  <c r="K72" i="86"/>
  <c r="P71" i="86"/>
  <c r="K71" i="86"/>
  <c r="P28" i="92" l="1"/>
  <c r="M27" i="92"/>
  <c r="P34" i="92"/>
  <c r="P29" i="92"/>
  <c r="P35" i="92"/>
  <c r="P30" i="92"/>
  <c r="P33" i="92"/>
  <c r="L27" i="92"/>
  <c r="N27" i="92"/>
  <c r="P19" i="92"/>
  <c r="O27" i="92"/>
  <c r="N87" i="91"/>
  <c r="M87" i="91"/>
  <c r="L87" i="91"/>
  <c r="O87" i="91"/>
  <c r="N86" i="91"/>
  <c r="M86" i="91"/>
  <c r="L86" i="91"/>
  <c r="O86" i="91"/>
  <c r="N85" i="91"/>
  <c r="M85" i="91"/>
  <c r="L85" i="91"/>
  <c r="K85" i="91"/>
  <c r="N84" i="91"/>
  <c r="M84" i="91"/>
  <c r="L84" i="91"/>
  <c r="K84" i="91"/>
  <c r="N83" i="91"/>
  <c r="M83" i="91"/>
  <c r="L83" i="91"/>
  <c r="O83" i="91"/>
  <c r="N82" i="91"/>
  <c r="M82" i="91"/>
  <c r="L82" i="91"/>
  <c r="O82" i="91"/>
  <c r="N81" i="91"/>
  <c r="M81" i="91"/>
  <c r="L81" i="91"/>
  <c r="O81" i="91"/>
  <c r="N80" i="91"/>
  <c r="M80" i="91"/>
  <c r="L80" i="91"/>
  <c r="O80" i="91"/>
  <c r="N79" i="91"/>
  <c r="M79" i="91"/>
  <c r="L79" i="91"/>
  <c r="K79" i="91"/>
  <c r="N78" i="91"/>
  <c r="M78" i="91"/>
  <c r="L78" i="91"/>
  <c r="O78" i="91"/>
  <c r="N77" i="91"/>
  <c r="M77" i="91"/>
  <c r="L77" i="91"/>
  <c r="O77" i="91"/>
  <c r="N76" i="91"/>
  <c r="M76" i="91"/>
  <c r="L76" i="91"/>
  <c r="O76" i="91"/>
  <c r="N75" i="91"/>
  <c r="M75" i="91"/>
  <c r="L75" i="91"/>
  <c r="O75" i="91"/>
  <c r="N74" i="91"/>
  <c r="M74" i="91"/>
  <c r="L74" i="91"/>
  <c r="K74" i="91"/>
  <c r="N73" i="91"/>
  <c r="M73" i="91"/>
  <c r="L73" i="91"/>
  <c r="K73" i="91"/>
  <c r="N72" i="91"/>
  <c r="M72" i="91"/>
  <c r="L72" i="91"/>
  <c r="K72" i="91"/>
  <c r="N71" i="91"/>
  <c r="M71" i="91"/>
  <c r="L71" i="91"/>
  <c r="O71" i="91"/>
  <c r="N70" i="91"/>
  <c r="M70" i="91"/>
  <c r="L70" i="91"/>
  <c r="O70" i="91"/>
  <c r="N69" i="91"/>
  <c r="M69" i="91"/>
  <c r="L69" i="91"/>
  <c r="O69" i="91"/>
  <c r="N68" i="91"/>
  <c r="M68" i="91"/>
  <c r="L68" i="91"/>
  <c r="O68" i="91"/>
  <c r="N67" i="91"/>
  <c r="M67" i="91"/>
  <c r="L67" i="91"/>
  <c r="K67" i="91"/>
  <c r="N66" i="91"/>
  <c r="M66" i="91"/>
  <c r="L66" i="91"/>
  <c r="O66" i="91"/>
  <c r="N64" i="91"/>
  <c r="M64" i="91"/>
  <c r="L64" i="91"/>
  <c r="O64" i="91"/>
  <c r="N63" i="91"/>
  <c r="M63" i="91"/>
  <c r="L63" i="91"/>
  <c r="O63" i="91"/>
  <c r="N62" i="91"/>
  <c r="M62" i="91"/>
  <c r="L62" i="91"/>
  <c r="O62" i="91"/>
  <c r="N61" i="91"/>
  <c r="M61" i="91"/>
  <c r="L61" i="91"/>
  <c r="K61" i="91"/>
  <c r="N60" i="91"/>
  <c r="M60" i="91"/>
  <c r="L60" i="91"/>
  <c r="O60" i="91"/>
  <c r="N59" i="91"/>
  <c r="M59" i="91"/>
  <c r="L59" i="91"/>
  <c r="O59" i="91"/>
  <c r="N58" i="91"/>
  <c r="M58" i="91"/>
  <c r="L58" i="91"/>
  <c r="O58" i="91"/>
  <c r="N57" i="91"/>
  <c r="M57" i="91"/>
  <c r="L57" i="91"/>
  <c r="O57" i="91"/>
  <c r="N56" i="91"/>
  <c r="M56" i="91"/>
  <c r="L56" i="91"/>
  <c r="K56" i="91"/>
  <c r="N55" i="91"/>
  <c r="M55" i="91"/>
  <c r="L55" i="91"/>
  <c r="O55" i="91"/>
  <c r="N54" i="91"/>
  <c r="M54" i="91"/>
  <c r="L54" i="91"/>
  <c r="K54" i="91"/>
  <c r="N53" i="91"/>
  <c r="M53" i="91"/>
  <c r="L53" i="91"/>
  <c r="O53" i="91"/>
  <c r="N52" i="91"/>
  <c r="M52" i="91"/>
  <c r="L52" i="91"/>
  <c r="O52" i="91"/>
  <c r="N51" i="91"/>
  <c r="M51" i="91"/>
  <c r="L51" i="91"/>
  <c r="K51" i="91"/>
  <c r="N50" i="91"/>
  <c r="M50" i="91"/>
  <c r="L50" i="91"/>
  <c r="O50" i="91"/>
  <c r="N49" i="91"/>
  <c r="M49" i="91"/>
  <c r="L49" i="91"/>
  <c r="K49" i="91"/>
  <c r="N48" i="91"/>
  <c r="M48" i="91"/>
  <c r="L48" i="91"/>
  <c r="O48" i="91"/>
  <c r="N47" i="91"/>
  <c r="M47" i="91"/>
  <c r="L47" i="91"/>
  <c r="O47" i="91"/>
  <c r="N46" i="91"/>
  <c r="M46" i="91"/>
  <c r="L46" i="91"/>
  <c r="K46" i="91"/>
  <c r="N45" i="91"/>
  <c r="M45" i="91"/>
  <c r="L45" i="91"/>
  <c r="O45" i="91"/>
  <c r="N44" i="91"/>
  <c r="M44" i="91"/>
  <c r="L44" i="91"/>
  <c r="O44" i="91"/>
  <c r="N43" i="91"/>
  <c r="M43" i="91"/>
  <c r="L43" i="91"/>
  <c r="O43" i="91"/>
  <c r="N41" i="91"/>
  <c r="M41" i="91"/>
  <c r="L41" i="91"/>
  <c r="O41" i="91"/>
  <c r="N40" i="91"/>
  <c r="M40" i="91"/>
  <c r="L40" i="91"/>
  <c r="K40" i="91"/>
  <c r="N39" i="91"/>
  <c r="M39" i="91"/>
  <c r="L39" i="91"/>
  <c r="K39" i="91"/>
  <c r="N38" i="91"/>
  <c r="M38" i="91"/>
  <c r="L38" i="91"/>
  <c r="K38" i="91"/>
  <c r="N37" i="91"/>
  <c r="M37" i="91"/>
  <c r="L37" i="91"/>
  <c r="K37" i="91"/>
  <c r="N36" i="91"/>
  <c r="M36" i="91"/>
  <c r="L36" i="91"/>
  <c r="O36" i="91"/>
  <c r="N35" i="91"/>
  <c r="M35" i="91"/>
  <c r="L35" i="91"/>
  <c r="O35" i="91"/>
  <c r="N34" i="91"/>
  <c r="M34" i="91"/>
  <c r="L34" i="91"/>
  <c r="K34" i="91"/>
  <c r="N33" i="91"/>
  <c r="M33" i="91"/>
  <c r="L33" i="91"/>
  <c r="O33" i="91"/>
  <c r="N32" i="91"/>
  <c r="M32" i="91"/>
  <c r="L32" i="91"/>
  <c r="O32" i="91"/>
  <c r="N31" i="91"/>
  <c r="M31" i="91"/>
  <c r="L31" i="91"/>
  <c r="O31" i="91"/>
  <c r="N30" i="91"/>
  <c r="M30" i="91"/>
  <c r="L30" i="91"/>
  <c r="O30" i="91"/>
  <c r="N29" i="91"/>
  <c r="M29" i="91"/>
  <c r="L29" i="91"/>
  <c r="O29" i="91"/>
  <c r="N28" i="91"/>
  <c r="M28" i="91"/>
  <c r="L28" i="91"/>
  <c r="K28" i="91"/>
  <c r="N27" i="91"/>
  <c r="M27" i="91"/>
  <c r="L27" i="91"/>
  <c r="K27" i="91"/>
  <c r="N26" i="91"/>
  <c r="M26" i="91"/>
  <c r="L26" i="91"/>
  <c r="K26" i="91"/>
  <c r="N25" i="91"/>
  <c r="M25" i="91"/>
  <c r="L25" i="91"/>
  <c r="O25" i="91"/>
  <c r="N24" i="91"/>
  <c r="M24" i="91"/>
  <c r="L24" i="91"/>
  <c r="O24" i="91"/>
  <c r="N23" i="91"/>
  <c r="M23" i="91"/>
  <c r="L23" i="91"/>
  <c r="O23" i="91"/>
  <c r="N22" i="91"/>
  <c r="M22" i="91"/>
  <c r="L22" i="91"/>
  <c r="K22" i="91"/>
  <c r="N21" i="91"/>
  <c r="M21" i="91"/>
  <c r="L21" i="91"/>
  <c r="K21" i="91"/>
  <c r="N20" i="91"/>
  <c r="M20" i="91"/>
  <c r="L20" i="91"/>
  <c r="O20" i="91"/>
  <c r="N19" i="91"/>
  <c r="M19" i="91"/>
  <c r="L19" i="91"/>
  <c r="O19" i="91"/>
  <c r="N18" i="91"/>
  <c r="M18" i="91"/>
  <c r="L18" i="91"/>
  <c r="O18" i="91"/>
  <c r="N160" i="90"/>
  <c r="M160" i="90"/>
  <c r="K160" i="90"/>
  <c r="L160" i="90"/>
  <c r="N159" i="90"/>
  <c r="M159" i="90"/>
  <c r="O159" i="90"/>
  <c r="L159" i="90"/>
  <c r="N158" i="90"/>
  <c r="M158" i="90"/>
  <c r="L158" i="90"/>
  <c r="N157" i="90"/>
  <c r="M157" i="90"/>
  <c r="K157" i="90"/>
  <c r="L157" i="90"/>
  <c r="N156" i="90"/>
  <c r="M156" i="90"/>
  <c r="O156" i="90"/>
  <c r="L156" i="90"/>
  <c r="N155" i="90"/>
  <c r="M155" i="90"/>
  <c r="L155" i="90"/>
  <c r="N154" i="90"/>
  <c r="M154" i="90"/>
  <c r="K154" i="90"/>
  <c r="L154" i="90"/>
  <c r="N153" i="90"/>
  <c r="M153" i="90"/>
  <c r="O153" i="90"/>
  <c r="L153" i="90"/>
  <c r="N152" i="90"/>
  <c r="M152" i="90"/>
  <c r="L152" i="90"/>
  <c r="N151" i="90"/>
  <c r="M151" i="90"/>
  <c r="K151" i="90"/>
  <c r="L151" i="90"/>
  <c r="N150" i="90"/>
  <c r="M150" i="90"/>
  <c r="O150" i="90"/>
  <c r="L150" i="90"/>
  <c r="N149" i="90"/>
  <c r="M149" i="90"/>
  <c r="L149" i="90"/>
  <c r="N148" i="90"/>
  <c r="M148" i="90"/>
  <c r="K148" i="90"/>
  <c r="L148" i="90"/>
  <c r="N147" i="90"/>
  <c r="M147" i="90"/>
  <c r="O147" i="90"/>
  <c r="L147" i="90"/>
  <c r="N146" i="90"/>
  <c r="M146" i="90"/>
  <c r="L146" i="90"/>
  <c r="N145" i="90"/>
  <c r="M145" i="90"/>
  <c r="K145" i="90"/>
  <c r="L145" i="90"/>
  <c r="N143" i="90"/>
  <c r="M143" i="90"/>
  <c r="O143" i="90"/>
  <c r="L143" i="90"/>
  <c r="N142" i="90"/>
  <c r="M142" i="90"/>
  <c r="L142" i="90"/>
  <c r="N141" i="90"/>
  <c r="M141" i="90"/>
  <c r="K141" i="90"/>
  <c r="L141" i="90"/>
  <c r="N140" i="90"/>
  <c r="M140" i="90"/>
  <c r="O140" i="90"/>
  <c r="L140" i="90"/>
  <c r="N139" i="90"/>
  <c r="M139" i="90"/>
  <c r="L139" i="90"/>
  <c r="N138" i="90"/>
  <c r="M138" i="90"/>
  <c r="K138" i="90"/>
  <c r="L138" i="90"/>
  <c r="N137" i="90"/>
  <c r="M137" i="90"/>
  <c r="O137" i="90"/>
  <c r="L137" i="90"/>
  <c r="N136" i="90"/>
  <c r="M136" i="90"/>
  <c r="L136" i="90"/>
  <c r="N135" i="90"/>
  <c r="M135" i="90"/>
  <c r="K135" i="90"/>
  <c r="L135" i="90"/>
  <c r="N134" i="90"/>
  <c r="M134" i="90"/>
  <c r="O134" i="90"/>
  <c r="L134" i="90"/>
  <c r="N133" i="90"/>
  <c r="M133" i="90"/>
  <c r="L133" i="90"/>
  <c r="N132" i="90"/>
  <c r="M132" i="90"/>
  <c r="K132" i="90"/>
  <c r="L132" i="90"/>
  <c r="N131" i="90"/>
  <c r="M131" i="90"/>
  <c r="O131" i="90"/>
  <c r="L131" i="90"/>
  <c r="N130" i="90"/>
  <c r="M130" i="90"/>
  <c r="L130" i="90"/>
  <c r="N128" i="90"/>
  <c r="M128" i="90"/>
  <c r="K128" i="90"/>
  <c r="L128" i="90"/>
  <c r="N127" i="90"/>
  <c r="M127" i="90"/>
  <c r="O127" i="90"/>
  <c r="L127" i="90"/>
  <c r="N126" i="90"/>
  <c r="M126" i="90"/>
  <c r="L126" i="90"/>
  <c r="N125" i="90"/>
  <c r="M125" i="90"/>
  <c r="K125" i="90"/>
  <c r="L125" i="90"/>
  <c r="N124" i="90"/>
  <c r="M124" i="90"/>
  <c r="O124" i="90"/>
  <c r="L124" i="90"/>
  <c r="N123" i="90"/>
  <c r="M123" i="90"/>
  <c r="O123" i="90"/>
  <c r="L123" i="90"/>
  <c r="N122" i="90"/>
  <c r="M122" i="90"/>
  <c r="K122" i="90"/>
  <c r="L122" i="90"/>
  <c r="N121" i="90"/>
  <c r="M121" i="90"/>
  <c r="O121" i="90"/>
  <c r="L121" i="90"/>
  <c r="N120" i="90"/>
  <c r="M120" i="90"/>
  <c r="O120" i="90"/>
  <c r="L120" i="90"/>
  <c r="N119" i="90"/>
  <c r="M119" i="90"/>
  <c r="K119" i="90"/>
  <c r="L119" i="90"/>
  <c r="N118" i="90"/>
  <c r="M118" i="90"/>
  <c r="K118" i="90"/>
  <c r="L118" i="90"/>
  <c r="N117" i="90"/>
  <c r="M117" i="90"/>
  <c r="O117" i="90"/>
  <c r="L117" i="90"/>
  <c r="N116" i="90"/>
  <c r="M116" i="90"/>
  <c r="K116" i="90"/>
  <c r="L116" i="90"/>
  <c r="N115" i="90"/>
  <c r="M115" i="90"/>
  <c r="K115" i="90"/>
  <c r="L115" i="90"/>
  <c r="N114" i="90"/>
  <c r="M114" i="90"/>
  <c r="O114" i="90"/>
  <c r="L114" i="90"/>
  <c r="N113" i="90"/>
  <c r="M113" i="90"/>
  <c r="K113" i="90"/>
  <c r="L113" i="90"/>
  <c r="N111" i="90"/>
  <c r="M111" i="90"/>
  <c r="K111" i="90"/>
  <c r="L111" i="90"/>
  <c r="N110" i="90"/>
  <c r="M110" i="90"/>
  <c r="O110" i="90"/>
  <c r="L110" i="90"/>
  <c r="N109" i="90"/>
  <c r="M109" i="90"/>
  <c r="K109" i="90"/>
  <c r="L109" i="90"/>
  <c r="N108" i="90"/>
  <c r="M108" i="90"/>
  <c r="K108" i="90"/>
  <c r="L108" i="90"/>
  <c r="N107" i="90"/>
  <c r="M107" i="90"/>
  <c r="O107" i="90"/>
  <c r="L107" i="90"/>
  <c r="N106" i="90"/>
  <c r="M106" i="90"/>
  <c r="K106" i="90"/>
  <c r="L106" i="90"/>
  <c r="N105" i="90"/>
  <c r="M105" i="90"/>
  <c r="O105" i="90"/>
  <c r="L105" i="90"/>
  <c r="N104" i="90"/>
  <c r="M104" i="90"/>
  <c r="O104" i="90"/>
  <c r="L104" i="90"/>
  <c r="N103" i="90"/>
  <c r="M103" i="90"/>
  <c r="K103" i="90"/>
  <c r="L103" i="90"/>
  <c r="N102" i="90"/>
  <c r="M102" i="90"/>
  <c r="K102" i="90"/>
  <c r="L102" i="90"/>
  <c r="N101" i="90"/>
  <c r="M101" i="90"/>
  <c r="O101" i="90"/>
  <c r="L101" i="90"/>
  <c r="N100" i="90"/>
  <c r="M100" i="90"/>
  <c r="K100" i="90"/>
  <c r="L100" i="90"/>
  <c r="N99" i="90"/>
  <c r="M99" i="90"/>
  <c r="K99" i="90"/>
  <c r="L99" i="90"/>
  <c r="N98" i="90"/>
  <c r="M98" i="90"/>
  <c r="O98" i="90"/>
  <c r="L98" i="90"/>
  <c r="N97" i="90"/>
  <c r="M97" i="90"/>
  <c r="K97" i="90"/>
  <c r="L97" i="90"/>
  <c r="N96" i="90"/>
  <c r="M96" i="90"/>
  <c r="K96" i="90"/>
  <c r="L96" i="90"/>
  <c r="N95" i="90"/>
  <c r="M95" i="90"/>
  <c r="O95" i="90"/>
  <c r="L95" i="90"/>
  <c r="N94" i="90"/>
  <c r="M94" i="90"/>
  <c r="K94" i="90"/>
  <c r="L94" i="90"/>
  <c r="N93" i="90"/>
  <c r="M93" i="90"/>
  <c r="K93" i="90"/>
  <c r="L93" i="90"/>
  <c r="N92" i="90"/>
  <c r="M92" i="90"/>
  <c r="O92" i="90"/>
  <c r="L92" i="90"/>
  <c r="N90" i="90"/>
  <c r="M90" i="90"/>
  <c r="K90" i="90"/>
  <c r="L90" i="90"/>
  <c r="N89" i="90"/>
  <c r="M89" i="90"/>
  <c r="K89" i="90"/>
  <c r="L89" i="90"/>
  <c r="N88" i="90"/>
  <c r="M88" i="90"/>
  <c r="O88" i="90"/>
  <c r="L88" i="90"/>
  <c r="N87" i="90"/>
  <c r="M87" i="90"/>
  <c r="K87" i="90"/>
  <c r="L87" i="90"/>
  <c r="N86" i="90"/>
  <c r="M86" i="90"/>
  <c r="O86" i="90"/>
  <c r="L86" i="90"/>
  <c r="N85" i="90"/>
  <c r="M85" i="90"/>
  <c r="O85" i="90"/>
  <c r="L85" i="90"/>
  <c r="N84" i="90"/>
  <c r="M84" i="90"/>
  <c r="K84" i="90"/>
  <c r="L84" i="90"/>
  <c r="N83" i="90"/>
  <c r="M83" i="90"/>
  <c r="K83" i="90"/>
  <c r="L83" i="90"/>
  <c r="N82" i="90"/>
  <c r="M82" i="90"/>
  <c r="O82" i="90"/>
  <c r="L82" i="90"/>
  <c r="N81" i="90"/>
  <c r="M81" i="90"/>
  <c r="K81" i="90"/>
  <c r="L81" i="90"/>
  <c r="N80" i="90"/>
  <c r="M80" i="90"/>
  <c r="K80" i="90"/>
  <c r="L80" i="90"/>
  <c r="N79" i="90"/>
  <c r="M79" i="90"/>
  <c r="O79" i="90"/>
  <c r="L79" i="90"/>
  <c r="N78" i="90"/>
  <c r="M78" i="90"/>
  <c r="K78" i="90"/>
  <c r="L78" i="90"/>
  <c r="N77" i="90"/>
  <c r="M77" i="90"/>
  <c r="K77" i="90"/>
  <c r="L77" i="90"/>
  <c r="N76" i="90"/>
  <c r="M76" i="90"/>
  <c r="O76" i="90"/>
  <c r="L76" i="90"/>
  <c r="N75" i="90"/>
  <c r="M75" i="90"/>
  <c r="K75" i="90"/>
  <c r="L75" i="90"/>
  <c r="N74" i="90"/>
  <c r="M74" i="90"/>
  <c r="K74" i="90"/>
  <c r="L74" i="90"/>
  <c r="N73" i="90"/>
  <c r="M73" i="90"/>
  <c r="O73" i="90"/>
  <c r="L73" i="90"/>
  <c r="N72" i="90"/>
  <c r="M72" i="90"/>
  <c r="K72" i="90"/>
  <c r="L72" i="90"/>
  <c r="N71" i="90"/>
  <c r="M71" i="90"/>
  <c r="K71" i="90"/>
  <c r="L71" i="90"/>
  <c r="N70" i="90"/>
  <c r="M70" i="90"/>
  <c r="O70" i="90"/>
  <c r="L70" i="90"/>
  <c r="N69" i="90"/>
  <c r="M69" i="90"/>
  <c r="K69" i="90"/>
  <c r="L69" i="90"/>
  <c r="N68" i="90"/>
  <c r="M68" i="90"/>
  <c r="O68" i="90"/>
  <c r="L68" i="90"/>
  <c r="N67" i="90"/>
  <c r="M67" i="90"/>
  <c r="O67" i="90"/>
  <c r="L67" i="90"/>
  <c r="N66" i="90"/>
  <c r="M66" i="90"/>
  <c r="K66" i="90"/>
  <c r="L66" i="90"/>
  <c r="N65" i="90"/>
  <c r="M65" i="90"/>
  <c r="K65" i="90"/>
  <c r="L65" i="90"/>
  <c r="N64" i="90"/>
  <c r="M64" i="90"/>
  <c r="O64" i="90"/>
  <c r="L64" i="90"/>
  <c r="N63" i="90"/>
  <c r="M63" i="90"/>
  <c r="K63" i="90"/>
  <c r="L63" i="90"/>
  <c r="N62" i="90"/>
  <c r="M62" i="90"/>
  <c r="K62" i="90"/>
  <c r="L62" i="90"/>
  <c r="N60" i="90"/>
  <c r="M60" i="90"/>
  <c r="O60" i="90"/>
  <c r="L60" i="90"/>
  <c r="N59" i="90"/>
  <c r="M59" i="90"/>
  <c r="K59" i="90"/>
  <c r="L59" i="90"/>
  <c r="N58" i="90"/>
  <c r="M58" i="90"/>
  <c r="K58" i="90"/>
  <c r="L58" i="90"/>
  <c r="N57" i="90"/>
  <c r="M57" i="90"/>
  <c r="O57" i="90"/>
  <c r="L57" i="90"/>
  <c r="N56" i="90"/>
  <c r="M56" i="90"/>
  <c r="K56" i="90"/>
  <c r="L56" i="90"/>
  <c r="N55" i="90"/>
  <c r="M55" i="90"/>
  <c r="K55" i="90"/>
  <c r="L55" i="90"/>
  <c r="N54" i="90"/>
  <c r="M54" i="90"/>
  <c r="O54" i="90"/>
  <c r="L54" i="90"/>
  <c r="N53" i="90"/>
  <c r="M53" i="90"/>
  <c r="K53" i="90"/>
  <c r="L53" i="90"/>
  <c r="N52" i="90"/>
  <c r="M52" i="90"/>
  <c r="K52" i="90"/>
  <c r="L52" i="90"/>
  <c r="N51" i="90"/>
  <c r="M51" i="90"/>
  <c r="O51" i="90"/>
  <c r="L51" i="90"/>
  <c r="N50" i="90"/>
  <c r="M50" i="90"/>
  <c r="K50" i="90"/>
  <c r="L50" i="90"/>
  <c r="N49" i="90"/>
  <c r="M49" i="90"/>
  <c r="K49" i="90"/>
  <c r="L49" i="90"/>
  <c r="N48" i="90"/>
  <c r="M48" i="90"/>
  <c r="O48" i="90"/>
  <c r="L48" i="90"/>
  <c r="N47" i="90"/>
  <c r="M47" i="90"/>
  <c r="K47" i="90"/>
  <c r="L47" i="90"/>
  <c r="N46" i="90"/>
  <c r="M46" i="90"/>
  <c r="K46" i="90"/>
  <c r="L46" i="90"/>
  <c r="N45" i="90"/>
  <c r="M45" i="90"/>
  <c r="O45" i="90"/>
  <c r="L45" i="90"/>
  <c r="N44" i="90"/>
  <c r="M44" i="90"/>
  <c r="K44" i="90"/>
  <c r="L44" i="90"/>
  <c r="N43" i="90"/>
  <c r="M43" i="90"/>
  <c r="K43" i="90"/>
  <c r="L43" i="90"/>
  <c r="N42" i="90"/>
  <c r="M42" i="90"/>
  <c r="O42" i="90"/>
  <c r="L42" i="90"/>
  <c r="N41" i="90"/>
  <c r="M41" i="90"/>
  <c r="K41" i="90"/>
  <c r="L41" i="90"/>
  <c r="N40" i="90"/>
  <c r="M40" i="90"/>
  <c r="K40" i="90"/>
  <c r="L40" i="90"/>
  <c r="N39" i="90"/>
  <c r="M39" i="90"/>
  <c r="O39" i="90"/>
  <c r="L39" i="90"/>
  <c r="N38" i="90"/>
  <c r="M38" i="90"/>
  <c r="K38" i="90"/>
  <c r="L38" i="90"/>
  <c r="N37" i="90"/>
  <c r="M37" i="90"/>
  <c r="K37" i="90"/>
  <c r="L37" i="90"/>
  <c r="N36" i="90"/>
  <c r="M36" i="90"/>
  <c r="O36" i="90"/>
  <c r="L36" i="90"/>
  <c r="N35" i="90"/>
  <c r="M35" i="90"/>
  <c r="K35" i="90"/>
  <c r="L35" i="90"/>
  <c r="N34" i="90"/>
  <c r="M34" i="90"/>
  <c r="K34" i="90"/>
  <c r="L34" i="90"/>
  <c r="N33" i="90"/>
  <c r="M33" i="90"/>
  <c r="O33" i="90"/>
  <c r="L33" i="90"/>
  <c r="N32" i="90"/>
  <c r="M32" i="90"/>
  <c r="K32" i="90"/>
  <c r="L32" i="90"/>
  <c r="N31" i="90"/>
  <c r="M31" i="90"/>
  <c r="O31" i="90"/>
  <c r="L31" i="90"/>
  <c r="N30" i="90"/>
  <c r="M30" i="90"/>
  <c r="O30" i="90"/>
  <c r="L30" i="90"/>
  <c r="N28" i="90"/>
  <c r="M28" i="90"/>
  <c r="K28" i="90"/>
  <c r="L28" i="90"/>
  <c r="N27" i="90"/>
  <c r="M27" i="90"/>
  <c r="O27" i="90"/>
  <c r="L27" i="90"/>
  <c r="N25" i="90"/>
  <c r="M25" i="90"/>
  <c r="O25" i="90"/>
  <c r="L25" i="90"/>
  <c r="N24" i="90"/>
  <c r="M24" i="90"/>
  <c r="K24" i="90"/>
  <c r="L24" i="90"/>
  <c r="N23" i="90"/>
  <c r="M23" i="90"/>
  <c r="K23" i="90"/>
  <c r="L23" i="90"/>
  <c r="N22" i="90"/>
  <c r="M22" i="90"/>
  <c r="O22" i="90"/>
  <c r="L22" i="90"/>
  <c r="N21" i="90"/>
  <c r="M21" i="90"/>
  <c r="K21" i="90"/>
  <c r="L21" i="90"/>
  <c r="N20" i="90"/>
  <c r="M20" i="90"/>
  <c r="O20" i="90"/>
  <c r="L20" i="90"/>
  <c r="N215" i="81"/>
  <c r="M215" i="81"/>
  <c r="O215" i="81"/>
  <c r="L215" i="81"/>
  <c r="N214" i="81"/>
  <c r="M214" i="81"/>
  <c r="K214" i="81"/>
  <c r="L214" i="81"/>
  <c r="N213" i="81"/>
  <c r="M213" i="81"/>
  <c r="O213" i="81"/>
  <c r="L213" i="81"/>
  <c r="N212" i="81"/>
  <c r="M212" i="81"/>
  <c r="O212" i="81"/>
  <c r="L212" i="81"/>
  <c r="N211" i="81"/>
  <c r="M211" i="81"/>
  <c r="K211" i="81"/>
  <c r="L211" i="81"/>
  <c r="N210" i="81"/>
  <c r="M210" i="81"/>
  <c r="O210" i="81"/>
  <c r="L210" i="81"/>
  <c r="N209" i="81"/>
  <c r="M209" i="81"/>
  <c r="O209" i="81"/>
  <c r="L209" i="81"/>
  <c r="N208" i="81"/>
  <c r="M208" i="81"/>
  <c r="K208" i="81"/>
  <c r="L208" i="81"/>
  <c r="N207" i="81"/>
  <c r="M207" i="81"/>
  <c r="O207" i="81"/>
  <c r="L207" i="81"/>
  <c r="N206" i="81"/>
  <c r="M206" i="81"/>
  <c r="O206" i="81"/>
  <c r="L206" i="81"/>
  <c r="N205" i="81"/>
  <c r="M205" i="81"/>
  <c r="K205" i="81"/>
  <c r="L205" i="81"/>
  <c r="N204" i="81"/>
  <c r="M204" i="81"/>
  <c r="O204" i="81"/>
  <c r="L204" i="81"/>
  <c r="N202" i="81"/>
  <c r="M202" i="81"/>
  <c r="O202" i="81"/>
  <c r="L202" i="81"/>
  <c r="N201" i="81"/>
  <c r="M201" i="81"/>
  <c r="K201" i="81"/>
  <c r="L201" i="81"/>
  <c r="N200" i="81"/>
  <c r="M200" i="81"/>
  <c r="O200" i="81"/>
  <c r="L200" i="81"/>
  <c r="N199" i="81"/>
  <c r="M199" i="81"/>
  <c r="O199" i="81"/>
  <c r="L199" i="81"/>
  <c r="N198" i="81"/>
  <c r="M198" i="81"/>
  <c r="K198" i="81"/>
  <c r="L198" i="81"/>
  <c r="N197" i="81"/>
  <c r="M197" i="81"/>
  <c r="O197" i="81"/>
  <c r="L197" i="81"/>
  <c r="N196" i="81"/>
  <c r="M196" i="81"/>
  <c r="O196" i="81"/>
  <c r="L196" i="81"/>
  <c r="N195" i="81"/>
  <c r="M195" i="81"/>
  <c r="K195" i="81"/>
  <c r="L195" i="81"/>
  <c r="N194" i="81"/>
  <c r="M194" i="81"/>
  <c r="O194" i="81"/>
  <c r="L194" i="81"/>
  <c r="N193" i="81"/>
  <c r="M193" i="81"/>
  <c r="O193" i="81"/>
  <c r="L193" i="81"/>
  <c r="N192" i="81"/>
  <c r="M192" i="81"/>
  <c r="K192" i="81"/>
  <c r="L192" i="81"/>
  <c r="N191" i="81"/>
  <c r="M191" i="81"/>
  <c r="O191" i="81"/>
  <c r="L191" i="81"/>
  <c r="N190" i="81"/>
  <c r="M190" i="81"/>
  <c r="O190" i="81"/>
  <c r="L190" i="81"/>
  <c r="N189" i="81"/>
  <c r="M189" i="81"/>
  <c r="K189" i="81"/>
  <c r="L189" i="81"/>
  <c r="N188" i="81"/>
  <c r="M188" i="81"/>
  <c r="O188" i="81"/>
  <c r="L188" i="81"/>
  <c r="N187" i="81"/>
  <c r="M187" i="81"/>
  <c r="O187" i="81"/>
  <c r="L187" i="81"/>
  <c r="N186" i="81"/>
  <c r="M186" i="81"/>
  <c r="K186" i="81"/>
  <c r="L186" i="81"/>
  <c r="N185" i="81"/>
  <c r="M185" i="81"/>
  <c r="O185" i="81"/>
  <c r="L185" i="81"/>
  <c r="N184" i="81"/>
  <c r="M184" i="81"/>
  <c r="O184" i="81"/>
  <c r="L184" i="81"/>
  <c r="N183" i="81"/>
  <c r="M183" i="81"/>
  <c r="K183" i="81"/>
  <c r="L183" i="81"/>
  <c r="N182" i="81"/>
  <c r="M182" i="81"/>
  <c r="O182" i="81"/>
  <c r="L182" i="81"/>
  <c r="N181" i="81"/>
  <c r="M181" i="81"/>
  <c r="O181" i="81"/>
  <c r="L181" i="81"/>
  <c r="N180" i="81"/>
  <c r="M180" i="81"/>
  <c r="K180" i="81"/>
  <c r="L180" i="81"/>
  <c r="N179" i="81"/>
  <c r="M179" i="81"/>
  <c r="O179" i="81"/>
  <c r="L179" i="81"/>
  <c r="N178" i="81"/>
  <c r="M178" i="81"/>
  <c r="O178" i="81"/>
  <c r="L178" i="81"/>
  <c r="N177" i="81"/>
  <c r="M177" i="81"/>
  <c r="K177" i="81"/>
  <c r="L177" i="81"/>
  <c r="N176" i="81"/>
  <c r="M176" i="81"/>
  <c r="O176" i="81"/>
  <c r="L176" i="81"/>
  <c r="N174" i="81"/>
  <c r="M174" i="81"/>
  <c r="O174" i="81"/>
  <c r="L174" i="81"/>
  <c r="N172" i="81"/>
  <c r="M172" i="81"/>
  <c r="K172" i="81"/>
  <c r="L172" i="81"/>
  <c r="N171" i="81"/>
  <c r="M171" i="81"/>
  <c r="O171" i="81"/>
  <c r="L171" i="81"/>
  <c r="N168" i="81"/>
  <c r="M168" i="81"/>
  <c r="O168" i="81"/>
  <c r="L168" i="81"/>
  <c r="N167" i="81"/>
  <c r="M167" i="81"/>
  <c r="O167" i="81"/>
  <c r="L167" i="81"/>
  <c r="N166" i="81"/>
  <c r="M166" i="81"/>
  <c r="O166" i="81"/>
  <c r="L166" i="81"/>
  <c r="N165" i="81"/>
  <c r="M165" i="81"/>
  <c r="O165" i="81"/>
  <c r="L165" i="81"/>
  <c r="N164" i="81"/>
  <c r="M164" i="81"/>
  <c r="K164" i="81"/>
  <c r="L164" i="81"/>
  <c r="N163" i="81"/>
  <c r="M163" i="81"/>
  <c r="O163" i="81"/>
  <c r="L163" i="81"/>
  <c r="N162" i="81"/>
  <c r="M162" i="81"/>
  <c r="O162" i="81"/>
  <c r="L162" i="81"/>
  <c r="N161" i="81"/>
  <c r="M161" i="81"/>
  <c r="O161" i="81"/>
  <c r="L161" i="81"/>
  <c r="N160" i="81"/>
  <c r="M160" i="81"/>
  <c r="O160" i="81"/>
  <c r="L160" i="81"/>
  <c r="N159" i="81"/>
  <c r="M159" i="81"/>
  <c r="O159" i="81"/>
  <c r="L159" i="81"/>
  <c r="N158" i="81"/>
  <c r="M158" i="81"/>
  <c r="O158" i="81"/>
  <c r="L158" i="81"/>
  <c r="N157" i="81"/>
  <c r="M157" i="81"/>
  <c r="O157" i="81"/>
  <c r="L157" i="81"/>
  <c r="N156" i="81"/>
  <c r="M156" i="81"/>
  <c r="O156" i="81"/>
  <c r="L156" i="81"/>
  <c r="N155" i="81"/>
  <c r="M155" i="81"/>
  <c r="K155" i="81"/>
  <c r="L155" i="81"/>
  <c r="N154" i="81"/>
  <c r="M154" i="81"/>
  <c r="O154" i="81"/>
  <c r="L154" i="81"/>
  <c r="N153" i="81"/>
  <c r="M153" i="81"/>
  <c r="O153" i="81"/>
  <c r="L153" i="81"/>
  <c r="N152" i="81"/>
  <c r="M152" i="81"/>
  <c r="O152" i="81"/>
  <c r="L152" i="81"/>
  <c r="N151" i="81"/>
  <c r="M151" i="81"/>
  <c r="O151" i="81"/>
  <c r="L151" i="81"/>
  <c r="N150" i="81"/>
  <c r="M150" i="81"/>
  <c r="O150" i="81"/>
  <c r="L150" i="81"/>
  <c r="N149" i="81"/>
  <c r="M149" i="81"/>
  <c r="O149" i="81"/>
  <c r="L149" i="81"/>
  <c r="N148" i="81"/>
  <c r="M148" i="81"/>
  <c r="O148" i="81"/>
  <c r="L148" i="81"/>
  <c r="N147" i="81"/>
  <c r="M147" i="81"/>
  <c r="O147" i="81"/>
  <c r="L147" i="81"/>
  <c r="N146" i="81"/>
  <c r="M146" i="81"/>
  <c r="K146" i="81"/>
  <c r="L146" i="81"/>
  <c r="N145" i="81"/>
  <c r="M145" i="81"/>
  <c r="O145" i="81"/>
  <c r="L145" i="81"/>
  <c r="N144" i="81"/>
  <c r="M144" i="81"/>
  <c r="K144" i="81"/>
  <c r="L144" i="81"/>
  <c r="N143" i="81"/>
  <c r="M143" i="81"/>
  <c r="O143" i="81"/>
  <c r="L143" i="81"/>
  <c r="N142" i="81"/>
  <c r="M142" i="81"/>
  <c r="O142" i="81"/>
  <c r="L142" i="81"/>
  <c r="N141" i="81"/>
  <c r="M141" i="81"/>
  <c r="O141" i="81"/>
  <c r="L141" i="81"/>
  <c r="N140" i="81"/>
  <c r="M140" i="81"/>
  <c r="O140" i="81"/>
  <c r="L140" i="81"/>
  <c r="N139" i="81"/>
  <c r="M139" i="81"/>
  <c r="O139" i="81"/>
  <c r="L139" i="81"/>
  <c r="N138" i="81"/>
  <c r="M138" i="81"/>
  <c r="O138" i="81"/>
  <c r="L138" i="81"/>
  <c r="N137" i="81"/>
  <c r="M137" i="81"/>
  <c r="K137" i="81"/>
  <c r="L137" i="81"/>
  <c r="N136" i="81"/>
  <c r="M136" i="81"/>
  <c r="O136" i="81"/>
  <c r="L136" i="81"/>
  <c r="N135" i="81"/>
  <c r="M135" i="81"/>
  <c r="O135" i="81"/>
  <c r="L135" i="81"/>
  <c r="N134" i="81"/>
  <c r="M134" i="81"/>
  <c r="O134" i="81"/>
  <c r="L134" i="81"/>
  <c r="N132" i="81"/>
  <c r="M132" i="81"/>
  <c r="O132" i="81"/>
  <c r="L132" i="81"/>
  <c r="N131" i="81"/>
  <c r="M131" i="81"/>
  <c r="K131" i="81"/>
  <c r="L131" i="81"/>
  <c r="N130" i="81"/>
  <c r="M130" i="81"/>
  <c r="O130" i="81"/>
  <c r="L130" i="81"/>
  <c r="N129" i="81"/>
  <c r="M129" i="81"/>
  <c r="O129" i="81"/>
  <c r="L129" i="81"/>
  <c r="N128" i="81"/>
  <c r="M128" i="81"/>
  <c r="K128" i="81"/>
  <c r="L128" i="81"/>
  <c r="N127" i="81"/>
  <c r="M127" i="81"/>
  <c r="O127" i="81"/>
  <c r="L127" i="81"/>
  <c r="N126" i="81"/>
  <c r="M126" i="81"/>
  <c r="O126" i="81"/>
  <c r="L126" i="81"/>
  <c r="N125" i="81"/>
  <c r="M125" i="81"/>
  <c r="K125" i="81"/>
  <c r="L125" i="81"/>
  <c r="N124" i="81"/>
  <c r="M124" i="81"/>
  <c r="O124" i="81"/>
  <c r="L124" i="81"/>
  <c r="N123" i="81"/>
  <c r="M123" i="81"/>
  <c r="O123" i="81"/>
  <c r="L123" i="81"/>
  <c r="N122" i="81"/>
  <c r="M122" i="81"/>
  <c r="K122" i="81"/>
  <c r="L122" i="81"/>
  <c r="N121" i="81"/>
  <c r="M121" i="81"/>
  <c r="O121" i="81"/>
  <c r="L121" i="81"/>
  <c r="N120" i="81"/>
  <c r="M120" i="81"/>
  <c r="O120" i="81"/>
  <c r="L120" i="81"/>
  <c r="N119" i="81"/>
  <c r="M119" i="81"/>
  <c r="K119" i="81"/>
  <c r="L119" i="81"/>
  <c r="N118" i="81"/>
  <c r="M118" i="81"/>
  <c r="O118" i="81"/>
  <c r="L118" i="81"/>
  <c r="N117" i="81"/>
  <c r="M117" i="81"/>
  <c r="O117" i="81"/>
  <c r="L117" i="81"/>
  <c r="N116" i="81"/>
  <c r="M116" i="81"/>
  <c r="K116" i="81"/>
  <c r="L116" i="81"/>
  <c r="N115" i="81"/>
  <c r="M115" i="81"/>
  <c r="O115" i="81"/>
  <c r="L115" i="81"/>
  <c r="N114" i="81"/>
  <c r="M114" i="81"/>
  <c r="O114" i="81"/>
  <c r="L114" i="81"/>
  <c r="N113" i="81"/>
  <c r="M113" i="81"/>
  <c r="K113" i="81"/>
  <c r="L113" i="81"/>
  <c r="N112" i="81"/>
  <c r="M112" i="81"/>
  <c r="O112" i="81"/>
  <c r="L112" i="81"/>
  <c r="N111" i="81"/>
  <c r="M111" i="81"/>
  <c r="O111" i="81"/>
  <c r="L111" i="81"/>
  <c r="N110" i="81"/>
  <c r="M110" i="81"/>
  <c r="K110" i="81"/>
  <c r="L110" i="81"/>
  <c r="N109" i="81"/>
  <c r="M109" i="81"/>
  <c r="O109" i="81"/>
  <c r="L109" i="81"/>
  <c r="N108" i="81"/>
  <c r="M108" i="81"/>
  <c r="O108" i="81"/>
  <c r="L108" i="81"/>
  <c r="N107" i="81"/>
  <c r="M107" i="81"/>
  <c r="K107" i="81"/>
  <c r="L107" i="81"/>
  <c r="N106" i="81"/>
  <c r="M106" i="81"/>
  <c r="O106" i="81"/>
  <c r="L106" i="81"/>
  <c r="N105" i="81"/>
  <c r="M105" i="81"/>
  <c r="O105" i="81"/>
  <c r="L105" i="81"/>
  <c r="N104" i="81"/>
  <c r="M104" i="81"/>
  <c r="K104" i="81"/>
  <c r="L104" i="81"/>
  <c r="N103" i="81"/>
  <c r="M103" i="81"/>
  <c r="O103" i="81"/>
  <c r="L103" i="81"/>
  <c r="N102" i="81"/>
  <c r="M102" i="81"/>
  <c r="O102" i="81"/>
  <c r="L102" i="81"/>
  <c r="N101" i="81"/>
  <c r="M101" i="81"/>
  <c r="K101" i="81"/>
  <c r="L101" i="81"/>
  <c r="N100" i="81"/>
  <c r="M100" i="81"/>
  <c r="O100" i="81"/>
  <c r="L100" i="81"/>
  <c r="N99" i="81"/>
  <c r="M99" i="81"/>
  <c r="O99" i="81"/>
  <c r="L99" i="81"/>
  <c r="N98" i="81"/>
  <c r="M98" i="81"/>
  <c r="K98" i="81"/>
  <c r="L98" i="81"/>
  <c r="N97" i="81"/>
  <c r="M97" i="81"/>
  <c r="O97" i="81"/>
  <c r="L97" i="81"/>
  <c r="N96" i="81"/>
  <c r="M96" i="81"/>
  <c r="O96" i="81"/>
  <c r="L96" i="81"/>
  <c r="N95" i="81"/>
  <c r="M95" i="81"/>
  <c r="K95" i="81"/>
  <c r="L95" i="81"/>
  <c r="N94" i="81"/>
  <c r="M94" i="81"/>
  <c r="O94" i="81"/>
  <c r="L94" i="81"/>
  <c r="N93" i="81"/>
  <c r="M93" i="81"/>
  <c r="O93" i="81"/>
  <c r="L93" i="81"/>
  <c r="N92" i="81"/>
  <c r="M92" i="81"/>
  <c r="K92" i="81"/>
  <c r="L92" i="81"/>
  <c r="N91" i="81"/>
  <c r="M91" i="81"/>
  <c r="O91" i="81"/>
  <c r="L91" i="81"/>
  <c r="N90" i="81"/>
  <c r="M90" i="81"/>
  <c r="O90" i="81"/>
  <c r="L90" i="81"/>
  <c r="N89" i="81"/>
  <c r="M89" i="81"/>
  <c r="K89" i="81"/>
  <c r="L89" i="81"/>
  <c r="N88" i="81"/>
  <c r="M88" i="81"/>
  <c r="O88" i="81"/>
  <c r="L88" i="81"/>
  <c r="N87" i="81"/>
  <c r="M87" i="81"/>
  <c r="O87" i="81"/>
  <c r="L87" i="81"/>
  <c r="N86" i="81"/>
  <c r="M86" i="81"/>
  <c r="K86" i="81"/>
  <c r="L86" i="81"/>
  <c r="N85" i="81"/>
  <c r="M85" i="81"/>
  <c r="O85" i="81"/>
  <c r="L85" i="81"/>
  <c r="N84" i="81"/>
  <c r="M84" i="81"/>
  <c r="O84" i="81"/>
  <c r="L84" i="81"/>
  <c r="N83" i="81"/>
  <c r="M83" i="81"/>
  <c r="K83" i="81"/>
  <c r="L83" i="81"/>
  <c r="N82" i="81"/>
  <c r="M82" i="81"/>
  <c r="O82" i="81"/>
  <c r="L82" i="81"/>
  <c r="N81" i="81"/>
  <c r="M81" i="81"/>
  <c r="O81" i="81"/>
  <c r="L81" i="81"/>
  <c r="N80" i="81"/>
  <c r="M80" i="81"/>
  <c r="K80" i="81"/>
  <c r="L80" i="81"/>
  <c r="N79" i="81"/>
  <c r="M79" i="81"/>
  <c r="O79" i="81"/>
  <c r="L79" i="81"/>
  <c r="N78" i="81"/>
  <c r="M78" i="81"/>
  <c r="O78" i="81"/>
  <c r="L78" i="81"/>
  <c r="N77" i="81"/>
  <c r="M77" i="81"/>
  <c r="K77" i="81"/>
  <c r="L77" i="81"/>
  <c r="N76" i="81"/>
  <c r="M76" i="81"/>
  <c r="O76" i="81"/>
  <c r="L76" i="81"/>
  <c r="N75" i="81"/>
  <c r="M75" i="81"/>
  <c r="O75" i="81"/>
  <c r="L75" i="81"/>
  <c r="N74" i="81"/>
  <c r="M74" i="81"/>
  <c r="K74" i="81"/>
  <c r="L74" i="81"/>
  <c r="N73" i="81"/>
  <c r="M73" i="81"/>
  <c r="O73" i="81"/>
  <c r="L73" i="81"/>
  <c r="N72" i="81"/>
  <c r="M72" i="81"/>
  <c r="O72" i="81"/>
  <c r="L72" i="81"/>
  <c r="N71" i="81"/>
  <c r="M71" i="81"/>
  <c r="K71" i="81"/>
  <c r="L71" i="81"/>
  <c r="N70" i="81"/>
  <c r="M70" i="81"/>
  <c r="O70" i="81"/>
  <c r="L70" i="81"/>
  <c r="N69" i="81"/>
  <c r="M69" i="81"/>
  <c r="O69" i="81"/>
  <c r="L69" i="81"/>
  <c r="N67" i="81"/>
  <c r="M67" i="81"/>
  <c r="K67" i="81"/>
  <c r="L67" i="81"/>
  <c r="N66" i="81"/>
  <c r="M66" i="81"/>
  <c r="O66" i="81"/>
  <c r="L66" i="81"/>
  <c r="N65" i="81"/>
  <c r="M65" i="81"/>
  <c r="O65" i="81"/>
  <c r="L65" i="81"/>
  <c r="N64" i="81"/>
  <c r="M64" i="81"/>
  <c r="O64" i="81"/>
  <c r="L64" i="81"/>
  <c r="N63" i="81"/>
  <c r="M63" i="81"/>
  <c r="O63" i="81"/>
  <c r="L63" i="81"/>
  <c r="N62" i="81"/>
  <c r="M62" i="81"/>
  <c r="O62" i="81"/>
  <c r="L62" i="81"/>
  <c r="N61" i="81"/>
  <c r="M61" i="81"/>
  <c r="K61" i="81"/>
  <c r="L61" i="81"/>
  <c r="N60" i="81"/>
  <c r="M60" i="81"/>
  <c r="O60" i="81"/>
  <c r="L60" i="81"/>
  <c r="N59" i="81"/>
  <c r="M59" i="81"/>
  <c r="O59" i="81"/>
  <c r="L59" i="81"/>
  <c r="N58" i="81"/>
  <c r="M58" i="81"/>
  <c r="O58" i="81"/>
  <c r="L58" i="81"/>
  <c r="N57" i="81"/>
  <c r="M57" i="81"/>
  <c r="O57" i="81"/>
  <c r="L57" i="81"/>
  <c r="N56" i="81"/>
  <c r="M56" i="81"/>
  <c r="O56" i="81"/>
  <c r="L56" i="81"/>
  <c r="N55" i="81"/>
  <c r="M55" i="81"/>
  <c r="O55" i="81"/>
  <c r="L55" i="81"/>
  <c r="N54" i="81"/>
  <c r="M54" i="81"/>
  <c r="O54" i="81"/>
  <c r="L54" i="81"/>
  <c r="N53" i="81"/>
  <c r="M53" i="81"/>
  <c r="O53" i="81"/>
  <c r="L53" i="81"/>
  <c r="N52" i="81"/>
  <c r="M52" i="81"/>
  <c r="K52" i="81"/>
  <c r="L52" i="81"/>
  <c r="N51" i="81"/>
  <c r="M51" i="81"/>
  <c r="O51" i="81"/>
  <c r="L51" i="81"/>
  <c r="N50" i="81"/>
  <c r="M50" i="81"/>
  <c r="O50" i="81"/>
  <c r="L50" i="81"/>
  <c r="N49" i="81"/>
  <c r="M49" i="81"/>
  <c r="K49" i="81"/>
  <c r="L49" i="81"/>
  <c r="N48" i="81"/>
  <c r="M48" i="81"/>
  <c r="O48" i="81"/>
  <c r="L48" i="81"/>
  <c r="N47" i="81"/>
  <c r="M47" i="81"/>
  <c r="O47" i="81"/>
  <c r="L47" i="81"/>
  <c r="N46" i="81"/>
  <c r="M46" i="81"/>
  <c r="O46" i="81"/>
  <c r="L46" i="81"/>
  <c r="N45" i="81"/>
  <c r="M45" i="81"/>
  <c r="O45" i="81"/>
  <c r="L45" i="81"/>
  <c r="N44" i="81"/>
  <c r="M44" i="81"/>
  <c r="O44" i="81"/>
  <c r="L44" i="81"/>
  <c r="N43" i="81"/>
  <c r="M43" i="81"/>
  <c r="O43" i="81"/>
  <c r="L43" i="81"/>
  <c r="N42" i="81"/>
  <c r="M42" i="81"/>
  <c r="O42" i="81"/>
  <c r="L42" i="81"/>
  <c r="N41" i="81"/>
  <c r="M41" i="81"/>
  <c r="O41" i="81"/>
  <c r="L41" i="81"/>
  <c r="N40" i="81"/>
  <c r="M40" i="81"/>
  <c r="K40" i="81"/>
  <c r="L40" i="81"/>
  <c r="N39" i="81"/>
  <c r="M39" i="81"/>
  <c r="O39" i="81"/>
  <c r="L39" i="81"/>
  <c r="N38" i="81"/>
  <c r="M38" i="81"/>
  <c r="O38" i="81"/>
  <c r="L38" i="81"/>
  <c r="N37" i="81"/>
  <c r="M37" i="81"/>
  <c r="K37" i="81"/>
  <c r="L37" i="81"/>
  <c r="N36" i="81"/>
  <c r="M36" i="81"/>
  <c r="O36" i="81"/>
  <c r="L36" i="81"/>
  <c r="N35" i="81"/>
  <c r="M35" i="81"/>
  <c r="O35" i="81"/>
  <c r="L35" i="81"/>
  <c r="N34" i="81"/>
  <c r="M34" i="81"/>
  <c r="O34" i="81"/>
  <c r="L34" i="81"/>
  <c r="N33" i="81"/>
  <c r="M33" i="81"/>
  <c r="O33" i="81"/>
  <c r="L33" i="81"/>
  <c r="N32" i="81"/>
  <c r="M32" i="81"/>
  <c r="O32" i="81"/>
  <c r="L32" i="81"/>
  <c r="N31" i="81"/>
  <c r="M31" i="81"/>
  <c r="O31" i="81"/>
  <c r="L31" i="81"/>
  <c r="N30" i="81"/>
  <c r="M30" i="81"/>
  <c r="O30" i="81"/>
  <c r="L30" i="81"/>
  <c r="N29" i="81"/>
  <c r="M29" i="81"/>
  <c r="O29" i="81"/>
  <c r="L29" i="81"/>
  <c r="N28" i="81"/>
  <c r="M28" i="81"/>
  <c r="K28" i="81"/>
  <c r="L28" i="81"/>
  <c r="N27" i="81"/>
  <c r="M27" i="81"/>
  <c r="O27" i="81"/>
  <c r="L27" i="81"/>
  <c r="N26" i="81"/>
  <c r="M26" i="81"/>
  <c r="O26" i="81"/>
  <c r="L26" i="81"/>
  <c r="N25" i="81"/>
  <c r="M25" i="81"/>
  <c r="K25" i="81"/>
  <c r="L25" i="81"/>
  <c r="N24" i="81"/>
  <c r="M24" i="81"/>
  <c r="O24" i="81"/>
  <c r="L24" i="81"/>
  <c r="N23" i="81"/>
  <c r="M23" i="81"/>
  <c r="O23" i="81"/>
  <c r="L23" i="81"/>
  <c r="N22" i="81"/>
  <c r="M22" i="81"/>
  <c r="O22" i="81"/>
  <c r="L22" i="81"/>
  <c r="N21" i="81"/>
  <c r="M21" i="81"/>
  <c r="O21" i="81"/>
  <c r="L21" i="81"/>
  <c r="N20" i="81"/>
  <c r="M20" i="81"/>
  <c r="O20" i="81"/>
  <c r="L20" i="81"/>
  <c r="N19" i="81"/>
  <c r="M19" i="81"/>
  <c r="O19" i="81"/>
  <c r="L19" i="81"/>
  <c r="N180" i="80"/>
  <c r="M180" i="80"/>
  <c r="O180" i="80"/>
  <c r="L180" i="80"/>
  <c r="N179" i="80"/>
  <c r="M179" i="80"/>
  <c r="K179" i="80"/>
  <c r="L179" i="80"/>
  <c r="N178" i="80"/>
  <c r="M178" i="80"/>
  <c r="O178" i="80"/>
  <c r="L178" i="80"/>
  <c r="N177" i="80"/>
  <c r="M177" i="80"/>
  <c r="O177" i="80"/>
  <c r="L177" i="80"/>
  <c r="N176" i="80"/>
  <c r="M176" i="80"/>
  <c r="O176" i="80"/>
  <c r="L176" i="80"/>
  <c r="N175" i="80"/>
  <c r="M175" i="80"/>
  <c r="O175" i="80"/>
  <c r="L175" i="80"/>
  <c r="N174" i="80"/>
  <c r="M174" i="80"/>
  <c r="O174" i="80"/>
  <c r="L174" i="80"/>
  <c r="N173" i="80"/>
  <c r="M173" i="80"/>
  <c r="K173" i="80"/>
  <c r="L173" i="80"/>
  <c r="N172" i="80"/>
  <c r="M172" i="80"/>
  <c r="K172" i="80"/>
  <c r="L172" i="80"/>
  <c r="N171" i="80"/>
  <c r="M171" i="80"/>
  <c r="O171" i="80"/>
  <c r="L171" i="80"/>
  <c r="N169" i="80"/>
  <c r="M169" i="80"/>
  <c r="K169" i="80"/>
  <c r="L169" i="80"/>
  <c r="N167" i="80"/>
  <c r="M167" i="80"/>
  <c r="O167" i="80"/>
  <c r="L167" i="80"/>
  <c r="N166" i="80"/>
  <c r="M166" i="80"/>
  <c r="K166" i="80"/>
  <c r="L166" i="80"/>
  <c r="N165" i="80"/>
  <c r="M165" i="80"/>
  <c r="O165" i="80"/>
  <c r="L165" i="80"/>
  <c r="N164" i="80"/>
  <c r="M164" i="80"/>
  <c r="O164" i="80"/>
  <c r="L164" i="80"/>
  <c r="N163" i="80"/>
  <c r="M163" i="80"/>
  <c r="K163" i="80"/>
  <c r="L163" i="80"/>
  <c r="N162" i="80"/>
  <c r="M162" i="80"/>
  <c r="O162" i="80"/>
  <c r="L162" i="80"/>
  <c r="N161" i="80"/>
  <c r="M161" i="80"/>
  <c r="O161" i="80"/>
  <c r="L161" i="80"/>
  <c r="N160" i="80"/>
  <c r="M160" i="80"/>
  <c r="K160" i="80"/>
  <c r="L160" i="80"/>
  <c r="N159" i="80"/>
  <c r="M159" i="80"/>
  <c r="O159" i="80"/>
  <c r="L159" i="80"/>
  <c r="N158" i="80"/>
  <c r="M158" i="80"/>
  <c r="O158" i="80"/>
  <c r="L158" i="80"/>
  <c r="N157" i="80"/>
  <c r="M157" i="80"/>
  <c r="K157" i="80"/>
  <c r="L157" i="80"/>
  <c r="N156" i="80"/>
  <c r="M156" i="80"/>
  <c r="O156" i="80"/>
  <c r="L156" i="80"/>
  <c r="N155" i="80"/>
  <c r="M155" i="80"/>
  <c r="O155" i="80"/>
  <c r="L155" i="80"/>
  <c r="N154" i="80"/>
  <c r="M154" i="80"/>
  <c r="K154" i="80"/>
  <c r="L154" i="80"/>
  <c r="N153" i="80"/>
  <c r="M153" i="80"/>
  <c r="O153" i="80"/>
  <c r="L153" i="80"/>
  <c r="N152" i="80"/>
  <c r="M152" i="80"/>
  <c r="O152" i="80"/>
  <c r="L152" i="80"/>
  <c r="N151" i="80"/>
  <c r="M151" i="80"/>
  <c r="K151" i="80"/>
  <c r="L151" i="80"/>
  <c r="N150" i="80"/>
  <c r="M150" i="80"/>
  <c r="O150" i="80"/>
  <c r="L150" i="80"/>
  <c r="N149" i="80"/>
  <c r="M149" i="80"/>
  <c r="O149" i="80"/>
  <c r="L149" i="80"/>
  <c r="N146" i="80"/>
  <c r="M146" i="80"/>
  <c r="O146" i="80"/>
  <c r="L146" i="80"/>
  <c r="N145" i="80"/>
  <c r="M145" i="80"/>
  <c r="K145" i="80"/>
  <c r="L145" i="80"/>
  <c r="N144" i="80"/>
  <c r="M144" i="80"/>
  <c r="O144" i="80"/>
  <c r="L144" i="80"/>
  <c r="N143" i="80"/>
  <c r="M143" i="80"/>
  <c r="O143" i="80"/>
  <c r="L143" i="80"/>
  <c r="N142" i="80"/>
  <c r="M142" i="80"/>
  <c r="K142" i="80"/>
  <c r="L142" i="80"/>
  <c r="N141" i="80"/>
  <c r="M141" i="80"/>
  <c r="O141" i="80"/>
  <c r="L141" i="80"/>
  <c r="N140" i="80"/>
  <c r="M140" i="80"/>
  <c r="O140" i="80"/>
  <c r="L140" i="80"/>
  <c r="N139" i="80"/>
  <c r="M139" i="80"/>
  <c r="K139" i="80"/>
  <c r="L139" i="80"/>
  <c r="N138" i="80"/>
  <c r="M138" i="80"/>
  <c r="K138" i="80"/>
  <c r="L138" i="80"/>
  <c r="N137" i="80"/>
  <c r="M137" i="80"/>
  <c r="K137" i="80"/>
  <c r="L137" i="80"/>
  <c r="N136" i="80"/>
  <c r="M136" i="80"/>
  <c r="K136" i="80"/>
  <c r="L136" i="80"/>
  <c r="N135" i="80"/>
  <c r="M135" i="80"/>
  <c r="K135" i="80"/>
  <c r="L135" i="80"/>
  <c r="N134" i="80"/>
  <c r="M134" i="80"/>
  <c r="K134" i="80"/>
  <c r="L134" i="80"/>
  <c r="N133" i="80"/>
  <c r="M133" i="80"/>
  <c r="K133" i="80"/>
  <c r="L133" i="80"/>
  <c r="N132" i="80"/>
  <c r="M132" i="80"/>
  <c r="O132" i="80"/>
  <c r="L132" i="80"/>
  <c r="N131" i="80"/>
  <c r="M131" i="80"/>
  <c r="O131" i="80"/>
  <c r="L131" i="80"/>
  <c r="N130" i="80"/>
  <c r="M130" i="80"/>
  <c r="K130" i="80"/>
  <c r="L130" i="80"/>
  <c r="N129" i="80"/>
  <c r="M129" i="80"/>
  <c r="K129" i="80"/>
  <c r="L129" i="80"/>
  <c r="N128" i="80"/>
  <c r="M128" i="80"/>
  <c r="K128" i="80"/>
  <c r="L128" i="80"/>
  <c r="N125" i="80"/>
  <c r="M125" i="80"/>
  <c r="O125" i="80"/>
  <c r="L125" i="80"/>
  <c r="N124" i="80"/>
  <c r="M124" i="80"/>
  <c r="K124" i="80"/>
  <c r="L124" i="80"/>
  <c r="N123" i="80"/>
  <c r="M123" i="80"/>
  <c r="O123" i="80"/>
  <c r="L123" i="80"/>
  <c r="N122" i="80"/>
  <c r="M122" i="80"/>
  <c r="O122" i="80"/>
  <c r="L122" i="80"/>
  <c r="N121" i="80"/>
  <c r="M121" i="80"/>
  <c r="K121" i="80"/>
  <c r="L121" i="80"/>
  <c r="N120" i="80"/>
  <c r="M120" i="80"/>
  <c r="O120" i="80"/>
  <c r="L120" i="80"/>
  <c r="N119" i="80"/>
  <c r="M119" i="80"/>
  <c r="K119" i="80"/>
  <c r="L119" i="80"/>
  <c r="N118" i="80"/>
  <c r="M118" i="80"/>
  <c r="K118" i="80"/>
  <c r="L118" i="80"/>
  <c r="N117" i="80"/>
  <c r="M117" i="80"/>
  <c r="K117" i="80"/>
  <c r="L117" i="80"/>
  <c r="N116" i="80"/>
  <c r="M116" i="80"/>
  <c r="O116" i="80"/>
  <c r="L116" i="80"/>
  <c r="N115" i="80"/>
  <c r="M115" i="80"/>
  <c r="K115" i="80"/>
  <c r="L115" i="80"/>
  <c r="N114" i="80"/>
  <c r="M114" i="80"/>
  <c r="O114" i="80"/>
  <c r="L114" i="80"/>
  <c r="N113" i="80"/>
  <c r="M113" i="80"/>
  <c r="O113" i="80"/>
  <c r="L113" i="80"/>
  <c r="N112" i="80"/>
  <c r="M112" i="80"/>
  <c r="K112" i="80"/>
  <c r="L112" i="80"/>
  <c r="N111" i="80"/>
  <c r="M111" i="80"/>
  <c r="O111" i="80"/>
  <c r="L111" i="80"/>
  <c r="N110" i="80"/>
  <c r="M110" i="80"/>
  <c r="K110" i="80"/>
  <c r="L110" i="80"/>
  <c r="N109" i="80"/>
  <c r="M109" i="80"/>
  <c r="K109" i="80"/>
  <c r="L109" i="80"/>
  <c r="N108" i="80"/>
  <c r="M108" i="80"/>
  <c r="O108" i="80"/>
  <c r="L108" i="80"/>
  <c r="N107" i="80"/>
  <c r="M107" i="80"/>
  <c r="O107" i="80"/>
  <c r="L107" i="80"/>
  <c r="N104" i="80"/>
  <c r="M104" i="80"/>
  <c r="O104" i="80"/>
  <c r="L104" i="80"/>
  <c r="N103" i="80"/>
  <c r="M103" i="80"/>
  <c r="K103" i="80"/>
  <c r="L103" i="80"/>
  <c r="N102" i="80"/>
  <c r="M102" i="80"/>
  <c r="O102" i="80"/>
  <c r="L102" i="80"/>
  <c r="N101" i="80"/>
  <c r="M101" i="80"/>
  <c r="O101" i="80"/>
  <c r="L101" i="80"/>
  <c r="N100" i="80"/>
  <c r="M100" i="80"/>
  <c r="K100" i="80"/>
  <c r="L100" i="80"/>
  <c r="N99" i="80"/>
  <c r="M99" i="80"/>
  <c r="O99" i="80"/>
  <c r="L99" i="80"/>
  <c r="N98" i="80"/>
  <c r="M98" i="80"/>
  <c r="O98" i="80"/>
  <c r="L98" i="80"/>
  <c r="N97" i="80"/>
  <c r="M97" i="80"/>
  <c r="K97" i="80"/>
  <c r="L97" i="80"/>
  <c r="N96" i="80"/>
  <c r="M96" i="80"/>
  <c r="O96" i="80"/>
  <c r="L96" i="80"/>
  <c r="N95" i="80"/>
  <c r="M95" i="80"/>
  <c r="O95" i="80"/>
  <c r="L95" i="80"/>
  <c r="N94" i="80"/>
  <c r="M94" i="80"/>
  <c r="K94" i="80"/>
  <c r="L94" i="80"/>
  <c r="N93" i="80"/>
  <c r="M93" i="80"/>
  <c r="O93" i="80"/>
  <c r="L93" i="80"/>
  <c r="N92" i="80"/>
  <c r="M92" i="80"/>
  <c r="O92" i="80"/>
  <c r="L92" i="80"/>
  <c r="N91" i="80"/>
  <c r="M91" i="80"/>
  <c r="K91" i="80"/>
  <c r="L91" i="80"/>
  <c r="N90" i="80"/>
  <c r="M90" i="80"/>
  <c r="O90" i="80"/>
  <c r="L90" i="80"/>
  <c r="N88" i="80"/>
  <c r="M88" i="80"/>
  <c r="O88" i="80"/>
  <c r="L88" i="80"/>
  <c r="N87" i="80"/>
  <c r="M87" i="80"/>
  <c r="K87" i="80"/>
  <c r="L87" i="80"/>
  <c r="N86" i="80"/>
  <c r="M86" i="80"/>
  <c r="O86" i="80"/>
  <c r="L86" i="80"/>
  <c r="N85" i="80"/>
  <c r="M85" i="80"/>
  <c r="O85" i="80"/>
  <c r="L85" i="80"/>
  <c r="N84" i="80"/>
  <c r="M84" i="80"/>
  <c r="K84" i="80"/>
  <c r="L84" i="80"/>
  <c r="N83" i="80"/>
  <c r="M83" i="80"/>
  <c r="O83" i="80"/>
  <c r="L83" i="80"/>
  <c r="N82" i="80"/>
  <c r="M82" i="80"/>
  <c r="O82" i="80"/>
  <c r="L82" i="80"/>
  <c r="N81" i="80"/>
  <c r="M81" i="80"/>
  <c r="K81" i="80"/>
  <c r="L81" i="80"/>
  <c r="N80" i="80"/>
  <c r="M80" i="80"/>
  <c r="O80" i="80"/>
  <c r="L80" i="80"/>
  <c r="N79" i="80"/>
  <c r="M79" i="80"/>
  <c r="O79" i="80"/>
  <c r="L79" i="80"/>
  <c r="N78" i="80"/>
  <c r="M78" i="80"/>
  <c r="K78" i="80"/>
  <c r="L78" i="80"/>
  <c r="N77" i="80"/>
  <c r="M77" i="80"/>
  <c r="O77" i="80"/>
  <c r="L77" i="80"/>
  <c r="N76" i="80"/>
  <c r="M76" i="80"/>
  <c r="O76" i="80"/>
  <c r="L76" i="80"/>
  <c r="N75" i="80"/>
  <c r="M75" i="80"/>
  <c r="K75" i="80"/>
  <c r="L75" i="80"/>
  <c r="N74" i="80"/>
  <c r="M74" i="80"/>
  <c r="O74" i="80"/>
  <c r="L74" i="80"/>
  <c r="N73" i="80"/>
  <c r="M73" i="80"/>
  <c r="O73" i="80"/>
  <c r="L73" i="80"/>
  <c r="N72" i="80"/>
  <c r="M72" i="80"/>
  <c r="K72" i="80"/>
  <c r="L72" i="80"/>
  <c r="N71" i="80"/>
  <c r="M71" i="80"/>
  <c r="O71" i="80"/>
  <c r="L71" i="80"/>
  <c r="N70" i="80"/>
  <c r="M70" i="80"/>
  <c r="O70" i="80"/>
  <c r="L70" i="80"/>
  <c r="N68" i="80"/>
  <c r="M68" i="80"/>
  <c r="O68" i="80"/>
  <c r="L68" i="80"/>
  <c r="N67" i="80"/>
  <c r="M67" i="80"/>
  <c r="K67" i="80"/>
  <c r="L67" i="80"/>
  <c r="N66" i="80"/>
  <c r="M66" i="80"/>
  <c r="O66" i="80"/>
  <c r="L66" i="80"/>
  <c r="N65" i="80"/>
  <c r="M65" i="80"/>
  <c r="O65" i="80"/>
  <c r="L65" i="80"/>
  <c r="N64" i="80"/>
  <c r="M64" i="80"/>
  <c r="K64" i="80"/>
  <c r="L64" i="80"/>
  <c r="N63" i="80"/>
  <c r="M63" i="80"/>
  <c r="O63" i="80"/>
  <c r="L63" i="80"/>
  <c r="N62" i="80"/>
  <c r="M62" i="80"/>
  <c r="O62" i="80"/>
  <c r="L62" i="80"/>
  <c r="N61" i="80"/>
  <c r="M61" i="80"/>
  <c r="K61" i="80"/>
  <c r="L61" i="80"/>
  <c r="N60" i="80"/>
  <c r="M60" i="80"/>
  <c r="O60" i="80"/>
  <c r="L60" i="80"/>
  <c r="N59" i="80"/>
  <c r="M59" i="80"/>
  <c r="O59" i="80"/>
  <c r="L59" i="80"/>
  <c r="N58" i="80"/>
  <c r="M58" i="80"/>
  <c r="K58" i="80"/>
  <c r="L58" i="80"/>
  <c r="N57" i="80"/>
  <c r="M57" i="80"/>
  <c r="O57" i="80"/>
  <c r="L57" i="80"/>
  <c r="N56" i="80"/>
  <c r="M56" i="80"/>
  <c r="O56" i="80"/>
  <c r="L56" i="80"/>
  <c r="N55" i="80"/>
  <c r="M55" i="80"/>
  <c r="K55" i="80"/>
  <c r="L55" i="80"/>
  <c r="N54" i="80"/>
  <c r="M54" i="80"/>
  <c r="O54" i="80"/>
  <c r="L54" i="80"/>
  <c r="N53" i="80"/>
  <c r="M53" i="80"/>
  <c r="O53" i="80"/>
  <c r="L53" i="80"/>
  <c r="N52" i="80"/>
  <c r="M52" i="80"/>
  <c r="K52" i="80"/>
  <c r="L52" i="80"/>
  <c r="N51" i="80"/>
  <c r="M51" i="80"/>
  <c r="O51" i="80"/>
  <c r="L51" i="80"/>
  <c r="N50" i="80"/>
  <c r="M50" i="80"/>
  <c r="O50" i="80"/>
  <c r="L50" i="80"/>
  <c r="N49" i="80"/>
  <c r="M49" i="80"/>
  <c r="K49" i="80"/>
  <c r="L49" i="80"/>
  <c r="N48" i="80"/>
  <c r="M48" i="80"/>
  <c r="O48" i="80"/>
  <c r="L48" i="80"/>
  <c r="N47" i="80"/>
  <c r="M47" i="80"/>
  <c r="O47" i="80"/>
  <c r="L47" i="80"/>
  <c r="N46" i="80"/>
  <c r="M46" i="80"/>
  <c r="K46" i="80"/>
  <c r="L46" i="80"/>
  <c r="N45" i="80"/>
  <c r="M45" i="80"/>
  <c r="O45" i="80"/>
  <c r="L45" i="80"/>
  <c r="N44" i="80"/>
  <c r="M44" i="80"/>
  <c r="O44" i="80"/>
  <c r="L44" i="80"/>
  <c r="N43" i="80"/>
  <c r="M43" i="80"/>
  <c r="K43" i="80"/>
  <c r="L43" i="80"/>
  <c r="N42" i="80"/>
  <c r="M42" i="80"/>
  <c r="O42" i="80"/>
  <c r="L42" i="80"/>
  <c r="N41" i="80"/>
  <c r="M41" i="80"/>
  <c r="O41" i="80"/>
  <c r="L41" i="80"/>
  <c r="N40" i="80"/>
  <c r="M40" i="80"/>
  <c r="K40" i="80"/>
  <c r="L40" i="80"/>
  <c r="N39" i="80"/>
  <c r="M39" i="80"/>
  <c r="O39" i="80"/>
  <c r="L39" i="80"/>
  <c r="N37" i="80"/>
  <c r="M37" i="80"/>
  <c r="O37" i="80"/>
  <c r="L37" i="80"/>
  <c r="N36" i="80"/>
  <c r="M36" i="80"/>
  <c r="K36" i="80"/>
  <c r="L36" i="80"/>
  <c r="N35" i="80"/>
  <c r="M35" i="80"/>
  <c r="O35" i="80"/>
  <c r="L35" i="80"/>
  <c r="N34" i="80"/>
  <c r="M34" i="80"/>
  <c r="O34" i="80"/>
  <c r="L34" i="80"/>
  <c r="N33" i="80"/>
  <c r="M33" i="80"/>
  <c r="K33" i="80"/>
  <c r="L33" i="80"/>
  <c r="N31" i="80"/>
  <c r="M31" i="80"/>
  <c r="O31" i="80"/>
  <c r="L31" i="80"/>
  <c r="N30" i="80"/>
  <c r="M30" i="80"/>
  <c r="K30" i="80"/>
  <c r="L30" i="80"/>
  <c r="N29" i="80"/>
  <c r="M29" i="80"/>
  <c r="O29" i="80"/>
  <c r="L29" i="80"/>
  <c r="N28" i="80"/>
  <c r="M28" i="80"/>
  <c r="O28" i="80"/>
  <c r="L28" i="80"/>
  <c r="N27" i="80"/>
  <c r="M27" i="80"/>
  <c r="K27" i="80"/>
  <c r="L27" i="80"/>
  <c r="N26" i="80"/>
  <c r="M26" i="80"/>
  <c r="K26" i="80"/>
  <c r="L26" i="80"/>
  <c r="N25" i="80"/>
  <c r="M25" i="80"/>
  <c r="O25" i="80"/>
  <c r="L25" i="80"/>
  <c r="N24" i="80"/>
  <c r="M24" i="80"/>
  <c r="K24" i="80"/>
  <c r="L24" i="80"/>
  <c r="N23" i="80"/>
  <c r="M23" i="80"/>
  <c r="K23" i="80"/>
  <c r="L23" i="80"/>
  <c r="N22" i="80"/>
  <c r="M22" i="80"/>
  <c r="O22" i="80"/>
  <c r="L22" i="80"/>
  <c r="N21" i="80"/>
  <c r="M21" i="80"/>
  <c r="K21" i="80"/>
  <c r="L21" i="80"/>
  <c r="N20" i="80"/>
  <c r="M20" i="80"/>
  <c r="O20" i="80"/>
  <c r="L20" i="80"/>
  <c r="K107" i="80" l="1"/>
  <c r="K51" i="81"/>
  <c r="K18" i="91"/>
  <c r="K135" i="81"/>
  <c r="K41" i="91"/>
  <c r="K143" i="81"/>
  <c r="O49" i="90"/>
  <c r="K58" i="91"/>
  <c r="O67" i="91"/>
  <c r="O155" i="81"/>
  <c r="O89" i="90"/>
  <c r="O177" i="81"/>
  <c r="P177" i="81" s="1"/>
  <c r="O130" i="80"/>
  <c r="P36" i="90"/>
  <c r="P42" i="90"/>
  <c r="O56" i="91"/>
  <c r="P56" i="91" s="1"/>
  <c r="P27" i="92"/>
  <c r="M24" i="92"/>
  <c r="N24" i="92"/>
  <c r="O24" i="92"/>
  <c r="L24" i="92"/>
  <c r="O99" i="90"/>
  <c r="P99" i="90" s="1"/>
  <c r="K36" i="91"/>
  <c r="O38" i="91"/>
  <c r="P38" i="91" s="1"/>
  <c r="O108" i="90"/>
  <c r="P57" i="91"/>
  <c r="K66" i="81"/>
  <c r="P145" i="81"/>
  <c r="O81" i="90"/>
  <c r="O115" i="90"/>
  <c r="P115" i="90" s="1"/>
  <c r="K19" i="91"/>
  <c r="O21" i="91"/>
  <c r="P21" i="91" s="1"/>
  <c r="K117" i="81"/>
  <c r="K69" i="91"/>
  <c r="K87" i="91"/>
  <c r="O54" i="91"/>
  <c r="P54" i="91" s="1"/>
  <c r="P62" i="91"/>
  <c r="K29" i="91"/>
  <c r="O34" i="91"/>
  <c r="P34" i="91" s="1"/>
  <c r="O46" i="91"/>
  <c r="P46" i="91" s="1"/>
  <c r="K55" i="91"/>
  <c r="O74" i="91"/>
  <c r="P74" i="91" s="1"/>
  <c r="K77" i="91"/>
  <c r="O49" i="91"/>
  <c r="P49" i="91" s="1"/>
  <c r="P60" i="91"/>
  <c r="K63" i="91"/>
  <c r="K24" i="91"/>
  <c r="O26" i="91"/>
  <c r="P26" i="91" s="1"/>
  <c r="K75" i="91"/>
  <c r="P77" i="91"/>
  <c r="O61" i="91"/>
  <c r="P61" i="91" s="1"/>
  <c r="O73" i="91"/>
  <c r="P73" i="91" s="1"/>
  <c r="K76" i="91"/>
  <c r="P66" i="91"/>
  <c r="P20" i="91"/>
  <c r="P68" i="91"/>
  <c r="P71" i="91"/>
  <c r="P76" i="91"/>
  <c r="O85" i="91"/>
  <c r="P85" i="91" s="1"/>
  <c r="O22" i="91"/>
  <c r="P22" i="91" s="1"/>
  <c r="O27" i="91"/>
  <c r="P27" i="91" s="1"/>
  <c r="K30" i="91"/>
  <c r="O39" i="91"/>
  <c r="P39" i="91" s="1"/>
  <c r="K43" i="91"/>
  <c r="P45" i="91"/>
  <c r="P50" i="91"/>
  <c r="K53" i="91"/>
  <c r="K81" i="91"/>
  <c r="K86" i="91"/>
  <c r="P25" i="91"/>
  <c r="P55" i="91"/>
  <c r="P30" i="91"/>
  <c r="K33" i="91"/>
  <c r="P43" i="91"/>
  <c r="P53" i="91"/>
  <c r="P81" i="91"/>
  <c r="P86" i="91"/>
  <c r="P48" i="91"/>
  <c r="P69" i="91"/>
  <c r="P31" i="91"/>
  <c r="P58" i="91"/>
  <c r="P63" i="91"/>
  <c r="P19" i="91"/>
  <c r="K31" i="91"/>
  <c r="P33" i="91"/>
  <c r="K44" i="91"/>
  <c r="P67" i="91"/>
  <c r="P82" i="91"/>
  <c r="O84" i="91"/>
  <c r="P84" i="91" s="1"/>
  <c r="O51" i="91"/>
  <c r="P51" i="91" s="1"/>
  <c r="P70" i="91"/>
  <c r="O72" i="91"/>
  <c r="P72" i="91" s="1"/>
  <c r="O79" i="91"/>
  <c r="P79" i="91" s="1"/>
  <c r="P59" i="91"/>
  <c r="P24" i="91"/>
  <c r="P29" i="91"/>
  <c r="P36" i="91"/>
  <c r="P41" i="91"/>
  <c r="P44" i="91"/>
  <c r="P47" i="91"/>
  <c r="K59" i="91"/>
  <c r="P32" i="91"/>
  <c r="K47" i="91"/>
  <c r="P83" i="91"/>
  <c r="P78" i="91"/>
  <c r="P75" i="91"/>
  <c r="P87" i="91"/>
  <c r="P80" i="91"/>
  <c r="K71" i="91"/>
  <c r="K83" i="91"/>
  <c r="K66" i="91"/>
  <c r="K78" i="91"/>
  <c r="K68" i="91"/>
  <c r="K80" i="91"/>
  <c r="K70" i="91"/>
  <c r="K82" i="91"/>
  <c r="P52" i="91"/>
  <c r="P64" i="91"/>
  <c r="K48" i="91"/>
  <c r="K60" i="91"/>
  <c r="K50" i="91"/>
  <c r="K62" i="91"/>
  <c r="K45" i="91"/>
  <c r="K57" i="91"/>
  <c r="K52" i="91"/>
  <c r="K64" i="91"/>
  <c r="P18" i="91"/>
  <c r="P23" i="91"/>
  <c r="P35" i="91"/>
  <c r="K23" i="91"/>
  <c r="K35" i="91"/>
  <c r="K20" i="91"/>
  <c r="O28" i="91"/>
  <c r="P28" i="91" s="1"/>
  <c r="K32" i="91"/>
  <c r="O40" i="91"/>
  <c r="P40" i="91" s="1"/>
  <c r="K25" i="91"/>
  <c r="O37" i="91"/>
  <c r="P37" i="91" s="1"/>
  <c r="K33" i="81"/>
  <c r="K81" i="81"/>
  <c r="K129" i="81"/>
  <c r="K162" i="81"/>
  <c r="O195" i="81"/>
  <c r="P195" i="81" s="1"/>
  <c r="P136" i="81"/>
  <c r="O61" i="81"/>
  <c r="P61" i="81" s="1"/>
  <c r="O62" i="90"/>
  <c r="P62" i="90" s="1"/>
  <c r="K68" i="90"/>
  <c r="O90" i="90"/>
  <c r="P90" i="90" s="1"/>
  <c r="P137" i="90"/>
  <c r="O80" i="90"/>
  <c r="P80" i="90" s="1"/>
  <c r="P89" i="90"/>
  <c r="O116" i="90"/>
  <c r="P116" i="90" s="1"/>
  <c r="P49" i="90"/>
  <c r="P64" i="90"/>
  <c r="O138" i="90"/>
  <c r="P138" i="90" s="1"/>
  <c r="P22" i="90"/>
  <c r="O58" i="90"/>
  <c r="P58" i="90" s="1"/>
  <c r="O102" i="90"/>
  <c r="P102" i="90" s="1"/>
  <c r="O157" i="90"/>
  <c r="P157" i="90" s="1"/>
  <c r="M88" i="91"/>
  <c r="F26" i="18" s="1"/>
  <c r="L88" i="91"/>
  <c r="I26" i="18" s="1"/>
  <c r="N88" i="91"/>
  <c r="G26" i="18" s="1"/>
  <c r="P27" i="90"/>
  <c r="O111" i="90"/>
  <c r="P111" i="90" s="1"/>
  <c r="O132" i="90"/>
  <c r="P132" i="90" s="1"/>
  <c r="P45" i="90"/>
  <c r="K105" i="90"/>
  <c r="K110" i="90"/>
  <c r="K156" i="90"/>
  <c r="K22" i="90"/>
  <c r="O37" i="90"/>
  <c r="P37" i="90" s="1"/>
  <c r="O72" i="90"/>
  <c r="P72" i="90" s="1"/>
  <c r="K124" i="90"/>
  <c r="O145" i="90"/>
  <c r="P145" i="90" s="1"/>
  <c r="P150" i="90"/>
  <c r="O24" i="90"/>
  <c r="P24" i="90" s="1"/>
  <c r="O83" i="90"/>
  <c r="P83" i="90" s="1"/>
  <c r="K86" i="90"/>
  <c r="P110" i="90"/>
  <c r="O113" i="90"/>
  <c r="P113" i="90" s="1"/>
  <c r="K159" i="90"/>
  <c r="P20" i="90"/>
  <c r="O100" i="90"/>
  <c r="P100" i="90" s="1"/>
  <c r="P127" i="90"/>
  <c r="O65" i="90"/>
  <c r="P65" i="90" s="1"/>
  <c r="O151" i="90"/>
  <c r="P151" i="90" s="1"/>
  <c r="P25" i="90"/>
  <c r="P60" i="90"/>
  <c r="K143" i="90"/>
  <c r="K42" i="90"/>
  <c r="O44" i="90"/>
  <c r="P44" i="90" s="1"/>
  <c r="K64" i="90"/>
  <c r="O71" i="90"/>
  <c r="P71" i="90" s="1"/>
  <c r="K123" i="90"/>
  <c r="P143" i="90"/>
  <c r="K147" i="90"/>
  <c r="O35" i="90"/>
  <c r="P35" i="90" s="1"/>
  <c r="O40" i="90"/>
  <c r="P40" i="90" s="1"/>
  <c r="K57" i="90"/>
  <c r="P76" i="90"/>
  <c r="P95" i="90"/>
  <c r="K114" i="90"/>
  <c r="P120" i="90"/>
  <c r="O122" i="90"/>
  <c r="P122" i="90" s="1"/>
  <c r="O135" i="90"/>
  <c r="P135" i="90" s="1"/>
  <c r="P140" i="90"/>
  <c r="P153" i="90"/>
  <c r="K25" i="90"/>
  <c r="P31" i="90"/>
  <c r="K48" i="90"/>
  <c r="P57" i="90"/>
  <c r="K70" i="90"/>
  <c r="O74" i="90"/>
  <c r="P74" i="90" s="1"/>
  <c r="K88" i="90"/>
  <c r="O93" i="90"/>
  <c r="P93" i="90" s="1"/>
  <c r="K107" i="90"/>
  <c r="P114" i="90"/>
  <c r="O118" i="90"/>
  <c r="P118" i="90" s="1"/>
  <c r="K131" i="90"/>
  <c r="P79" i="90"/>
  <c r="P98" i="90"/>
  <c r="N161" i="90"/>
  <c r="G25" i="18" s="1"/>
  <c r="O28" i="90"/>
  <c r="P28" i="90" s="1"/>
  <c r="P48" i="90"/>
  <c r="O63" i="90"/>
  <c r="P63" i="90" s="1"/>
  <c r="P70" i="90"/>
  <c r="P88" i="90"/>
  <c r="P107" i="90"/>
  <c r="O109" i="90"/>
  <c r="P109" i="90" s="1"/>
  <c r="K121" i="90"/>
  <c r="O125" i="90"/>
  <c r="P125" i="90" s="1"/>
  <c r="P131" i="90"/>
  <c r="O21" i="90"/>
  <c r="P21" i="90" s="1"/>
  <c r="O55" i="90"/>
  <c r="P55" i="90" s="1"/>
  <c r="P68" i="90"/>
  <c r="P86" i="90"/>
  <c r="P105" i="90"/>
  <c r="K117" i="90"/>
  <c r="P123" i="90"/>
  <c r="K134" i="90"/>
  <c r="O141" i="90"/>
  <c r="P141" i="90" s="1"/>
  <c r="O154" i="90"/>
  <c r="P154" i="90" s="1"/>
  <c r="P39" i="90"/>
  <c r="K51" i="90"/>
  <c r="O77" i="90"/>
  <c r="P77" i="90" s="1"/>
  <c r="K82" i="90"/>
  <c r="O96" i="90"/>
  <c r="P96" i="90" s="1"/>
  <c r="K101" i="90"/>
  <c r="P121" i="90"/>
  <c r="O128" i="90"/>
  <c r="P128" i="90" s="1"/>
  <c r="O34" i="90"/>
  <c r="P34" i="90" s="1"/>
  <c r="O46" i="90"/>
  <c r="P46" i="90" s="1"/>
  <c r="O53" i="90"/>
  <c r="P53" i="90" s="1"/>
  <c r="P73" i="90"/>
  <c r="O75" i="90"/>
  <c r="P75" i="90" s="1"/>
  <c r="O84" i="90"/>
  <c r="P84" i="90" s="1"/>
  <c r="P92" i="90"/>
  <c r="O94" i="90"/>
  <c r="P94" i="90" s="1"/>
  <c r="O103" i="90"/>
  <c r="P103" i="90" s="1"/>
  <c r="P117" i="90"/>
  <c r="O119" i="90"/>
  <c r="P119" i="90" s="1"/>
  <c r="P134" i="90"/>
  <c r="K150" i="90"/>
  <c r="P30" i="90"/>
  <c r="O32" i="90"/>
  <c r="P32" i="90" s="1"/>
  <c r="P51" i="90"/>
  <c r="P82" i="90"/>
  <c r="P101" i="90"/>
  <c r="P33" i="90"/>
  <c r="K76" i="90"/>
  <c r="K95" i="90"/>
  <c r="P108" i="90"/>
  <c r="K120" i="90"/>
  <c r="K140" i="90"/>
  <c r="K153" i="90"/>
  <c r="P54" i="90"/>
  <c r="P67" i="90"/>
  <c r="O69" i="90"/>
  <c r="P69" i="90" s="1"/>
  <c r="O78" i="90"/>
  <c r="P78" i="90" s="1"/>
  <c r="P85" i="90"/>
  <c r="O87" i="90"/>
  <c r="P87" i="90" s="1"/>
  <c r="O97" i="90"/>
  <c r="P97" i="90" s="1"/>
  <c r="P104" i="90"/>
  <c r="O106" i="90"/>
  <c r="P106" i="90" s="1"/>
  <c r="P124" i="90"/>
  <c r="O148" i="90"/>
  <c r="P148" i="90" s="1"/>
  <c r="O160" i="90"/>
  <c r="P160" i="90" s="1"/>
  <c r="K31" i="90"/>
  <c r="O149" i="90"/>
  <c r="P149" i="90" s="1"/>
  <c r="K149" i="90"/>
  <c r="K36" i="90"/>
  <c r="K33" i="90"/>
  <c r="O41" i="90"/>
  <c r="P41" i="90" s="1"/>
  <c r="O50" i="90"/>
  <c r="P50" i="90" s="1"/>
  <c r="K127" i="90"/>
  <c r="K137" i="90"/>
  <c r="O152" i="90"/>
  <c r="P152" i="90" s="1"/>
  <c r="K152" i="90"/>
  <c r="K20" i="90"/>
  <c r="K27" i="90"/>
  <c r="P156" i="90"/>
  <c r="O43" i="90"/>
  <c r="P43" i="90" s="1"/>
  <c r="O52" i="90"/>
  <c r="P52" i="90" s="1"/>
  <c r="K30" i="90"/>
  <c r="K60" i="90"/>
  <c r="K67" i="90"/>
  <c r="K73" i="90"/>
  <c r="K79" i="90"/>
  <c r="K85" i="90"/>
  <c r="K92" i="90"/>
  <c r="K98" i="90"/>
  <c r="K104" i="90"/>
  <c r="O133" i="90"/>
  <c r="P133" i="90" s="1"/>
  <c r="K133" i="90"/>
  <c r="O142" i="90"/>
  <c r="P142" i="90" s="1"/>
  <c r="K142" i="90"/>
  <c r="P147" i="90"/>
  <c r="P159" i="90"/>
  <c r="O23" i="90"/>
  <c r="P23" i="90" s="1"/>
  <c r="P81" i="90"/>
  <c r="O155" i="90"/>
  <c r="P155" i="90" s="1"/>
  <c r="K155" i="90"/>
  <c r="O38" i="90"/>
  <c r="P38" i="90" s="1"/>
  <c r="O47" i="90"/>
  <c r="P47" i="90" s="1"/>
  <c r="O56" i="90"/>
  <c r="P56" i="90" s="1"/>
  <c r="O130" i="90"/>
  <c r="P130" i="90" s="1"/>
  <c r="K130" i="90"/>
  <c r="K45" i="90"/>
  <c r="K54" i="90"/>
  <c r="O126" i="90"/>
  <c r="P126" i="90" s="1"/>
  <c r="K126" i="90"/>
  <c r="O136" i="90"/>
  <c r="P136" i="90" s="1"/>
  <c r="K136" i="90"/>
  <c r="O146" i="90"/>
  <c r="P146" i="90" s="1"/>
  <c r="K146" i="90"/>
  <c r="O158" i="90"/>
  <c r="P158" i="90" s="1"/>
  <c r="K158" i="90"/>
  <c r="O139" i="90"/>
  <c r="P139" i="90" s="1"/>
  <c r="K139" i="90"/>
  <c r="O59" i="90"/>
  <c r="P59" i="90" s="1"/>
  <c r="O66" i="90"/>
  <c r="P66" i="90" s="1"/>
  <c r="K39" i="90"/>
  <c r="O121" i="80"/>
  <c r="P121" i="80" s="1"/>
  <c r="O21" i="80"/>
  <c r="P21" i="80" s="1"/>
  <c r="O110" i="80"/>
  <c r="P110" i="80" s="1"/>
  <c r="K125" i="80"/>
  <c r="P120" i="80"/>
  <c r="P159" i="80"/>
  <c r="O136" i="80"/>
  <c r="P136" i="80" s="1"/>
  <c r="L161" i="90"/>
  <c r="I25" i="18" s="1"/>
  <c r="M161" i="90"/>
  <c r="F25" i="18" s="1"/>
  <c r="O52" i="81"/>
  <c r="P52" i="81" s="1"/>
  <c r="K134" i="81"/>
  <c r="O144" i="81"/>
  <c r="P144" i="81" s="1"/>
  <c r="K153" i="81"/>
  <c r="O67" i="81"/>
  <c r="P67" i="81" s="1"/>
  <c r="O164" i="81"/>
  <c r="P164" i="81" s="1"/>
  <c r="O172" i="81"/>
  <c r="P172" i="81" s="1"/>
  <c r="K31" i="81"/>
  <c r="K96" i="81"/>
  <c r="O137" i="81"/>
  <c r="P137" i="81" s="1"/>
  <c r="O201" i="81"/>
  <c r="P201" i="81" s="1"/>
  <c r="P209" i="81"/>
  <c r="O146" i="81"/>
  <c r="P146" i="81" s="1"/>
  <c r="K27" i="81"/>
  <c r="K141" i="81"/>
  <c r="K19" i="81"/>
  <c r="K60" i="81"/>
  <c r="K152" i="81"/>
  <c r="P154" i="81"/>
  <c r="P162" i="81"/>
  <c r="P213" i="81"/>
  <c r="K39" i="81"/>
  <c r="K58" i="81"/>
  <c r="K63" i="81"/>
  <c r="P69" i="81"/>
  <c r="K72" i="81"/>
  <c r="O192" i="81"/>
  <c r="P192" i="81" s="1"/>
  <c r="O28" i="81"/>
  <c r="P28" i="81" s="1"/>
  <c r="K45" i="81"/>
  <c r="P105" i="81"/>
  <c r="K108" i="81"/>
  <c r="K161" i="81"/>
  <c r="P163" i="81"/>
  <c r="O211" i="81"/>
  <c r="P211" i="81" s="1"/>
  <c r="P153" i="81"/>
  <c r="K43" i="81"/>
  <c r="K54" i="81"/>
  <c r="K132" i="81"/>
  <c r="P135" i="81"/>
  <c r="P188" i="81"/>
  <c r="K21" i="81"/>
  <c r="O40" i="81"/>
  <c r="P40" i="81" s="1"/>
  <c r="K57" i="81"/>
  <c r="P210" i="81"/>
  <c r="O205" i="81"/>
  <c r="P205" i="81" s="1"/>
  <c r="O208" i="81"/>
  <c r="P208" i="81" s="1"/>
  <c r="P206" i="81"/>
  <c r="O214" i="81"/>
  <c r="P214" i="81" s="1"/>
  <c r="P212" i="81"/>
  <c r="P204" i="81"/>
  <c r="P215" i="81"/>
  <c r="P207" i="81"/>
  <c r="K204" i="81"/>
  <c r="K207" i="81"/>
  <c r="K210" i="81"/>
  <c r="K213" i="81"/>
  <c r="K206" i="81"/>
  <c r="K209" i="81"/>
  <c r="K212" i="81"/>
  <c r="K215" i="81"/>
  <c r="P181" i="81"/>
  <c r="O189" i="81"/>
  <c r="P189" i="81" s="1"/>
  <c r="P200" i="81"/>
  <c r="O198" i="81"/>
  <c r="P198" i="81" s="1"/>
  <c r="K196" i="81"/>
  <c r="K199" i="81"/>
  <c r="O180" i="81"/>
  <c r="P180" i="81" s="1"/>
  <c r="K202" i="81"/>
  <c r="P174" i="81"/>
  <c r="O183" i="81"/>
  <c r="P183" i="81" s="1"/>
  <c r="O186" i="81"/>
  <c r="P186" i="81" s="1"/>
  <c r="P179" i="81"/>
  <c r="P182" i="81"/>
  <c r="P193" i="81"/>
  <c r="P171" i="81"/>
  <c r="P176" i="81"/>
  <c r="P185" i="81"/>
  <c r="P196" i="81"/>
  <c r="P187" i="81"/>
  <c r="P191" i="81"/>
  <c r="P194" i="81"/>
  <c r="P199" i="81"/>
  <c r="P184" i="81"/>
  <c r="P190" i="81"/>
  <c r="P197" i="81"/>
  <c r="P202" i="81"/>
  <c r="P178" i="81"/>
  <c r="K171" i="81"/>
  <c r="K176" i="81"/>
  <c r="K179" i="81"/>
  <c r="K182" i="81"/>
  <c r="K185" i="81"/>
  <c r="K188" i="81"/>
  <c r="K191" i="81"/>
  <c r="K194" i="81"/>
  <c r="K197" i="81"/>
  <c r="K200" i="81"/>
  <c r="K174" i="81"/>
  <c r="K178" i="81"/>
  <c r="K181" i="81"/>
  <c r="K184" i="81"/>
  <c r="K187" i="81"/>
  <c r="K190" i="81"/>
  <c r="K193" i="81"/>
  <c r="P149" i="81"/>
  <c r="K140" i="81"/>
  <c r="K149" i="81"/>
  <c r="K158" i="81"/>
  <c r="K167" i="81"/>
  <c r="P167" i="81"/>
  <c r="K138" i="81"/>
  <c r="K147" i="81"/>
  <c r="K156" i="81"/>
  <c r="K165" i="81"/>
  <c r="P138" i="81"/>
  <c r="P147" i="81"/>
  <c r="P156" i="81"/>
  <c r="P165" i="81"/>
  <c r="P134" i="81"/>
  <c r="P143" i="81"/>
  <c r="P152" i="81"/>
  <c r="P161" i="81"/>
  <c r="P140" i="81"/>
  <c r="K150" i="81"/>
  <c r="K159" i="81"/>
  <c r="K168" i="81"/>
  <c r="P158" i="81"/>
  <c r="P141" i="81"/>
  <c r="P150" i="81"/>
  <c r="P159" i="81"/>
  <c r="P168" i="81"/>
  <c r="P155" i="81"/>
  <c r="P166" i="81"/>
  <c r="P142" i="81"/>
  <c r="P151" i="81"/>
  <c r="P160" i="81"/>
  <c r="P139" i="81"/>
  <c r="P148" i="81"/>
  <c r="P157" i="81"/>
  <c r="K136" i="81"/>
  <c r="K139" i="81"/>
  <c r="K142" i="81"/>
  <c r="K145" i="81"/>
  <c r="K148" i="81"/>
  <c r="K151" i="81"/>
  <c r="K154" i="81"/>
  <c r="K157" i="81"/>
  <c r="K160" i="81"/>
  <c r="K163" i="81"/>
  <c r="K166" i="81"/>
  <c r="K75" i="81"/>
  <c r="K69" i="81"/>
  <c r="P91" i="81"/>
  <c r="P102" i="81"/>
  <c r="K105" i="81"/>
  <c r="P127" i="81"/>
  <c r="K78" i="81"/>
  <c r="K114" i="81"/>
  <c r="P70" i="81"/>
  <c r="K84" i="81"/>
  <c r="P106" i="81"/>
  <c r="K120" i="81"/>
  <c r="P84" i="81"/>
  <c r="K87" i="81"/>
  <c r="K123" i="81"/>
  <c r="P76" i="81"/>
  <c r="K90" i="81"/>
  <c r="P112" i="81"/>
  <c r="K126" i="81"/>
  <c r="K93" i="81"/>
  <c r="K111" i="81"/>
  <c r="P85" i="81"/>
  <c r="K99" i="81"/>
  <c r="P121" i="81"/>
  <c r="P88" i="81"/>
  <c r="P99" i="81"/>
  <c r="K102" i="81"/>
  <c r="P124" i="81"/>
  <c r="P72" i="81"/>
  <c r="P97" i="81"/>
  <c r="P108" i="81"/>
  <c r="P75" i="81"/>
  <c r="P100" i="81"/>
  <c r="P78" i="81"/>
  <c r="P103" i="81"/>
  <c r="P114" i="81"/>
  <c r="P81" i="81"/>
  <c r="P117" i="81"/>
  <c r="P130" i="81"/>
  <c r="P73" i="81"/>
  <c r="P109" i="81"/>
  <c r="P120" i="81"/>
  <c r="P111" i="81"/>
  <c r="P87" i="81"/>
  <c r="P123" i="81"/>
  <c r="P79" i="81"/>
  <c r="P90" i="81"/>
  <c r="P115" i="81"/>
  <c r="P126" i="81"/>
  <c r="P82" i="81"/>
  <c r="P93" i="81"/>
  <c r="P118" i="81"/>
  <c r="P129" i="81"/>
  <c r="P96" i="81"/>
  <c r="P132" i="81"/>
  <c r="P94" i="81"/>
  <c r="K70" i="81"/>
  <c r="O71" i="81"/>
  <c r="P71" i="81" s="1"/>
  <c r="K73" i="81"/>
  <c r="O74" i="81"/>
  <c r="P74" i="81" s="1"/>
  <c r="K76" i="81"/>
  <c r="O77" i="81"/>
  <c r="P77" i="81" s="1"/>
  <c r="K79" i="81"/>
  <c r="O80" i="81"/>
  <c r="P80" i="81" s="1"/>
  <c r="K82" i="81"/>
  <c r="O83" i="81"/>
  <c r="P83" i="81" s="1"/>
  <c r="K85" i="81"/>
  <c r="O86" i="81"/>
  <c r="P86" i="81" s="1"/>
  <c r="K88" i="81"/>
  <c r="O89" i="81"/>
  <c r="P89" i="81" s="1"/>
  <c r="K91" i="81"/>
  <c r="O92" i="81"/>
  <c r="P92" i="81" s="1"/>
  <c r="K94" i="81"/>
  <c r="O95" i="81"/>
  <c r="P95" i="81" s="1"/>
  <c r="K97" i="81"/>
  <c r="O98" i="81"/>
  <c r="P98" i="81" s="1"/>
  <c r="K100" i="81"/>
  <c r="O101" i="81"/>
  <c r="P101" i="81" s="1"/>
  <c r="K103" i="81"/>
  <c r="O104" i="81"/>
  <c r="P104" i="81" s="1"/>
  <c r="K106" i="81"/>
  <c r="O107" i="81"/>
  <c r="P107" i="81" s="1"/>
  <c r="K109" i="81"/>
  <c r="O110" i="81"/>
  <c r="P110" i="81" s="1"/>
  <c r="K112" i="81"/>
  <c r="O113" i="81"/>
  <c r="P113" i="81" s="1"/>
  <c r="K115" i="81"/>
  <c r="O116" i="81"/>
  <c r="P116" i="81" s="1"/>
  <c r="K118" i="81"/>
  <c r="O119" i="81"/>
  <c r="P119" i="81" s="1"/>
  <c r="K121" i="81"/>
  <c r="O122" i="81"/>
  <c r="P122" i="81" s="1"/>
  <c r="K124" i="81"/>
  <c r="O125" i="81"/>
  <c r="P125" i="81" s="1"/>
  <c r="K127" i="81"/>
  <c r="O128" i="81"/>
  <c r="P128" i="81" s="1"/>
  <c r="K130" i="81"/>
  <c r="O131" i="81"/>
  <c r="P131" i="81" s="1"/>
  <c r="O25" i="81"/>
  <c r="P25" i="81" s="1"/>
  <c r="O37" i="81"/>
  <c r="P37" i="81" s="1"/>
  <c r="O49" i="81"/>
  <c r="P49" i="81" s="1"/>
  <c r="P21" i="81"/>
  <c r="P33" i="81"/>
  <c r="P45" i="81"/>
  <c r="K59" i="81"/>
  <c r="P19" i="81"/>
  <c r="K24" i="81"/>
  <c r="P31" i="81"/>
  <c r="K36" i="81"/>
  <c r="P43" i="81"/>
  <c r="K48" i="81"/>
  <c r="K55" i="81"/>
  <c r="K64" i="81"/>
  <c r="P55" i="81"/>
  <c r="P64" i="81"/>
  <c r="K22" i="81"/>
  <c r="P29" i="81"/>
  <c r="K34" i="81"/>
  <c r="P41" i="81"/>
  <c r="K46" i="81"/>
  <c r="K53" i="81"/>
  <c r="K62" i="81"/>
  <c r="P22" i="81"/>
  <c r="P34" i="81"/>
  <c r="P46" i="81"/>
  <c r="P20" i="81"/>
  <c r="P32" i="81"/>
  <c r="P44" i="81"/>
  <c r="P58" i="81"/>
  <c r="K30" i="81"/>
  <c r="K42" i="81"/>
  <c r="K56" i="81"/>
  <c r="K65" i="81"/>
  <c r="P23" i="81"/>
  <c r="P35" i="81"/>
  <c r="P47" i="81"/>
  <c r="P54" i="81"/>
  <c r="P63" i="81"/>
  <c r="P26" i="81"/>
  <c r="P38" i="81"/>
  <c r="P50" i="81"/>
  <c r="P59" i="81"/>
  <c r="P57" i="81"/>
  <c r="P66" i="81"/>
  <c r="P24" i="81"/>
  <c r="P36" i="81"/>
  <c r="P48" i="81"/>
  <c r="P53" i="81"/>
  <c r="P62" i="81"/>
  <c r="P27" i="81"/>
  <c r="P39" i="81"/>
  <c r="P51" i="81"/>
  <c r="P60" i="81"/>
  <c r="P30" i="81"/>
  <c r="P42" i="81"/>
  <c r="P56" i="81"/>
  <c r="P65" i="81"/>
  <c r="K20" i="81"/>
  <c r="K23" i="81"/>
  <c r="K26" i="81"/>
  <c r="K29" i="81"/>
  <c r="K32" i="81"/>
  <c r="K35" i="81"/>
  <c r="K38" i="81"/>
  <c r="K41" i="81"/>
  <c r="K44" i="81"/>
  <c r="K47" i="81"/>
  <c r="K50" i="81"/>
  <c r="O128" i="80"/>
  <c r="P128" i="80" s="1"/>
  <c r="K116" i="80"/>
  <c r="K140" i="80"/>
  <c r="K176" i="80"/>
  <c r="O173" i="80"/>
  <c r="P173" i="80" s="1"/>
  <c r="P22" i="80"/>
  <c r="P177" i="80"/>
  <c r="O24" i="80"/>
  <c r="P24" i="80" s="1"/>
  <c r="P107" i="80"/>
  <c r="P65" i="80"/>
  <c r="P171" i="80"/>
  <c r="P114" i="80"/>
  <c r="O134" i="80"/>
  <c r="P134" i="80" s="1"/>
  <c r="P161" i="80"/>
  <c r="P174" i="80"/>
  <c r="P29" i="80"/>
  <c r="O119" i="80"/>
  <c r="P119" i="80" s="1"/>
  <c r="P116" i="80"/>
  <c r="O142" i="80"/>
  <c r="P142" i="80" s="1"/>
  <c r="P150" i="80"/>
  <c r="P176" i="80"/>
  <c r="O179" i="80"/>
  <c r="P179" i="80" s="1"/>
  <c r="P175" i="80"/>
  <c r="P180" i="80"/>
  <c r="P178" i="80"/>
  <c r="K178" i="80"/>
  <c r="K175" i="80"/>
  <c r="O169" i="80"/>
  <c r="P169" i="80" s="1"/>
  <c r="K171" i="80"/>
  <c r="O172" i="80"/>
  <c r="P172" i="80" s="1"/>
  <c r="K174" i="80"/>
  <c r="K177" i="80"/>
  <c r="K180" i="80"/>
  <c r="P149" i="80"/>
  <c r="P162" i="80"/>
  <c r="P165" i="80"/>
  <c r="P152" i="80"/>
  <c r="P155" i="80"/>
  <c r="P158" i="80"/>
  <c r="P164" i="80"/>
  <c r="P153" i="80"/>
  <c r="P167" i="80"/>
  <c r="P156" i="80"/>
  <c r="K150" i="80"/>
  <c r="O151" i="80"/>
  <c r="P151" i="80" s="1"/>
  <c r="K153" i="80"/>
  <c r="O154" i="80"/>
  <c r="P154" i="80" s="1"/>
  <c r="K156" i="80"/>
  <c r="O157" i="80"/>
  <c r="P157" i="80" s="1"/>
  <c r="K159" i="80"/>
  <c r="O160" i="80"/>
  <c r="P160" i="80" s="1"/>
  <c r="K162" i="80"/>
  <c r="O163" i="80"/>
  <c r="P163" i="80" s="1"/>
  <c r="K165" i="80"/>
  <c r="O166" i="80"/>
  <c r="P166" i="80" s="1"/>
  <c r="K149" i="80"/>
  <c r="K152" i="80"/>
  <c r="K155" i="80"/>
  <c r="K158" i="80"/>
  <c r="K161" i="80"/>
  <c r="K164" i="80"/>
  <c r="K167" i="80"/>
  <c r="K131" i="80"/>
  <c r="K143" i="80"/>
  <c r="P131" i="80"/>
  <c r="P143" i="80"/>
  <c r="O145" i="80"/>
  <c r="P145" i="80" s="1"/>
  <c r="O133" i="80"/>
  <c r="P133" i="80" s="1"/>
  <c r="O137" i="80"/>
  <c r="P137" i="80" s="1"/>
  <c r="O139" i="80"/>
  <c r="P139" i="80" s="1"/>
  <c r="K146" i="80"/>
  <c r="P146" i="80"/>
  <c r="P130" i="80"/>
  <c r="P140" i="80"/>
  <c r="P141" i="80"/>
  <c r="P132" i="80"/>
  <c r="P144" i="80"/>
  <c r="K132" i="80"/>
  <c r="K144" i="80"/>
  <c r="K141" i="80"/>
  <c r="O129" i="80"/>
  <c r="P129" i="80" s="1"/>
  <c r="O135" i="80"/>
  <c r="P135" i="80" s="1"/>
  <c r="O138" i="80"/>
  <c r="P138" i="80" s="1"/>
  <c r="K113" i="80"/>
  <c r="P113" i="80"/>
  <c r="K120" i="80"/>
  <c r="K122" i="80"/>
  <c r="P111" i="80"/>
  <c r="P122" i="80"/>
  <c r="P125" i="80"/>
  <c r="P108" i="80"/>
  <c r="P123" i="80"/>
  <c r="K108" i="80"/>
  <c r="K111" i="80"/>
  <c r="O112" i="80"/>
  <c r="P112" i="80" s="1"/>
  <c r="K114" i="80"/>
  <c r="O115" i="80"/>
  <c r="P115" i="80" s="1"/>
  <c r="O124" i="80"/>
  <c r="P124" i="80" s="1"/>
  <c r="O109" i="80"/>
  <c r="P109" i="80" s="1"/>
  <c r="K123" i="80"/>
  <c r="O117" i="80"/>
  <c r="P117" i="80" s="1"/>
  <c r="O118" i="80"/>
  <c r="P118" i="80" s="1"/>
  <c r="O30" i="80"/>
  <c r="P30" i="80" s="1"/>
  <c r="P41" i="80"/>
  <c r="P35" i="80"/>
  <c r="P54" i="80"/>
  <c r="P57" i="80"/>
  <c r="O72" i="80"/>
  <c r="P72" i="80" s="1"/>
  <c r="O91" i="80"/>
  <c r="P91" i="80" s="1"/>
  <c r="P92" i="80"/>
  <c r="P99" i="80"/>
  <c r="O94" i="80"/>
  <c r="P94" i="80" s="1"/>
  <c r="O97" i="80"/>
  <c r="P97" i="80" s="1"/>
  <c r="O100" i="80"/>
  <c r="P100" i="80" s="1"/>
  <c r="O103" i="80"/>
  <c r="P103" i="80" s="1"/>
  <c r="P102" i="80"/>
  <c r="P95" i="80"/>
  <c r="P98" i="80"/>
  <c r="P90" i="80"/>
  <c r="P101" i="80"/>
  <c r="P93" i="80"/>
  <c r="P104" i="80"/>
  <c r="P96" i="80"/>
  <c r="K90" i="80"/>
  <c r="K93" i="80"/>
  <c r="K96" i="80"/>
  <c r="K99" i="80"/>
  <c r="K102" i="80"/>
  <c r="K92" i="80"/>
  <c r="K95" i="80"/>
  <c r="K98" i="80"/>
  <c r="K101" i="80"/>
  <c r="K104" i="80"/>
  <c r="P83" i="80"/>
  <c r="O75" i="80"/>
  <c r="P75" i="80" s="1"/>
  <c r="O78" i="80"/>
  <c r="P78" i="80" s="1"/>
  <c r="O81" i="80"/>
  <c r="P81" i="80" s="1"/>
  <c r="P76" i="80"/>
  <c r="O84" i="80"/>
  <c r="P84" i="80" s="1"/>
  <c r="O87" i="80"/>
  <c r="P87" i="80" s="1"/>
  <c r="P74" i="80"/>
  <c r="P85" i="80"/>
  <c r="P86" i="80"/>
  <c r="P70" i="80"/>
  <c r="P73" i="80"/>
  <c r="P79" i="80"/>
  <c r="P71" i="80"/>
  <c r="P82" i="80"/>
  <c r="P77" i="80"/>
  <c r="P88" i="80"/>
  <c r="P80" i="80"/>
  <c r="K71" i="80"/>
  <c r="K74" i="80"/>
  <c r="K77" i="80"/>
  <c r="K80" i="80"/>
  <c r="K83" i="80"/>
  <c r="K86" i="80"/>
  <c r="K70" i="80"/>
  <c r="K73" i="80"/>
  <c r="K76" i="80"/>
  <c r="K79" i="80"/>
  <c r="K82" i="80"/>
  <c r="K85" i="80"/>
  <c r="K88" i="80"/>
  <c r="P66" i="80"/>
  <c r="P39" i="80"/>
  <c r="P42" i="80"/>
  <c r="P50" i="80"/>
  <c r="P45" i="80"/>
  <c r="P48" i="80"/>
  <c r="P51" i="80"/>
  <c r="P59" i="80"/>
  <c r="P60" i="80"/>
  <c r="P63" i="80"/>
  <c r="P44" i="80"/>
  <c r="P47" i="80"/>
  <c r="P53" i="80"/>
  <c r="P56" i="80"/>
  <c r="P62" i="80"/>
  <c r="P68" i="80"/>
  <c r="K39" i="80"/>
  <c r="O40" i="80"/>
  <c r="P40" i="80" s="1"/>
  <c r="K42" i="80"/>
  <c r="O43" i="80"/>
  <c r="P43" i="80" s="1"/>
  <c r="K45" i="80"/>
  <c r="O46" i="80"/>
  <c r="P46" i="80" s="1"/>
  <c r="K48" i="80"/>
  <c r="O49" i="80"/>
  <c r="P49" i="80" s="1"/>
  <c r="K51" i="80"/>
  <c r="O52" i="80"/>
  <c r="P52" i="80" s="1"/>
  <c r="K54" i="80"/>
  <c r="O55" i="80"/>
  <c r="P55" i="80" s="1"/>
  <c r="K57" i="80"/>
  <c r="O58" i="80"/>
  <c r="P58" i="80" s="1"/>
  <c r="K60" i="80"/>
  <c r="O61" i="80"/>
  <c r="P61" i="80" s="1"/>
  <c r="K63" i="80"/>
  <c r="O64" i="80"/>
  <c r="P64" i="80" s="1"/>
  <c r="K66" i="80"/>
  <c r="O67" i="80"/>
  <c r="P67" i="80" s="1"/>
  <c r="K41" i="80"/>
  <c r="K44" i="80"/>
  <c r="K47" i="80"/>
  <c r="K50" i="80"/>
  <c r="K53" i="80"/>
  <c r="K56" i="80"/>
  <c r="K59" i="80"/>
  <c r="K62" i="80"/>
  <c r="K65" i="80"/>
  <c r="K68" i="80"/>
  <c r="O33" i="80"/>
  <c r="P33" i="80" s="1"/>
  <c r="O27" i="80"/>
  <c r="P27" i="80" s="1"/>
  <c r="P20" i="80"/>
  <c r="O36" i="80"/>
  <c r="P36" i="80" s="1"/>
  <c r="P28" i="80"/>
  <c r="P34" i="80"/>
  <c r="P37" i="80"/>
  <c r="K35" i="80"/>
  <c r="K34" i="80"/>
  <c r="K37" i="80"/>
  <c r="P25" i="80"/>
  <c r="P31" i="80"/>
  <c r="K29" i="80"/>
  <c r="K20" i="80"/>
  <c r="K22" i="80"/>
  <c r="O23" i="80"/>
  <c r="P23" i="80" s="1"/>
  <c r="K25" i="80"/>
  <c r="O26" i="80"/>
  <c r="P26" i="80" s="1"/>
  <c r="K28" i="80"/>
  <c r="K31" i="80"/>
  <c r="P24" i="92" l="1"/>
  <c r="M26" i="92"/>
  <c r="L26" i="92"/>
  <c r="N26" i="92"/>
  <c r="O26" i="92"/>
  <c r="O21" i="92"/>
  <c r="N21" i="92"/>
  <c r="M21" i="92"/>
  <c r="L21" i="92"/>
  <c r="O18" i="92"/>
  <c r="N18" i="92"/>
  <c r="M18" i="92"/>
  <c r="L18" i="92"/>
  <c r="M25" i="92"/>
  <c r="L25" i="92"/>
  <c r="N25" i="92"/>
  <c r="O25" i="92"/>
  <c r="O88" i="91"/>
  <c r="H26" i="18" s="1"/>
  <c r="E26" i="18" s="1"/>
  <c r="P88" i="91"/>
  <c r="N10" i="91" s="1"/>
  <c r="O161" i="90"/>
  <c r="H25" i="18" s="1"/>
  <c r="E25" i="18" s="1"/>
  <c r="P161" i="90"/>
  <c r="N11" i="90" s="1"/>
  <c r="P21" i="92" l="1"/>
  <c r="N44" i="92"/>
  <c r="N46" i="92" s="1"/>
  <c r="G28" i="18" s="1"/>
  <c r="L44" i="92"/>
  <c r="L46" i="92" s="1"/>
  <c r="I28" i="18" s="1"/>
  <c r="M44" i="92"/>
  <c r="M46" i="92" s="1"/>
  <c r="F28" i="18" s="1"/>
  <c r="O44" i="92"/>
  <c r="P26" i="92"/>
  <c r="P18" i="92"/>
  <c r="P25" i="92"/>
  <c r="O112" i="86"/>
  <c r="N112" i="86"/>
  <c r="M112" i="86"/>
  <c r="L112" i="86"/>
  <c r="K112" i="86"/>
  <c r="O69" i="86"/>
  <c r="N69" i="86"/>
  <c r="L69" i="86"/>
  <c r="M69" i="86"/>
  <c r="O68" i="86"/>
  <c r="N68" i="86"/>
  <c r="L68" i="86"/>
  <c r="M68" i="86"/>
  <c r="O67" i="86"/>
  <c r="N67" i="86"/>
  <c r="L67" i="86"/>
  <c r="M67" i="86"/>
  <c r="O66" i="86"/>
  <c r="N66" i="86"/>
  <c r="L66" i="86"/>
  <c r="M66" i="86"/>
  <c r="O65" i="86"/>
  <c r="N65" i="86"/>
  <c r="L65" i="86"/>
  <c r="M65" i="86"/>
  <c r="O64" i="86"/>
  <c r="N64" i="86"/>
  <c r="L64" i="86"/>
  <c r="M64" i="86"/>
  <c r="O63" i="86"/>
  <c r="N63" i="86"/>
  <c r="L63" i="86"/>
  <c r="M63" i="86"/>
  <c r="O62" i="86"/>
  <c r="N62" i="86"/>
  <c r="L62" i="86"/>
  <c r="K62" i="86"/>
  <c r="O20" i="30"/>
  <c r="N20" i="30"/>
  <c r="L20" i="30"/>
  <c r="M20" i="30"/>
  <c r="O261" i="75"/>
  <c r="N261" i="75"/>
  <c r="L261" i="75"/>
  <c r="M261" i="75"/>
  <c r="P44" i="92" l="1"/>
  <c r="P46" i="92" s="1"/>
  <c r="N10" i="92" s="1"/>
  <c r="O46" i="92"/>
  <c r="H28" i="18" s="1"/>
  <c r="E28" i="18" s="1"/>
  <c r="K20" i="30"/>
  <c r="P20" i="30"/>
  <c r="P112" i="86"/>
  <c r="P69" i="86"/>
  <c r="K69" i="86"/>
  <c r="P68" i="86"/>
  <c r="K68" i="86"/>
  <c r="P67" i="86"/>
  <c r="K67" i="86"/>
  <c r="P66" i="86"/>
  <c r="K66" i="86"/>
  <c r="P65" i="86"/>
  <c r="K65" i="86"/>
  <c r="P64" i="86"/>
  <c r="K64" i="86"/>
  <c r="P63" i="86"/>
  <c r="K63" i="86"/>
  <c r="M62" i="86"/>
  <c r="P62" i="86" s="1"/>
  <c r="K261" i="75"/>
  <c r="P261" i="75"/>
  <c r="O24" i="30" l="1"/>
  <c r="N24" i="30"/>
  <c r="L24" i="30"/>
  <c r="K24" i="30"/>
  <c r="O23" i="30"/>
  <c r="N23" i="30"/>
  <c r="L23" i="30"/>
  <c r="K23" i="30"/>
  <c r="O22" i="30"/>
  <c r="N22" i="30"/>
  <c r="L22" i="30"/>
  <c r="M22" i="30"/>
  <c r="M24" i="30" l="1"/>
  <c r="P24" i="30" s="1"/>
  <c r="M23" i="30"/>
  <c r="P23" i="30" s="1"/>
  <c r="P22" i="30"/>
  <c r="K22" i="30"/>
  <c r="O33" i="30" l="1"/>
  <c r="N33" i="30"/>
  <c r="L33" i="30"/>
  <c r="K33" i="30"/>
  <c r="O26" i="30"/>
  <c r="N26" i="30"/>
  <c r="L26" i="30"/>
  <c r="K26" i="30"/>
  <c r="O58" i="86"/>
  <c r="N58" i="86"/>
  <c r="L58" i="86"/>
  <c r="K58" i="86"/>
  <c r="O59" i="86"/>
  <c r="N59" i="86"/>
  <c r="L59" i="86"/>
  <c r="M59" i="86"/>
  <c r="O60" i="86"/>
  <c r="N60" i="86"/>
  <c r="L60" i="86"/>
  <c r="K60" i="86"/>
  <c r="O57" i="86"/>
  <c r="N57" i="86"/>
  <c r="L57" i="86"/>
  <c r="M57" i="86"/>
  <c r="O56" i="86"/>
  <c r="N56" i="86"/>
  <c r="L56" i="86"/>
  <c r="M56" i="86"/>
  <c r="O55" i="86"/>
  <c r="N55" i="86"/>
  <c r="L55" i="86"/>
  <c r="M55" i="86"/>
  <c r="O48" i="86"/>
  <c r="N48" i="86"/>
  <c r="L48" i="86"/>
  <c r="M48" i="86"/>
  <c r="O53" i="86"/>
  <c r="N53" i="86"/>
  <c r="L53" i="86"/>
  <c r="K53" i="86"/>
  <c r="O51" i="86"/>
  <c r="N51" i="86"/>
  <c r="L51" i="86"/>
  <c r="M51" i="86"/>
  <c r="O50" i="86"/>
  <c r="N50" i="86"/>
  <c r="L50" i="86"/>
  <c r="K50" i="86"/>
  <c r="O49" i="86"/>
  <c r="N49" i="86"/>
  <c r="L49" i="86"/>
  <c r="K49" i="86"/>
  <c r="O46" i="86"/>
  <c r="N46" i="86"/>
  <c r="L46" i="86"/>
  <c r="M46" i="86"/>
  <c r="O45" i="86"/>
  <c r="N45" i="86"/>
  <c r="L45" i="86"/>
  <c r="K45" i="86"/>
  <c r="O44" i="86"/>
  <c r="N44" i="86"/>
  <c r="L44" i="86"/>
  <c r="M44" i="86"/>
  <c r="O43" i="86"/>
  <c r="N43" i="86"/>
  <c r="L43" i="86"/>
  <c r="M43" i="86"/>
  <c r="O42" i="86"/>
  <c r="N42" i="86"/>
  <c r="L42" i="86"/>
  <c r="M42" i="86"/>
  <c r="O41" i="86"/>
  <c r="N41" i="86"/>
  <c r="L41" i="86"/>
  <c r="M41" i="86"/>
  <c r="O40" i="86"/>
  <c r="N40" i="86"/>
  <c r="L40" i="86"/>
  <c r="M40" i="86"/>
  <c r="O39" i="86"/>
  <c r="N39" i="86"/>
  <c r="L39" i="86"/>
  <c r="K39" i="86"/>
  <c r="O38" i="86"/>
  <c r="N38" i="86"/>
  <c r="L38" i="86"/>
  <c r="K38" i="86"/>
  <c r="O37" i="86"/>
  <c r="N37" i="86"/>
  <c r="L37" i="86"/>
  <c r="M37" i="86"/>
  <c r="O36" i="86"/>
  <c r="N36" i="86"/>
  <c r="L36" i="86"/>
  <c r="K36" i="86"/>
  <c r="O35" i="86"/>
  <c r="N35" i="86"/>
  <c r="L35" i="86"/>
  <c r="M35" i="86"/>
  <c r="O34" i="86"/>
  <c r="N34" i="86"/>
  <c r="L34" i="86"/>
  <c r="M34" i="86"/>
  <c r="O33" i="86"/>
  <c r="N33" i="86"/>
  <c r="L33" i="86"/>
  <c r="M33" i="86"/>
  <c r="O32" i="86"/>
  <c r="N32" i="86"/>
  <c r="L32" i="86"/>
  <c r="M32" i="86"/>
  <c r="O31" i="86"/>
  <c r="N31" i="86"/>
  <c r="L31" i="86"/>
  <c r="M31" i="86"/>
  <c r="O30" i="86"/>
  <c r="N30" i="86"/>
  <c r="L30" i="86"/>
  <c r="M30" i="86"/>
  <c r="O29" i="86"/>
  <c r="N29" i="86"/>
  <c r="L29" i="86"/>
  <c r="M29" i="86"/>
  <c r="O61" i="86"/>
  <c r="N61" i="86"/>
  <c r="L61" i="86"/>
  <c r="M61" i="86"/>
  <c r="O28" i="86"/>
  <c r="N28" i="86"/>
  <c r="L28" i="86"/>
  <c r="M28" i="86"/>
  <c r="O27" i="86"/>
  <c r="N27" i="86"/>
  <c r="L27" i="86"/>
  <c r="M27" i="86"/>
  <c r="O25" i="86"/>
  <c r="N25" i="86"/>
  <c r="L25" i="86"/>
  <c r="K25" i="86"/>
  <c r="O24" i="86"/>
  <c r="N24" i="86"/>
  <c r="L24" i="86"/>
  <c r="M24" i="86"/>
  <c r="O23" i="86"/>
  <c r="N23" i="86"/>
  <c r="L23" i="86"/>
  <c r="M23" i="86"/>
  <c r="O22" i="86"/>
  <c r="N22" i="86"/>
  <c r="L22" i="86"/>
  <c r="M22" i="86"/>
  <c r="O21" i="86"/>
  <c r="N21" i="86"/>
  <c r="L21" i="86"/>
  <c r="M21" i="86"/>
  <c r="O20" i="86"/>
  <c r="N20" i="86"/>
  <c r="L20" i="86"/>
  <c r="K20" i="86"/>
  <c r="O19" i="86"/>
  <c r="N19" i="86"/>
  <c r="L19" i="86"/>
  <c r="M19" i="86"/>
  <c r="O18" i="86"/>
  <c r="N18" i="86"/>
  <c r="L18" i="86"/>
  <c r="H18" i="86"/>
  <c r="M18" i="86" s="1"/>
  <c r="M26" i="30" l="1"/>
  <c r="P26" i="30" s="1"/>
  <c r="M33" i="30"/>
  <c r="P33" i="30" s="1"/>
  <c r="M58" i="86"/>
  <c r="P58" i="86" s="1"/>
  <c r="P59" i="86"/>
  <c r="K59" i="86"/>
  <c r="K55" i="86"/>
  <c r="P55" i="86"/>
  <c r="K48" i="86"/>
  <c r="P56" i="86"/>
  <c r="P57" i="86"/>
  <c r="K56" i="86"/>
  <c r="K57" i="86"/>
  <c r="M60" i="86"/>
  <c r="P60" i="86" s="1"/>
  <c r="P48" i="86"/>
  <c r="M53" i="86"/>
  <c r="P53" i="86" s="1"/>
  <c r="K40" i="86"/>
  <c r="M50" i="86"/>
  <c r="P50" i="86" s="1"/>
  <c r="M38" i="86"/>
  <c r="P38" i="86" s="1"/>
  <c r="P51" i="86"/>
  <c r="M49" i="86"/>
  <c r="P49" i="86" s="1"/>
  <c r="K51" i="86"/>
  <c r="M45" i="86"/>
  <c r="P45" i="86" s="1"/>
  <c r="M39" i="86"/>
  <c r="P39" i="86" s="1"/>
  <c r="P35" i="86"/>
  <c r="P40" i="86"/>
  <c r="P41" i="86"/>
  <c r="P44" i="86"/>
  <c r="P42" i="86"/>
  <c r="P43" i="86"/>
  <c r="P46" i="86"/>
  <c r="K42" i="86"/>
  <c r="K44" i="86"/>
  <c r="K46" i="86"/>
  <c r="K41" i="86"/>
  <c r="K43" i="86"/>
  <c r="P37" i="86"/>
  <c r="M36" i="86"/>
  <c r="P36" i="86" s="1"/>
  <c r="K35" i="86"/>
  <c r="K37" i="86"/>
  <c r="P29" i="86"/>
  <c r="P32" i="86"/>
  <c r="K33" i="86"/>
  <c r="K31" i="86"/>
  <c r="P33" i="86"/>
  <c r="P31" i="86"/>
  <c r="K32" i="86"/>
  <c r="P30" i="86"/>
  <c r="P34" i="86"/>
  <c r="K30" i="86"/>
  <c r="K34" i="86"/>
  <c r="K29" i="86"/>
  <c r="P24" i="86"/>
  <c r="P21" i="86"/>
  <c r="M25" i="86"/>
  <c r="P25" i="86" s="1"/>
  <c r="K23" i="86"/>
  <c r="K22" i="86"/>
  <c r="P27" i="86"/>
  <c r="M20" i="86"/>
  <c r="P20" i="86" s="1"/>
  <c r="P22" i="86"/>
  <c r="P18" i="86"/>
  <c r="K18" i="86"/>
  <c r="P19" i="86"/>
  <c r="P23" i="86"/>
  <c r="P61" i="86"/>
  <c r="P28" i="86"/>
  <c r="K19" i="86"/>
  <c r="K21" i="86"/>
  <c r="K28" i="86"/>
  <c r="K24" i="86"/>
  <c r="K27" i="86"/>
  <c r="K61" i="86"/>
  <c r="K310" i="75" l="1"/>
  <c r="L310" i="75"/>
  <c r="N310" i="75"/>
  <c r="O310" i="75"/>
  <c r="O36" i="89"/>
  <c r="N36" i="89"/>
  <c r="L36" i="89"/>
  <c r="M36" i="89"/>
  <c r="O35" i="89"/>
  <c r="N35" i="89"/>
  <c r="L35" i="89"/>
  <c r="K35" i="89"/>
  <c r="O34" i="89"/>
  <c r="N34" i="89"/>
  <c r="L34" i="89"/>
  <c r="K34" i="89"/>
  <c r="O33" i="89"/>
  <c r="N33" i="89"/>
  <c r="L33" i="89"/>
  <c r="M33" i="89"/>
  <c r="O32" i="89"/>
  <c r="N32" i="89"/>
  <c r="L32" i="89"/>
  <c r="M32" i="89"/>
  <c r="O31" i="89"/>
  <c r="N31" i="89"/>
  <c r="L31" i="89"/>
  <c r="K31" i="89"/>
  <c r="O30" i="89"/>
  <c r="N30" i="89"/>
  <c r="L30" i="89"/>
  <c r="K30" i="89"/>
  <c r="O29" i="89"/>
  <c r="N29" i="89"/>
  <c r="L29" i="89"/>
  <c r="M29" i="89"/>
  <c r="O28" i="89"/>
  <c r="N28" i="89"/>
  <c r="L28" i="89"/>
  <c r="K28" i="89"/>
  <c r="O27" i="89"/>
  <c r="N27" i="89"/>
  <c r="L27" i="89"/>
  <c r="M27" i="89"/>
  <c r="O26" i="89"/>
  <c r="N26" i="89"/>
  <c r="L26" i="89"/>
  <c r="M26" i="89"/>
  <c r="O25" i="89"/>
  <c r="N25" i="89"/>
  <c r="L25" i="89"/>
  <c r="K25" i="89"/>
  <c r="O24" i="89"/>
  <c r="N24" i="89"/>
  <c r="L24" i="89"/>
  <c r="M24" i="89"/>
  <c r="O23" i="89"/>
  <c r="N23" i="89"/>
  <c r="L23" i="89"/>
  <c r="K23" i="89"/>
  <c r="O22" i="89"/>
  <c r="N22" i="89"/>
  <c r="L22" i="89"/>
  <c r="K22" i="89"/>
  <c r="O21" i="89"/>
  <c r="N21" i="89"/>
  <c r="L21" i="89"/>
  <c r="M21" i="89"/>
  <c r="O20" i="89"/>
  <c r="N20" i="89"/>
  <c r="L20" i="89"/>
  <c r="M20" i="89"/>
  <c r="O19" i="89"/>
  <c r="N19" i="89"/>
  <c r="L19" i="89"/>
  <c r="K19" i="89"/>
  <c r="O52" i="88"/>
  <c r="N52" i="88"/>
  <c r="L52" i="88"/>
  <c r="K52" i="88"/>
  <c r="O51" i="88"/>
  <c r="N51" i="88"/>
  <c r="L51" i="88"/>
  <c r="K51" i="88"/>
  <c r="O50" i="88"/>
  <c r="N50" i="88"/>
  <c r="L50" i="88"/>
  <c r="M50" i="88"/>
  <c r="O48" i="88"/>
  <c r="N48" i="88"/>
  <c r="L48" i="88"/>
  <c r="M48" i="88"/>
  <c r="O47" i="88"/>
  <c r="N47" i="88"/>
  <c r="L47" i="88"/>
  <c r="M47" i="88"/>
  <c r="O46" i="88"/>
  <c r="N46" i="88"/>
  <c r="L46" i="88"/>
  <c r="K46" i="88"/>
  <c r="O45" i="88"/>
  <c r="N45" i="88"/>
  <c r="L45" i="88"/>
  <c r="M45" i="88"/>
  <c r="O44" i="88"/>
  <c r="N44" i="88"/>
  <c r="L44" i="88"/>
  <c r="M44" i="88"/>
  <c r="O40" i="88"/>
  <c r="N40" i="88"/>
  <c r="L40" i="88"/>
  <c r="K40" i="88"/>
  <c r="O39" i="88"/>
  <c r="N39" i="88"/>
  <c r="L39" i="88"/>
  <c r="K39" i="88"/>
  <c r="O38" i="88"/>
  <c r="N38" i="88"/>
  <c r="L38" i="88"/>
  <c r="K38" i="88"/>
  <c r="O37" i="88"/>
  <c r="N37" i="88"/>
  <c r="L37" i="88"/>
  <c r="M37" i="88"/>
  <c r="O36" i="88"/>
  <c r="N36" i="88"/>
  <c r="L36" i="88"/>
  <c r="M36" i="88"/>
  <c r="O35" i="88"/>
  <c r="N35" i="88"/>
  <c r="L35" i="88"/>
  <c r="M35" i="88"/>
  <c r="O34" i="88"/>
  <c r="N34" i="88"/>
  <c r="L34" i="88"/>
  <c r="K34" i="88"/>
  <c r="O33" i="88"/>
  <c r="N33" i="88"/>
  <c r="L33" i="88"/>
  <c r="M33" i="88"/>
  <c r="O32" i="88"/>
  <c r="N32" i="88"/>
  <c r="L32" i="88"/>
  <c r="M32" i="88"/>
  <c r="O31" i="88"/>
  <c r="N31" i="88"/>
  <c r="L31" i="88"/>
  <c r="M31" i="88"/>
  <c r="O30" i="88"/>
  <c r="N30" i="88"/>
  <c r="L30" i="88"/>
  <c r="K30" i="88"/>
  <c r="O29" i="88"/>
  <c r="N29" i="88"/>
  <c r="L29" i="88"/>
  <c r="K29" i="88"/>
  <c r="O28" i="88"/>
  <c r="N28" i="88"/>
  <c r="L28" i="88"/>
  <c r="M28" i="88"/>
  <c r="O27" i="88"/>
  <c r="N27" i="88"/>
  <c r="L27" i="88"/>
  <c r="K27" i="88"/>
  <c r="O26" i="88"/>
  <c r="N26" i="88"/>
  <c r="L26" i="88"/>
  <c r="K26" i="88"/>
  <c r="O25" i="88"/>
  <c r="N25" i="88"/>
  <c r="L25" i="88"/>
  <c r="M25" i="88"/>
  <c r="O24" i="88"/>
  <c r="N24" i="88"/>
  <c r="L24" i="88"/>
  <c r="M24" i="88"/>
  <c r="O23" i="88"/>
  <c r="N23" i="88"/>
  <c r="L23" i="88"/>
  <c r="M23" i="88"/>
  <c r="O21" i="88"/>
  <c r="N21" i="88"/>
  <c r="L21" i="88"/>
  <c r="M21" i="88"/>
  <c r="O20" i="88"/>
  <c r="N20" i="88"/>
  <c r="L20" i="88"/>
  <c r="M20" i="88"/>
  <c r="O61" i="87"/>
  <c r="N61" i="87"/>
  <c r="L61" i="87"/>
  <c r="M61" i="87"/>
  <c r="O60" i="87"/>
  <c r="N60" i="87"/>
  <c r="L60" i="87"/>
  <c r="K60" i="87"/>
  <c r="O59" i="87"/>
  <c r="N59" i="87"/>
  <c r="L59" i="87"/>
  <c r="M59" i="87"/>
  <c r="O58" i="87"/>
  <c r="N58" i="87"/>
  <c r="L58" i="87"/>
  <c r="M58" i="87"/>
  <c r="O57" i="87"/>
  <c r="N57" i="87"/>
  <c r="L57" i="87"/>
  <c r="M57" i="87"/>
  <c r="O55" i="87"/>
  <c r="N55" i="87"/>
  <c r="L55" i="87"/>
  <c r="K55" i="87"/>
  <c r="O54" i="87"/>
  <c r="N54" i="87"/>
  <c r="L54" i="87"/>
  <c r="M54" i="87"/>
  <c r="O53" i="87"/>
  <c r="N53" i="87"/>
  <c r="L53" i="87"/>
  <c r="M53" i="87"/>
  <c r="O52" i="87"/>
  <c r="N52" i="87"/>
  <c r="L52" i="87"/>
  <c r="M52" i="87"/>
  <c r="O51" i="87"/>
  <c r="N51" i="87"/>
  <c r="L51" i="87"/>
  <c r="K51" i="87"/>
  <c r="O50" i="87"/>
  <c r="N50" i="87"/>
  <c r="L50" i="87"/>
  <c r="K50" i="87"/>
  <c r="O49" i="87"/>
  <c r="N49" i="87"/>
  <c r="L49" i="87"/>
  <c r="M49" i="87"/>
  <c r="O48" i="87"/>
  <c r="N48" i="87"/>
  <c r="L48" i="87"/>
  <c r="M48" i="87"/>
  <c r="O47" i="87"/>
  <c r="N47" i="87"/>
  <c r="L47" i="87"/>
  <c r="K47" i="87"/>
  <c r="O46" i="87"/>
  <c r="N46" i="87"/>
  <c r="L46" i="87"/>
  <c r="M46" i="87"/>
  <c r="O44" i="87"/>
  <c r="N44" i="87"/>
  <c r="L44" i="87"/>
  <c r="M44" i="87"/>
  <c r="O43" i="87"/>
  <c r="N43" i="87"/>
  <c r="L43" i="87"/>
  <c r="M43" i="87"/>
  <c r="O42" i="87"/>
  <c r="N42" i="87"/>
  <c r="L42" i="87"/>
  <c r="M42" i="87"/>
  <c r="O41" i="87"/>
  <c r="N41" i="87"/>
  <c r="L41" i="87"/>
  <c r="M41" i="87"/>
  <c r="O40" i="87"/>
  <c r="N40" i="87"/>
  <c r="L40" i="87"/>
  <c r="M40" i="87"/>
  <c r="O39" i="87"/>
  <c r="N39" i="87"/>
  <c r="L39" i="87"/>
  <c r="M39" i="87"/>
  <c r="O38" i="87"/>
  <c r="N38" i="87"/>
  <c r="L38" i="87"/>
  <c r="K38" i="87"/>
  <c r="O37" i="87"/>
  <c r="N37" i="87"/>
  <c r="L37" i="87"/>
  <c r="K37" i="87"/>
  <c r="O36" i="87"/>
  <c r="N36" i="87"/>
  <c r="L36" i="87"/>
  <c r="K36" i="87"/>
  <c r="O35" i="87"/>
  <c r="N35" i="87"/>
  <c r="L35" i="87"/>
  <c r="M35" i="87"/>
  <c r="O34" i="87"/>
  <c r="N34" i="87"/>
  <c r="L34" i="87"/>
  <c r="K34" i="87"/>
  <c r="O33" i="87"/>
  <c r="N33" i="87"/>
  <c r="L33" i="87"/>
  <c r="M33" i="87"/>
  <c r="O32" i="87"/>
  <c r="N32" i="87"/>
  <c r="L32" i="87"/>
  <c r="M32" i="87"/>
  <c r="O31" i="87"/>
  <c r="N31" i="87"/>
  <c r="L31" i="87"/>
  <c r="M31" i="87"/>
  <c r="O30" i="87"/>
  <c r="N30" i="87"/>
  <c r="L30" i="87"/>
  <c r="M30" i="87"/>
  <c r="O29" i="87"/>
  <c r="N29" i="87"/>
  <c r="L29" i="87"/>
  <c r="M29" i="87"/>
  <c r="O28" i="87"/>
  <c r="N28" i="87"/>
  <c r="L28" i="87"/>
  <c r="M28" i="87"/>
  <c r="O27" i="87"/>
  <c r="N27" i="87"/>
  <c r="L27" i="87"/>
  <c r="M27" i="87"/>
  <c r="O26" i="87"/>
  <c r="N26" i="87"/>
  <c r="L26" i="87"/>
  <c r="M26" i="87"/>
  <c r="O25" i="87"/>
  <c r="N25" i="87"/>
  <c r="L25" i="87"/>
  <c r="K25" i="87"/>
  <c r="O24" i="87"/>
  <c r="N24" i="87"/>
  <c r="L24" i="87"/>
  <c r="K24" i="87"/>
  <c r="O23" i="87"/>
  <c r="N23" i="87"/>
  <c r="L23" i="87"/>
  <c r="M23" i="87"/>
  <c r="O22" i="87"/>
  <c r="N22" i="87"/>
  <c r="L22" i="87"/>
  <c r="K22" i="87"/>
  <c r="O21" i="87"/>
  <c r="N21" i="87"/>
  <c r="L21" i="87"/>
  <c r="M21" i="87"/>
  <c r="O20" i="87"/>
  <c r="N20" i="87"/>
  <c r="L20" i="87"/>
  <c r="M20" i="87"/>
  <c r="O19" i="87"/>
  <c r="N19" i="87"/>
  <c r="L19" i="87"/>
  <c r="M19" i="87"/>
  <c r="O44" i="84"/>
  <c r="N44" i="84"/>
  <c r="L44" i="84"/>
  <c r="M44" i="84"/>
  <c r="O43" i="84"/>
  <c r="N43" i="84"/>
  <c r="L43" i="84"/>
  <c r="M43" i="84"/>
  <c r="O42" i="84"/>
  <c r="N42" i="84"/>
  <c r="L42" i="84"/>
  <c r="M42" i="84"/>
  <c r="O41" i="84"/>
  <c r="N41" i="84"/>
  <c r="L41" i="84"/>
  <c r="K41" i="84"/>
  <c r="O40" i="84"/>
  <c r="N40" i="84"/>
  <c r="L40" i="84"/>
  <c r="K40" i="84"/>
  <c r="O39" i="84"/>
  <c r="N39" i="84"/>
  <c r="L39" i="84"/>
  <c r="K39" i="84"/>
  <c r="O38" i="84"/>
  <c r="N38" i="84"/>
  <c r="L38" i="84"/>
  <c r="K38" i="84"/>
  <c r="O37" i="84"/>
  <c r="N37" i="84"/>
  <c r="L37" i="84"/>
  <c r="M37" i="84"/>
  <c r="O36" i="84"/>
  <c r="N36" i="84"/>
  <c r="L36" i="84"/>
  <c r="M36" i="84"/>
  <c r="O35" i="84"/>
  <c r="N35" i="84"/>
  <c r="L35" i="84"/>
  <c r="M35" i="84"/>
  <c r="O34" i="84"/>
  <c r="N34" i="84"/>
  <c r="L34" i="84"/>
  <c r="K34" i="84"/>
  <c r="O33" i="84"/>
  <c r="N33" i="84"/>
  <c r="L33" i="84"/>
  <c r="M33" i="84"/>
  <c r="O32" i="84"/>
  <c r="N32" i="84"/>
  <c r="L32" i="84"/>
  <c r="M32" i="84"/>
  <c r="O31" i="84"/>
  <c r="N31" i="84"/>
  <c r="L31" i="84"/>
  <c r="K31" i="84"/>
  <c r="O30" i="84"/>
  <c r="N30" i="84"/>
  <c r="L30" i="84"/>
  <c r="K30" i="84"/>
  <c r="O29" i="84"/>
  <c r="N29" i="84"/>
  <c r="L29" i="84"/>
  <c r="K29" i="84"/>
  <c r="O28" i="84"/>
  <c r="N28" i="84"/>
  <c r="L28" i="84"/>
  <c r="M28" i="84"/>
  <c r="O27" i="84"/>
  <c r="N27" i="84"/>
  <c r="L27" i="84"/>
  <c r="K27" i="84"/>
  <c r="O26" i="84"/>
  <c r="N26" i="84"/>
  <c r="L26" i="84"/>
  <c r="M26" i="84"/>
  <c r="O25" i="84"/>
  <c r="N25" i="84"/>
  <c r="L25" i="84"/>
  <c r="M25" i="84"/>
  <c r="O24" i="84"/>
  <c r="N24" i="84"/>
  <c r="L24" i="84"/>
  <c r="M24" i="84"/>
  <c r="O23" i="84"/>
  <c r="N23" i="84"/>
  <c r="L23" i="84"/>
  <c r="M23" i="84"/>
  <c r="O22" i="84"/>
  <c r="N22" i="84"/>
  <c r="L22" i="84"/>
  <c r="K22" i="84"/>
  <c r="O21" i="84"/>
  <c r="N21" i="84"/>
  <c r="L21" i="84"/>
  <c r="K21" i="84"/>
  <c r="O20" i="84"/>
  <c r="N20" i="84"/>
  <c r="L20" i="84"/>
  <c r="K20" i="84"/>
  <c r="O19" i="84"/>
  <c r="N19" i="84"/>
  <c r="L19" i="84"/>
  <c r="M19" i="84"/>
  <c r="O110" i="86"/>
  <c r="N110" i="86"/>
  <c r="L110" i="86"/>
  <c r="M110" i="86"/>
  <c r="O109" i="86"/>
  <c r="N109" i="86"/>
  <c r="L109" i="86"/>
  <c r="K109" i="86"/>
  <c r="O108" i="86"/>
  <c r="N108" i="86"/>
  <c r="L108" i="86"/>
  <c r="K108" i="86"/>
  <c r="O107" i="86"/>
  <c r="N107" i="86"/>
  <c r="L107" i="86"/>
  <c r="M107" i="86"/>
  <c r="O105" i="86"/>
  <c r="N105" i="86"/>
  <c r="L105" i="86"/>
  <c r="M105" i="86"/>
  <c r="O104" i="86"/>
  <c r="N104" i="86"/>
  <c r="L104" i="86"/>
  <c r="M104" i="86"/>
  <c r="O103" i="86"/>
  <c r="N103" i="86"/>
  <c r="L103" i="86"/>
  <c r="M103" i="86"/>
  <c r="O102" i="86"/>
  <c r="N102" i="86"/>
  <c r="L102" i="86"/>
  <c r="K102" i="86"/>
  <c r="O101" i="86"/>
  <c r="N101" i="86"/>
  <c r="L101" i="86"/>
  <c r="K101" i="86"/>
  <c r="O100" i="86"/>
  <c r="N100" i="86"/>
  <c r="L100" i="86"/>
  <c r="M100" i="86"/>
  <c r="O99" i="86"/>
  <c r="N99" i="86"/>
  <c r="L99" i="86"/>
  <c r="M99" i="86"/>
  <c r="O98" i="86"/>
  <c r="N98" i="86"/>
  <c r="L98" i="86"/>
  <c r="M98" i="86"/>
  <c r="O97" i="86"/>
  <c r="N97" i="86"/>
  <c r="L97" i="86"/>
  <c r="K97" i="86"/>
  <c r="O95" i="86"/>
  <c r="N95" i="86"/>
  <c r="L95" i="86"/>
  <c r="M95" i="86"/>
  <c r="O94" i="86"/>
  <c r="N94" i="86"/>
  <c r="L94" i="86"/>
  <c r="K94" i="86"/>
  <c r="O93" i="86"/>
  <c r="N93" i="86"/>
  <c r="L93" i="86"/>
  <c r="M93" i="86"/>
  <c r="O92" i="86"/>
  <c r="N92" i="86"/>
  <c r="L92" i="86"/>
  <c r="M92" i="86"/>
  <c r="O90" i="86"/>
  <c r="N90" i="86"/>
  <c r="L90" i="86"/>
  <c r="M90" i="86"/>
  <c r="O89" i="86"/>
  <c r="N89" i="86"/>
  <c r="M89" i="86"/>
  <c r="L89" i="86"/>
  <c r="K89" i="86"/>
  <c r="O88" i="86"/>
  <c r="N88" i="86"/>
  <c r="L88" i="86"/>
  <c r="K88" i="86"/>
  <c r="O87" i="86"/>
  <c r="N87" i="86"/>
  <c r="L87" i="86"/>
  <c r="K87" i="86"/>
  <c r="O86" i="86"/>
  <c r="N86" i="86"/>
  <c r="L86" i="86"/>
  <c r="K86" i="86"/>
  <c r="O85" i="86"/>
  <c r="N85" i="86"/>
  <c r="L85" i="86"/>
  <c r="K85" i="86"/>
  <c r="O84" i="86"/>
  <c r="N84" i="86"/>
  <c r="L84" i="86"/>
  <c r="M84" i="86"/>
  <c r="O83" i="86"/>
  <c r="N83" i="86"/>
  <c r="L83" i="86"/>
  <c r="M83" i="86"/>
  <c r="O82" i="86"/>
  <c r="N82" i="86"/>
  <c r="L82" i="86"/>
  <c r="M82" i="86"/>
  <c r="O81" i="86"/>
  <c r="N81" i="86"/>
  <c r="L81" i="86"/>
  <c r="K81" i="86"/>
  <c r="K250" i="75"/>
  <c r="L250" i="75"/>
  <c r="N250" i="75"/>
  <c r="O250" i="75"/>
  <c r="M252" i="75"/>
  <c r="L252" i="75"/>
  <c r="N252" i="75"/>
  <c r="O252" i="75"/>
  <c r="K253" i="75"/>
  <c r="L253" i="75"/>
  <c r="N253" i="75"/>
  <c r="O253" i="75"/>
  <c r="M254" i="75"/>
  <c r="L254" i="75"/>
  <c r="N254" i="75"/>
  <c r="O254" i="75"/>
  <c r="K255" i="75"/>
  <c r="L255" i="75"/>
  <c r="N255" i="75"/>
  <c r="O255" i="75"/>
  <c r="K256" i="75"/>
  <c r="L256" i="75"/>
  <c r="N256" i="75"/>
  <c r="O256" i="75"/>
  <c r="K257" i="75"/>
  <c r="L257" i="75"/>
  <c r="N257" i="75"/>
  <c r="O257" i="75"/>
  <c r="K258" i="75"/>
  <c r="L258" i="75"/>
  <c r="N258" i="75"/>
  <c r="O258" i="75"/>
  <c r="M259" i="75"/>
  <c r="L259" i="75"/>
  <c r="N259" i="75"/>
  <c r="O259" i="75"/>
  <c r="K260" i="75"/>
  <c r="L260" i="75"/>
  <c r="N260" i="75"/>
  <c r="O260" i="75"/>
  <c r="L263" i="75"/>
  <c r="M263" i="75"/>
  <c r="N263" i="75"/>
  <c r="O263" i="75"/>
  <c r="M264" i="75"/>
  <c r="L264" i="75"/>
  <c r="N264" i="75"/>
  <c r="O264" i="75"/>
  <c r="M268" i="75"/>
  <c r="L268" i="75"/>
  <c r="N268" i="75"/>
  <c r="O268" i="75"/>
  <c r="L270" i="75"/>
  <c r="M270" i="75"/>
  <c r="N270" i="75"/>
  <c r="O270" i="75"/>
  <c r="L271" i="75"/>
  <c r="M271" i="75"/>
  <c r="N271" i="75"/>
  <c r="O271" i="75"/>
  <c r="K277" i="75"/>
  <c r="L277" i="75"/>
  <c r="N277" i="75"/>
  <c r="O277" i="75"/>
  <c r="M278" i="75"/>
  <c r="L278" i="75"/>
  <c r="N278" i="75"/>
  <c r="O278" i="75"/>
  <c r="M40" i="84" l="1"/>
  <c r="P40" i="84" s="1"/>
  <c r="M38" i="84"/>
  <c r="P38" i="84" s="1"/>
  <c r="P46" i="87"/>
  <c r="M34" i="88"/>
  <c r="P34" i="88" s="1"/>
  <c r="M52" i="88"/>
  <c r="M55" i="87"/>
  <c r="K19" i="84"/>
  <c r="P28" i="84"/>
  <c r="M25" i="87"/>
  <c r="P25" i="87" s="1"/>
  <c r="P53" i="87"/>
  <c r="M37" i="87"/>
  <c r="P37" i="87" s="1"/>
  <c r="M34" i="89"/>
  <c r="P34" i="89" s="1"/>
  <c r="P44" i="84"/>
  <c r="K32" i="87"/>
  <c r="P43" i="87"/>
  <c r="M47" i="87"/>
  <c r="P47" i="87" s="1"/>
  <c r="M41" i="84"/>
  <c r="P41" i="84" s="1"/>
  <c r="M40" i="88"/>
  <c r="P40" i="88" s="1"/>
  <c r="K23" i="84"/>
  <c r="M31" i="84"/>
  <c r="P31" i="84" s="1"/>
  <c r="K37" i="84"/>
  <c r="M39" i="84"/>
  <c r="P39" i="84" s="1"/>
  <c r="K27" i="87"/>
  <c r="M29" i="84"/>
  <c r="P29" i="84" s="1"/>
  <c r="P32" i="84"/>
  <c r="P24" i="84"/>
  <c r="K28" i="87"/>
  <c r="P59" i="87"/>
  <c r="P33" i="84"/>
  <c r="L113" i="86"/>
  <c r="I17" i="18" s="1"/>
  <c r="N113" i="86"/>
  <c r="G17" i="18" s="1"/>
  <c r="O113" i="86"/>
  <c r="H17" i="18" s="1"/>
  <c r="M310" i="75"/>
  <c r="P310" i="75" s="1"/>
  <c r="M23" i="89"/>
  <c r="P23" i="89" s="1"/>
  <c r="M19" i="89"/>
  <c r="P19" i="89" s="1"/>
  <c r="M22" i="89"/>
  <c r="P22" i="89" s="1"/>
  <c r="M25" i="89"/>
  <c r="P25" i="89" s="1"/>
  <c r="M31" i="89"/>
  <c r="P31" i="89" s="1"/>
  <c r="P26" i="89"/>
  <c r="L37" i="89"/>
  <c r="I21" i="18" s="1"/>
  <c r="K21" i="89"/>
  <c r="P32" i="89"/>
  <c r="M30" i="89"/>
  <c r="P30" i="89" s="1"/>
  <c r="M35" i="89"/>
  <c r="P35" i="89" s="1"/>
  <c r="K33" i="89"/>
  <c r="K24" i="89"/>
  <c r="N37" i="89"/>
  <c r="G21" i="18" s="1"/>
  <c r="K26" i="89"/>
  <c r="K36" i="89"/>
  <c r="O37" i="89"/>
  <c r="H21" i="18" s="1"/>
  <c r="P24" i="89"/>
  <c r="P36" i="89"/>
  <c r="P20" i="89"/>
  <c r="P29" i="89"/>
  <c r="P27" i="89"/>
  <c r="P21" i="89"/>
  <c r="P33" i="89"/>
  <c r="M28" i="89"/>
  <c r="K20" i="89"/>
  <c r="K32" i="89"/>
  <c r="K27" i="89"/>
  <c r="K29" i="89"/>
  <c r="M27" i="88"/>
  <c r="P27" i="88" s="1"/>
  <c r="M46" i="88"/>
  <c r="P46" i="88" s="1"/>
  <c r="K28" i="88"/>
  <c r="M39" i="88"/>
  <c r="P39" i="88" s="1"/>
  <c r="L53" i="88"/>
  <c r="I20" i="18" s="1"/>
  <c r="M29" i="88"/>
  <c r="P29" i="88" s="1"/>
  <c r="N53" i="88"/>
  <c r="G20" i="18" s="1"/>
  <c r="M38" i="88"/>
  <c r="P38" i="88" s="1"/>
  <c r="M51" i="88"/>
  <c r="P51" i="88" s="1"/>
  <c r="P28" i="88"/>
  <c r="M30" i="88"/>
  <c r="P30" i="88" s="1"/>
  <c r="M26" i="88"/>
  <c r="P26" i="88" s="1"/>
  <c r="P31" i="88"/>
  <c r="P52" i="88"/>
  <c r="P37" i="88"/>
  <c r="P50" i="88"/>
  <c r="P25" i="88"/>
  <c r="P20" i="88"/>
  <c r="P32" i="88"/>
  <c r="P44" i="88"/>
  <c r="P23" i="88"/>
  <c r="P35" i="88"/>
  <c r="P47" i="88"/>
  <c r="P21" i="88"/>
  <c r="P33" i="88"/>
  <c r="P45" i="88"/>
  <c r="P24" i="88"/>
  <c r="P36" i="88"/>
  <c r="P48" i="88"/>
  <c r="K24" i="88"/>
  <c r="K31" i="88"/>
  <c r="K21" i="88"/>
  <c r="K33" i="88"/>
  <c r="K45" i="88"/>
  <c r="K23" i="88"/>
  <c r="K35" i="88"/>
  <c r="K47" i="88"/>
  <c r="K25" i="88"/>
  <c r="K37" i="88"/>
  <c r="K50" i="88"/>
  <c r="K20" i="88"/>
  <c r="K32" i="88"/>
  <c r="K44" i="88"/>
  <c r="O53" i="88"/>
  <c r="H20" i="18" s="1"/>
  <c r="K36" i="88"/>
  <c r="K48" i="88"/>
  <c r="M22" i="87"/>
  <c r="P33" i="87"/>
  <c r="K20" i="87"/>
  <c r="K42" i="87"/>
  <c r="M51" i="87"/>
  <c r="P51" i="87" s="1"/>
  <c r="P21" i="87"/>
  <c r="M34" i="87"/>
  <c r="P34" i="87" s="1"/>
  <c r="P40" i="87"/>
  <c r="K21" i="87"/>
  <c r="K46" i="87"/>
  <c r="N62" i="87"/>
  <c r="G19" i="18" s="1"/>
  <c r="P29" i="87"/>
  <c r="M38" i="87"/>
  <c r="P38" i="87" s="1"/>
  <c r="K49" i="87"/>
  <c r="M24" i="87"/>
  <c r="P24" i="87" s="1"/>
  <c r="L62" i="87"/>
  <c r="I19" i="18" s="1"/>
  <c r="M36" i="87"/>
  <c r="P36" i="87" s="1"/>
  <c r="P41" i="87"/>
  <c r="P54" i="87"/>
  <c r="P57" i="87"/>
  <c r="P22" i="87"/>
  <c r="K39" i="87"/>
  <c r="K44" i="87"/>
  <c r="P49" i="87"/>
  <c r="K30" i="87"/>
  <c r="K52" i="87"/>
  <c r="K58" i="87"/>
  <c r="M60" i="87"/>
  <c r="P60" i="87" s="1"/>
  <c r="P20" i="87"/>
  <c r="P28" i="87"/>
  <c r="P32" i="87"/>
  <c r="M50" i="87"/>
  <c r="P50" i="87" s="1"/>
  <c r="P44" i="87"/>
  <c r="P23" i="87"/>
  <c r="P30" i="87"/>
  <c r="P35" i="87"/>
  <c r="K40" i="87"/>
  <c r="P58" i="87"/>
  <c r="K33" i="87"/>
  <c r="P42" i="87"/>
  <c r="P48" i="87"/>
  <c r="K53" i="87"/>
  <c r="P55" i="87"/>
  <c r="K59" i="87"/>
  <c r="P61" i="87"/>
  <c r="P31" i="87"/>
  <c r="P26" i="87"/>
  <c r="P27" i="87"/>
  <c r="P39" i="87"/>
  <c r="P52" i="87"/>
  <c r="O62" i="87"/>
  <c r="H19" i="18" s="1"/>
  <c r="K29" i="87"/>
  <c r="K41" i="87"/>
  <c r="K54" i="87"/>
  <c r="K19" i="87"/>
  <c r="K31" i="87"/>
  <c r="K43" i="87"/>
  <c r="K57" i="87"/>
  <c r="K26" i="87"/>
  <c r="K23" i="87"/>
  <c r="K35" i="87"/>
  <c r="K48" i="87"/>
  <c r="K61" i="87"/>
  <c r="P19" i="87"/>
  <c r="M20" i="84"/>
  <c r="P20" i="84" s="1"/>
  <c r="P37" i="84"/>
  <c r="P42" i="84"/>
  <c r="K28" i="84"/>
  <c r="M30" i="84"/>
  <c r="P30" i="84" s="1"/>
  <c r="P35" i="84"/>
  <c r="M21" i="84"/>
  <c r="P21" i="84" s="1"/>
  <c r="P36" i="84"/>
  <c r="P23" i="84"/>
  <c r="P19" i="84"/>
  <c r="M22" i="84"/>
  <c r="P22" i="84" s="1"/>
  <c r="M27" i="84"/>
  <c r="P27" i="84" s="1"/>
  <c r="P25" i="84"/>
  <c r="P26" i="84"/>
  <c r="P43" i="84"/>
  <c r="K25" i="84"/>
  <c r="K43" i="84"/>
  <c r="K32" i="84"/>
  <c r="M34" i="84"/>
  <c r="P34" i="84" s="1"/>
  <c r="K36" i="84"/>
  <c r="K33" i="84"/>
  <c r="K42" i="84"/>
  <c r="K35" i="84"/>
  <c r="K24" i="84"/>
  <c r="K26" i="84"/>
  <c r="K44" i="84"/>
  <c r="M97" i="86"/>
  <c r="P97" i="86" s="1"/>
  <c r="M81" i="86"/>
  <c r="M87" i="86"/>
  <c r="P87" i="86" s="1"/>
  <c r="K99" i="86"/>
  <c r="P95" i="86"/>
  <c r="M109" i="86"/>
  <c r="P109" i="86" s="1"/>
  <c r="P105" i="86"/>
  <c r="P110" i="86"/>
  <c r="P99" i="86"/>
  <c r="P104" i="86"/>
  <c r="P83" i="86"/>
  <c r="P107" i="86"/>
  <c r="M108" i="86"/>
  <c r="P108" i="86" s="1"/>
  <c r="P98" i="86"/>
  <c r="M86" i="86"/>
  <c r="P86" i="86" s="1"/>
  <c r="M88" i="86"/>
  <c r="P88" i="86" s="1"/>
  <c r="P92" i="86"/>
  <c r="K95" i="86"/>
  <c r="K98" i="86"/>
  <c r="K107" i="86"/>
  <c r="P93" i="86"/>
  <c r="P89" i="86"/>
  <c r="K110" i="86"/>
  <c r="M94" i="86"/>
  <c r="P94" i="86" s="1"/>
  <c r="M102" i="86"/>
  <c r="P102" i="86" s="1"/>
  <c r="P100" i="86"/>
  <c r="P84" i="86"/>
  <c r="P103" i="86"/>
  <c r="P82" i="86"/>
  <c r="P90" i="86"/>
  <c r="M85" i="86"/>
  <c r="P85" i="86" s="1"/>
  <c r="K82" i="86"/>
  <c r="M101" i="86"/>
  <c r="P101" i="86" s="1"/>
  <c r="K103" i="86"/>
  <c r="K84" i="86"/>
  <c r="K92" i="86"/>
  <c r="K105" i="86"/>
  <c r="K100" i="86"/>
  <c r="K83" i="86"/>
  <c r="K90" i="86"/>
  <c r="K104" i="86"/>
  <c r="K93" i="86"/>
  <c r="K259" i="75"/>
  <c r="P271" i="75"/>
  <c r="K252" i="75"/>
  <c r="M260" i="75"/>
  <c r="P260" i="75" s="1"/>
  <c r="P263" i="75"/>
  <c r="K278" i="75"/>
  <c r="P264" i="75"/>
  <c r="K254" i="75"/>
  <c r="P268" i="75"/>
  <c r="M255" i="75"/>
  <c r="P255" i="75" s="1"/>
  <c r="P252" i="75"/>
  <c r="P259" i="75"/>
  <c r="M257" i="75"/>
  <c r="P257" i="75" s="1"/>
  <c r="P270" i="75"/>
  <c r="P254" i="75"/>
  <c r="P278" i="75"/>
  <c r="M277" i="75"/>
  <c r="P277" i="75" s="1"/>
  <c r="M253" i="75"/>
  <c r="P253" i="75" s="1"/>
  <c r="M258" i="75"/>
  <c r="P258" i="75" s="1"/>
  <c r="M250" i="75"/>
  <c r="P250" i="75" s="1"/>
  <c r="M256" i="75"/>
  <c r="P256" i="75" s="1"/>
  <c r="M113" i="86" l="1"/>
  <c r="F17" i="18" s="1"/>
  <c r="P81" i="86"/>
  <c r="M37" i="89"/>
  <c r="F21" i="18" s="1"/>
  <c r="E21" i="18" s="1"/>
  <c r="P37" i="89"/>
  <c r="N11" i="89" s="1"/>
  <c r="M53" i="88"/>
  <c r="F20" i="18" s="1"/>
  <c r="E20" i="18" s="1"/>
  <c r="P53" i="88"/>
  <c r="N11" i="88" s="1"/>
  <c r="M62" i="87"/>
  <c r="F19" i="18" s="1"/>
  <c r="E19" i="18" s="1"/>
  <c r="P62" i="87"/>
  <c r="N11" i="87" s="1"/>
  <c r="P113" i="86" l="1"/>
  <c r="N11" i="86" s="1"/>
  <c r="O249" i="75"/>
  <c r="N249" i="75"/>
  <c r="L249" i="75"/>
  <c r="M249" i="75"/>
  <c r="O248" i="75"/>
  <c r="N248" i="75"/>
  <c r="L248" i="75"/>
  <c r="K248" i="75"/>
  <c r="O246" i="75"/>
  <c r="N246" i="75"/>
  <c r="L246" i="75"/>
  <c r="M246" i="75"/>
  <c r="O245" i="75"/>
  <c r="N245" i="75"/>
  <c r="L245" i="75"/>
  <c r="M245" i="75"/>
  <c r="O244" i="75"/>
  <c r="N244" i="75"/>
  <c r="L244" i="75"/>
  <c r="M244" i="75"/>
  <c r="O243" i="75"/>
  <c r="N243" i="75"/>
  <c r="L243" i="75"/>
  <c r="M243" i="75"/>
  <c r="O242" i="75"/>
  <c r="N242" i="75"/>
  <c r="L242" i="75"/>
  <c r="K242" i="75"/>
  <c r="O241" i="75"/>
  <c r="N241" i="75"/>
  <c r="L241" i="75"/>
  <c r="K241" i="75"/>
  <c r="O240" i="75"/>
  <c r="N240" i="75"/>
  <c r="L240" i="75"/>
  <c r="M240" i="75"/>
  <c r="O239" i="75"/>
  <c r="N239" i="75"/>
  <c r="L239" i="75"/>
  <c r="K239" i="75"/>
  <c r="M340" i="75"/>
  <c r="M324" i="75"/>
  <c r="M325" i="75"/>
  <c r="M326" i="75"/>
  <c r="M327" i="75"/>
  <c r="K328" i="75"/>
  <c r="K329" i="75"/>
  <c r="M331" i="75"/>
  <c r="M332" i="75"/>
  <c r="M333" i="75"/>
  <c r="M334" i="75"/>
  <c r="K335" i="75"/>
  <c r="K336" i="75"/>
  <c r="M337" i="75"/>
  <c r="M237" i="75"/>
  <c r="K339" i="75"/>
  <c r="O340" i="75"/>
  <c r="N340" i="75"/>
  <c r="L340" i="75"/>
  <c r="O339" i="75"/>
  <c r="N339" i="75"/>
  <c r="L339" i="75"/>
  <c r="O237" i="75"/>
  <c r="N237" i="75"/>
  <c r="L237" i="75"/>
  <c r="O334" i="75"/>
  <c r="N334" i="75"/>
  <c r="L334" i="75"/>
  <c r="O337" i="75"/>
  <c r="N337" i="75"/>
  <c r="L337" i="75"/>
  <c r="O336" i="75"/>
  <c r="N336" i="75"/>
  <c r="L336" i="75"/>
  <c r="O335" i="75"/>
  <c r="N335" i="75"/>
  <c r="L335" i="75"/>
  <c r="O333" i="75"/>
  <c r="N333" i="75"/>
  <c r="L333" i="75"/>
  <c r="O332" i="75"/>
  <c r="N332" i="75"/>
  <c r="L332" i="75"/>
  <c r="O331" i="75"/>
  <c r="N331" i="75"/>
  <c r="L331" i="75"/>
  <c r="O329" i="75"/>
  <c r="N329" i="75"/>
  <c r="L329" i="75"/>
  <c r="O328" i="75"/>
  <c r="N328" i="75"/>
  <c r="L328" i="75"/>
  <c r="O327" i="75"/>
  <c r="N327" i="75"/>
  <c r="L327" i="75"/>
  <c r="O326" i="75"/>
  <c r="N326" i="75"/>
  <c r="L326" i="75"/>
  <c r="O325" i="75"/>
  <c r="N325" i="75"/>
  <c r="L325" i="75"/>
  <c r="O324" i="75"/>
  <c r="N324" i="75"/>
  <c r="L324" i="75"/>
  <c r="O323" i="75"/>
  <c r="N323" i="75"/>
  <c r="L323" i="75"/>
  <c r="K323" i="75"/>
  <c r="M336" i="75" l="1"/>
  <c r="P336" i="75" s="1"/>
  <c r="M335" i="75"/>
  <c r="P335" i="75" s="1"/>
  <c r="P249" i="75"/>
  <c r="M248" i="75"/>
  <c r="P248" i="75" s="1"/>
  <c r="K249" i="75"/>
  <c r="P246" i="75"/>
  <c r="K246" i="75"/>
  <c r="P245" i="75"/>
  <c r="K245" i="75"/>
  <c r="K337" i="75"/>
  <c r="K334" i="75"/>
  <c r="P244" i="75"/>
  <c r="K244" i="75"/>
  <c r="K240" i="75"/>
  <c r="P240" i="75"/>
  <c r="P243" i="75"/>
  <c r="M241" i="75"/>
  <c r="P241" i="75" s="1"/>
  <c r="K243" i="75"/>
  <c r="M239" i="75"/>
  <c r="P239" i="75" s="1"/>
  <c r="M242" i="75"/>
  <c r="P242" i="75" s="1"/>
  <c r="P340" i="75"/>
  <c r="K340" i="75"/>
  <c r="M339" i="75"/>
  <c r="P339" i="75" s="1"/>
  <c r="P237" i="75"/>
  <c r="K237" i="75"/>
  <c r="P334" i="75"/>
  <c r="P333" i="75"/>
  <c r="P337" i="75"/>
  <c r="K333" i="75"/>
  <c r="P332" i="75"/>
  <c r="K332" i="75"/>
  <c r="P331" i="75"/>
  <c r="K331" i="75"/>
  <c r="P325" i="75"/>
  <c r="M329" i="75"/>
  <c r="P329" i="75" s="1"/>
  <c r="P327" i="75"/>
  <c r="M328" i="75"/>
  <c r="P328" i="75" s="1"/>
  <c r="P326" i="75"/>
  <c r="K325" i="75"/>
  <c r="K327" i="75"/>
  <c r="K326" i="75"/>
  <c r="M323" i="75"/>
  <c r="P323" i="75" s="1"/>
  <c r="P324" i="75"/>
  <c r="K324" i="75"/>
  <c r="O322" i="75" l="1"/>
  <c r="N322" i="75"/>
  <c r="M322" i="75"/>
  <c r="L322" i="75"/>
  <c r="K322" i="75"/>
  <c r="P322" i="75" l="1"/>
  <c r="O120" i="75"/>
  <c r="N120" i="75"/>
  <c r="L120" i="75"/>
  <c r="O119" i="75"/>
  <c r="N119" i="75"/>
  <c r="L119" i="75"/>
  <c r="M119" i="75"/>
  <c r="O317" i="75"/>
  <c r="N317" i="75"/>
  <c r="L317" i="75"/>
  <c r="M317" i="75"/>
  <c r="O316" i="75"/>
  <c r="N316" i="75"/>
  <c r="L316" i="75"/>
  <c r="M316" i="75"/>
  <c r="O318" i="75"/>
  <c r="N318" i="75"/>
  <c r="L318" i="75"/>
  <c r="K318" i="75"/>
  <c r="O315" i="75"/>
  <c r="N315" i="75"/>
  <c r="L315" i="75"/>
  <c r="M315" i="75"/>
  <c r="O314" i="75"/>
  <c r="N314" i="75"/>
  <c r="L314" i="75"/>
  <c r="K314" i="75"/>
  <c r="O313" i="75"/>
  <c r="N313" i="75"/>
  <c r="L313" i="75"/>
  <c r="M313" i="75"/>
  <c r="O312" i="75"/>
  <c r="N312" i="75"/>
  <c r="M312" i="75"/>
  <c r="L312" i="75"/>
  <c r="K312" i="75"/>
  <c r="M120" i="75" l="1"/>
  <c r="P120" i="75" s="1"/>
  <c r="P119" i="75"/>
  <c r="M318" i="75"/>
  <c r="P318" i="75" s="1"/>
  <c r="P317" i="75"/>
  <c r="M314" i="75"/>
  <c r="P314" i="75" s="1"/>
  <c r="P315" i="75"/>
  <c r="K315" i="75"/>
  <c r="P312" i="75"/>
  <c r="P316" i="75"/>
  <c r="K316" i="75"/>
  <c r="K317" i="75"/>
  <c r="P313" i="75"/>
  <c r="K313" i="75"/>
  <c r="O230" i="75" l="1"/>
  <c r="N230" i="75"/>
  <c r="L230" i="75"/>
  <c r="K230" i="75"/>
  <c r="M230" i="75" l="1"/>
  <c r="P230" i="75" s="1"/>
  <c r="K232" i="75" l="1"/>
  <c r="L232" i="75"/>
  <c r="N232" i="75"/>
  <c r="O232" i="75"/>
  <c r="K233" i="75"/>
  <c r="L233" i="75"/>
  <c r="N233" i="75"/>
  <c r="O233" i="75"/>
  <c r="K234" i="75"/>
  <c r="L234" i="75"/>
  <c r="N234" i="75"/>
  <c r="O234" i="75"/>
  <c r="M235" i="75"/>
  <c r="L235" i="75"/>
  <c r="N235" i="75"/>
  <c r="O235" i="75"/>
  <c r="M233" i="75" l="1"/>
  <c r="P233" i="75" s="1"/>
  <c r="P235" i="75"/>
  <c r="M234" i="75"/>
  <c r="P234" i="75" s="1"/>
  <c r="M232" i="75"/>
  <c r="P232" i="75" s="1"/>
  <c r="K235" i="75"/>
  <c r="O226" i="75" l="1"/>
  <c r="N226" i="75"/>
  <c r="L226" i="75"/>
  <c r="M226" i="75"/>
  <c r="O227" i="75"/>
  <c r="N227" i="75"/>
  <c r="L227" i="75"/>
  <c r="M227" i="75"/>
  <c r="O229" i="75"/>
  <c r="N229" i="75"/>
  <c r="L229" i="75"/>
  <c r="M229" i="75"/>
  <c r="O228" i="75"/>
  <c r="N228" i="75"/>
  <c r="L228" i="75"/>
  <c r="K228" i="75"/>
  <c r="O225" i="75"/>
  <c r="N225" i="75"/>
  <c r="L225" i="75"/>
  <c r="M225" i="75"/>
  <c r="O224" i="75"/>
  <c r="N224" i="75"/>
  <c r="L224" i="75"/>
  <c r="M224" i="75"/>
  <c r="O223" i="75"/>
  <c r="N223" i="75"/>
  <c r="L223" i="75"/>
  <c r="K223" i="75"/>
  <c r="O222" i="75"/>
  <c r="N222" i="75"/>
  <c r="L222" i="75"/>
  <c r="K222" i="75"/>
  <c r="O221" i="75"/>
  <c r="N221" i="75"/>
  <c r="L221" i="75"/>
  <c r="M221" i="75"/>
  <c r="O220" i="75"/>
  <c r="N220" i="75"/>
  <c r="L220" i="75"/>
  <c r="M220" i="75"/>
  <c r="O219" i="75"/>
  <c r="N219" i="75"/>
  <c r="L219" i="75"/>
  <c r="M219" i="75"/>
  <c r="O217" i="75"/>
  <c r="N217" i="75"/>
  <c r="L217" i="75"/>
  <c r="M217" i="75"/>
  <c r="O216" i="75"/>
  <c r="N216" i="75"/>
  <c r="L216" i="75"/>
  <c r="M216" i="75"/>
  <c r="O215" i="75"/>
  <c r="N215" i="75"/>
  <c r="L215" i="75"/>
  <c r="M215" i="75"/>
  <c r="O214" i="75"/>
  <c r="N214" i="75"/>
  <c r="M214" i="75"/>
  <c r="L214" i="75"/>
  <c r="K214" i="75"/>
  <c r="O213" i="75"/>
  <c r="N213" i="75"/>
  <c r="M213" i="75"/>
  <c r="L213" i="75"/>
  <c r="K213" i="75"/>
  <c r="O212" i="75"/>
  <c r="N212" i="75"/>
  <c r="M212" i="75"/>
  <c r="L212" i="75"/>
  <c r="K212" i="75"/>
  <c r="O211" i="75"/>
  <c r="N211" i="75"/>
  <c r="L211" i="75"/>
  <c r="M211" i="75"/>
  <c r="K205" i="75"/>
  <c r="L205" i="75"/>
  <c r="M205" i="75"/>
  <c r="N205" i="75"/>
  <c r="O205" i="75"/>
  <c r="O210" i="75"/>
  <c r="N210" i="75"/>
  <c r="L210" i="75"/>
  <c r="M210" i="75"/>
  <c r="O209" i="75"/>
  <c r="N209" i="75"/>
  <c r="M209" i="75"/>
  <c r="L209" i="75"/>
  <c r="K209" i="75"/>
  <c r="O208" i="75"/>
  <c r="N208" i="75"/>
  <c r="L208" i="75"/>
  <c r="M208" i="75"/>
  <c r="O207" i="75"/>
  <c r="N207" i="75"/>
  <c r="L207" i="75"/>
  <c r="K207" i="75"/>
  <c r="O206" i="75"/>
  <c r="N206" i="75"/>
  <c r="M206" i="75"/>
  <c r="L206" i="75"/>
  <c r="K206" i="75"/>
  <c r="O203" i="75"/>
  <c r="N203" i="75"/>
  <c r="L203" i="75"/>
  <c r="M203" i="75"/>
  <c r="O202" i="75"/>
  <c r="N202" i="75"/>
  <c r="L202" i="75"/>
  <c r="M202" i="75"/>
  <c r="O201" i="75"/>
  <c r="N201" i="75"/>
  <c r="L201" i="75"/>
  <c r="K201" i="75"/>
  <c r="O200" i="75"/>
  <c r="N200" i="75"/>
  <c r="L200" i="75"/>
  <c r="K200" i="75"/>
  <c r="O199" i="75"/>
  <c r="N199" i="75"/>
  <c r="L199" i="75"/>
  <c r="K199" i="75"/>
  <c r="O204" i="75"/>
  <c r="N204" i="75"/>
  <c r="L204" i="75"/>
  <c r="M204" i="75"/>
  <c r="P226" i="75" l="1"/>
  <c r="K226" i="75"/>
  <c r="K227" i="75"/>
  <c r="P227" i="75"/>
  <c r="M228" i="75"/>
  <c r="P228" i="75" s="1"/>
  <c r="K224" i="75"/>
  <c r="K219" i="75"/>
  <c r="M222" i="75"/>
  <c r="P222" i="75" s="1"/>
  <c r="P225" i="75"/>
  <c r="K229" i="75"/>
  <c r="K221" i="75"/>
  <c r="M223" i="75"/>
  <c r="P223" i="75" s="1"/>
  <c r="P221" i="75"/>
  <c r="P224" i="75"/>
  <c r="P219" i="75"/>
  <c r="P220" i="75"/>
  <c r="P229" i="75"/>
  <c r="K225" i="75"/>
  <c r="K220" i="75"/>
  <c r="K217" i="75"/>
  <c r="P214" i="75"/>
  <c r="K216" i="75"/>
  <c r="P213" i="75"/>
  <c r="P217" i="75"/>
  <c r="P212" i="75"/>
  <c r="P215" i="75"/>
  <c r="P216" i="75"/>
  <c r="K215" i="75"/>
  <c r="P211" i="75"/>
  <c r="K211" i="75"/>
  <c r="P205" i="75"/>
  <c r="K210" i="75"/>
  <c r="P210" i="75"/>
  <c r="P209" i="75"/>
  <c r="P208" i="75"/>
  <c r="K208" i="75"/>
  <c r="M207" i="75"/>
  <c r="P207" i="75" s="1"/>
  <c r="P206" i="75"/>
  <c r="M200" i="75"/>
  <c r="P200" i="75" s="1"/>
  <c r="M199" i="75"/>
  <c r="P199" i="75" s="1"/>
  <c r="K202" i="75"/>
  <c r="P204" i="75"/>
  <c r="K204" i="75"/>
  <c r="P202" i="75"/>
  <c r="M201" i="75"/>
  <c r="P201" i="75" s="1"/>
  <c r="P203" i="75"/>
  <c r="K203" i="75"/>
  <c r="O197" i="75" l="1"/>
  <c r="N197" i="75"/>
  <c r="L197" i="75"/>
  <c r="M197" i="75"/>
  <c r="O196" i="75"/>
  <c r="N196" i="75"/>
  <c r="L196" i="75"/>
  <c r="K196" i="75"/>
  <c r="O193" i="75"/>
  <c r="N193" i="75"/>
  <c r="L193" i="75"/>
  <c r="M193" i="75"/>
  <c r="O191" i="75"/>
  <c r="N191" i="75"/>
  <c r="L191" i="75"/>
  <c r="M191" i="75"/>
  <c r="O178" i="75"/>
  <c r="N178" i="75"/>
  <c r="L178" i="75"/>
  <c r="M178" i="75"/>
  <c r="O190" i="75"/>
  <c r="N190" i="75"/>
  <c r="L190" i="75"/>
  <c r="M190" i="75"/>
  <c r="K197" i="75" l="1"/>
  <c r="P197" i="75"/>
  <c r="M196" i="75"/>
  <c r="P196" i="75" s="1"/>
  <c r="P193" i="75"/>
  <c r="K193" i="75"/>
  <c r="P191" i="75"/>
  <c r="K191" i="75"/>
  <c r="P178" i="75"/>
  <c r="K178" i="75"/>
  <c r="P190" i="75"/>
  <c r="K190" i="75"/>
  <c r="O198" i="75" l="1"/>
  <c r="N198" i="75"/>
  <c r="M198" i="75"/>
  <c r="L198" i="75"/>
  <c r="K198" i="75"/>
  <c r="O194" i="75"/>
  <c r="N194" i="75"/>
  <c r="M194" i="75"/>
  <c r="L194" i="75"/>
  <c r="K194" i="75"/>
  <c r="O192" i="75"/>
  <c r="N192" i="75"/>
  <c r="M192" i="75"/>
  <c r="L192" i="75"/>
  <c r="K192" i="75"/>
  <c r="O189" i="75"/>
  <c r="N189" i="75"/>
  <c r="M189" i="75"/>
  <c r="L189" i="75"/>
  <c r="K189" i="75"/>
  <c r="O188" i="75"/>
  <c r="N188" i="75"/>
  <c r="M188" i="75"/>
  <c r="L188" i="75"/>
  <c r="K188" i="75"/>
  <c r="P198" i="75" l="1"/>
  <c r="P192" i="75"/>
  <c r="P189" i="75"/>
  <c r="P188" i="75"/>
  <c r="P194" i="75"/>
  <c r="O187" i="75" l="1"/>
  <c r="N187" i="75"/>
  <c r="M187" i="75"/>
  <c r="L187" i="75"/>
  <c r="K187" i="75"/>
  <c r="O185" i="75"/>
  <c r="N185" i="75"/>
  <c r="M185" i="75"/>
  <c r="L185" i="75"/>
  <c r="K185" i="75"/>
  <c r="O184" i="75"/>
  <c r="N184" i="75"/>
  <c r="L184" i="75"/>
  <c r="M184" i="75"/>
  <c r="M183" i="75"/>
  <c r="L183" i="75"/>
  <c r="N183" i="75"/>
  <c r="O183" i="75"/>
  <c r="M182" i="75"/>
  <c r="M181" i="75"/>
  <c r="O181" i="75"/>
  <c r="N181" i="75"/>
  <c r="L181" i="75"/>
  <c r="L182" i="75"/>
  <c r="N182" i="75"/>
  <c r="O182" i="75"/>
  <c r="O180" i="75"/>
  <c r="N180" i="75"/>
  <c r="L180" i="75"/>
  <c r="M180" i="75"/>
  <c r="P187" i="75" l="1"/>
  <c r="P185" i="75"/>
  <c r="P184" i="75"/>
  <c r="K184" i="75"/>
  <c r="K182" i="75"/>
  <c r="K183" i="75"/>
  <c r="P183" i="75"/>
  <c r="P182" i="75"/>
  <c r="P180" i="75"/>
  <c r="K180" i="75"/>
  <c r="O179" i="75" l="1"/>
  <c r="N179" i="75"/>
  <c r="L179" i="75"/>
  <c r="M179" i="75"/>
  <c r="K181" i="75"/>
  <c r="O177" i="75"/>
  <c r="N177" i="75"/>
  <c r="M177" i="75"/>
  <c r="L177" i="75"/>
  <c r="K177" i="75"/>
  <c r="O176" i="75"/>
  <c r="N176" i="75"/>
  <c r="M176" i="75"/>
  <c r="L176" i="75"/>
  <c r="K176" i="75"/>
  <c r="O175" i="75"/>
  <c r="N175" i="75"/>
  <c r="M175" i="75"/>
  <c r="L175" i="75"/>
  <c r="K175" i="75"/>
  <c r="O174" i="75"/>
  <c r="N174" i="75"/>
  <c r="M174" i="75"/>
  <c r="L174" i="75"/>
  <c r="K174" i="75"/>
  <c r="O173" i="75"/>
  <c r="N173" i="75"/>
  <c r="M173" i="75"/>
  <c r="L173" i="75"/>
  <c r="K173" i="75"/>
  <c r="O172" i="75"/>
  <c r="N172" i="75"/>
  <c r="M172" i="75"/>
  <c r="L172" i="75"/>
  <c r="O170" i="75"/>
  <c r="N170" i="75"/>
  <c r="L170" i="75"/>
  <c r="M170" i="75"/>
  <c r="O168" i="75"/>
  <c r="N168" i="75"/>
  <c r="L168" i="75"/>
  <c r="O169" i="75"/>
  <c r="N169" i="75"/>
  <c r="L169" i="75"/>
  <c r="M169" i="75"/>
  <c r="O164" i="75"/>
  <c r="N164" i="75"/>
  <c r="L164" i="75"/>
  <c r="M164" i="75"/>
  <c r="O167" i="75"/>
  <c r="N167" i="75"/>
  <c r="M167" i="75"/>
  <c r="L167" i="75"/>
  <c r="P179" i="75" l="1"/>
  <c r="K179" i="75"/>
  <c r="P181" i="75"/>
  <c r="P173" i="75"/>
  <c r="P177" i="75"/>
  <c r="P175" i="75"/>
  <c r="P172" i="75"/>
  <c r="P174" i="75"/>
  <c r="P176" i="75"/>
  <c r="P164" i="75"/>
  <c r="M168" i="75"/>
  <c r="P168" i="75" s="1"/>
  <c r="P169" i="75"/>
  <c r="P167" i="75"/>
  <c r="P170" i="75"/>
  <c r="O166" i="75" l="1"/>
  <c r="N166" i="75"/>
  <c r="L166" i="75"/>
  <c r="M166" i="75"/>
  <c r="O165" i="75"/>
  <c r="N165" i="75"/>
  <c r="L165" i="75"/>
  <c r="M165" i="75"/>
  <c r="O163" i="75"/>
  <c r="N163" i="75"/>
  <c r="L163" i="75"/>
  <c r="O162" i="75"/>
  <c r="N162" i="75"/>
  <c r="L162" i="75"/>
  <c r="M162" i="75"/>
  <c r="O161" i="75"/>
  <c r="N161" i="75"/>
  <c r="L161" i="75"/>
  <c r="M161" i="75"/>
  <c r="O159" i="75"/>
  <c r="N159" i="75"/>
  <c r="L159" i="75"/>
  <c r="O158" i="75"/>
  <c r="N158" i="75"/>
  <c r="L158" i="75"/>
  <c r="M163" i="75" l="1"/>
  <c r="P163" i="75" s="1"/>
  <c r="P161" i="75"/>
  <c r="P166" i="75"/>
  <c r="P165" i="75"/>
  <c r="P162" i="75"/>
  <c r="M159" i="75"/>
  <c r="P159" i="75" s="1"/>
  <c r="M158" i="75"/>
  <c r="P158" i="75" s="1"/>
  <c r="O156" i="75" l="1"/>
  <c r="N156" i="75"/>
  <c r="L156" i="75"/>
  <c r="M156" i="75" l="1"/>
  <c r="P156" i="75" s="1"/>
  <c r="O155" i="75" l="1"/>
  <c r="N155" i="75"/>
  <c r="L155" i="75"/>
  <c r="O154" i="75"/>
  <c r="N154" i="75"/>
  <c r="L154" i="75"/>
  <c r="M154" i="75"/>
  <c r="O153" i="75"/>
  <c r="N153" i="75"/>
  <c r="L153" i="75"/>
  <c r="M153" i="75"/>
  <c r="P153" i="75" l="1"/>
  <c r="M155" i="75"/>
  <c r="P155" i="75" s="1"/>
  <c r="P154" i="75"/>
  <c r="O148" i="75" l="1"/>
  <c r="N148" i="75"/>
  <c r="L148" i="75"/>
  <c r="M148" i="75"/>
  <c r="O149" i="75"/>
  <c r="N149" i="75"/>
  <c r="L149" i="75"/>
  <c r="M149" i="75"/>
  <c r="O151" i="75"/>
  <c r="N151" i="75"/>
  <c r="L151" i="75"/>
  <c r="M151" i="75"/>
  <c r="O150" i="75"/>
  <c r="N150" i="75"/>
  <c r="L150" i="75"/>
  <c r="M150" i="75"/>
  <c r="O147" i="75"/>
  <c r="N147" i="75"/>
  <c r="L147" i="75"/>
  <c r="M147" i="75"/>
  <c r="O146" i="75"/>
  <c r="N146" i="75"/>
  <c r="L146" i="75"/>
  <c r="P149" i="75" l="1"/>
  <c r="P148" i="75"/>
  <c r="P147" i="75"/>
  <c r="P151" i="75"/>
  <c r="M146" i="75"/>
  <c r="P146" i="75" s="1"/>
  <c r="P150" i="75"/>
  <c r="O123" i="75" l="1"/>
  <c r="N123" i="75"/>
  <c r="L123" i="75"/>
  <c r="M123" i="75"/>
  <c r="O144" i="75"/>
  <c r="N144" i="75"/>
  <c r="L144" i="75"/>
  <c r="M144" i="75"/>
  <c r="O143" i="75"/>
  <c r="N143" i="75"/>
  <c r="L143" i="75"/>
  <c r="O142" i="75"/>
  <c r="N142" i="75"/>
  <c r="L142" i="75"/>
  <c r="O141" i="75"/>
  <c r="N141" i="75"/>
  <c r="L141" i="75"/>
  <c r="M141" i="75"/>
  <c r="O140" i="75"/>
  <c r="N140" i="75"/>
  <c r="L140" i="75"/>
  <c r="O139" i="75"/>
  <c r="N139" i="75"/>
  <c r="L139" i="75"/>
  <c r="O138" i="75"/>
  <c r="N138" i="75"/>
  <c r="L138" i="75"/>
  <c r="O137" i="75"/>
  <c r="N137" i="75"/>
  <c r="L137" i="75"/>
  <c r="M137" i="75"/>
  <c r="O136" i="75"/>
  <c r="N136" i="75"/>
  <c r="L136" i="75"/>
  <c r="M136" i="75"/>
  <c r="O135" i="75"/>
  <c r="N135" i="75"/>
  <c r="L135" i="75"/>
  <c r="M135" i="75"/>
  <c r="O134" i="75"/>
  <c r="N134" i="75"/>
  <c r="L134" i="75"/>
  <c r="O133" i="75"/>
  <c r="N133" i="75"/>
  <c r="L133" i="75"/>
  <c r="O132" i="75"/>
  <c r="N132" i="75"/>
  <c r="L132" i="75"/>
  <c r="O131" i="75"/>
  <c r="N131" i="75"/>
  <c r="L131" i="75"/>
  <c r="M131" i="75"/>
  <c r="O130" i="75"/>
  <c r="N130" i="75"/>
  <c r="L130" i="75"/>
  <c r="O129" i="75"/>
  <c r="N129" i="75"/>
  <c r="L129" i="75"/>
  <c r="M129" i="75"/>
  <c r="O128" i="75"/>
  <c r="N128" i="75"/>
  <c r="L128" i="75"/>
  <c r="M128" i="75"/>
  <c r="O127" i="75"/>
  <c r="N127" i="75"/>
  <c r="L127" i="75"/>
  <c r="M127" i="75"/>
  <c r="O126" i="75"/>
  <c r="N126" i="75"/>
  <c r="L126" i="75"/>
  <c r="O125" i="75"/>
  <c r="N125" i="75"/>
  <c r="L125" i="75"/>
  <c r="M125" i="75"/>
  <c r="O124" i="75"/>
  <c r="N124" i="75"/>
  <c r="L124" i="75"/>
  <c r="O122" i="75"/>
  <c r="N122" i="75"/>
  <c r="L122" i="75"/>
  <c r="M122" i="75"/>
  <c r="O117" i="75"/>
  <c r="N117" i="75"/>
  <c r="L117" i="75"/>
  <c r="O121" i="75"/>
  <c r="N121" i="75"/>
  <c r="L121" i="75"/>
  <c r="O118" i="75"/>
  <c r="N118" i="75"/>
  <c r="L118" i="75"/>
  <c r="M118" i="75"/>
  <c r="O116" i="75"/>
  <c r="N116" i="75"/>
  <c r="L116" i="75"/>
  <c r="M116" i="75"/>
  <c r="O115" i="75"/>
  <c r="N115" i="75"/>
  <c r="L115" i="75"/>
  <c r="M115" i="75"/>
  <c r="O114" i="75"/>
  <c r="N114" i="75"/>
  <c r="L114" i="75"/>
  <c r="M114" i="75"/>
  <c r="O113" i="75"/>
  <c r="N113" i="75"/>
  <c r="L113" i="75"/>
  <c r="O112" i="75"/>
  <c r="N112" i="75"/>
  <c r="L112" i="75"/>
  <c r="M112" i="75"/>
  <c r="O111" i="75"/>
  <c r="N111" i="75"/>
  <c r="L111" i="75"/>
  <c r="P123" i="75" l="1"/>
  <c r="P144" i="75"/>
  <c r="M143" i="75"/>
  <c r="P143" i="75" s="1"/>
  <c r="M142" i="75"/>
  <c r="P142" i="75" s="1"/>
  <c r="M138" i="75"/>
  <c r="P138" i="75" s="1"/>
  <c r="M139" i="75"/>
  <c r="P139" i="75" s="1"/>
  <c r="M140" i="75"/>
  <c r="P140" i="75" s="1"/>
  <c r="P141" i="75"/>
  <c r="P137" i="75"/>
  <c r="P136" i="75"/>
  <c r="P135" i="75"/>
  <c r="M133" i="75"/>
  <c r="P133" i="75" s="1"/>
  <c r="M130" i="75"/>
  <c r="P130" i="75" s="1"/>
  <c r="M134" i="75"/>
  <c r="P134" i="75" s="1"/>
  <c r="M132" i="75"/>
  <c r="P132" i="75" s="1"/>
  <c r="P131" i="75"/>
  <c r="P129" i="75"/>
  <c r="P128" i="75"/>
  <c r="P127" i="75"/>
  <c r="M126" i="75"/>
  <c r="P126" i="75" s="1"/>
  <c r="M124" i="75"/>
  <c r="P124" i="75" s="1"/>
  <c r="M117" i="75"/>
  <c r="P117" i="75" s="1"/>
  <c r="P125" i="75"/>
  <c r="M113" i="75"/>
  <c r="P113" i="75" s="1"/>
  <c r="M121" i="75"/>
  <c r="P121" i="75" s="1"/>
  <c r="P122" i="75"/>
  <c r="M111" i="75"/>
  <c r="P111" i="75" s="1"/>
  <c r="P118" i="75"/>
  <c r="P116" i="75"/>
  <c r="P115" i="75"/>
  <c r="P114" i="75"/>
  <c r="P112" i="75"/>
  <c r="O110" i="75" l="1"/>
  <c r="N110" i="75"/>
  <c r="L110" i="75"/>
  <c r="M110" i="75"/>
  <c r="O109" i="75"/>
  <c r="N109" i="75"/>
  <c r="L109" i="75"/>
  <c r="M109" i="75"/>
  <c r="O108" i="75"/>
  <c r="N108" i="75"/>
  <c r="L108" i="75"/>
  <c r="O107" i="75"/>
  <c r="N107" i="75"/>
  <c r="L107" i="75"/>
  <c r="M107" i="75"/>
  <c r="O106" i="75"/>
  <c r="N106" i="75"/>
  <c r="L106" i="75"/>
  <c r="M106" i="75"/>
  <c r="O105" i="75"/>
  <c r="N105" i="75"/>
  <c r="L105" i="75"/>
  <c r="O104" i="75"/>
  <c r="N104" i="75"/>
  <c r="L104" i="75"/>
  <c r="M104" i="75"/>
  <c r="O103" i="75"/>
  <c r="N103" i="75"/>
  <c r="L103" i="75"/>
  <c r="O102" i="75"/>
  <c r="N102" i="75"/>
  <c r="L102" i="75"/>
  <c r="O101" i="75"/>
  <c r="N101" i="75"/>
  <c r="L101" i="75"/>
  <c r="O100" i="75"/>
  <c r="N100" i="75"/>
  <c r="L100" i="75"/>
  <c r="M100" i="75"/>
  <c r="O99" i="75"/>
  <c r="N99" i="75"/>
  <c r="L99" i="75"/>
  <c r="M99" i="75"/>
  <c r="O98" i="75"/>
  <c r="N98" i="75"/>
  <c r="L98" i="75"/>
  <c r="M98" i="75"/>
  <c r="O311" i="75"/>
  <c r="N311" i="75"/>
  <c r="L311" i="75"/>
  <c r="M311" i="75"/>
  <c r="O309" i="75"/>
  <c r="N309" i="75"/>
  <c r="M309" i="75"/>
  <c r="L309" i="75"/>
  <c r="K309" i="75"/>
  <c r="O307" i="75"/>
  <c r="N307" i="75"/>
  <c r="L307" i="75"/>
  <c r="M307" i="75"/>
  <c r="O306" i="75"/>
  <c r="N306" i="75"/>
  <c r="L306" i="75"/>
  <c r="K306" i="75"/>
  <c r="M308" i="75"/>
  <c r="L308" i="75"/>
  <c r="N308" i="75"/>
  <c r="O308" i="75"/>
  <c r="O303" i="75"/>
  <c r="N303" i="75"/>
  <c r="L303" i="75"/>
  <c r="M303" i="75"/>
  <c r="O302" i="75"/>
  <c r="N302" i="75"/>
  <c r="L302" i="75"/>
  <c r="M302" i="75"/>
  <c r="O301" i="75"/>
  <c r="N301" i="75"/>
  <c r="L301" i="75"/>
  <c r="M301" i="75"/>
  <c r="O305" i="75"/>
  <c r="N305" i="75"/>
  <c r="L305" i="75"/>
  <c r="M305" i="75"/>
  <c r="O304" i="75"/>
  <c r="N304" i="75"/>
  <c r="L304" i="75"/>
  <c r="K304" i="75"/>
  <c r="O299" i="75"/>
  <c r="N299" i="75"/>
  <c r="L299" i="75"/>
  <c r="M299" i="75"/>
  <c r="O300" i="75"/>
  <c r="N300" i="75"/>
  <c r="L300" i="75"/>
  <c r="K300" i="75"/>
  <c r="O298" i="75"/>
  <c r="N298" i="75"/>
  <c r="L298" i="75"/>
  <c r="M298" i="75"/>
  <c r="O297" i="75"/>
  <c r="N297" i="75"/>
  <c r="L297" i="75"/>
  <c r="K297" i="75"/>
  <c r="O296" i="75"/>
  <c r="N296" i="75"/>
  <c r="L296" i="75"/>
  <c r="K296" i="75"/>
  <c r="P110" i="75" l="1"/>
  <c r="P109" i="75"/>
  <c r="M108" i="75"/>
  <c r="P108" i="75" s="1"/>
  <c r="P107" i="75"/>
  <c r="P106" i="75"/>
  <c r="M105" i="75"/>
  <c r="P105" i="75" s="1"/>
  <c r="P104" i="75"/>
  <c r="M102" i="75"/>
  <c r="P102" i="75" s="1"/>
  <c r="M103" i="75"/>
  <c r="P103" i="75" s="1"/>
  <c r="M101" i="75"/>
  <c r="P101" i="75" s="1"/>
  <c r="P99" i="75"/>
  <c r="P100" i="75"/>
  <c r="P98" i="75"/>
  <c r="P309" i="75"/>
  <c r="K311" i="75"/>
  <c r="P311" i="75"/>
  <c r="P307" i="75"/>
  <c r="K307" i="75"/>
  <c r="M306" i="75"/>
  <c r="P306" i="75" s="1"/>
  <c r="K308" i="75"/>
  <c r="P308" i="75"/>
  <c r="P303" i="75"/>
  <c r="K303" i="75"/>
  <c r="P302" i="75"/>
  <c r="K302" i="75"/>
  <c r="P301" i="75"/>
  <c r="K301" i="75"/>
  <c r="K305" i="75"/>
  <c r="P299" i="75"/>
  <c r="M300" i="75"/>
  <c r="P300" i="75" s="1"/>
  <c r="P298" i="75"/>
  <c r="K299" i="75"/>
  <c r="P305" i="75"/>
  <c r="M297" i="75"/>
  <c r="P297" i="75" s="1"/>
  <c r="K298" i="75"/>
  <c r="M304" i="75"/>
  <c r="P304" i="75" s="1"/>
  <c r="M296" i="75"/>
  <c r="P296" i="75" s="1"/>
  <c r="O294" i="75" l="1"/>
  <c r="N294" i="75"/>
  <c r="L294" i="75"/>
  <c r="M294" i="75"/>
  <c r="O292" i="75"/>
  <c r="N292" i="75"/>
  <c r="L292" i="75"/>
  <c r="M292" i="75"/>
  <c r="O290" i="75"/>
  <c r="N290" i="75"/>
  <c r="L290" i="75"/>
  <c r="M290" i="75"/>
  <c r="O289" i="75"/>
  <c r="N289" i="75"/>
  <c r="M289" i="75"/>
  <c r="L289" i="75"/>
  <c r="K289" i="75"/>
  <c r="O288" i="75"/>
  <c r="N288" i="75"/>
  <c r="L288" i="75"/>
  <c r="M288" i="75"/>
  <c r="O287" i="75"/>
  <c r="N287" i="75"/>
  <c r="L287" i="75"/>
  <c r="K287" i="75"/>
  <c r="O286" i="75"/>
  <c r="N286" i="75"/>
  <c r="L286" i="75"/>
  <c r="M286" i="75"/>
  <c r="O285" i="75"/>
  <c r="N285" i="75"/>
  <c r="L285" i="75"/>
  <c r="K285" i="75"/>
  <c r="K292" i="75" l="1"/>
  <c r="M287" i="75"/>
  <c r="P287" i="75" s="1"/>
  <c r="P289" i="75"/>
  <c r="K290" i="75"/>
  <c r="K294" i="75"/>
  <c r="K288" i="75"/>
  <c r="P294" i="75"/>
  <c r="P292" i="75"/>
  <c r="P290" i="75"/>
  <c r="P288" i="75"/>
  <c r="P286" i="75"/>
  <c r="M285" i="75"/>
  <c r="P285" i="75" s="1"/>
  <c r="K286" i="75"/>
  <c r="O284" i="75" l="1"/>
  <c r="N284" i="75"/>
  <c r="L284" i="75"/>
  <c r="M284" i="75"/>
  <c r="O38" i="75"/>
  <c r="N38" i="75"/>
  <c r="L38" i="75"/>
  <c r="M38" i="75"/>
  <c r="O37" i="75"/>
  <c r="N37" i="75"/>
  <c r="L37" i="75"/>
  <c r="M37" i="75"/>
  <c r="O36" i="75"/>
  <c r="N36" i="75"/>
  <c r="L36" i="75"/>
  <c r="M36" i="75"/>
  <c r="O34" i="75"/>
  <c r="N34" i="75"/>
  <c r="L34" i="75"/>
  <c r="M34" i="75"/>
  <c r="O33" i="75"/>
  <c r="N33" i="75"/>
  <c r="L33" i="75"/>
  <c r="M33" i="75"/>
  <c r="O32" i="75"/>
  <c r="N32" i="75"/>
  <c r="L32" i="75"/>
  <c r="O31" i="75"/>
  <c r="N31" i="75"/>
  <c r="L31" i="75"/>
  <c r="O30" i="75"/>
  <c r="N30" i="75"/>
  <c r="L30" i="75"/>
  <c r="O29" i="75"/>
  <c r="N29" i="75"/>
  <c r="L29" i="75"/>
  <c r="M29" i="75"/>
  <c r="O28" i="75"/>
  <c r="N28" i="75"/>
  <c r="L28" i="75"/>
  <c r="M28" i="75"/>
  <c r="O27" i="75"/>
  <c r="N27" i="75"/>
  <c r="L27" i="75"/>
  <c r="M27" i="75"/>
  <c r="O26" i="75"/>
  <c r="N26" i="75"/>
  <c r="L26" i="75"/>
  <c r="O25" i="75"/>
  <c r="N25" i="75"/>
  <c r="L25" i="75"/>
  <c r="M25" i="75"/>
  <c r="O24" i="75"/>
  <c r="N24" i="75"/>
  <c r="L24" i="75"/>
  <c r="M24" i="75"/>
  <c r="O23" i="75"/>
  <c r="N23" i="75"/>
  <c r="L23" i="75"/>
  <c r="M23" i="75"/>
  <c r="O22" i="75"/>
  <c r="N22" i="75"/>
  <c r="L22" i="75"/>
  <c r="M22" i="75"/>
  <c r="O21" i="75"/>
  <c r="N21" i="75"/>
  <c r="L21" i="75"/>
  <c r="M21" i="75"/>
  <c r="O20" i="75"/>
  <c r="N20" i="75"/>
  <c r="L20" i="75"/>
  <c r="O19" i="75"/>
  <c r="N19" i="75"/>
  <c r="L19" i="75"/>
  <c r="O54" i="75"/>
  <c r="N54" i="75"/>
  <c r="L54" i="75"/>
  <c r="O53" i="75"/>
  <c r="N53" i="75"/>
  <c r="L53" i="75"/>
  <c r="O43" i="75"/>
  <c r="N43" i="75"/>
  <c r="L43" i="75"/>
  <c r="M43" i="75"/>
  <c r="P284" i="75" l="1"/>
  <c r="K284" i="75"/>
  <c r="M30" i="75"/>
  <c r="P30" i="75" s="1"/>
  <c r="P38" i="75"/>
  <c r="P37" i="75"/>
  <c r="P36" i="75"/>
  <c r="P29" i="75"/>
  <c r="P34" i="75"/>
  <c r="P33" i="75"/>
  <c r="M32" i="75"/>
  <c r="P32" i="75" s="1"/>
  <c r="M31" i="75"/>
  <c r="P31" i="75" s="1"/>
  <c r="P28" i="75"/>
  <c r="P27" i="75"/>
  <c r="M26" i="75"/>
  <c r="P26" i="75" s="1"/>
  <c r="P25" i="75"/>
  <c r="P24" i="75"/>
  <c r="M19" i="75"/>
  <c r="P23" i="75"/>
  <c r="P21" i="75"/>
  <c r="M20" i="75"/>
  <c r="P20" i="75" s="1"/>
  <c r="P22" i="75"/>
  <c r="M53" i="75"/>
  <c r="P53" i="75" s="1"/>
  <c r="M54" i="75"/>
  <c r="P54" i="75" s="1"/>
  <c r="P43" i="75"/>
  <c r="P19" i="75" l="1"/>
  <c r="O50" i="75"/>
  <c r="N50" i="75"/>
  <c r="L50" i="75"/>
  <c r="M50" i="75"/>
  <c r="O49" i="75"/>
  <c r="N49" i="75"/>
  <c r="L49" i="75"/>
  <c r="M49" i="75"/>
  <c r="P50" i="75" l="1"/>
  <c r="P49" i="75"/>
  <c r="O47" i="75"/>
  <c r="N47" i="75"/>
  <c r="L47" i="75"/>
  <c r="M47" i="75"/>
  <c r="O51" i="75"/>
  <c r="N51" i="75"/>
  <c r="L51" i="75"/>
  <c r="M51" i="75"/>
  <c r="O48" i="75"/>
  <c r="N48" i="75"/>
  <c r="L48" i="75"/>
  <c r="O46" i="75"/>
  <c r="N46" i="75"/>
  <c r="L46" i="75"/>
  <c r="M46" i="75"/>
  <c r="O45" i="75"/>
  <c r="N45" i="75"/>
  <c r="L45" i="75"/>
  <c r="O44" i="75"/>
  <c r="N44" i="75"/>
  <c r="M44" i="75"/>
  <c r="L44" i="75"/>
  <c r="O42" i="75"/>
  <c r="N42" i="75"/>
  <c r="L42" i="75"/>
  <c r="M42" i="75"/>
  <c r="O41" i="75"/>
  <c r="N41" i="75"/>
  <c r="L41" i="75"/>
  <c r="O40" i="75"/>
  <c r="N40" i="75"/>
  <c r="L40" i="75"/>
  <c r="O81" i="75"/>
  <c r="N81" i="75"/>
  <c r="L81" i="75"/>
  <c r="M81" i="75"/>
  <c r="P47" i="75" l="1"/>
  <c r="P51" i="75"/>
  <c r="P46" i="75"/>
  <c r="M41" i="75"/>
  <c r="P41" i="75" s="1"/>
  <c r="P42" i="75"/>
  <c r="M48" i="75"/>
  <c r="P48" i="75" s="1"/>
  <c r="P44" i="75"/>
  <c r="M40" i="75"/>
  <c r="M45" i="75"/>
  <c r="P45" i="75" s="1"/>
  <c r="P81" i="75"/>
  <c r="P40" i="75" l="1"/>
  <c r="O70" i="75" l="1"/>
  <c r="N70" i="75"/>
  <c r="L70" i="75"/>
  <c r="O64" i="75"/>
  <c r="N64" i="75"/>
  <c r="L64" i="75"/>
  <c r="M64" i="75"/>
  <c r="O69" i="75"/>
  <c r="N69" i="75"/>
  <c r="L69" i="75"/>
  <c r="M69" i="75"/>
  <c r="O68" i="75"/>
  <c r="N68" i="75"/>
  <c r="L68" i="75"/>
  <c r="M68" i="75"/>
  <c r="O67" i="75"/>
  <c r="N67" i="75"/>
  <c r="L67" i="75"/>
  <c r="M67" i="75"/>
  <c r="O66" i="75"/>
  <c r="N66" i="75"/>
  <c r="L66" i="75"/>
  <c r="M66" i="75"/>
  <c r="O84" i="75"/>
  <c r="N84" i="75"/>
  <c r="L84" i="75"/>
  <c r="O83" i="75"/>
  <c r="N83" i="75"/>
  <c r="L83" i="75"/>
  <c r="M83" i="75"/>
  <c r="M70" i="75" l="1"/>
  <c r="P70" i="75" s="1"/>
  <c r="P64" i="75"/>
  <c r="P66" i="75"/>
  <c r="P69" i="75"/>
  <c r="P68" i="75"/>
  <c r="P67" i="75"/>
  <c r="P83" i="75"/>
  <c r="M84" i="75"/>
  <c r="P84" i="75" s="1"/>
  <c r="O77" i="75" l="1"/>
  <c r="N77" i="75"/>
  <c r="L77" i="75"/>
  <c r="M75" i="75"/>
  <c r="M76" i="75"/>
  <c r="N76" i="75"/>
  <c r="L76" i="75"/>
  <c r="N75" i="75"/>
  <c r="L75" i="75"/>
  <c r="M77" i="75" l="1"/>
  <c r="P77" i="75" s="1"/>
  <c r="O76" i="75"/>
  <c r="P76" i="75" s="1"/>
  <c r="O75" i="75" l="1"/>
  <c r="P75" i="75" s="1"/>
  <c r="O74" i="75" l="1"/>
  <c r="N74" i="75"/>
  <c r="L74" i="75"/>
  <c r="M74" i="75"/>
  <c r="P74" i="75" l="1"/>
  <c r="O63" i="75" l="1"/>
  <c r="N63" i="75"/>
  <c r="L63" i="75"/>
  <c r="M63" i="75"/>
  <c r="O62" i="75"/>
  <c r="N62" i="75"/>
  <c r="L62" i="75"/>
  <c r="M62" i="75"/>
  <c r="O61" i="75"/>
  <c r="N61" i="75"/>
  <c r="L61" i="75"/>
  <c r="M61" i="75"/>
  <c r="O60" i="75"/>
  <c r="N60" i="75"/>
  <c r="L60" i="75"/>
  <c r="M60" i="75"/>
  <c r="P63" i="75" l="1"/>
  <c r="P62" i="75"/>
  <c r="P61" i="75"/>
  <c r="P60" i="75"/>
  <c r="M59" i="75" l="1"/>
  <c r="O59" i="75"/>
  <c r="N59" i="75"/>
  <c r="L59" i="75"/>
  <c r="O58" i="75"/>
  <c r="N58" i="75"/>
  <c r="L58" i="75"/>
  <c r="M58" i="75"/>
  <c r="P59" i="75" l="1"/>
  <c r="P58" i="75"/>
  <c r="O282" i="75" l="1"/>
  <c r="N282" i="75"/>
  <c r="L282" i="75"/>
  <c r="M282" i="75"/>
  <c r="P282" i="75" l="1"/>
  <c r="K282" i="75"/>
  <c r="O280" i="75" l="1"/>
  <c r="N280" i="75"/>
  <c r="L280" i="75"/>
  <c r="M280" i="75"/>
  <c r="O279" i="75"/>
  <c r="O345" i="75" s="1"/>
  <c r="N279" i="75"/>
  <c r="N345" i="75" s="1"/>
  <c r="L279" i="75"/>
  <c r="L345" i="75" s="1"/>
  <c r="K279" i="75"/>
  <c r="M279" i="75" l="1"/>
  <c r="M345" i="75" s="1"/>
  <c r="P280" i="75"/>
  <c r="K280" i="75"/>
  <c r="P279" i="75" l="1"/>
  <c r="P345" i="75" s="1"/>
  <c r="O56" i="30" l="1"/>
  <c r="N56" i="30"/>
  <c r="L56" i="30"/>
  <c r="K56" i="30"/>
  <c r="O55" i="30"/>
  <c r="N55" i="30"/>
  <c r="L55" i="30"/>
  <c r="M55" i="30"/>
  <c r="O54" i="30"/>
  <c r="N54" i="30"/>
  <c r="L54" i="30"/>
  <c r="M54" i="30"/>
  <c r="O53" i="30"/>
  <c r="N53" i="30"/>
  <c r="L53" i="30"/>
  <c r="M53" i="30"/>
  <c r="O52" i="30"/>
  <c r="N52" i="30"/>
  <c r="L52" i="30"/>
  <c r="M52" i="30"/>
  <c r="O75" i="30"/>
  <c r="N75" i="30"/>
  <c r="L75" i="30"/>
  <c r="M75" i="30"/>
  <c r="O76" i="30"/>
  <c r="N76" i="30"/>
  <c r="L76" i="30"/>
  <c r="M76" i="30"/>
  <c r="O51" i="30"/>
  <c r="N51" i="30"/>
  <c r="L51" i="30"/>
  <c r="M51" i="30"/>
  <c r="O50" i="30"/>
  <c r="N50" i="30"/>
  <c r="L50" i="30"/>
  <c r="K50" i="30"/>
  <c r="O49" i="30"/>
  <c r="N49" i="30"/>
  <c r="L49" i="30"/>
  <c r="K49" i="30"/>
  <c r="O79" i="30"/>
  <c r="N79" i="30"/>
  <c r="L79" i="30"/>
  <c r="M79" i="30"/>
  <c r="O78" i="30"/>
  <c r="N78" i="30"/>
  <c r="L78" i="30"/>
  <c r="M78" i="30"/>
  <c r="O77" i="30"/>
  <c r="N77" i="30"/>
  <c r="L77" i="30"/>
  <c r="M77" i="30"/>
  <c r="O74" i="30"/>
  <c r="N74" i="30"/>
  <c r="L74" i="30"/>
  <c r="K74" i="30"/>
  <c r="O73" i="30"/>
  <c r="N73" i="30"/>
  <c r="L73" i="30"/>
  <c r="M73" i="30"/>
  <c r="O72" i="30"/>
  <c r="N72" i="30"/>
  <c r="L72" i="30"/>
  <c r="K72" i="30"/>
  <c r="O71" i="30"/>
  <c r="N71" i="30"/>
  <c r="L71" i="30"/>
  <c r="M71" i="30"/>
  <c r="O70" i="30"/>
  <c r="N70" i="30"/>
  <c r="L70" i="30"/>
  <c r="M70" i="30"/>
  <c r="O48" i="30"/>
  <c r="N48" i="30"/>
  <c r="L48" i="30"/>
  <c r="M48" i="30"/>
  <c r="O46" i="30"/>
  <c r="N46" i="30"/>
  <c r="L46" i="30"/>
  <c r="K46" i="30"/>
  <c r="O47" i="30"/>
  <c r="N47" i="30"/>
  <c r="L47" i="30"/>
  <c r="M47" i="30"/>
  <c r="O68" i="30"/>
  <c r="N68" i="30"/>
  <c r="L68" i="30"/>
  <c r="K68" i="30"/>
  <c r="O67" i="30"/>
  <c r="N67" i="30"/>
  <c r="L67" i="30"/>
  <c r="M67" i="30"/>
  <c r="O66" i="30"/>
  <c r="N66" i="30"/>
  <c r="L66" i="30"/>
  <c r="M66" i="30"/>
  <c r="O65" i="30"/>
  <c r="N65" i="30"/>
  <c r="L65" i="30"/>
  <c r="M65" i="30"/>
  <c r="O64" i="30"/>
  <c r="N64" i="30"/>
  <c r="L64" i="30"/>
  <c r="K64" i="30"/>
  <c r="O63" i="30"/>
  <c r="N63" i="30"/>
  <c r="L63" i="30"/>
  <c r="M63" i="30"/>
  <c r="O62" i="30"/>
  <c r="N62" i="30"/>
  <c r="L62" i="30"/>
  <c r="M62" i="30"/>
  <c r="M56" i="30" l="1"/>
  <c r="P56" i="30" s="1"/>
  <c r="P55" i="30"/>
  <c r="K55" i="30"/>
  <c r="P54" i="30"/>
  <c r="K54" i="30"/>
  <c r="P53" i="30"/>
  <c r="K53" i="30"/>
  <c r="P52" i="30"/>
  <c r="K52" i="30"/>
  <c r="P75" i="30"/>
  <c r="K75" i="30"/>
  <c r="P76" i="30"/>
  <c r="K76" i="30"/>
  <c r="M50" i="30"/>
  <c r="P50" i="30" s="1"/>
  <c r="P51" i="30"/>
  <c r="M49" i="30"/>
  <c r="P49" i="30" s="1"/>
  <c r="K51" i="30"/>
  <c r="M72" i="30"/>
  <c r="P72" i="30" s="1"/>
  <c r="P77" i="30"/>
  <c r="M74" i="30"/>
  <c r="P74" i="30" s="1"/>
  <c r="P79" i="30"/>
  <c r="K71" i="30"/>
  <c r="P70" i="30"/>
  <c r="P71" i="30"/>
  <c r="K77" i="30"/>
  <c r="P78" i="30"/>
  <c r="P73" i="30"/>
  <c r="K70" i="30"/>
  <c r="K79" i="30"/>
  <c r="K73" i="30"/>
  <c r="K78" i="30"/>
  <c r="P48" i="30"/>
  <c r="K48" i="30"/>
  <c r="M46" i="30"/>
  <c r="P46" i="30" s="1"/>
  <c r="P47" i="30"/>
  <c r="K47" i="30"/>
  <c r="P63" i="30"/>
  <c r="M68" i="30"/>
  <c r="P68" i="30" s="1"/>
  <c r="P67" i="30"/>
  <c r="K67" i="30"/>
  <c r="P66" i="30"/>
  <c r="K66" i="30"/>
  <c r="P65" i="30"/>
  <c r="K65" i="30"/>
  <c r="M64" i="30"/>
  <c r="P64" i="30" s="1"/>
  <c r="K63" i="30"/>
  <c r="P62" i="30"/>
  <c r="K62" i="30"/>
  <c r="O61" i="30" l="1"/>
  <c r="N61" i="30"/>
  <c r="L61" i="30"/>
  <c r="K61" i="30"/>
  <c r="O60" i="30"/>
  <c r="N60" i="30"/>
  <c r="L60" i="30"/>
  <c r="M60" i="30"/>
  <c r="O59" i="30"/>
  <c r="N59" i="30"/>
  <c r="L59" i="30"/>
  <c r="M59" i="30"/>
  <c r="O58" i="30"/>
  <c r="N58" i="30"/>
  <c r="L58" i="30"/>
  <c r="M58" i="30"/>
  <c r="M61" i="30" l="1"/>
  <c r="P61" i="30" s="1"/>
  <c r="P60" i="30"/>
  <c r="K60" i="30"/>
  <c r="P59" i="30"/>
  <c r="K59" i="30"/>
  <c r="P58" i="30"/>
  <c r="K58" i="30"/>
  <c r="P45" i="84" l="1"/>
  <c r="N45" i="84" l="1"/>
  <c r="G18" i="18" s="1"/>
  <c r="L45" i="84"/>
  <c r="I18" i="18" s="1"/>
  <c r="N155" i="83"/>
  <c r="G27" i="18" s="1"/>
  <c r="L155" i="83"/>
  <c r="I27" i="18" s="1"/>
  <c r="M155" i="83" l="1"/>
  <c r="F27" i="18" s="1"/>
  <c r="M45" i="84"/>
  <c r="F18" i="18" s="1"/>
  <c r="O45" i="84"/>
  <c r="H18" i="18" s="1"/>
  <c r="N11" i="84" l="1"/>
  <c r="O155" i="83"/>
  <c r="H27" i="18" s="1"/>
  <c r="E27" i="18" s="1"/>
  <c r="P155" i="83"/>
  <c r="N10" i="83" s="1"/>
  <c r="F22" i="18" l="1"/>
  <c r="G22" i="18"/>
  <c r="I22" i="18"/>
  <c r="N11" i="82" l="1"/>
  <c r="H22" i="18"/>
  <c r="E22" i="18" l="1"/>
  <c r="N216" i="81" l="1"/>
  <c r="G24" i="18" s="1"/>
  <c r="L216" i="81"/>
  <c r="I24" i="18" s="1"/>
  <c r="L197" i="80" l="1"/>
  <c r="I23" i="18" s="1"/>
  <c r="E18" i="18"/>
  <c r="N197" i="80"/>
  <c r="G23" i="18" s="1"/>
  <c r="O216" i="81" l="1"/>
  <c r="H24" i="18" s="1"/>
  <c r="P216" i="81"/>
  <c r="N11" i="81" s="1"/>
  <c r="M216" i="81"/>
  <c r="F24" i="18" s="1"/>
  <c r="M197" i="80"/>
  <c r="F23" i="18" s="1"/>
  <c r="O197" i="80"/>
  <c r="H23" i="18" s="1"/>
  <c r="E23" i="18" l="1"/>
  <c r="P197" i="80"/>
  <c r="N11" i="80" s="1"/>
  <c r="E17" i="18" l="1"/>
  <c r="O45" i="30" l="1"/>
  <c r="N45" i="30"/>
  <c r="L45" i="30"/>
  <c r="K45" i="30"/>
  <c r="O44" i="30"/>
  <c r="N44" i="30"/>
  <c r="L44" i="30"/>
  <c r="K44" i="30"/>
  <c r="O29" i="30"/>
  <c r="N29" i="30"/>
  <c r="L29" i="30"/>
  <c r="K29" i="30"/>
  <c r="O28" i="30"/>
  <c r="N28" i="30"/>
  <c r="L28" i="30"/>
  <c r="M28" i="30"/>
  <c r="O27" i="30"/>
  <c r="N27" i="30"/>
  <c r="L27" i="30"/>
  <c r="K27" i="30"/>
  <c r="G16" i="18" l="1"/>
  <c r="H16" i="18"/>
  <c r="M27" i="30"/>
  <c r="P27" i="30" s="1"/>
  <c r="M29" i="30"/>
  <c r="P29" i="30" s="1"/>
  <c r="K28" i="30"/>
  <c r="M44" i="30"/>
  <c r="P44" i="30" s="1"/>
  <c r="P28" i="30"/>
  <c r="M45" i="30"/>
  <c r="P45" i="30" s="1"/>
  <c r="O31" i="30" l="1"/>
  <c r="N31" i="30"/>
  <c r="L31" i="30"/>
  <c r="K31" i="30"/>
  <c r="O30" i="30"/>
  <c r="N30" i="30"/>
  <c r="L30" i="30"/>
  <c r="M30" i="30"/>
  <c r="K34" i="30"/>
  <c r="L34" i="30"/>
  <c r="N34" i="30"/>
  <c r="O34" i="30"/>
  <c r="O41" i="30"/>
  <c r="N41" i="30"/>
  <c r="L41" i="30"/>
  <c r="M41" i="30"/>
  <c r="O40" i="30"/>
  <c r="N40" i="30"/>
  <c r="L40" i="30"/>
  <c r="K40" i="30"/>
  <c r="O39" i="30"/>
  <c r="N39" i="30"/>
  <c r="L39" i="30"/>
  <c r="M39" i="30"/>
  <c r="O38" i="30"/>
  <c r="N38" i="30"/>
  <c r="L38" i="30"/>
  <c r="M38" i="30"/>
  <c r="O37" i="30"/>
  <c r="N37" i="30"/>
  <c r="L37" i="30"/>
  <c r="K37" i="30"/>
  <c r="O36" i="30"/>
  <c r="N36" i="30"/>
  <c r="L36" i="30"/>
  <c r="K36" i="30"/>
  <c r="O35" i="30"/>
  <c r="N35" i="30"/>
  <c r="L35" i="30"/>
  <c r="M35" i="30"/>
  <c r="P30" i="30" l="1"/>
  <c r="M34" i="30"/>
  <c r="P34" i="30" s="1"/>
  <c r="K30" i="30"/>
  <c r="K39" i="30"/>
  <c r="M31" i="30"/>
  <c r="P31" i="30" s="1"/>
  <c r="M37" i="30"/>
  <c r="P37" i="30" s="1"/>
  <c r="K35" i="30"/>
  <c r="P38" i="30"/>
  <c r="K41" i="30"/>
  <c r="P41" i="30"/>
  <c r="P35" i="30"/>
  <c r="P39" i="30"/>
  <c r="M36" i="30"/>
  <c r="P36" i="30" s="1"/>
  <c r="K38" i="30"/>
  <c r="M40" i="30"/>
  <c r="P40" i="30" s="1"/>
  <c r="O21" i="30" l="1"/>
  <c r="O83" i="30" s="1"/>
  <c r="N21" i="30"/>
  <c r="N83" i="30" s="1"/>
  <c r="L21" i="30"/>
  <c r="L83" i="30" s="1"/>
  <c r="K21" i="30"/>
  <c r="M21" i="30" l="1"/>
  <c r="M83" i="30" s="1"/>
  <c r="P21" i="30" l="1"/>
  <c r="P83" i="30" s="1"/>
  <c r="E24" i="18" l="1"/>
  <c r="N11" i="30" l="1"/>
  <c r="H15" i="18" l="1"/>
  <c r="H29" i="18" s="1"/>
  <c r="G15" i="18"/>
  <c r="G29" i="18" s="1"/>
  <c r="F15" i="18"/>
  <c r="I15" i="18"/>
  <c r="E15" i="18" l="1"/>
  <c r="I16" i="18" l="1"/>
  <c r="I29" i="18" s="1"/>
  <c r="E11" i="18" l="1"/>
  <c r="F16" i="18"/>
  <c r="F29" i="18" s="1"/>
  <c r="E16" i="18" l="1"/>
  <c r="E29" i="18" s="1"/>
  <c r="N11" i="75"/>
  <c r="E30" i="18" l="1"/>
  <c r="E31" i="18" s="1"/>
  <c r="E32" i="18"/>
  <c r="E33" i="18" l="1"/>
  <c r="C22" i="20" s="1"/>
  <c r="C23" i="20" s="1"/>
  <c r="C24" i="20" s="1"/>
  <c r="C25" i="20" l="1"/>
  <c r="C26" i="20" s="1"/>
  <c r="E10" i="18"/>
</calcChain>
</file>

<file path=xl/sharedStrings.xml><?xml version="1.0" encoding="utf-8"?>
<sst xmlns="http://schemas.openxmlformats.org/spreadsheetml/2006/main" count="6065" uniqueCount="2855">
  <si>
    <t xml:space="preserve">7.pielikums </t>
  </si>
  <si>
    <t xml:space="preserve">Atklāta konkursa ID Nr.CNP/2024/45/ERAF </t>
  </si>
  <si>
    <t>nolikumam</t>
  </si>
  <si>
    <t>ATKLĀTA KONKURSA</t>
  </si>
  <si>
    <t>Ēkas pārbūve Raiņa ielā 27, Cēsīs, Cēsu novadā</t>
  </si>
  <si>
    <t>Iepirkuma identifikācijas Nr. CNP/2024/45/ERAF</t>
  </si>
  <si>
    <t xml:space="preserve">FINANŠU PIEDĀVĀJUMS /  DARBU APJOMI </t>
  </si>
  <si>
    <t>APSTIPRINU</t>
  </si>
  <si>
    <t>(pasūtītāja paraksts un tā atšifrējums)</t>
  </si>
  <si>
    <t>Z.v.</t>
  </si>
  <si>
    <t>2024.gada ___.________________</t>
  </si>
  <si>
    <t xml:space="preserve">Būvniecības koptāme </t>
  </si>
  <si>
    <r>
      <t>Objekta nosaukums:</t>
    </r>
    <r>
      <rPr>
        <b/>
        <sz val="11"/>
        <rFont val="Calibri"/>
        <family val="2"/>
        <charset val="186"/>
        <scheme val="minor"/>
      </rPr>
      <t xml:space="preserve"> Ēkas pārbūve</t>
    </r>
  </si>
  <si>
    <r>
      <t>Būves nosaukums:</t>
    </r>
    <r>
      <rPr>
        <b/>
        <sz val="11"/>
        <rFont val="Calibri"/>
        <family val="2"/>
        <charset val="186"/>
        <scheme val="minor"/>
      </rPr>
      <t xml:space="preserve">    Ēkas pārbūve</t>
    </r>
  </si>
  <si>
    <r>
      <t xml:space="preserve">Objekta adrese:         </t>
    </r>
    <r>
      <rPr>
        <b/>
        <sz val="11"/>
        <rFont val="Calibri"/>
        <family val="2"/>
        <charset val="186"/>
        <scheme val="minor"/>
      </rPr>
      <t>Raiņa iela 27, Cēsis, Cēsu novads</t>
    </r>
  </si>
  <si>
    <t xml:space="preserve">Pasūtījuma Nr. :  </t>
  </si>
  <si>
    <t>Nr.p.k.</t>
  </si>
  <si>
    <t>Objekta nosaukums</t>
  </si>
  <si>
    <t>Objekta izmaksas (euro)</t>
  </si>
  <si>
    <t>Ēkas vienkāršotā atjaunošana ar lietošanas veida maiņu</t>
  </si>
  <si>
    <t>kopā</t>
  </si>
  <si>
    <t>PVN (21%)</t>
  </si>
  <si>
    <t>Sastādīja:</t>
  </si>
  <si>
    <t>(paraksts un tā atšifrējums, datums)</t>
  </si>
  <si>
    <t xml:space="preserve">Sertifikāta Nr.: </t>
  </si>
  <si>
    <t>Pārbaudīja:</t>
  </si>
  <si>
    <t>Kopsavilkuma aprēķins Nr.1</t>
  </si>
  <si>
    <t xml:space="preserve">  Ēkas pārbūve Raiņa ielā 27, Cēsīs, Cēsu novadā</t>
  </si>
  <si>
    <t xml:space="preserve">Vispārējie būvdarbi. Specializētie darbi. </t>
  </si>
  <si>
    <t>(darba veids vai konstruktīvā elementa nosaukums)</t>
  </si>
  <si>
    <t xml:space="preserve">Objekta nosaukums: </t>
  </si>
  <si>
    <t>Ēkas pārbūve</t>
  </si>
  <si>
    <r>
      <t>Būves nosaukums:</t>
    </r>
    <r>
      <rPr>
        <b/>
        <sz val="11"/>
        <rFont val="Calibri"/>
        <family val="2"/>
        <charset val="186"/>
        <scheme val="minor"/>
      </rPr>
      <t xml:space="preserve">    </t>
    </r>
  </si>
  <si>
    <t>Objekta adrese:</t>
  </si>
  <si>
    <t>Raiņa iela 27, Cēsis, Cēsu novads</t>
  </si>
  <si>
    <r>
      <t>Pasūtījuma Nr.:</t>
    </r>
    <r>
      <rPr>
        <b/>
        <sz val="11"/>
        <rFont val="Calibri"/>
        <family val="2"/>
        <charset val="186"/>
        <scheme val="minor"/>
      </rPr>
      <t xml:space="preserve"> </t>
    </r>
  </si>
  <si>
    <t>Par kopējo summu, euro</t>
  </si>
  <si>
    <t xml:space="preserve">Kopējā darbietilpība, c/h </t>
  </si>
  <si>
    <t>Kods, tāmes Nr.</t>
  </si>
  <si>
    <t>Būvdarbu veids vai konstruktīvā elementa nosaukums</t>
  </si>
  <si>
    <t>Tāmes izmaksas (euro)</t>
  </si>
  <si>
    <t>Tai skaitā</t>
  </si>
  <si>
    <t>Darbietilpība (c/h)</t>
  </si>
  <si>
    <t>darba alga (euro)</t>
  </si>
  <si>
    <t>būvizstrādājumi (euro)</t>
  </si>
  <si>
    <t>mehānismi (euro)</t>
  </si>
  <si>
    <t>1</t>
  </si>
  <si>
    <t>Demontāžas, sagatavošanās darbi</t>
  </si>
  <si>
    <t>2</t>
  </si>
  <si>
    <t>Vispārējie būvdarbi</t>
  </si>
  <si>
    <t>3</t>
  </si>
  <si>
    <t>Ceļi, laukumi un labiekārtojums</t>
  </si>
  <si>
    <t>4</t>
  </si>
  <si>
    <t>Ugunsgrēka atklāšanas un trauksmes signalizācijas sistēma (UATS)</t>
  </si>
  <si>
    <t>5</t>
  </si>
  <si>
    <t>Apsardzes signalizācijas un piekļuves kontroles sistēma (ESS-ASPK)</t>
  </si>
  <si>
    <t>6</t>
  </si>
  <si>
    <t>Elektronisko sakaru inženiertīkli (ESS-TK)</t>
  </si>
  <si>
    <t>7</t>
  </si>
  <si>
    <t>Videonovērošanas sistēma (ESS-VN)</t>
  </si>
  <si>
    <t>8</t>
  </si>
  <si>
    <t>Ūdensapgāde un kanalizācija (iekšējā)</t>
  </si>
  <si>
    <t>9</t>
  </si>
  <si>
    <t>Apkure</t>
  </si>
  <si>
    <t>10</t>
  </si>
  <si>
    <t>Ventilācija</t>
  </si>
  <si>
    <t>11</t>
  </si>
  <si>
    <t>Kondicionēšana</t>
  </si>
  <si>
    <t>12</t>
  </si>
  <si>
    <t>Siltummezgls</t>
  </si>
  <si>
    <t>13</t>
  </si>
  <si>
    <t xml:space="preserve">Elektroapgāde </t>
  </si>
  <si>
    <t>14</t>
  </si>
  <si>
    <t>Lietus kanalizācija (ārējā)</t>
  </si>
  <si>
    <t>Kopā :</t>
  </si>
  <si>
    <t>Virsizdevumi (%)</t>
  </si>
  <si>
    <t>t.sk.darba aizsardzība</t>
  </si>
  <si>
    <t>Peļņa (%)</t>
  </si>
  <si>
    <t>Pavisam kopā:</t>
  </si>
  <si>
    <t>Ar grozījumiem, kas veikti Iepirkuma komisijs 2024. gada 11.septembra sēdē; 5. protokols</t>
  </si>
  <si>
    <t>Lokālā tāme Nr. 1</t>
  </si>
  <si>
    <t>Demontāžas, sagatavošanas darbi</t>
  </si>
  <si>
    <t>(būvdarbu veids vai konstruktīvā elementa nosaukums)</t>
  </si>
  <si>
    <t>Tāmes izmaksas:</t>
  </si>
  <si>
    <t>Eur</t>
  </si>
  <si>
    <t>Tāme sastādīta 2024.gada tirgus cenās,pamatojoties uz AR, DOP daļas rasējumiem.</t>
  </si>
  <si>
    <t>Tāme sastādīta 2024. gada ___.______________</t>
  </si>
  <si>
    <t>Kods</t>
  </si>
  <si>
    <t>Būvdarbu nosaukums</t>
  </si>
  <si>
    <t>Mērvienība</t>
  </si>
  <si>
    <t>Daudzums</t>
  </si>
  <si>
    <t>Vienības izmaksas</t>
  </si>
  <si>
    <t>Kopā uz visu apjomu</t>
  </si>
  <si>
    <t>Laika norma (c/h)</t>
  </si>
  <si>
    <t>darba samaksas likme* (euro/h)</t>
  </si>
  <si>
    <t xml:space="preserve">darba alga </t>
  </si>
  <si>
    <t>būvizstrādājumi</t>
  </si>
  <si>
    <t>mehānismi</t>
  </si>
  <si>
    <t>darbietilpība (c/h)</t>
  </si>
  <si>
    <t>summa</t>
  </si>
  <si>
    <t>1-1</t>
  </si>
  <si>
    <t>BŪVLAUKUMA SAGATAVOŠANAS DARBI</t>
  </si>
  <si>
    <t>1-1-1</t>
  </si>
  <si>
    <t>03-00000</t>
  </si>
  <si>
    <t>Būvtāfeles izgatavošana un montāža</t>
  </si>
  <si>
    <t>gb.</t>
  </si>
  <si>
    <t>1-1-2</t>
  </si>
  <si>
    <t>03-01000</t>
  </si>
  <si>
    <t>Mobīlā žoga h=1,8m montāža, demontāža</t>
  </si>
  <si>
    <t>m</t>
  </si>
  <si>
    <t>1-1-3</t>
  </si>
  <si>
    <t>Pagaidu ugunsdrošības stendu montāža</t>
  </si>
  <si>
    <t>1-1-4</t>
  </si>
  <si>
    <t>Pagaidu norāžu – ceļa zīmju izvietošana saskaņojot ar pasūtītāju</t>
  </si>
  <si>
    <t>kpl.</t>
  </si>
  <si>
    <t>1-1-5</t>
  </si>
  <si>
    <t>Pagaidu prožektori būvlaukumā</t>
  </si>
  <si>
    <t>gb</t>
  </si>
  <si>
    <t>1-1-6</t>
  </si>
  <si>
    <t xml:space="preserve">Smēķēšanas vietas ierīkošana </t>
  </si>
  <si>
    <t>1-1-7</t>
  </si>
  <si>
    <t>Pagaidu ēkas un būves</t>
  </si>
  <si>
    <t>1-1-8</t>
  </si>
  <si>
    <t>Vadības biroja moduļa uzstādīšana, demontāža, ieskaitot transporta un celšanas mehānismu izmaksas</t>
  </si>
  <si>
    <t>1-1-9</t>
  </si>
  <si>
    <t>Strādnieku sadzīves telpas moduļa uzstādīšana, demontāža, ieskaitot transporta un celšanas mehānismu izmaksas</t>
  </si>
  <si>
    <t>1-1-10</t>
  </si>
  <si>
    <t>Instrumentu noliktavas moduļa uzstādīšana, demontāža, ieskaitot transporta un celšanas mehānismu izmaksas</t>
  </si>
  <si>
    <t>1-1-11</t>
  </si>
  <si>
    <t xml:space="preserve">BIO tualetes moduļa uzstādīšana, demontāža, ieskaitot transporta un celšanas mehānismu izmaksas </t>
  </si>
  <si>
    <t>1-1-12</t>
  </si>
  <si>
    <t>Pagaidu elektropieslēgums un skaitītājs</t>
  </si>
  <si>
    <t>1-1-13</t>
  </si>
  <si>
    <t>Ūdens skaitītāja uzstādīšana</t>
  </si>
  <si>
    <t>1-1-14</t>
  </si>
  <si>
    <t>Būvlaukuma uzturēšana</t>
  </si>
  <si>
    <t>1-1-15</t>
  </si>
  <si>
    <t>Vadības biroja moduļa noma, 1gab.</t>
  </si>
  <si>
    <t>1-1-16</t>
  </si>
  <si>
    <t>Sadzīves moduļa noma, 1gab.</t>
  </si>
  <si>
    <t>1-1-17</t>
  </si>
  <si>
    <t>Instrumentu noliktavas moduļa noma 1gb.</t>
  </si>
  <si>
    <t>1-1-18</t>
  </si>
  <si>
    <t>BIO tualetes moduļa apkalpošana, noma 1gb.</t>
  </si>
  <si>
    <t>1-1-19</t>
  </si>
  <si>
    <t>Sadzīves atkritumu konteinera izvešana, noma 1gb.</t>
  </si>
  <si>
    <t>1-1-20</t>
  </si>
  <si>
    <t>Būvgružu konteineru izvešana, noma 1gb.</t>
  </si>
  <si>
    <t>1-1-21</t>
  </si>
  <si>
    <t>Maksa par elektroenerģiju</t>
  </si>
  <si>
    <t>1-1-22</t>
  </si>
  <si>
    <t xml:space="preserve">Maksa par ūdeni </t>
  </si>
  <si>
    <t>1-1-23</t>
  </si>
  <si>
    <t>Objekta apsardze (pagaidu videonovērošana)</t>
  </si>
  <si>
    <t>1-1-24</t>
  </si>
  <si>
    <t>Elektroniskā darba laika uzskaite (EDLUS sistēma)</t>
  </si>
  <si>
    <t>1-2</t>
  </si>
  <si>
    <t>DEMONTĀŽAS DARBI</t>
  </si>
  <si>
    <t>1-2-1</t>
  </si>
  <si>
    <t>02-00000</t>
  </si>
  <si>
    <t>Esošās apsardzes signalizācijas sistēmas un esošā ēkas elektrības pieslēguma demontāža</t>
  </si>
  <si>
    <t>1-2-2</t>
  </si>
  <si>
    <t>Esošo gaismekļu demontāža</t>
  </si>
  <si>
    <t>1-2-3</t>
  </si>
  <si>
    <t>Esošās lietus kanalizācijas demontāža</t>
  </si>
  <si>
    <t>1-2-4</t>
  </si>
  <si>
    <t xml:space="preserve">Ūdensvada pievadu demontāža </t>
  </si>
  <si>
    <t>1-2-5</t>
  </si>
  <si>
    <t>Ventilācijas cauruļvadu demontāža</t>
  </si>
  <si>
    <t>1-2-6</t>
  </si>
  <si>
    <t xml:space="preserve">Esošo stikla bloku demontāža </t>
  </si>
  <si>
    <t>m²</t>
  </si>
  <si>
    <t>1-2-7</t>
  </si>
  <si>
    <t>Dzelzsbetona kāpņu demontāža</t>
  </si>
  <si>
    <t>1-2-8</t>
  </si>
  <si>
    <t>Metāla kāpņu demontāža</t>
  </si>
  <si>
    <t>1-2-9</t>
  </si>
  <si>
    <t>Murā ventilācijas kanālu demontāža virs jumta plaknes</t>
  </si>
  <si>
    <t>m³</t>
  </si>
  <si>
    <t>1-2-10</t>
  </si>
  <si>
    <t>Skārda ventilācijas izvadu virs jumta plaknes demontāža</t>
  </si>
  <si>
    <t>1-2-11</t>
  </si>
  <si>
    <t>Jumta seguma demontāža līdz pārseguma panelim ieskaitot skārda parapetu</t>
  </si>
  <si>
    <t>1-2-12</t>
  </si>
  <si>
    <t>Esošās jumta terases demontāža</t>
  </si>
  <si>
    <t>1-2-13</t>
  </si>
  <si>
    <t>Kāpņu izejas virs jumta plaknes, skārda apšuvuma demontāža</t>
  </si>
  <si>
    <t>1-2-14</t>
  </si>
  <si>
    <t>1. stāvs</t>
  </si>
  <si>
    <t>1-2-15</t>
  </si>
  <si>
    <t xml:space="preserve">Esošo koka iekšdurvju demontāža </t>
  </si>
  <si>
    <t>1-2-16</t>
  </si>
  <si>
    <t>Esošā koka konstrukcijas logu demontāža</t>
  </si>
  <si>
    <t>1-2-17</t>
  </si>
  <si>
    <t xml:space="preserve">Esošās loga ailas OSB vairoga demontāža </t>
  </si>
  <si>
    <t>1-2-18</t>
  </si>
  <si>
    <t>Ģipškartona starpsienas demontāža</t>
  </si>
  <si>
    <t>1-2-20</t>
  </si>
  <si>
    <t>02-01000</t>
  </si>
  <si>
    <t>Ķieģeļu mūra sienu nojaukšana</t>
  </si>
  <si>
    <t xml:space="preserve">Durvju ailas izbūve sienā izmantojot instrumentus, kas nerada dinamiskus triecienus </t>
  </si>
  <si>
    <t>1-2-21</t>
  </si>
  <si>
    <t xml:space="preserve">Loga ailas izbūve ārsienā izmantojot instrumentus, kas nerada dinamiskus triecienus </t>
  </si>
  <si>
    <t>1-2-22</t>
  </si>
  <si>
    <t>Ārsienas demontāža uz ass A 1.stāva līmenī, dzelzsbetona paneļi, bloku mūris</t>
  </si>
  <si>
    <t>1-2-23</t>
  </si>
  <si>
    <t xml:space="preserve">Esošas gala apdares (krāsojums, keramikas flīzes) noņemšana esoša apmetuma remonts </t>
  </si>
  <si>
    <t>1-2-24</t>
  </si>
  <si>
    <t xml:space="preserve">Dzelzsbetona plātņu un siju virsmu attīrīšana </t>
  </si>
  <si>
    <t>1-2-25</t>
  </si>
  <si>
    <t xml:space="preserve">Pilna grīdas konstrukcijas un seguma demontāža </t>
  </si>
  <si>
    <t>2. stāvs</t>
  </si>
  <si>
    <t>1-2-27</t>
  </si>
  <si>
    <t>1-2-28</t>
  </si>
  <si>
    <t>1-2-29</t>
  </si>
  <si>
    <t>1-2-30</t>
  </si>
  <si>
    <t>1-2-31</t>
  </si>
  <si>
    <t>1-2-32</t>
  </si>
  <si>
    <t>2.stāva pārseguma paneļu demontāža</t>
  </si>
  <si>
    <t>1-2-33</t>
  </si>
  <si>
    <t>2.stāva dzelzsbetona pārseguma demontāža</t>
  </si>
  <si>
    <t>1-2-34</t>
  </si>
  <si>
    <t>1-2-35</t>
  </si>
  <si>
    <t>1-2-36</t>
  </si>
  <si>
    <t>Esošā grīdas seguma demontāža līdz pārseguma paneļiem</t>
  </si>
  <si>
    <t>1-3</t>
  </si>
  <si>
    <t>BŪVGRUŽI</t>
  </si>
  <si>
    <t>1-3-1</t>
  </si>
  <si>
    <t xml:space="preserve">Būvgružu savākšana </t>
  </si>
  <si>
    <t>obj.</t>
  </si>
  <si>
    <t>1-3-2</t>
  </si>
  <si>
    <t>Būvgružu utilizācija atkritumu 
poligonā, ieskaitot dabas resursu nodokli</t>
  </si>
  <si>
    <t>Tiešās izmaksas kopā, t.sk. darba devēja sociālais nodoklis (23,59%)</t>
  </si>
  <si>
    <t>Lokālā tāme Nr. 2</t>
  </si>
  <si>
    <t>Vispārējie būvdarbi.</t>
  </si>
  <si>
    <t>Tāme sastādīta 2024.gada tirgus cenās,pamatojoties uz AR, BK daļas rasējumiem.</t>
  </si>
  <si>
    <t>Tāme sastādīta 2024. gada ___.________________</t>
  </si>
  <si>
    <t>2-1</t>
  </si>
  <si>
    <t>COKOLS</t>
  </si>
  <si>
    <t>2-1-1</t>
  </si>
  <si>
    <t>08-00000</t>
  </si>
  <si>
    <t xml:space="preserve">Pamatu atrakšana mehanizēti, grunti utilizēt. </t>
  </si>
  <si>
    <t>2-1-2</t>
  </si>
  <si>
    <t>Pamatu atrakšana izmantojot roku darbu, grunti utilizēt.</t>
  </si>
  <si>
    <t>2-1-3</t>
  </si>
  <si>
    <t>Nokrišņu ūdens līmeņa pazemināšana tranšejās</t>
  </si>
  <si>
    <t>2-1-4</t>
  </si>
  <si>
    <t>Pamatu attīrīšana no nenoturīgā apmetuma, sūnām, zemes atliekām, u.c.</t>
  </si>
  <si>
    <t>2-1-5</t>
  </si>
  <si>
    <t>Veidņu montāža demontāža (saliekamie inventārveidņi; palīgmateriāli)</t>
  </si>
  <si>
    <t>2-1-6</t>
  </si>
  <si>
    <t>Šķembu pamatne 150mm blietējot (šķembas fr-10-40mm)</t>
  </si>
  <si>
    <t>2-1-7</t>
  </si>
  <si>
    <t>Pamatu apbetonējuma stiegrošana ar armatūru (armatūra B500B ; siešanas stieple, distanceri;  palīgmateriāli)</t>
  </si>
  <si>
    <t>kg</t>
  </si>
  <si>
    <t>2-1-8</t>
  </si>
  <si>
    <t>Pamatu apbetonēšana (betons C30/37; XC3, XF2, betona sūknis; betonēšanas palīgmateriāli)</t>
  </si>
  <si>
    <t>2-1-9</t>
  </si>
  <si>
    <t>Pamatu siltināšana ar ekstrudēta putupolistorola siltumizolācijas plāksnēm 100mm (ekstrudēta putupolistirola siltumizolācija 100mm XPS, λD≤0,034 (W/mK), PU līme ; palīgmateriāli)</t>
  </si>
  <si>
    <t>2-1-10</t>
  </si>
  <si>
    <t>Horizontālā siltinājuma iestrāde gruntī (ekstrudēta putupolistirola siltumizolācija 100mm XPS, λD≤0,034 (W/mK), palīgmateriāli)</t>
  </si>
  <si>
    <t>2-1-11</t>
  </si>
  <si>
    <t>Pamatu gruntēšana ar bitumena emulsiju (šķīdinātājus nesaturoša bitumena emulsija, palīgmateriāli)</t>
  </si>
  <si>
    <t>2-1-12</t>
  </si>
  <si>
    <t>Horizontālā hidroizolācija (Horizontāla hidroizolācijas lenta, palīgmateriāli)</t>
  </si>
  <si>
    <t>2-1-13</t>
  </si>
  <si>
    <t>Cokola aizbēršana ar vidēji rupju smilti blīvējot pa kārtām (vidēji rupja smilts)</t>
  </si>
  <si>
    <t>2-1-14</t>
  </si>
  <si>
    <t>Dubulta armējošā stiklšķiedras sieta iestrāde līmjavā pamatu virszemes (cokola) daļā un 300mm zem apmales (armējošais stiklšķiedras siets 165g/m2; līmjava)</t>
  </si>
  <si>
    <t>2-1-15</t>
  </si>
  <si>
    <t>Gruntēšana (gruntskrāsa ārdarbiem minerālām virsmām)</t>
  </si>
  <si>
    <t>2-1-16</t>
  </si>
  <si>
    <t>Apmešana ar dekoratīvo apmetumu (masā tonēts dekoratīvais apmetums, palīgmateriāli)</t>
  </si>
  <si>
    <t>2-1-17</t>
  </si>
  <si>
    <t>Cokola apdare durvīm un vitrīnām</t>
  </si>
  <si>
    <t>2-1-18</t>
  </si>
  <si>
    <t>Ekstrudēta putupolistorola siltumizolācijas plāksnes 30mm iestrāde (ekstrudēta putupolistirola siltumizolācija 30mm XPS, PU līme ; palīgmateriāli)</t>
  </si>
  <si>
    <t>2-1-19</t>
  </si>
  <si>
    <t>Ekstrudēta putupolistorola siltumizolācijas plāksnes 30/50mm iestrāde (ekstrudēta putupolistirola siltumizolācija 30/50mm XPS, PU līme ; palīgmateriāli)</t>
  </si>
  <si>
    <t>2-1-20</t>
  </si>
  <si>
    <t>Armētas dzelzsbetona apmales izbūve (betons C25/30, armatūra B500B, siešanas stieple, distanceri, betonēšanas palīgmateriāli</t>
  </si>
  <si>
    <t>2-2</t>
  </si>
  <si>
    <t>FASĀDES</t>
  </si>
  <si>
    <t>2-2-1</t>
  </si>
  <si>
    <t>Sastatņu īre, montāža, demontāža</t>
  </si>
  <si>
    <t>2-2-2</t>
  </si>
  <si>
    <t xml:space="preserve">Dībeļu izraušanas tests </t>
  </si>
  <si>
    <t>2-2-3</t>
  </si>
  <si>
    <t>Fasāžu attīrīšana, lokāls plaisu un bojājumu remonts (gruntskrāsa minerālām virsmām ārdarbiem, armējošais stiklšķiedras siets fasādēm 160g/m2; līmjava, palīgmateriāli)</t>
  </si>
  <si>
    <t>2-2-4</t>
  </si>
  <si>
    <t>Ailu, ārsienu mūrēšana ar keramzītbetona blokiem, sienu tipas AS-1 (keramzītbetona bloki;  stiegrojums, mūrjava; palīgmateriāli)</t>
  </si>
  <si>
    <t>2-2-5</t>
  </si>
  <si>
    <t>Ventilējamās fasādes</t>
  </si>
  <si>
    <t>2-2-6</t>
  </si>
  <si>
    <t>Nesošā alumīnija karkasa montāža (nesošie alumīnija profili, alumīnija konsoles, termostarplika zem konsolēm, pretputnu siets, perforēti alumīnija cokola profili,  nerūsējošā tērauda skrūves, dībeļi; palīgmateriāli)</t>
  </si>
  <si>
    <t>2-2-7</t>
  </si>
  <si>
    <t>Akmens vates siltumizolācijas plākšņu 200mm montāža (pretvēja akmens vates fasādes siltumizolācijas plāksnese ar melnu stikla šķiedras pārklājumu virspusē b=200mm λD≤0,035 W/mK ; dībeļnaglas siltumizolācijas plāksnēm, pretvēja aizsardzības un šuvju hermetizējošā līmlente, palīgmateriāli)</t>
  </si>
  <si>
    <t>2-2-8</t>
  </si>
  <si>
    <t>Ailu sānmalu siltināšana ar akmens vates loksnēm 30mm. (cietās akmens vates fasāžu siltumizolācijas plāksnes  t=30mm, λD≤0,035 W/(m²xK);  stiprinājumi; palīgmateriāli)</t>
  </si>
  <si>
    <t>2-2-9</t>
  </si>
  <si>
    <t>Fasāžu apdares lokšņu montāža (masā pigmentētas plāksnes ar caurspīdīgu, hidrofobu virsmas pārklājumu, b=8mm (skat. AR daļā). Krāsotas kniedes-skrūves, hermētiķi,  palīgmateriāli)</t>
  </si>
  <si>
    <t>2-2-10</t>
  </si>
  <si>
    <t>Tērauda fasāžu apdares loksnes/kasetes ar patina slāni montāža (Cor-Ten 700 tērauda kasetes ar nelielu patina slāni, (skat. AR daļā). Krāsotas kniedes-skrūves, hermētiķi,  palīgmateriāli)</t>
  </si>
  <si>
    <t>2-2-11</t>
  </si>
  <si>
    <t>Tērauda fasāžu apdares loksnes/kasetes ar patina slāni montāža (Cor-Ten 600 tērauda kasetes ar nelielu patina slāni, (skat. AR daļā). Krāsotas kniedes-skrūves, hermētiķi,  palīgmateriāli)</t>
  </si>
  <si>
    <t>2-2-12</t>
  </si>
  <si>
    <t>Ailu apdare ar fasāžu apdares loksnēm (masā pigmentētas plāksnes ar caurspīdīgu, hidrofobu virsmas pārklājumu, b=8mm (skat. AR daļā). Krāsotas kniedes-skrūves, hermētiķi,  palīgmateriāli)</t>
  </si>
  <si>
    <t>2-2-13</t>
  </si>
  <si>
    <t>Fasādes elementi</t>
  </si>
  <si>
    <t>2-2-14</t>
  </si>
  <si>
    <t>Tērauda nesošo detaļu ID-1 montāža (pēc individuāla pasutījuma izgatavota tērauda nesošā detaļa ID-1(4,8kg/gb*52gb) skat. AR-32, enkura stieņi Hilti HAS-U A4 M12x220 (156gb) vai ekvivalents, sazobes uzmava HIT-SC 18x85 (156gb) vai ekvivalents, ķīmiskā enkuru masa, palīgmateriāli)</t>
  </si>
  <si>
    <t>2-2-15</t>
  </si>
  <si>
    <t>Fasādes elemnta montāža (Tērauda taisnstūra 
caurule 100x40x2mm, ar Cor-Ten slāni,tērauda L profils 80x80x6, palīgmateriāli)</t>
  </si>
  <si>
    <t>m2</t>
  </si>
  <si>
    <t>Reklāmas stenda stiprinājumu montāža (Nerūsējošā tērauda skrūves, dībeļi; palīgmateriāli)</t>
  </si>
  <si>
    <t>2-3</t>
  </si>
  <si>
    <t>JUMTS</t>
  </si>
  <si>
    <t>2-3-1</t>
  </si>
  <si>
    <t>2. stāva pārsegums</t>
  </si>
  <si>
    <t>2-3-2</t>
  </si>
  <si>
    <t>09-00000</t>
  </si>
  <si>
    <t>Grunts krāsa adhēzijas uzlabošanai ieklāšana (SOPRADERE Grunts krāsa, palīgmateriāli)</t>
  </si>
  <si>
    <t>2-3-3</t>
  </si>
  <si>
    <t>Tvaika barjera  ieklāšana (Tvaika barjera MAMUT VAP ALU S3 3mm, palīgmateriāli)</t>
  </si>
  <si>
    <t>2-3-4</t>
  </si>
  <si>
    <t>Siltumizolācijas apakšslāņa ieklāšana 120mm (Poliuretāna siltumizolācija TR26 120mm 150 kPa, stiprinājumi, palīgmateriāli)</t>
  </si>
  <si>
    <t>2-3-5</t>
  </si>
  <si>
    <t>Siltumizolācijas virsslāņa ieklāšana 80mm (Poliuretāna siltumizolācija TR26 80mm 150 kPa, stiprinājumi, palīgmateriāli)</t>
  </si>
  <si>
    <t>2-3-6</t>
  </si>
  <si>
    <t>Hidroizolācijas uzraudzības sistēma iestrāde (Hidroizolācijas uzraudzības sistēma Controlit PK 2.3, palīgmateriāli)</t>
  </si>
  <si>
    <t>2-3-7</t>
  </si>
  <si>
    <t>PVC hidroizolācijas mebrānas ieklāšana,  (PVC hidroizolācijas mebrāna 2mm; enkurskrūves; montāžas palīgmateriāli)</t>
  </si>
  <si>
    <t>2-3-8</t>
  </si>
  <si>
    <t>Papildus siltumizolācijas ieklāšana 3.stāva izbūvei. (Cieta akmens vate kopējais beizums 250mm, λD≤0,035 W/mK, stiprinājumi, palīgmateriāli)</t>
  </si>
  <si>
    <t>2-3-9</t>
  </si>
  <si>
    <t>Parapets</t>
  </si>
  <si>
    <t>2-3-10</t>
  </si>
  <si>
    <t>09-07000</t>
  </si>
  <si>
    <t>Koka latu 50*50mm montāža zem parapetiem (imprignētas koka latas 50*50mm, solis 600mm, metāla leņķi, dībeļskrūves, palīgamateriāli)</t>
  </si>
  <si>
    <t>2-3-11</t>
  </si>
  <si>
    <t>Mitrumizturīga OSB montāža zem parapeta (mitrumizturīgs OSB 12mm, skrūves, palīgmateriāli)</t>
  </si>
  <si>
    <t>2-3-12</t>
  </si>
  <si>
    <t>Parapetu nosegelementu montāža (pēc pasūtījuma izgatavots krāsota skārda elementi t=0,5mm; skrūves, kniedes, hermētiķi, cinkoti leņķi, palīgmateriāli )</t>
  </si>
  <si>
    <t>2-3-13</t>
  </si>
  <si>
    <t>Siltumizolācijas ieklāšana 50mm (cieta akmens vate 50mm, λD≤0,035 W/mK, spiedes izturība σ10=30 kPa; stiprinājumi, palīgmateriāli)</t>
  </si>
  <si>
    <t>2-3-14</t>
  </si>
  <si>
    <t>Parapeta piemūrēšana ar silikātķieģeļiem (silikāta celtniecības ķieģeļi, pilnais 250x120x88mm, mūrjava; palīgmateriāli)</t>
  </si>
  <si>
    <t>2-3-15</t>
  </si>
  <si>
    <t xml:space="preserve">Cilvēku drošības  barjeras montāža h=60cm (metāla konstrukcijas drošības barjera,elektrodi, ķīļenkuri; hidroizolācijas starplika zem staņu stiprinājumiem; palīgmateriāli)  </t>
  </si>
  <si>
    <t>t/m</t>
  </si>
  <si>
    <t>2-3-16</t>
  </si>
  <si>
    <t>Vertikālas sienas kāpnes L=2,0m, stiprinājumu komplekts</t>
  </si>
  <si>
    <t>2-3-17</t>
  </si>
  <si>
    <t>3.stāva pārsegums</t>
  </si>
  <si>
    <t>2-3-18</t>
  </si>
  <si>
    <t>Sendvičpaneļu 140mm montāža (Sendviča panelis B-s1, d0 , b=140mm, U≤0,15W/m²-K, hermētiķi; skrūves, stiprinājumi, palīgmateriāli)</t>
  </si>
  <si>
    <t>2-3-19</t>
  </si>
  <si>
    <t xml:space="preserve">Jumta nesošo profillokšņu montāža (nesošais profils T130M-75L-930, 0,9mm,  montāžas skrūves, palīgmateriāli) </t>
  </si>
  <si>
    <t>2-3-20</t>
  </si>
  <si>
    <t>Mitrumizturīga osb montāža parapetiem (mitrumizturīgs osb 18mm, skrūves, palīgmateriāli)</t>
  </si>
  <si>
    <t>2-3-21</t>
  </si>
  <si>
    <t>2-3-22</t>
  </si>
  <si>
    <t>2-3-23</t>
  </si>
  <si>
    <t>Skārda nosegelementu montāža (pēc pasūtījuma izgatavots krāsota skārda elementi t=0,5mm; skrūves, kniedes, hermētiķi, cinkoti leņķi, palīgmateriāli )</t>
  </si>
  <si>
    <t>2-3-24</t>
  </si>
  <si>
    <t>Enkurpunktu montāža jumta konstrukcijā (Nerūsējošā tērauda enkura punkts sendviča tipa paneļiem un trapecveida profila metāla loksnēm. Pamata izmēri 372x200 mm, statņa diametrs 16 mm, stiprinājumi, palīgmateriāli)</t>
  </si>
  <si>
    <t>gab</t>
  </si>
  <si>
    <t xml:space="preserve"> </t>
  </si>
  <si>
    <t>2-3-25</t>
  </si>
  <si>
    <t>Vertikālas sienas kāpnes L=4,5m, stiprinājumu komplekts</t>
  </si>
  <si>
    <t>2-3-26</t>
  </si>
  <si>
    <t>Esošās kāpņu telpas izeja uz jumtu</t>
  </si>
  <si>
    <t>2-3-27</t>
  </si>
  <si>
    <t>2-3-28</t>
  </si>
  <si>
    <t>2-3-29</t>
  </si>
  <si>
    <t>Siltumizolācijas apakšslāņa ieklāšana 150mm (cieta akmens vate 150mm, λD≤0,038 W/mK, spiedes izturība σ10=30 kPa; stiprinājumi, palīgmateriāli)</t>
  </si>
  <si>
    <t>2-3-30</t>
  </si>
  <si>
    <t>Siltumizolācijas virsslāņa ieklāšana 50mm (cieta akmens vate 50mm, λD≤0,037 W/mK, spiedes izturība σ10=50 kPa; stiprinājumi, palīgmateriāli)</t>
  </si>
  <si>
    <t>2-3-31</t>
  </si>
  <si>
    <t>2-3-32</t>
  </si>
  <si>
    <t>2-3-33</t>
  </si>
  <si>
    <t>Koka brusu montāža (ar antipirēnu-antiseptiķi apstrādāti zāģmateriāli  150*50mm, L=1000mm, ar mitruma saturu &lt;20 %, būvkalumi, skrūves, stiprinājumi, PVC hidroizolācija, palīgmateriāli)</t>
  </si>
  <si>
    <t>2-3-34</t>
  </si>
  <si>
    <t>Koka brusu montāža (ar antipirēnu-antiseptiķi apstrādāti zāģmateriāli  200*50mm, L=1000mm, ar mitruma saturu &lt;20 %, būvkalumi, skrūves, stiprinājumi, PVC hidroizolācija, palīgmateriāli)</t>
  </si>
  <si>
    <t>2-3-35</t>
  </si>
  <si>
    <t>2-4</t>
  </si>
  <si>
    <t>TERASE</t>
  </si>
  <si>
    <t>2-4-1</t>
  </si>
  <si>
    <t>Terases dēļu montāža (Kompozītmateriāla terases dēļi, izmērs: 23x146x3600/4000/4800mm, stiprinājumi ar nerūsējošā tērauda skrūvēm, nosegelementi, palīgmateriāli)</t>
  </si>
  <si>
    <t>2-4-2</t>
  </si>
  <si>
    <t>07-00000</t>
  </si>
  <si>
    <t>Tērauda pasijas 60(h)x40x3mm montāža (Tērauda elements 60(h)x40x3mm , gruntēšanu un krāsošanu ar metāla konstrukcijām atbilstošiem alkīda sastāviem divās kārtās: grunts -1x40=40 mkr; krāsa -2x40=80mkr un stiprinājuma elementi)</t>
  </si>
  <si>
    <t>2-4-3</t>
  </si>
  <si>
    <t>07-08000</t>
  </si>
  <si>
    <t>Margu montāža (krāsota tērauda margu rāmis, vārti ar brīvo atvērmu 1m, plakantērauda detaļas, stiprinājumu komplekts, palīgmateriāli)</t>
  </si>
  <si>
    <t>2-5</t>
  </si>
  <si>
    <t>VITRĪNAS UN DURVIS</t>
  </si>
  <si>
    <t>2-5-1</t>
  </si>
  <si>
    <t>Ārdurvju AD-1 (1 gab.) (1530x2400-ailas izmērs) montāža (Alumīnija konstrukcijas ārdurvis ar furnitūru un aplodām, tonēta trīsstiklu pakete. Durvju tonis RAL 7016. Viena aktīvā vērtne. Siltumcaurlaidības koeficients &lt;1,8. Ar zemo slieksni &lt;15mm. Siltināts pildiņš apakšējā durvju sekcijā. Durvis aprīkotas ar mehānisko aizvērēju. Durvju stiklojumam nodrošināt necaurspīdīgu, kontrastējošu marķējumu 0,10 m platā joslā visā stiklotās norobežojošās konstrukcijas platumā trīs augstumos no grīdas līmeņa - 1,60 m, 1,40 m, 0,35m. Slēdzamas. Evakuācijas rokturis evkuācijas ceļa virzienā (atbilstoši DIN EN 1125 standartam),  jānodrošina atvēršana 3 sekunžu laikā. Piekļuves kontroli (slēgšanu) saskaņot ar pasūtītāju projekta realizācijas laikā;  Aktīvās vērtnes brīvais durvju platums ≥0.9m. Ar slēdzeni, ar mehānisko aizvērēju, skrūves, montāžas putas, hermētiķi, stiprinājumu komplekts, palīgmateriāli)</t>
  </si>
  <si>
    <t>2-5-2</t>
  </si>
  <si>
    <t>Durvju D-1 (2 gab.) (700x2100-ailas izmērs) montāža (Koka karkasa gludas finierētas, mitrumizturīgas, vieglkonstrukcijas iešdurvis bez sliekšņa, komplektā ar aplodām un furnitūru. Durvju tonis RAL 9005 Durvīs iebūvēta gaisa pieplūdes reste. WC slēdzene. Aprīkotas ar mehānisko aizvērēju. Durvīm paredzēt amortizējošo perimetra profilgumiju. Skrūves, montāžas putas, hermētiķi, stiprinājumu komplekts, palīgmateriāli)</t>
  </si>
  <si>
    <t>2-5-3</t>
  </si>
  <si>
    <t>Durvju D-2 (3 gab.) (800x2100-ailas izmērs) montāža (Koka karkasa gludas finierētas, mitrumizturīgas, vieglkonstrukcijas iešdurvis bez sliekšņa, komplektā ar aplodām un furnitūru.Durvīs iebūvēta gaisa pieplūdes reste. WC slēdzene. Aprīkotas ar mehānisko aizvērēju. Durvīm paredzēt amortizējošo perimetra profilgumiju. Skrūves, montāžas putas, hermētiķi, stiprinājumu komplekts, palīgmateriāli)</t>
  </si>
  <si>
    <t>2-5-4</t>
  </si>
  <si>
    <t>Durvju D-2 (5 gab.) (800x2100-ailas izmērs) montāža (Koka karkasa gludas finierētas, mitrumizturīgas, vieglkonstrukcijas iešdurvis bez sliekšņa, komplektā ar aplodām un furnitūru. Durvju tonis RAL 9005. Skaņas slāpēšanas koef. &gt;30 dB. Durvīs iebūvēta gaisa pieplūdes reste. WC slēdzene. Aprīkotas ar mehānisko aizvērēju. Durvīm paredzēt amortizējošo perimetra profilgumiju. Skrūves, montāžas putas, hermētiķi, stiprinājumu komplekts, palīgmateriāli)</t>
  </si>
  <si>
    <t>2-5-5</t>
  </si>
  <si>
    <t>Durvju D-3 (1 gab.) (1000x2100-ailas izmērs) montāža (Koka karkasa gludas finierētas, mitrumizturīgas, vieglkonstrukcijas iešdurvis bez sliekšņa, komplektā ar aplodām un furnitūru. Durvju tonis RAL 9005. Skaņas slāpēšanas koef. &gt;30 dB.Durvīs iebūvēta gaisa pieplūdes reste. WC slēdzene. Brīvais durvju platums ≥0.9m. Aprīkotas ar mehānisko aizvērēju. Durvīm paredzēt amortizējošo perimetra profilgumiju. Skrūves, montāžas putas, hermētiķi, stiprinājumu komplekts, palīgmateriāli)</t>
  </si>
  <si>
    <t>2-5-6</t>
  </si>
  <si>
    <t>Durvju D-3 (2 gab.) (1000x2100-ailas izmērs) montāža (Koka karkasa gludas finierētas, mitrumizturīgas, vieglkonstrukcijas iešdurvis bez sliekšņa, komplektā ar aplodām un furnitūru. Durvju tonis RAL 9005. Durvīs iebūvēta gaisa pieplūdes reste. WC slēdzene. Brīvais durvju platums ≥0.9m. Aprīkotas ar mehānisko aizvērēju. Durvīm paredzēt amortizējošo perimetra profilgumiju. Skrūves, montāžas putas, hermētiķi, stiprinājumu komplekts, palīgmateriāli)</t>
  </si>
  <si>
    <t>2-5-7</t>
  </si>
  <si>
    <t>Durvju D-4 (2 gab.) (1000x2100-ailas izmērs) montāža (Koka karkasa gludas finierētas, mitrumizturīgas, vieglkonstrukcijas iešdurvis bez sliekšņa, komplektā ar aplodām un furnitūru. Durvju tonis RAL 9005. Skaņas slāpēšanas koef. &gt;30 dB. Brīvais durvju platums ≥0.9m. Aprīkotas ar mehānisko aizvērēju. Slēdzamas. Durvīm paredzēt amortizējošo perimetra profilgumiju. Skrūves, montāžas putas, hermētiķi, stiprinājumu komplekts, palīgmateriāli)</t>
  </si>
  <si>
    <t>2-5-8</t>
  </si>
  <si>
    <t>Durvju D-5 furnitūras montāža (furnitūras, stiprinājumu komplekts, palīgmateriāli)</t>
  </si>
  <si>
    <t>kpl</t>
  </si>
  <si>
    <t>2-5-9</t>
  </si>
  <si>
    <t>Durvju D-6 (1 gab.) (700x2000-ailas izmērs) montāža (Koka karkasa gludas finierētas, mitrumizturīgas, vieglkonstrukcijas iešdurvis bez sliekšņa, komplektā ar aplodām un furnitūru. Durvju tonis RAL 9005. Slēdzamas. Durvīm paredzēt amortizējošo perimetra profilgumiju. Skrūves, montāžas putas, hermētiķi, stiprinājumu komplekts, palīgmateriāli)</t>
  </si>
  <si>
    <t>2-5-10</t>
  </si>
  <si>
    <t>Durvju UD-1 (1gab.) (1000x2030-ailas izmērs) montāža (Ugunsizturīgas alumīnija durvis EI30; Ar izkrītošo slieksni; Durvīm, furnitūrai un aizvērējiem jāatbilst ugunsdrošības prasībām; Durvju tonis RAL 9005. Piekļuves kontroli (slēgšanu) saskaņot ar pasūtītāju projekta realizācijas laikā; Paredzēt durvju atduras izbūvi; Aktīvās vērtnes brīvais durvju platums ≥0.9m; aplodu komplekts, ar slēdzeni, ar mehānisko aizvērēju, skrūves, montāžas putas, hermētiķi, stiprinājumu komplekts, palīgmateriāli)</t>
  </si>
  <si>
    <t>2-5-11</t>
  </si>
  <si>
    <t>Durvju UD-2 (3gab.) (1800x2200-ailas izmērs) montāža (Ugunsizturīgas alumīnija durvis EI30 ar sikla paketi; Ar izkrītošo slieksni; Durvju tonis RAL 9005; Durvīm, furnitūrai un aizvērējiem jāatbilst ugunsdrošības prasībām; Piekļuves kontroli (slēgšanu) saskaņot ar pasūtītāju projekta realizācijas laikā; Paredzēt durvju atduras izbūvi; Aktīvās vērtnes brīvais durvju platums ≥0.9m; aplodu komplekts, ar slēdzeni, ar mehānisko aizvērēju. Durvju stiklojumam nodrošināt necaurspīdīgu, kontrastējošu marķējumu 0,10 m platā joslā visā stiklotās norobežojošās konstrukcijas platumā trīs augstumos no grīdas līmeņa - 1,60 m, 1,40 m, 0,35m. Evakuācijas rokturis evkuācijas ceļa virzienā (atbilstoši DIN EN 1125 standartam). Skrūves, montāžas putas, hermētiķi, stiprinājumu komplekts, palīgmateriāli)</t>
  </si>
  <si>
    <t>2-5-12</t>
  </si>
  <si>
    <t>Durvju UD-3 (2gab.) (1500x2100-ailas izmērs) montāža (Ugunsizturīgas alumīnija durvis EI30; Ar izkrītošo slieksni; Durvju tonis RAL 9005. Durvīm, furnitūrai un aizvērējiem jāatbilst ugunsdrošības prasībām; Piekļuves kontroli (slēgšanu) saskaņot ar pasūtītāju projekta realizācijas laikā; Paredzēt durvju atduras izbūvi; Skaņas slāpēšanas koef. &gt;30 dB; Aktīvās vērtnes brīvais durvju platums ≥0.9m; aplodu komplekts, ar slēdzeni, ar mehānisko aizvērēju. Skrūves, montāžas putas, hermētiķi, stiprinājumu komplekts, palīgmateriāli)</t>
  </si>
  <si>
    <t>2-5-13</t>
  </si>
  <si>
    <t>Durvju UD-4 (1gab.) (1380x2100-ailas izmērs) montāža (Ugunsizturīgas alumīnija durvis EI30; Ar zemo slieksni 15mm; Siltināts pildiņš apakšējā durvju sekcijā; Durvju tonis RAL 7016; Durvīm, furnitūrai un aizvērējiem jāatbilst ugunsdrošības prasībām; Piekļuves kontroli (slēgšanu) saskaņot ar pasūtītāju projekta realizācijas laikā;  Siltumcaurlaidības koeficients &lt;1,8; Paredzēt durvju atduras izbūvi; Aktīvās vērtnes brīvais durvju platums ≥0.9m; Evakuācijas rokturis evkuācijas ceļa virzienā (atbilstoši DIN EN 179 standartam), jānodrošina atvēršana 3 sekunžu laikā, aplodu komplekts, ar slēdzeni, ar mehānisko aizvērēju. Skrūves, montāžas putas, hermētiķi, stiprinājumu komplekts, palīgmateriāli)</t>
  </si>
  <si>
    <t>2-5-14</t>
  </si>
  <si>
    <t>Durvju UD-5 (1gab.) (2020x2200-ailas izmērs) montāža (Ugunsizturīgas alumīnija durvis ar stikla paketi EI30; Ar zemo slieksni 15mm; Siltināts pildiņš apakšējā durvju sekcijā; Durvju tonis RAL 7016; Durvīm, furnitūrai un aizvērējiem jāatbilst ugunsdrošības prasībām; Piekļuves kontroli (slēgšanu) saskaņot ar pasūtītāju projekta realizācijas laikā;  Siltumcaurlaidības koeficients &lt;1,8; Paredzēt durvju atduras izbūvi; Aktīvās vērtnes brīvais durvju platums ≥0.9m; Evakuācijas rokturis evkuācijas ceļa virzienā (atbilstoši DIN EN 179 standartam), aplodu komplekts, ar slēdzeni, ar mehānisko aizvērēju. Skrūves, montāžas putas, hermētiķi, stiprinājumu komplekts, palīgmateriāli)</t>
  </si>
  <si>
    <t>2-5-15</t>
  </si>
  <si>
    <t>Alumīnija konstrukcijas vitrīnas VT-1, 1gb. (3,09(h)*3,82m montāža ieskaitot ailu apdari (Alumīnija konstrukcijas fasāžu sistēma cw50 vai ekvivalents. Tonēta trīs stikla pakete. UV starojuma aizturošs pārklājums. Rāmja tonis no iekšpuses RAL 9005, ārpuses RAL 7016. Iebūvēti verami atgāžams loga bloki. Siltumcaurlaidības koef. loga rāmis U&lt;1,30 W/(m²xK), trīs stiklu pakete U&lt;0,8 W/(m²xK); Skaņas slāpēšanas koef. Rw(dB) &gt;40, montāžas putas, ģiškartons GKFI, skrūves, stūra šinas un profili, špakteļmasa, gruntskrāsa, tonēta ūdens bāzes krāsa, hermētiķi, stiprinājumu komplekts, palīgmateriāli)</t>
  </si>
  <si>
    <t>2-5-16</t>
  </si>
  <si>
    <t>Alumīnija konstrukcijas vitrīnas VT-2, 2gb. (3,09(h)*3,83m montāža ieskaitot ailu apdari (Alumīnija konstrukcijas fasāžu sistēma cw50 vai ekvivalents. Tonēta trīs stikla pakete. UV starojuma aizturošs pārklājums. Rāmja tonis no iekšpuses RAL 9005, ārpuses RAL 7016. Iebūvēti verami atgāžams loga bloki. Siltumcaurlaidības koef. loga rāmis U&lt;1,30 W/(m²xK), trīs stiklu pakete U&lt;0,8 W/(m²xK); Skaņas slāpēšanas koef. Rw(dB) &gt;40, montāžas putas, ģiškartons GKFI, skrūves, stūra šinas un profili, špakteļmasa, gruntskrāsa, tonēta ūdens bāzes krāsa, hermētiķi, stiprinājumu komplekts, palīgmateriāli)</t>
  </si>
  <si>
    <t>2-5-17</t>
  </si>
  <si>
    <t>Alumīnija konstrukcijas vitrīnas VT-3, 2gb. (3,09(h)*3,84m montāža ieskaitot ailu apdari (Alumīnija konstrukcijas fasāžu sistēma cw50 vai ekvivalents. Tonēta trīs stikla pakete. UV starojuma aizturošs pārklājums. Rāmja tonis no iekšpuses RAL 9005, ārpuses RAL 7016. Iebūvēti verami atgāžams loga bloki. Siltumcaurlaidības koef. loga rāmis U&lt;1,30 W/(m²xK), trīs stiklu pakete U&lt;0,8 W/(m²xK); Skaņas slāpēšanas koef. Rw(dB) &gt;40, montāžas putas, ģiškartons GKFI, skrūves, stūra šinas un profili, špakteļmasa, gruntskrāsa, tonēta ūdens bāzes krāsa, hermētiķi, stiprinājumu komplekts, palīgmateriāli)</t>
  </si>
  <si>
    <t>2-5-18</t>
  </si>
  <si>
    <t>Alumīnija konstrukcijas vitrīnas VT-4, 1gb. (3,09(h)*3,85m montāža ieskaitot ailu apdari (Alumīnija konstrukcijas fasāžu sistēma cw50 vai ekvivalents. Tonēta trīs stikla pakete. UV starojuma aizturošs pārklājums. Rāmja tonis no iekšpuses RAL 9005, ārpuses RAL 7016. Iebūvēti verami atgāžams loga bloki. Siltumcaurlaidības koef. loga rāmis U&lt;1,30 W/(m²xK), trīs stiklu pakete U&lt;0,8 W/(m²xK); Skaņas slāpēšanas koef. Rw(dB) &gt;40, montāžas putas, ģiškartons GKFI, skrūves, stūra šinas un profili, špakteļmasa, gruntskrāsa, tonēta ūdens bāzes krāsa, hermētiķi, stiprinājumu komplekts, palīgmateriāli)</t>
  </si>
  <si>
    <t>2-5-19</t>
  </si>
  <si>
    <t>Alumīnija konstrukcijas vitrīnas VT-5, 1gb. (3,09(h)*3,87m montāža ieskaitot ailu apdari (Alumīnija konstrukcijas fasāžu sistēma cw50 vai ekvivalents. Tonēta trīs stikla pakete. UV starojuma aizturošs pārklājums. Rāmja tonis no iekšpuses RAL 9005, ārpuses RAL 7016. Iebūvēti verami atgāžams loga bloki. Siltumcaurlaidības koef. loga rāmis U&lt;1,30 W/(m²xK), trīs stiklu pakete U&lt;0,8 W/(m²xK); Skaņas slāpēšanas koef. Rw(dB) &gt;40, montāžas putas, ģiškartons GKFI, skrūves, stūra šinas un profili, špakteļmasa, gruntskrāsa, tonēta ūdens bāzes krāsa, hermētiķi, stiprinājumu komplekts, palīgmateriāli)</t>
  </si>
  <si>
    <t>2-5-20</t>
  </si>
  <si>
    <t>Alumīnija konstrukcijas vitrīnas VT-6, 1gb. (3,08(h)*39,82)m montāža ieskaitot ailu apdari (Alumīnija konstrukcijas fasāžu sistēma cw50 vai ekvivalents. Tonēta trīs stikla pakete. UV starojuma aizturošs pārklājums. Rāmja tonis no iekšpuses RAL 9005, ārpuses RAL 7016. Iebūvēti verami atgāžams loga bloki. Siltumcaurlaidības koef. loga rāmis U&lt;1,30 W/(m²xK), trīs stiklu pakete U&lt;0,8 W/(m²xK); Skaņas slāpēšanas koef. Rw(dB) &gt;40, montāžas putas, ģiškartons GKFI, skrūves, stūra šinas un profili, špakteļmasa, gruntskrāsa, tonēta ūdens bāzes krāsa, hermētiķi, stiprinājumu komplekts, palīgmateriāli)</t>
  </si>
  <si>
    <t>2-5-21</t>
  </si>
  <si>
    <t>Alumīnija konstrukcijas vitrīnas VT-7, 1gb. (3,08(h)*35,56)m montāža ieskaitot ailu apdari (Alumīnija konstrukcijas fasāžu sistēma cw50 vai ekvivalents. Tonēta trīs stikla pakete. Rāmja tonis no iekšpuses RAL 9005, ārpuses RAL 7016. Iebūvēti verami atgāžams loga bloki. Siltumcaurlaidības koef. loga rāmis U&lt;1,30 W/(m²xK), trīs stiklu pakete U&lt;0,8 W/(m²xK); Skaņas slāpēšanas koef. Rw(dB) &gt;40, montāžas putas, ģiškartons GKFI, skrūves, stūra šinas un profili, špakteļmasa, gruntskrāsa, tonēta ūdens bāzes krāsa, hermētiķi, stiprinājumu komplekts, palīgmateriāli)</t>
  </si>
  <si>
    <t>2-5-22</t>
  </si>
  <si>
    <t>Alumīnija konstrukcijas vitrīnas VT-8, 1gb. (4,35(h)*1,87)m montāža ieskaitot ailu apdari (Alumīnija konstrukcijas fasāžu sistēma cw50 vai ekvivalents. Tonēta trīs stikla pakete. Stikla pakete ar drošibas plēvi. Rāmja tonis no iekšpuses RAL 9005, ārpuses RAL 7016. Iebūvēti verami atgāžams loga bloki. Siltumcaurlaidības koef. loga rāmis U&lt;1,30 W/(m²xK), trīs stiklu pakete U&lt;0,8 W/(m²xK); Skaņas slāpēšanas koef. Rw(dB) &gt;40, montāžas putas, ģiškartons GKFI, skrūves, stūra šinas un profili, špakteļmasa, gruntskrāsa, tonēta ūdens bāzes krāsa, hermētiķi, stiprinājumu komplekts, palīgmateriāli)</t>
  </si>
  <si>
    <t>2-5-23</t>
  </si>
  <si>
    <t>Esošo vērtņu (slēģu) demontāža,montāža VT-8 vitrīnai, ailas izmērs 4,35(h)*1,87 m (Esošo vērtņu atjaunošna ar  cor-ten apdari, skrūves, stiprinājumu komplekts, palīgmateriāli)</t>
  </si>
  <si>
    <t>2-5-24</t>
  </si>
  <si>
    <t>Tērauda nesošo detaļu ID-1 montāža (pēc individuāla pasutījuma izgatavota tērauda nesošā detaļa ID-1(4,8kg/gb*8gb) skat. AR-32, enkura stieņi Hilti HAS-U A4 M12x220 (24gb) vai ekvivalents, sazobes uzmava HIT-SC 18x85 (156gb) vai ekvivalents, ķīmiskā enkuru masa, palīgmateriāli)</t>
  </si>
  <si>
    <t>2-5-25</t>
  </si>
  <si>
    <t>Alumīnija konstrukcijas vitrīnas VT-9, 3gb. (2,95(h)*1,98)m montāža ieskaitot ailu apdari (Alumīnija konstrukcijas fasāžu sistēma cw50 vai ekvivalents. Tonēta trīs stikla pakete. Rāmja tonis no iekšpuses RAL 9005, ārpuses RAL 7016. Siltumcaurlaidības koef. loga rāmis U&lt;1,30 W/(m²xK), trīs stiklu pakete U&lt;0,8 W/(m²xK); Skaņas slāpēšanas koef. Rw(dB) &gt;40, montāžas putas, ģiškartons GKFI, skrūves, stūra šinas un profili, špakteļmasa, gruntskrāsa, tonēta ūdens bāzes krāsa, hermētiķi, stiprinājumu komplekts, palīgmateriāli)</t>
  </si>
  <si>
    <t>2-5-26</t>
  </si>
  <si>
    <t>Alumīnija konstrukcijas vitrīnas VT-10, 1gb. (3,89(h)*3,99)m montāža ieskaitot ailu apdari (Alumīnija konstrukcijas fasāžu sistēma cw50 vai ekvivalents. Tonēta trīs stikla pakete. Rāmja tonis no iekšpuses RAL 9005, ārpuses RAL 7016. Siltumcaurlaidības koef. loga rāmis U&lt;1,30 W/(m²xK), trīs stiklu pakete U&lt;0,8 W/(m²xK); Skaņas slāpēšanas koef. Rw(dB) &gt;40; Durvis ar zemo slieksni &lt;15mm. Siltināts pildiņš apakšējā durvju sekcijā. Durvis aprīkotas ar mehānisko aizvērēju, mehāniskais secīgas aizvēršanās koordinators.  Piekļuves kontroli (slēgšanu) saskaņot ar pasūtītāju projekta realizācijas laikā; Evakuācijas rokturis evkuācijas ceļa virzienā (atbilstoši DIN EN 1125 standartam), jānodrošina atvēršana 3 sekunžu laikā. Vitrīnu stiklojumam nodrošināt necaurspīdīgu, kontrastējošu marķējumu 0,10 m platā joslā visā stiklotās norobežojošās konstrukcijas platumā trīs augstumos no grīdas līmeņa - 1,60 m, 1,40 m, 0,35m. Stikla pakete ar drošības plēvi. montāžas putas, ģiškartons GKFI, skrūves, stūra šinas un profili, špakteļmasa, gruntskrāsa, tonēta ūdens bāzes krāsa, hermētiķi, stiprinājumu komplekts, palīgmateriāli)</t>
  </si>
  <si>
    <t>2-5-27</t>
  </si>
  <si>
    <t>Vērtņu (slēģu) montāža VT-10 vitrīnai, ailas izmērs 3,89(h)*3,99 m (Divi dekoratīvi metāla slēģi ar cor-ten apdari.  Skrūves, stiprinājumu komplekts, palīgmateriāli)</t>
  </si>
  <si>
    <t>2-5-28</t>
  </si>
  <si>
    <t>Alumīnija konstrukcijas vitrīnas VT-11, 1gb. (7,77(h)*2,34)m montāža ieskaitot ailu apdari (Alumīnija konstrukcijas fasāžu sistēma cw50 vai ekvivalents. Tonēta trīs stikla pakete ar drošības plāvi. Rāmja tonis no iekšpuses RAL 9005, ārpuses RAL 7016. Siltumcaurlaidības koef. loga rāmis U&lt;1,30 W/(m²xK), trīs stiklu pakete U&lt;0,8 W/(m²xK); Skaņas slāpēšanas koef. Rw(dB) &gt;40, montāžas putas, ģiškartons GKFI, skrūves, stūra šinas un profili, špakteļmasa, gruntskrāsa, tonēta ūdens bāzes krāsa, hermētiķi, stiprinājumu komplekts, palīgmateriāli)</t>
  </si>
  <si>
    <t>2-5-29</t>
  </si>
  <si>
    <t>Alumīnija konstrukcijas vitrīnas VT-12, 1gb. (8,94(h)*2,37)m montāža ieskaitot ailu apdari (Alumīnija konstrukcijas fasāžu sistēma cw50 vai ekvivalents. Tonēta trīs stikla pakete. Rāmja tonis no iekšpuses RAL 9005, ārpuses RAL 7016. Siltumcaurlaidības koef. loga rāmis U&lt;1,30 W/(m²xK), trīs stiklu pakete U&lt;0,8 W/(m²xK); Skaņas slāpēšanas koef. Rw(dB) &gt;40; Durvis ar zemo slieksni &lt;15mm. Siltināts pildiņš apakšējā durvju sekcijā. Durvis aprīkotas ar mehānisko aizvērēju, mehāniskais secīgas aizvēršanās koordinators. Piekļuves kontroli (slēgšanu) saskaņot ar pasūtītāju projekta realizācijas laikā; Evakuācijas rokturis evkuācijas ceļa virzienā (atbilstoši DIN EN 1125 standartam),  jānodrošina atvēršana 3 sekunžu laikā. Vitrīnu stiklojumam nodrošināt necaurspīdīgu, kontrastējošu marķējumu 0,10 m platā joslā visā stiklotās norobežojošās konstrukcijas platumā trīs augstumos no grīdas līmeņa - 1,60 m, 1,40 m, 0,35m. Stikla pakete ar drošības plēvi. montāžas putas, ģiškartons GKFI, skrūves, stūra šinas un profili, špakteļmasa, gruntskrāsa, tonēta ūdens bāzes krāsa, hermētiķi, stiprinājumu komplekts, palīgmateriāli)</t>
  </si>
  <si>
    <t>2-5-30</t>
  </si>
  <si>
    <t>Alumīnija konstrukcijas vitrīnas VT-13, 1gb. (4,26(h)*4,17)m montāža ieskaitot ailu apdari (Alumīnija konstrukcijas fasāžu sistēma cw50 vai ekvivalents. Tonēta trīs stikla pakete. Stikla pakete ar drošibas plēvi. Rāmja tonis no iekšpuses RAL 9005, ārpuses RAL 7016. Iebūvēti verami atgāžams loga bloks. Siltumcaurlaidības koef. loga rāmis U&lt;1,30 W/(m²xK), trīs stiklu pakete U&lt;0,8 W/(m²xK); Skaņas slāpēšanas koef. Rw(dB) &gt;40, montāžas putas, ģiškartons GKFI, skrūves, stūra šinas un profili, špakteļmasa, gruntskrāsa, tonēta ūdens bāzes krāsa, hermētiķi, stiprinājumu komplekts, palīgmateriāli)</t>
  </si>
  <si>
    <t>2-5-31</t>
  </si>
  <si>
    <t>Alumīnija konstrukcijas vitrīnas VT-14, 1gb. (4,26(h)*4,47)m montāža ieskaitot ailu apdari (Alumīnija konstrukcijas fasāžu sistēma cw50 vai ekvivalents. Tonēta trīs stikla pakete. Stikla pakete ar drošibas plēvi. Rāmja tonis no iekšpuses RAL 9005, ārpuses RAL 7016. Iebūvēti verami atgāžams loga bloks. Siltumcaurlaidības koef. loga rāmis U&lt;1,30 W/(m²xK), trīs stiklu pakete U&lt;0,8 W/(m²xK); Skaņas slāpēšanas koef. Rw(dB) &gt;40, montāžas putas, ģiškartons GKFI, skrūves, stūra šinas un profili, špakteļmasa, gruntskrāsa, tonēta ūdens bāzes krāsa, hermētiķi, stiprinājumu komplekts, palīgmateriāli)</t>
  </si>
  <si>
    <t>2-5-32</t>
  </si>
  <si>
    <t>Alumīnija konstrukcijas vitrīnas VT-15, 2gb. (4,26(h)*4,50)m montāža ieskaitot ailu apdari (Alumīnija konstrukcijas fasāžu sistēma cw50 vai ekvivalents. Tonēta trīs stikla pakete. Stikla pakete ar drošibas plēvi. Rāmja tonis no iekšpuses RAL 9005, ārpuses RAL 7016. Iebūvēti verami atgāžams loga bloks. Siltumcaurlaidības koef. loga rāmis U&lt;1,30 W/(m²xK), trīs stiklu pakete U&lt;0,8 W/(m²xK); Skaņas slāpēšanas koef. Rw(dB) &gt;40, montāžas putas, ģiškartons GKFI, skrūves, stūra šinas un profili, špakteļmasa, gruntskrāsa, tonēta ūdens bāzes krāsa, hermētiķi, stiprinājumu komplekts, palīgmateriāli)</t>
  </si>
  <si>
    <t>2-5-33</t>
  </si>
  <si>
    <t>Alumīnija konstrukcijas vitrīnas VT-16, 2gb. (4,26(h)*4,52)m montāža ieskaitot ailu apdari (Alumīnija konstrukcijas fasāžu sistēma cw50 vai ekvivalents. Tonēta trīs stikla pakete. Stikla pakete ar drošibas plēvi. Rāmja tonis no iekšpuses RAL 9005, ārpuses RAL 7016. Iebūvēti verami atgāžams loga bloks. Siltumcaurlaidības koef. loga rāmis U&lt;1,30 W/(m²xK), trīs stiklu pakete U&lt;0,8 W/(m²xK); Skaņas slāpēšanas koef. Rw(dB) &gt;40, montāžas putas, ģiškartons GKFI, skrūves, stūra šinas un profili, špakteļmasa, gruntskrāsa, tonēta ūdens bāzes krāsa, hermētiķi, stiprinājumu komplekts, palīgmateriāli)</t>
  </si>
  <si>
    <t>2-5-34</t>
  </si>
  <si>
    <t>Alumīnija konstrukcijas vitrīnas VT-17, 1gb. (2,55(h)*5,53)m montāža ieskaitot ailu apdari (Alumīnija konstrukcijas fasāžu sistēma cw50 vai ekvivalents. Tonēta trīs stikla pakete. Stikla pakete ar drošibas plēvi. Rāmja tonis no iekšpuses RAL 9005, ārpuses RAL 7016. Vitrīnu stiklojumam nodrošināt necaurspīdīgu, kontrastējošu marķējumu 0,10 m platā joslā visā stiklotās norobežojošās konstrukcijas platumā trīs augstumos no grīdas līmeņa - 1,60 m, 1,40 m, 0,35m. Siltumcaurlaidības koef. loga rāmis U&lt;1,30 W/(m²xK), trīs stiklu pakete U&lt;0,8 W/(m²xK); Skaņas slāpēšanas koef. Montāžas putas, ģiškartons GKFI, skrūves, stūra šinas un profili, špakteļmasa, gruntskrāsa, tonēta ūdens bāzes krāsa, hermētiķi, stiprinājumu komplekts, palīgmateriāli)</t>
  </si>
  <si>
    <t>2-5-35</t>
  </si>
  <si>
    <t>Alumīnija konstrukcijas vitrīnas VT-18, 1gb. (2,55(h)*2,45)m montāža ieskaitot ailu apdari (Alumīnija konstrukcijas fasāžu sistēma cw50 vai ekvivalents. Tonēta trīs stikla pakete. Stikla pakete ar drošibas plēvi. Rāmja tonis no iekšpuses RAL 9005, ārpuses RAL 7016. Vitrīnu stiklojumam nodrošināt necaurspīdīgu, kontrastējošu marķējumu 0,10 m platā joslā visā stiklotās norobežojošās konstrukcijas platumā trīs augstumos no grīdas līmeņa - 1,60 m, 1,40 m, 0,35m. Siltumcaurlaidības koef. loga rāmis U&lt;1,30 W/(m²xK), trīs stiklu pakete U&lt;0,8 W/(m²xK); Skaņas slāpēšanas koef. Montāžas putas, ģiškartons GKFI, skrūves, stūra šinas un profili, špakteļmasa, gruntskrāsa, tonēta ūdens bāzes krāsa, hermētiķi, stiprinājumu komplekts, palīgmateriāli)</t>
  </si>
  <si>
    <t>2-5-36</t>
  </si>
  <si>
    <t>Alumīnija konstrukcijas vitrīnas VT-19, 1gb. (2,89(h)*11,585)m montāža ieskaitot ailu apdari (Alumīnija konstrukcijas fasāžu sistēma cw50 vai ekvivalents. Tonēta trīs stikla pakete. Rāmja tonis no iekšpuses RAL 9005, ārpuses RAL 7016. Siltumcaurlaidības koef. loga rāmis U&lt;1,30 W/(m²xK), trīs stiklu pakete U&lt;0,8 W/(m²xK);  Durvis ar zemo slieksni &lt;15mm. Siltināts pildiņš apakšējā durvju sekcijā. Durvis aprīkotas ar mehānisko aizvērēju, mehāniskais secīgas aizvēršanās koordinators. Viena aktīvā vērtne. Aktīvās vērtnes brīvais durvju platums ≥0.9m Piekļuves kontroli (slēgšanu) saskaņot ar pasūtītāju projekta realizācijas laikā; Evakuācijas rokturis evkuācijas ceļa virzienā (atbilstoši DIN EN 179 standartam). Vitrīnu stiklojumam nodrošināt necaurspīdīgu, kontrastējošu marķējumu 0,10 m platā joslā visā stiklotās norobežojošās konstrukcijas platumā trīs augstumos no grīdas līmeņa - 1,60 m, 1,40 m, 0,35m. Stikla pakete ar drošības plēvi. montāžas putas, ģiškartons GKFI, skrūves, stūra šinas un profili, špakteļmasa, gruntskrāsa, tonēta ūdens bāzes krāsa, hermētiķi, stiprinājumu komplekts, palīgmateriāli)</t>
  </si>
  <si>
    <t>2-5-37</t>
  </si>
  <si>
    <t>Alumīnija konstrukcijas vitrīnas VT-20, 1gb. (3,00(h)*2,65)m montāža ieskaitot ailu apdari (Alumīnija konstrukcijas sistēma PE50 vai ekvivalents. Laminēts stikls. Rāmja tonis RAL 9005. Durvisbez sliekšņa (birstītes blīvējums). Durvis aprīkotas ar mehānisko aizvērēju. Vērtnes brīvais durvju platums ≥0.9m Piekļuves kontroli (slēgšanu) saskaņot ar pasūtītāju projekta realizācijas laikā; Evakuācijas rokturis evkuācijas ceļa virzienā (atbilstoši DIN EN 179 standartam). Skaņas slāpēšanas koef. Rw(dB) &gt;40. Dekoratīvās stikla uzlikas, abpusēji. Montāžas putas, ģiškartons GKFI, skrūves, stūra šinas un profili, špakteļmasa, gruntskrāsa, tonēta ūdens bāzes krāsa, hermētiķi, stiprinājumu komplekts, palīgmateriāli)</t>
  </si>
  <si>
    <t>2-5-38</t>
  </si>
  <si>
    <t>Alumīnija konstrukcijas vitrīnas VT-21, 10gb. (3,00(h)*3,55)m montāža ieskaitot ailu apdari (Alumīnija konstrukcijas sistēma PE50 vai ekvivalents. Laminēts stikls. Rāmja tonis RAL 9005. Durvisbez sliekšņa (birstītes blīvējums). Durvis aprīkotas ar mehānisko aizvērēju. Vērtnes brīvais durvju platums ≥0.9m Piekļuves kontroli (slēgšanu) saskaņot ar pasūtītāju projekta realizācijas laikā; Evakuācijas rokturis evkuācijas ceļa virzienā (atbilstoši DIN EN 179 standartam). Skaņas slāpēšanas koef. Rw(dB) &gt;40. Dekoratīvās stikla uzlikas, abpusēji. Montāžas putas, ģiškartons GKFI, skrūves, stūra šinas un profili, špakteļmasa, gruntskrāsa, tonēta ūdens bāzes krāsa, hermētiķi, stiprinājumu komplekts, palīgmateriāli)</t>
  </si>
  <si>
    <t>2-5-39</t>
  </si>
  <si>
    <t>Alumīnija konstrukcijas vitrīnas VT-22, 1gb. (14,24(h)*2,37)m montāža ieskaitot ailu apdari (Alumīnija konstrukcijas sistēma ar drošības plēvi. Laminēts stikls. Skaņas slāpēšanas koef. Rw(dB) &gt;40. Rāmja tonis RAL 9005. Skrūves, hermētiķi, stiprinājumu komplekts, palīgmateriāli)</t>
  </si>
  <si>
    <t>2-5-40</t>
  </si>
  <si>
    <t>Alumīnija konstrukcijas vitrīnas VT-23, 1gb. (9,88(h)*2,09)m montāža ieskaitot ailu apdari (Alumīnija konstrukcijas sistēma ar drošības plēvi. Laminēts stikls. Skaņas slāpēšanas koef. Rw(dB) &gt;40. Rāmja tonis RAL 9005. Skrūves, hermētiķi, stiprinājumu komplekts, palīgmateriāli)</t>
  </si>
  <si>
    <t>2-5-41</t>
  </si>
  <si>
    <t>Alumīnija konstrukcijas vitrīnas VT-24, 1gb. (9,88(h)*2,37)m montāža ieskaitot ailu apdari (Alumīnija konstrukcijas sistēma ar drošības plēvi. Laminēts stikls. Skaņas slāpēšanas koef. Rw(dB) &gt;40. Rāmja tonis RAL 9005. Skrūves, hermētiķi, stiprinājumu komplekts, palīgmateriāli)</t>
  </si>
  <si>
    <t>2-5-42</t>
  </si>
  <si>
    <t>Alumīnija konstrukcijas vitrīnas VT-25, 1gb. (4,63(h)*2,09)m montāža ieskaitot ailu apdari (Alumīnija konstrukcijas sistēma ar drošības plēvi. Laminēts stikls. Skaņas slāpēšanas koef. Rw(dB) &gt;40. Rāmja tonis RAL 9005. Skrūves, hermētiķi, stiprinājumu komplekts, palīgmateriāli)</t>
  </si>
  <si>
    <t>2-5-43</t>
  </si>
  <si>
    <t>Alumīnija konstrukcijas vitrīnas VT-26, 1gb. (5,15(h)*2,09)m montāža ieskaitot ailu apdari (Alumīnija konstrukcijas sistēma ar drošības plēvi. Laminēts stikls. Skaņas slāpēšanas koef. Rw(dB) &gt;40. Rāmja tonis RAL 9005. Skrūves, hermētiķi, stiprinājumu komplekts, palīgmateriāli)</t>
  </si>
  <si>
    <t>2-5-44</t>
  </si>
  <si>
    <t>Alumīnija konstrukcijas vitrīnas VT-27, 1gb. (4,14(h)*2,09)m montāža ieskaitot ailu apdari (Alumīnija konstrukcijas sistēma ar drošības plēvi. Laminēts stikls. Skaņas slāpēšanas koef. Rw(dB) &gt;40. Rāmja tonis RAL 9005. Skrūves, hermētiķi, stiprinājumu komplekts, palīgmateriāli)</t>
  </si>
  <si>
    <t>2-5-45</t>
  </si>
  <si>
    <t>Alumīnija konstrukcijas vitrīnas VT-28, 1gb. (4,14(h)*2,37)m montāža ieskaitot ailu apdari (Alumīnija konstrukcijas sistēma ar drošības plēvi. Laminēts stikls. Skaņas slāpēšanas koef. Rw(dB) &gt;40. Rāmja tonis RAL 9005. Skrūves, hermētiķi, stiprinājumu komplekts, palīgmateriāli)</t>
  </si>
  <si>
    <t>2-5-46</t>
  </si>
  <si>
    <t>Alumīnija konstrukcijas vitrīnas VT-29, 1gb. (4,14(h)*2,09)m montāža ieskaitot ailu apdari (Alumīnija konstrukcijas sistēma ar drošības plēvi. Laminēts stikls. Skaņas slāpēšanas koef. Rw(dB) &gt;40. Rāmja tonis RAL 9005. Skrūves, hermētiķi, stiprinājumu komplekts, palīgmateriāli)</t>
  </si>
  <si>
    <t>2-5-47</t>
  </si>
  <si>
    <t>Žalūziju Nr.1, 1gb. aila 5,62x3,29(h) (Ruļļu reste, ruļļu ietīšanas kaste - taisnstūra ar 45 nošķēlumu, augstums - 405mm, vadulas platums -100 mm, lamele - H=84mm ar 45mm pastiprinājuma profiliem, ekstrudēta alumīnija profila reste, krāsa - melna, ruļļa vadība: ar automātiku. Motors MDF 20-22-12 60%. Motora avārijas atvēršanas cilpa.Skrūves, hermētiķi, stiprinājumu komplekts, palīgmateriāli)</t>
  </si>
  <si>
    <t>2-5-48</t>
  </si>
  <si>
    <t>Žalūziju Nr.2, 1gb. 1,5x2,5(h) (Ruļļu reste, ruļļu ietīšanas kaste - taisnstūra ar 45 nošķēlumu, augstums - 405mm, vadulas platums -100 mm, lamele - H=84mm ar 45mm pastiprinājuma profiliem, ekstrudēta alumīnija profila reste, krāsa - melna, ruļļa vadība: ar automātiku. Motors MDF 20-22-12 60%. Motora avārijas atvēršanas cilpa.Skrūves, hermētiķi, stiprinājumu komplekts, palīgmateriāli)</t>
  </si>
  <si>
    <t>2-5-49</t>
  </si>
  <si>
    <t>Palodze</t>
  </si>
  <si>
    <t>2-5-50</t>
  </si>
  <si>
    <t>Ārējo skārda palodžu uzstādīšana logiem (iepriekš izgatavoti elementi no krāsota skārda RAL7024 , t=0,5mm; hidroizolācijas plēve, stiprinājumu komplekts)</t>
  </si>
  <si>
    <t>2-5-51</t>
  </si>
  <si>
    <t>1. stāva Iekšējo palodžu uzstādīšana logiem, pārlaidums līdz 50mm uz katru pusi (Laminēta pelēka kokskaidu palodze, uzgaļi, hermētiķi; montāžas putas, hidroizolācijas plēve, putuplasts, stiprinājumu komplekts, palīgmateriāli)</t>
  </si>
  <si>
    <t>2-5-52</t>
  </si>
  <si>
    <t>2. stāva Iekšējo palodžu uzstādīšana logiem, pārlaidums līdz 50mm uz katru pusi (Laminēta balta kokskaidu palodze, uzgaļi, hermētiķi; montāžas putas, hidroizolācijas plēve, putuplasts, stiprinājumu komplekts, palīgmateriāli)</t>
  </si>
  <si>
    <t>2-5-53</t>
  </si>
  <si>
    <t>3. stāva Iekšējo palodžu uzstādīšana logiem, pārlaidums līdz 50mm uz katru pusi (Laminēta pelēka kokskaidu palodze, uzgaļi, hermētiķi; montāžas putas, hidroizolācijas plēve, putuplasts, stiprinājumu komplekts, palīgmateriāli)</t>
  </si>
  <si>
    <t>2-5-54</t>
  </si>
  <si>
    <t>Hermetizēšana</t>
  </si>
  <si>
    <t>2-5-55</t>
  </si>
  <si>
    <t>Ārējās un iekšējās blīvējošās līmlentes montāža pa logu un ārdurvju perimetru (ārējā līmlente a=120mm 552m; iekšējā līmlente a=120mm 552m )</t>
  </si>
  <si>
    <t>2-6</t>
  </si>
  <si>
    <t>METĀLA KONSTRUKCIJAS (terases nesošā konstrukcija, 3. stāva izbūve)</t>
  </si>
  <si>
    <t>2-6-1</t>
  </si>
  <si>
    <t>Metāla konstrukciju izgatavošana, krāsošana un montāža (t.sk. KMD) atbilstoši BK daļai; bultskrūves 8,8kl, 10,9kl, montāžas palīgmateriāli)</t>
  </si>
  <si>
    <t>2-6-2</t>
  </si>
  <si>
    <t>01-01800</t>
  </si>
  <si>
    <t>Autoceltnis</t>
  </si>
  <si>
    <t>2-6-3</t>
  </si>
  <si>
    <t>Pacēlājs</t>
  </si>
  <si>
    <t>2-6-4</t>
  </si>
  <si>
    <t>05-00000</t>
  </si>
  <si>
    <t>Balstmezglu apbetonēšana (smalkgraudains betons C30/37; betonēšanas palīgmateriāli)</t>
  </si>
  <si>
    <t>2-6-5</t>
  </si>
  <si>
    <t xml:space="preserve">Jumta nesošās profilloksnes </t>
  </si>
  <si>
    <t>2-6-6</t>
  </si>
  <si>
    <t>Jumta nesošā profila h=130, t=0,9mm montāža (nesošais jumta profils T130M-75L-930 (S350+Z275 C2) vai ekvivalents, skrūves, hermētiķis, blīvlenta, palīgmateriāli)</t>
  </si>
  <si>
    <t>2-6-7</t>
  </si>
  <si>
    <t>2-7</t>
  </si>
  <si>
    <t>PĀRSEGUMA NESOŠĀ KONSTRUKCIJA</t>
  </si>
  <si>
    <t>2-7-1</t>
  </si>
  <si>
    <t>Pārseguma paneļi un monolītie aizbetonējumi</t>
  </si>
  <si>
    <t>2-7-2</t>
  </si>
  <si>
    <t>Dzelzsbetona pārseguma paneļu EP6 montāža (rūpnieciski izgatavoti dobie pārseguma paneļi EP6/200-5840, h=200mm, paneļu aizbāžņi, mūrjava, neoprēna lenta, palīgmateriāli)</t>
  </si>
  <si>
    <t>2-7-3</t>
  </si>
  <si>
    <t>Aizbetonējuma betonēšana ieskaitot veidņošanu (saliekamie inventārveidņi 3,9m2, betons C25/30, betona sūknis; betonēšanas un veidņošanas palīgmateriāli)</t>
  </si>
  <si>
    <t>2-7-4</t>
  </si>
  <si>
    <t>Stiegrošana ar armatūru (armatūra B500B;  siešanas stieple, distanceri;  palīgmateriāli)</t>
  </si>
  <si>
    <t>2-7-5</t>
  </si>
  <si>
    <t>2-7-6</t>
  </si>
  <si>
    <t>2-7-7</t>
  </si>
  <si>
    <t>Monolītā dzelzsbetona pārsegums</t>
  </si>
  <si>
    <t>2-7-8</t>
  </si>
  <si>
    <t>05-01000</t>
  </si>
  <si>
    <t>Veidņu montāža demontāža (saliekamie inventārveidņi; balsti, palīgmateriāli)</t>
  </si>
  <si>
    <t>2-7-9</t>
  </si>
  <si>
    <t>05-10100</t>
  </si>
  <si>
    <t>2-7-10</t>
  </si>
  <si>
    <t>05-20000</t>
  </si>
  <si>
    <t>Pārseguma betonēšana (betons C25/30; XC1, XF2, betona sūknis; betonēšanas palīgmateriāli)</t>
  </si>
  <si>
    <t>2-8</t>
  </si>
  <si>
    <t>LIFTA ŠAHTA</t>
  </si>
  <si>
    <t>2-8-1</t>
  </si>
  <si>
    <t>Lifta šahtas pamati</t>
  </si>
  <si>
    <t>2-8-2</t>
  </si>
  <si>
    <t>03-15000</t>
  </si>
  <si>
    <t xml:space="preserve">Tranšeju un būvbedru rakšana  mehanizēti </t>
  </si>
  <si>
    <t>2-8-3</t>
  </si>
  <si>
    <t>03-21000</t>
  </si>
  <si>
    <t>Tranšeju un būvbedru rakšana  izmantojot roku darbu</t>
  </si>
  <si>
    <t>2-8-4</t>
  </si>
  <si>
    <t>Pamatu apbēršana ar smilti pēc to izbūves, izmantojot roku darbu, blīvējot pa kārtām 150mm (vidēji rupja smilts, filtr. koef. &gt;1/mdnn,)</t>
  </si>
  <si>
    <t>2-8-5</t>
  </si>
  <si>
    <t>Noraktās/neizstrādātās grunts pārvietošana pasūtītāja norādītajā atbērtnē</t>
  </si>
  <si>
    <t>2-8-6</t>
  </si>
  <si>
    <t>Šķembu pabērums blietējot h=150mm zem pamatiem, izmantojot roku darbu (šķembas fr-10-40mm)</t>
  </si>
  <si>
    <t>2-8-7</t>
  </si>
  <si>
    <t>2-8-8</t>
  </si>
  <si>
    <t>2-8-9</t>
  </si>
  <si>
    <t>Pamatu betonēšana (betons C30/37; XC3, XF2 (sīkfrakciju), betona sūknis; betonēšanas palīgmateriāli)</t>
  </si>
  <si>
    <t>2-8-10</t>
  </si>
  <si>
    <t>Konstruktīvās šuves izveide (cinkota skārda blīvējošā līste, palīgmateriāli)</t>
  </si>
  <si>
    <t>2-8-11</t>
  </si>
  <si>
    <t>13-00000</t>
  </si>
  <si>
    <t>Vertikālā hidroizolācija (uzlīmējams ruļļu materiāls, bituma mastika, palīgmateriāli)</t>
  </si>
  <si>
    <t>2-8-12</t>
  </si>
  <si>
    <r>
      <t>Enkuru montāža (Enkuri M20</t>
    </r>
    <r>
      <rPr>
        <i/>
        <sz val="11"/>
        <color indexed="8"/>
        <rFont val="Calibri"/>
        <family val="2"/>
        <charset val="186"/>
      </rPr>
      <t>, L</t>
    </r>
    <r>
      <rPr>
        <sz val="11"/>
        <color indexed="8"/>
        <rFont val="Calibri"/>
        <family val="2"/>
        <charset val="186"/>
      </rPr>
      <t>=700mm=12gb. 8,8kl.; montāžas palīgmateriāli)</t>
    </r>
  </si>
  <si>
    <t>2-8-13</t>
  </si>
  <si>
    <t>2-8-14</t>
  </si>
  <si>
    <t>2-9</t>
  </si>
  <si>
    <t>LIFTS</t>
  </si>
  <si>
    <t>2-9-1</t>
  </si>
  <si>
    <t>20-10000</t>
  </si>
  <si>
    <r>
      <rPr>
        <sz val="11"/>
        <color rgb="FF000000"/>
        <rFont val="Calibri"/>
      </rPr>
      <t>Lifta montāža, regulēšana (3 stāvu pasažieru lifts (3 pieturas no divām pusēm)</t>
    </r>
    <r>
      <rPr>
        <sz val="11"/>
        <color rgb="FF7030A0"/>
        <rFont val="Calibri"/>
      </rPr>
      <t xml:space="preserve"> stiklotā šahtā ar stikla durvīm </t>
    </r>
    <r>
      <rPr>
        <strike/>
        <sz val="11"/>
        <color rgb="FF7030A0"/>
        <rFont val="Calibri"/>
      </rPr>
      <t>ar ugunsdrošām durvīm EI60</t>
    </r>
    <r>
      <rPr>
        <sz val="11"/>
        <color rgb="FF000000"/>
        <rFont val="Calibri"/>
      </rPr>
      <t>, montāžas materiāli, palīgmateriāli)</t>
    </r>
  </si>
  <si>
    <t>2-10</t>
  </si>
  <si>
    <t>KĀPNES</t>
  </si>
  <si>
    <t>2-10-1</t>
  </si>
  <si>
    <t>Kāpņu siju pamats</t>
  </si>
  <si>
    <t>2-10-2</t>
  </si>
  <si>
    <t>2-10-3</t>
  </si>
  <si>
    <t>Kāpņu pamata betonēšana (betons C30/37; XC3, XF2, betona sūknis; betonēšanas palīgmateriāli)</t>
  </si>
  <si>
    <t>2-10-4</t>
  </si>
  <si>
    <t>Matāla sijas</t>
  </si>
  <si>
    <t>2-10-5</t>
  </si>
  <si>
    <t>Metāla konstrukciju izgatavošana, krāsošana un montāža (t.sk. KMD) atbilstoši BK daļai (bultskrūves 8,8kl, 10,9kl, montāžas palīgmateriāli)</t>
  </si>
  <si>
    <t>2-10-6</t>
  </si>
  <si>
    <t>2-10-7</t>
  </si>
  <si>
    <t>Pakāpieni, starplaukumi</t>
  </si>
  <si>
    <t>2-10-8</t>
  </si>
  <si>
    <t>2-10-9</t>
  </si>
  <si>
    <t>Stiegrošana ar armatūru (armatūra B500B (AIII);  siešanas stieple, distanceri;  palīgmateriāli)</t>
  </si>
  <si>
    <t>2-10-10</t>
  </si>
  <si>
    <t>Kāpņu laukuma betonēšana (betons C25/30; sīkfrakciju, betona sūknis; betonēšanas palīgmateriāli)</t>
  </si>
  <si>
    <t>2-10-11</t>
  </si>
  <si>
    <t>Saliekamā dzelzsbetona pakāpienu KP-1 montāža (rūpnieciski izgatavoti  saliekamā dzelzsbetona pakāpieni 300x169x1600mm, 5gb., java M100, montāžas palīgmateriāli)</t>
  </si>
  <si>
    <t>2-10-12</t>
  </si>
  <si>
    <t>Saliekamā dzelzsbetona pakāpienu KP-2 montāža (rūpnieciski izgatavoti  saliekamā dzelzsbetona pakāpieni 300x175x1600mm, 9gb., java M100, montāžas palīgmateriāli)</t>
  </si>
  <si>
    <t>2-10-13</t>
  </si>
  <si>
    <t>Saliekamā dzelzsbetona pakāpienu KP-3 montāža (rūpnieciski izgatavoti  saliekamā dzelzsbetona pakāpieni 300x165x1600mm, 14gb., java M100, montāžas palīgmateriāli)</t>
  </si>
  <si>
    <t>2-10-14</t>
  </si>
  <si>
    <t>Saliekamā dzelzsbetona pakāpienu KP-4 montāža (rūpnieciski izgatavoti  saliekamā dzelzsbetona pakāpieni 300x175x1600mm, 24gb., java M100, montāžas palīgmateriāli)</t>
  </si>
  <si>
    <t>2-10-15</t>
  </si>
  <si>
    <t>Saliekamā dzelzsbetona pakāpienu KP-5 montāža (rūpnieciski izgatavoti  saliekamā dzelzsbetona pakāpieni 300x167x1600mm, 7gb., java M100, montāžas palīgmateriāli)</t>
  </si>
  <si>
    <t>2-10-16</t>
  </si>
  <si>
    <t>Pakāpienu atbalsta detaļas montāža (krāsots leņķis L40*40*5, L-1600mm 7gb, palīgmateriāli)</t>
  </si>
  <si>
    <t>2-10-17</t>
  </si>
  <si>
    <t>Margu montāža kāpnēm (krāsota tērauda margu rāmis, plakantērauda detaļas, stiprinājumu komplekts, palīgmateriāli)</t>
  </si>
  <si>
    <t>2-10-18</t>
  </si>
  <si>
    <t>Betona balstmezgli zem sijām mūra sienās, 14gb</t>
  </si>
  <si>
    <t>2-10-19</t>
  </si>
  <si>
    <t>2-10-20</t>
  </si>
  <si>
    <t>2-10-21</t>
  </si>
  <si>
    <t>Paliktņu betonēšana (betons C25/30; sīkfrakciju, betona sūknis; betonēšanas palīgmateriāli)</t>
  </si>
  <si>
    <t>2-10-22</t>
  </si>
  <si>
    <r>
      <t>Ķīļenkuru montāža (ķīļenkuri Hilti HST2 M12x115mm</t>
    </r>
    <r>
      <rPr>
        <i/>
        <sz val="11"/>
        <color indexed="8"/>
        <rFont val="Calibri"/>
        <family val="2"/>
        <charset val="186"/>
      </rPr>
      <t>, 28</t>
    </r>
    <r>
      <rPr>
        <sz val="11"/>
        <color indexed="8"/>
        <rFont val="Calibri"/>
        <family val="2"/>
        <charset val="186"/>
      </rPr>
      <t>gb., montāžas palīgmateriāli)</t>
    </r>
  </si>
  <si>
    <t>2-11</t>
  </si>
  <si>
    <t>PĀRSEDZES</t>
  </si>
  <si>
    <t>2-11-1</t>
  </si>
  <si>
    <t>05-40400</t>
  </si>
  <si>
    <t>Rūpnieciski ražotas pārsedze montāža (Rūpnieciski ražota FIBO pārsedze 2090x200x185, slodze 13 kN/m, java, palīgmateriāli)</t>
  </si>
  <si>
    <t>2-11-2</t>
  </si>
  <si>
    <t>Rūpnieciski ražotas pārsedze montāža (Rūpnieciski ražota FIBO pārsedze 2390x200x185, slodze 7,2 kN/m, java, palīgmateriāli)</t>
  </si>
  <si>
    <t>2-11-3</t>
  </si>
  <si>
    <t>Rūpnieciski ražotas pārsedze montāža (Rūpnieciski ražota FIBO pārsedze 1490x200x185, slodze 7,2 kN/m, java, palīgmateriāli)</t>
  </si>
  <si>
    <t>2-11-4</t>
  </si>
  <si>
    <t xml:space="preserve">Gropju izzāģēšana ķieģeļu mūra sienās projektēto pārsedžu vietās </t>
  </si>
  <si>
    <t>2-11-5</t>
  </si>
  <si>
    <t>07-07000</t>
  </si>
  <si>
    <t>Tērauda profilu montāža ieskaitot gruntēšanu un krāsošanu (tērauda profils L80*60*6; plakandzelzs t=6mm; gruntskrāsa metālam, krāsa metālam, elektrodi, cementa java M100, montāžas palīgmateriāli)</t>
  </si>
  <si>
    <t>2-11-6</t>
  </si>
  <si>
    <t>Tērauda pārsedžu aptīšana ar cinkotu sietu, apmešana ( cinkots siets; cementa java M100; palīgmateriāli)</t>
  </si>
  <si>
    <t>2-12</t>
  </si>
  <si>
    <t>UZJUMTEŅA KONSTRUKCIJA</t>
  </si>
  <si>
    <t>2-12-1</t>
  </si>
  <si>
    <t>2-12-2</t>
  </si>
  <si>
    <t>2-12-3</t>
  </si>
  <si>
    <t>2-12-4</t>
  </si>
  <si>
    <t>2-12-5</t>
  </si>
  <si>
    <t>2-12-6</t>
  </si>
  <si>
    <t>2-12-7</t>
  </si>
  <si>
    <t>2-12-8</t>
  </si>
  <si>
    <r>
      <t>Enkurskrūves montāža Enkurskrūves Peikko HPM 20, l=1m</t>
    </r>
    <r>
      <rPr>
        <i/>
        <sz val="11"/>
        <color indexed="8"/>
        <rFont val="Calibri"/>
        <family val="2"/>
        <charset val="186"/>
      </rPr>
      <t>, 8</t>
    </r>
    <r>
      <rPr>
        <sz val="11"/>
        <color indexed="8"/>
        <rFont val="Calibri"/>
        <family val="2"/>
        <charset val="186"/>
      </rPr>
      <t>gb., montāžas palīgmateriāli)</t>
    </r>
  </si>
  <si>
    <t>2-12-9</t>
  </si>
  <si>
    <t>Pamatkārtas betonēšana h=100mm (betons C12/15, betona sūknis; betonēšanas palīgmateriāli)</t>
  </si>
  <si>
    <t>2-12-10</t>
  </si>
  <si>
    <t>2-12-11</t>
  </si>
  <si>
    <t>Metāla konstrukciju izgatavošana, krāsošana un montāža (t.sk. KMD) atbilstoši BK daļa (bultskrūves 8,8kl, 10,9kl, montāžas palīgmateriāli)</t>
  </si>
  <si>
    <t>2-12-12</t>
  </si>
  <si>
    <t>Rūdītā stikla montāža (Rūdītais stikls b=6mm, nerūsējošā tērauda detāļas stikla
stiprināšanai, montāžas palīgmateriāli)</t>
  </si>
  <si>
    <r>
      <t>m</t>
    </r>
    <r>
      <rPr>
        <vertAlign val="superscript"/>
        <sz val="11"/>
        <color theme="1"/>
        <rFont val="Calibri"/>
        <family val="2"/>
        <charset val="186"/>
      </rPr>
      <t>2</t>
    </r>
  </si>
  <si>
    <t>2-13</t>
  </si>
  <si>
    <t>PĀRSEGUMA PANEĻU REMONTS</t>
  </si>
  <si>
    <t>2-13-1</t>
  </si>
  <si>
    <t xml:space="preserve">Bojāto paneļu vismas attīrīšana  izmantojot smilšu strūklu. </t>
  </si>
  <si>
    <t>2-13-2</t>
  </si>
  <si>
    <t xml:space="preserve">Korodējošā stiegrojuma attīrīšāna no korozijas. </t>
  </si>
  <si>
    <t>2-13-3</t>
  </si>
  <si>
    <t>Stiegrojuma apstrāde ar vienkomponenta cementa bāzes stiegrojuma pretkorozijas sastāvu (vienkomponenta cementa bāzes stiegrojuma pretkorozijas sastāvs, palīgmateriāli)</t>
  </si>
  <si>
    <t>2-13-4</t>
  </si>
  <si>
    <t>Paneļu remonts -  apmešana 10-30mm ar polimērcementa bāzes remontjavu (Sika Monotop 412N vai ekvivalents, palīgmateriāli)</t>
  </si>
  <si>
    <t>2-14</t>
  </si>
  <si>
    <t>ESOŠO VĒJA SAIŠU ATJAUNOŠABA</t>
  </si>
  <si>
    <t>2-14-1</t>
  </si>
  <si>
    <t>10-00000</t>
  </si>
  <si>
    <t>Saišu vienkāršota mehāniska attīrīšana, gruntēšana un krāsošana 2-3 reizes (alkīda gruntskrāsa, tonēta alkīda krāsa, slīpripas, palīgmateriāli)</t>
  </si>
  <si>
    <t>t.m</t>
  </si>
  <si>
    <t>2-15</t>
  </si>
  <si>
    <t>PAKĀPIENI TELPĀ NR.12</t>
  </si>
  <si>
    <t>2-15-1</t>
  </si>
  <si>
    <t>2-15-2</t>
  </si>
  <si>
    <t>2-15-3</t>
  </si>
  <si>
    <t>2-15-4</t>
  </si>
  <si>
    <t>Pamatu betonēšana (betons C30/37; XC3, XF2, betona sūknis; betonēšanas palīgmateriāli)</t>
  </si>
  <si>
    <t>2-15-5</t>
  </si>
  <si>
    <t>Metāla konstrukciju izgatavošana, krāsošana un montāža (t.sk. KMD) (montāžas palīgmateriāli)</t>
  </si>
  <si>
    <t>2-15-6</t>
  </si>
  <si>
    <r>
      <t>Ķīļenkuru montāža (ķīļenkuri Hilti HST3 M16x170mm</t>
    </r>
    <r>
      <rPr>
        <i/>
        <sz val="11"/>
        <color indexed="8"/>
        <rFont val="Calibri"/>
        <family val="2"/>
        <charset val="186"/>
      </rPr>
      <t>, 8</t>
    </r>
    <r>
      <rPr>
        <sz val="11"/>
        <color indexed="8"/>
        <rFont val="Calibri"/>
        <family val="2"/>
        <charset val="186"/>
      </rPr>
      <t>gb., montāžas palīgmateriāli)</t>
    </r>
  </si>
  <si>
    <t>2-15-7</t>
  </si>
  <si>
    <t>Saliekamā dzelzsbetona pakāpienu montāža (rūpnieciski izgatavoti  saliekamā dzelzsbetona pakāpieni 300x155x1460mm, 4gb., java M100, montāžas palīgmateriāli)</t>
  </si>
  <si>
    <t>2-15-8</t>
  </si>
  <si>
    <t>Sienas mūrēšana ar keramzītbetona blokiem (keramzītbetona bloki; mūrjava; palīgmateriāli)</t>
  </si>
  <si>
    <t>2-16</t>
  </si>
  <si>
    <t>1. STĀVA ZEM MŪRA SIENĀM GRĪDU SABIEZINĀJUMI</t>
  </si>
  <si>
    <t>2-16-1</t>
  </si>
  <si>
    <t>2-16-2</t>
  </si>
  <si>
    <t>Betonēšana (betons C30/37; XC3, XF2, betona sūknis; betonēšanas palīgmateriāli)</t>
  </si>
  <si>
    <t>2-17</t>
  </si>
  <si>
    <t>GRĪDAS</t>
  </si>
  <si>
    <t>2-17-1</t>
  </si>
  <si>
    <t>1.stāvs</t>
  </si>
  <si>
    <t>2-17-2</t>
  </si>
  <si>
    <t>Pamatnes planēšana, blietēšana</t>
  </si>
  <si>
    <t>2-17-3</t>
  </si>
  <si>
    <t>Šķembu pamatne blietējot h=150mm, mehanizēti (šķembas fr-0-32mm)</t>
  </si>
  <si>
    <t>2-17-4</t>
  </si>
  <si>
    <t>Šķembu pamatne blietējot h=770mm, mehanizēti (šķembas fr-0-32mm)</t>
  </si>
  <si>
    <t>2-17-5</t>
  </si>
  <si>
    <t>Smilts aizsargslānis 50mm, izmantojot roku darbu, blīvējot (vidēji rupja smilts)</t>
  </si>
  <si>
    <t>2-17-6</t>
  </si>
  <si>
    <t>Ekstrudētā putupolistirola siltumizolācijas lokšņu ieklāšana grīdas konstrukcijā h=100mm (ekstrudēts putupolistirols XPS 100mm, Slodzes pretestība ≥ 300kPa/m2; λD≤ 0,034 W/mK, palīgmateriāli)</t>
  </si>
  <si>
    <t>2-17-7</t>
  </si>
  <si>
    <t>Celtniecības plēves ieklāšana (celtniecības plēve 200mikroni, palīgmateriāli)</t>
  </si>
  <si>
    <t>2-17-8</t>
  </si>
  <si>
    <t>Stiegrošana ar gatavu armatūras sietu vienā kārtā (armatūras siets8*150*150 B500A;  siešanas stieple, distanceri;  palīgmateriāli)</t>
  </si>
  <si>
    <t>2-17-9</t>
  </si>
  <si>
    <t>Grīdu betonēšana h=100mm (betons C25/30, betona sūknis; betonēšanas palīgmateriāli)</t>
  </si>
  <si>
    <t>2-17-10</t>
  </si>
  <si>
    <t>Rukuma šuvju frēzēšana, blīvēšana (elastīgs, agresīvā vidē noturīgs šuvju hermētiķis PU, putupolietilēna atdure; palīgmateriāli)</t>
  </si>
  <si>
    <t>2-17-11</t>
  </si>
  <si>
    <t xml:space="preserve">Svaigu betona grīdu slīpēšana mehanizēti (virsmas cietinātājs, betona slīpmašīnas noma, palīgmateriāli) </t>
  </si>
  <si>
    <t>2-17-12</t>
  </si>
  <si>
    <t>2-17-13</t>
  </si>
  <si>
    <t>Soļu izolācijas ieklāšana (Putuplasts grīdām EPS , b=30mm, palīgmateriāli)</t>
  </si>
  <si>
    <t>2-17-14</t>
  </si>
  <si>
    <t>2-17-15</t>
  </si>
  <si>
    <t>Stiegrošana ar gatavu armatūras sietu vienā kārtā (armatūras siets6*150*150 B500A;  siešanas stieple, distanceri;  palīgmateriāli)</t>
  </si>
  <si>
    <t>2-17-16</t>
  </si>
  <si>
    <t>Grīdu betonēšana h=60mm (betons C25/30 sīkfrakciju, betona sūknis; betonēšanas palīgmateriāli)</t>
  </si>
  <si>
    <t>2-17-17</t>
  </si>
  <si>
    <t>2-17-18</t>
  </si>
  <si>
    <t xml:space="preserve">Svaigu betona grīdu slīpēšana mehanizēti  (betona slīpmašīnas noma, palīgmateriāli) </t>
  </si>
  <si>
    <t>2-17-19</t>
  </si>
  <si>
    <t>3. stāvs</t>
  </si>
  <si>
    <t>2-17-20</t>
  </si>
  <si>
    <t>Soļu/siltumizolācija ieklāšana (Putuplasts grīdām EPS , kopējias biezums b=350mm, palīgmateriāli)</t>
  </si>
  <si>
    <t>2-17-21</t>
  </si>
  <si>
    <t>2-17-22</t>
  </si>
  <si>
    <t>2-17-23</t>
  </si>
  <si>
    <t>2-17-24</t>
  </si>
  <si>
    <t>Grīdu betonēšana h=70mm (betons C25/30 sīkfrakciju, betona sūknis; betonēšanas palīgmateriāli)</t>
  </si>
  <si>
    <t>2-17-25</t>
  </si>
  <si>
    <t>2-17-26</t>
  </si>
  <si>
    <t xml:space="preserve">Grīdu apdare </t>
  </si>
  <si>
    <t>2-17-27</t>
  </si>
  <si>
    <t>Uzkrāsojamā hidroizolācija 2-3 kārtās (kaučuka bāzes hidroizolācija; blīvējoša stūru lenta; palīgmateriāli)</t>
  </si>
  <si>
    <t>2-17-28</t>
  </si>
  <si>
    <t>Grīdu flīzēšana, ieskaitot šuvju aizdari (1.šķiras akmens masas flīzes RAKO Betonico Matt, izmēri: 598x598x10mm, rektificēts, pretslīde: R10/B, pelēkas, flīžu līme; šuvju mastika; palīgmateriāli)</t>
  </si>
  <si>
    <t>2-17-29</t>
  </si>
  <si>
    <t>Grīdlīstes</t>
  </si>
  <si>
    <t>2-17-30</t>
  </si>
  <si>
    <t>Koka grīdlīstu montāža (krāsota koka grīdlīstes h=80mm, stiprinājumi, skrūves)</t>
  </si>
  <si>
    <t>2-17-31</t>
  </si>
  <si>
    <t>Kājslauķis</t>
  </si>
  <si>
    <t>2-17-32</t>
  </si>
  <si>
    <t>Kājslauķa izbūve (kājslauķis-filca un kasetes tipa sukas strēmeles, palīgmateriāli)</t>
  </si>
  <si>
    <t>2-18</t>
  </si>
  <si>
    <t>SIENAS</t>
  </si>
  <si>
    <t>2-18-1</t>
  </si>
  <si>
    <t>06-00000</t>
  </si>
  <si>
    <t>Ailas aizbūvēšana (keramzītbloki, mūrjava; palīgmateriāli)</t>
  </si>
  <si>
    <t>2-18-2</t>
  </si>
  <si>
    <t>Sienas tips S-1, S-2, S-3, S-4</t>
  </si>
  <si>
    <t>2-18-3</t>
  </si>
  <si>
    <t>08-31000</t>
  </si>
  <si>
    <t>Tērauda karkasa starpsienu 100mm izbūve, izņemot apšūšanu ar ģipškartonu ( akmens vate 100mm λD≤0,036 W/mK , tērauda karkass CW/UW 100mm, amortizācijas lenta, kniedes, skrūves, dībeļi, blīvēšanas mastika, palīgmateriāli)</t>
  </si>
  <si>
    <t>2-18-4</t>
  </si>
  <si>
    <t>Sienas tips S-5</t>
  </si>
  <si>
    <t>2-18-5</t>
  </si>
  <si>
    <t>Tērauda karkasa starpsienu 50mm izbūve, izņemot apšūšanu ar ģipškartonu ( akmens vate 50mm λD≤0,036 W/mK , tērauda karkass CW/UW 50mm, amortizācijas lenta, kniedes, skrūves, dībeļi, blīvēšanas mastika, palīgmateriāli)</t>
  </si>
  <si>
    <t>2-18-6</t>
  </si>
  <si>
    <t xml:space="preserve">Ģipškartona sienas konstrukcija virs pirmā 
stāva vitrīnām VT-20, VT-21 </t>
  </si>
  <si>
    <t>2-18-7</t>
  </si>
  <si>
    <t>Tērauda karkasa starpsienu 200mm izbūve, izņemot apšūšanu ar ģipškartonu ( akmens vate 100+100mm λD≤0,036 W/mK , dubults tērauda karkass CD/UD+CD/UD 200mm, amortizācijas lenta, kniedes, skrūves, dībeļi, blīvēšanas mastika, palīgmateriāli)</t>
  </si>
  <si>
    <t>2-18-8</t>
  </si>
  <si>
    <t>Sienas tips S-6</t>
  </si>
  <si>
    <t>2-18-9</t>
  </si>
  <si>
    <t>Keramzītbloku mūris 250mm (Keramzītbloku mūris b=250mm, 5MPa; stiegrojums, mūrjava; palīgmateriāli)</t>
  </si>
  <si>
    <t>2-18-10</t>
  </si>
  <si>
    <t>Sienas tips S-7, S-7*</t>
  </si>
  <si>
    <t>2-18-11</t>
  </si>
  <si>
    <t>Keramzītbloku mūris 200mm (Keramzītbloku mūris b=200mm, 5MPa; stiegrojums, mūrjava; palīgmateriāli)</t>
  </si>
  <si>
    <t>2-18-12</t>
  </si>
  <si>
    <t>Sienas tips AS-4</t>
  </si>
  <si>
    <t>2-18-13</t>
  </si>
  <si>
    <t>Sendvičpaneļu montāža ieskaitot atbalsta u profilus, cokola lāseņus un nosedzošos papildelementus iekšpusē un ārpusē (fasāžu sendvičpaneļi, U≤0,15W/m²-K. Paneļa biezums 140mm; ugunsreakcijas klase B-s1,d0, atbalsta U profili, hermētiķi, skrūves un stiprinājumi; blīvlenta, iepriekš izgatavoti papildelementi un lāseņi no krāsota skārda t=0,5mm, palīgmateriāli)</t>
  </si>
  <si>
    <t>2-18-14</t>
  </si>
  <si>
    <t>Sienu apšuvumi un apdare</t>
  </si>
  <si>
    <t>2-18-15</t>
  </si>
  <si>
    <t>10-02000</t>
  </si>
  <si>
    <t>Iekšsienu virsmu attīrīšana - esošās krāsas matēšana, gruntēšana, apmešana ar ģipša bāzes apmetumu (zemapmetuma grunts minerālām virsmām iekšdarbiem, ģipša bāzes apmetums, stiklašķiedras armējošais siets, palīgmateriāli)</t>
  </si>
  <si>
    <t>2-18-16</t>
  </si>
  <si>
    <t>08-33000</t>
  </si>
  <si>
    <t>Sienu apšūšana 2 kārtās ar mitrumizturīga ģipškartona loksnēm (riģipsis GKBI, skrūves, šuvju tepe, sietlenta šuvēm, blīvēšanas mastika, palīgmateriāli)</t>
  </si>
  <si>
    <t>2-18-17</t>
  </si>
  <si>
    <t>Sienu apšūšana 2 kārtās ar standarta ģipškartona loksnēm (riģipsis GKB, skrūves, šuvju tepe, sietlenta šuvēm, blīvēšanas mastika, palīgmateriāli)</t>
  </si>
  <si>
    <t>2-18-18</t>
  </si>
  <si>
    <t>Sienu apšūšana 1 kārtā ar standarta ģipškartona loksnēm (riģipsis GKB, skrūves, šuvju tepe, sietlenta šuvēm, blīvēšanas mastika, palīgmateriāli)</t>
  </si>
  <si>
    <t>2-18-19</t>
  </si>
  <si>
    <t>Sienu apšūšana 1 kārtā ar paaugstinātas ugunsnoturības un akustikas ģipškartona loksnēm (riģipsis GKFI, skrūves, šuvju tepe, sietlenta šuvēm, blīvēšanas mastika, palīgmateriāli)</t>
  </si>
  <si>
    <t>2-18-20</t>
  </si>
  <si>
    <t>Sienu apšūšana 2 kārtās ar paaugstinātas ugunsnoturības ģipškartona loksnēm (riģipsis GKF, skrūves, šuvju tepe, sietlenta šuvēm, blīvēšanas mastika, palīgmateriāli)</t>
  </si>
  <si>
    <t>2-18-21</t>
  </si>
  <si>
    <t>2-18-22</t>
  </si>
  <si>
    <t>10-10000</t>
  </si>
  <si>
    <t>Sienu flīzēšana ieskaitot šuvju aizdari (gruntskrāsa,  1.šķiras akmens masas flīzes RAKO Betonico Matt (vai ekvavalents), Izmērs: 598x598x10mm; Biezums: 10mmv; flīžu līme, šuvju mastika, krustiņi, palīgmateriāli)</t>
  </si>
  <si>
    <t>2-18-23</t>
  </si>
  <si>
    <t>08-34000</t>
  </si>
  <si>
    <t>Sienu gruntēšana, špaktelēšana, slīpēšana (dziļā grunts minerālām virsmām, universāla smalkgraudaina špakteļmasa, špakteļmasa šuvēm, šuvju siets, smilšpapīrs; palīgmateriāli)</t>
  </si>
  <si>
    <t>2-18-24</t>
  </si>
  <si>
    <t>10-05000</t>
  </si>
  <si>
    <t>Sienu krāsošana 2-3 reizes ar ūdens bāzes krāsu (viegli kopjama, tonēta ūdens dispersijas akrilāta krāsa, ūdens bāzes gruntskrāsa; palīgmateriāli)</t>
  </si>
  <si>
    <t>2-18-25</t>
  </si>
  <si>
    <t>01-00000</t>
  </si>
  <si>
    <t>Pastatņu īre, montāža, demontāža</t>
  </si>
  <si>
    <t>2-18-26</t>
  </si>
  <si>
    <t>Ailas</t>
  </si>
  <si>
    <t>2-18-27</t>
  </si>
  <si>
    <t>Ailu attīrīšana no esošās ūdens bāzes krāsas (ja nepieciešams), virsmas matēšana (palīgmateriāli)</t>
  </si>
  <si>
    <t>2-18-28</t>
  </si>
  <si>
    <t>Ailu gruntēšana un krāsošana ar ūdens bāzes krāsu (balta, matēta, viegli kopjama, ūdens dispersijas akrilāta krāsa, ūdens bāzes gruntskrāsa; palīgmateriāli)</t>
  </si>
  <si>
    <t>2-19</t>
  </si>
  <si>
    <t>GRIESTI</t>
  </si>
  <si>
    <t>2-19-1</t>
  </si>
  <si>
    <t xml:space="preserve">Piekaramie akustiskie griesti </t>
  </si>
  <si>
    <t>2-19-2</t>
  </si>
  <si>
    <t>Nesošā tērauda karkasa montāža, solis 900/600mm (CD profili t=0,6mm, UD profili t=0,6mm, U distanceri, profilu šķērssavienotāji, enkuriekares, iekares cilpas, skrūves, dībeļi, amortizācijas lenta, kniedes, montāžas palīgmateriāli)</t>
  </si>
  <si>
    <t>2-19-3</t>
  </si>
  <si>
    <t>Griestu plātņu montāža (CEWOOD vai ekvivalents dekoratīvās akustiskās fibrolīta plāksnes 1200/600x600x25 (skaida 1,5mm) b=25mm,  krāsotas pašgriezošās skrūves 50x4,5mm ar platu galvu, montāžas palīgmateriāli)</t>
  </si>
  <si>
    <t>2-19-4</t>
  </si>
  <si>
    <t>10-0000</t>
  </si>
  <si>
    <t>Griestu gruntēšana, špaktelēšana, slīpēšana veidojot nelīdzenu paneļa virsmu (dziļā grunts minerālām virsmām, universāla smalkgraudaina špakteļmasa, smilšpapīrs; blīvēšanas mastika, sietlenta, al stūra šinas, palīgmateriāli)</t>
  </si>
  <si>
    <t>2-19-5</t>
  </si>
  <si>
    <t>Griestu krāsošana 2-3 reizes ar ūdens bāzes krāsu (matēta, viegli kopjama, tonēta ūdens dispersijas akrilāta krāsa, ūdens bāzes gruntskrāsa; palīgmateriāli)</t>
  </si>
  <si>
    <t>2-19-6</t>
  </si>
  <si>
    <t>2-19-7</t>
  </si>
  <si>
    <t>Telpas Nr. 13 griesti</t>
  </si>
  <si>
    <t>2-19-8</t>
  </si>
  <si>
    <t>Griestu un sienu gruntēšana (dziļumgrunts; palīgmateriāli)</t>
  </si>
  <si>
    <t>2-19-9</t>
  </si>
  <si>
    <t>Griestu siltināšana ar akmens vates lamellām b=100mm, tai skaitā vertikālās plaknes pa perimetru (gruntētas akmens vates lamellas 100mm, λD≤0,037 (W/mK) , līmjava ; palīgmateriāli)</t>
  </si>
  <si>
    <t>2-20</t>
  </si>
  <si>
    <t>ESOŠO KĀPŅU ATJAUNOŠANA</t>
  </si>
  <si>
    <t>2-20-1</t>
  </si>
  <si>
    <t>Margas</t>
  </si>
  <si>
    <t>2-20-2</t>
  </si>
  <si>
    <t>10-09053</t>
  </si>
  <si>
    <t>Esošo kāpņu telpu metāla margu vienkāršota mehāniska attīrīšana, gruntēšana un krāsošana 2-3 reizes (alkīda gruntskrāsa, tonēta alkīda krāsa, slīpripas, palīgmateriāli)</t>
  </si>
  <si>
    <t>2-20-3</t>
  </si>
  <si>
    <t>Kāpņu laidu un kāpņu laukumiņu apkšējās virsmas</t>
  </si>
  <si>
    <t>2-20-4</t>
  </si>
  <si>
    <t>Balsinājuma notīrīšana</t>
  </si>
  <si>
    <t>2-20-5</t>
  </si>
  <si>
    <t>Griestu gruntēšana, plaisu hermetizēšana, špaktelēšana, slīpēšana (dziļā grunts minerālām virsmām, universāla smalkgraudaina špakteļmasa, smilšpapīrs; šuvju tepe, blīvēšanas mastika, sietlenta,  palīgmateriāli)</t>
  </si>
  <si>
    <t>2-20-6</t>
  </si>
  <si>
    <t>Griestu krāsošana 2-3 reizes ar ūdens bāzes krāsu (matēta, balta ūdens dispersijas akrilāta krāsa, ūdens bāzes gruntskrāsa; palīgmateriāli)</t>
  </si>
  <si>
    <t>2-20-7</t>
  </si>
  <si>
    <t>Pastatņu īre, montāža un demontāža</t>
  </si>
  <si>
    <t>2-20-8</t>
  </si>
  <si>
    <t>Pakāpieni un starplaukumi</t>
  </si>
  <si>
    <t>2-20-9</t>
  </si>
  <si>
    <t>Virsmas sagatavošana: slīpēšana, atputekļošana</t>
  </si>
  <si>
    <t>2-20-10</t>
  </si>
  <si>
    <t xml:space="preserve">Pakāpienu, starplaukumu gruntēšana (Epoksīda divkomponemtu sastāvs 0,4g/m², palīgmateriāli) </t>
  </si>
  <si>
    <t>2-20-11</t>
  </si>
  <si>
    <t xml:space="preserve">Atsevišķu robu, izdrupumu špaktelēšana ar cementa bāzes špakteļmasu </t>
  </si>
  <si>
    <t>2-20-12</t>
  </si>
  <si>
    <t>05-30500</t>
  </si>
  <si>
    <t>Pamatslāņa krāsojums (Epoksīda divkomponemtu sastāvs 0,2kg/m²; palīgmateriāli)</t>
  </si>
  <si>
    <t>2-20-13</t>
  </si>
  <si>
    <t>Krāsojuma nostiprināšana 1. kārta (Epoksīda divkomponemtu sastāvs 0,4kg/m²; palīgmateriāli)</t>
  </si>
  <si>
    <t>2-20-14</t>
  </si>
  <si>
    <t>Krāsojuma nostiprināšana 2. kārta (Epoksīda divkomponemtu sastāvs 0,3kg/m²; palīgmateriāli)</t>
  </si>
  <si>
    <t>2-20-15</t>
  </si>
  <si>
    <t>Pirmā un pēdējā laida pakāpiena marķēšana ar lentu (pašlīmējoša, abrazīva pretslīdes lenta 50mm ar dzeltenu/melnu marķējumu)</t>
  </si>
  <si>
    <t>2-21</t>
  </si>
  <si>
    <t>INTERJERA UN CITI ELEMENTI</t>
  </si>
  <si>
    <t>2-21-1</t>
  </si>
  <si>
    <t>Esošo interjera elementu režģoti vārti, vārtu žalūzijas atjaunošana un uzstādīšana (elementu mehāniska attīrīšana, gruntēšana un krāsošana 2-3 reizes alkīda gruntskrāsa, tonēta alkīda krāsa, slīpripas, stiprinājumi pie grīdas, sienas, tērauda kvc. 70x70x2mm l=8m, palīgmateriāli)</t>
  </si>
  <si>
    <t>2-21-2</t>
  </si>
  <si>
    <t>Stikla bloku montāža (stikla bloki 190x190x80mm, stikla bloku līme, palīgmateriāli)</t>
  </si>
  <si>
    <t>2-21-3</t>
  </si>
  <si>
    <t>Letes montāža 1. stāvā (līmētā koka lete, siprinājumi, palīgmateriāli)</t>
  </si>
  <si>
    <t>2-21-4</t>
  </si>
  <si>
    <t>Karoga turētāja montāža pie ārsienas (tērauda karoga turētājs, stiprinājumi, skrūves, dībeļi, paligmateriāli)</t>
  </si>
  <si>
    <t>2-21-5</t>
  </si>
  <si>
    <t>Ēkas numura montāža pie ārsienas (Metāla ēkas numurs, stiprinājumi, skrūves, dībeļi, paligmateriāli)</t>
  </si>
  <si>
    <t>2-21-6</t>
  </si>
  <si>
    <t xml:space="preserve">
Žalūzijtipa žoga montāža (krāsots metāla žogs h-1,8m, žoga stabi metāla 60x40x1800mm, cepures, vārti ar brīvo atvērmu 0,9m, stiprinājumu komplekts, palīgmateriāli)</t>
  </si>
  <si>
    <t>Lokālā tāme Nr.3</t>
  </si>
  <si>
    <t>Tāme sastādīta 2024.gada tirgus cenās,pamatojoties uz GP,TS daļas rasējumiem.</t>
  </si>
  <si>
    <t>Tāme sastādīta 2024. gada ___._________________</t>
  </si>
  <si>
    <t>3-1</t>
  </si>
  <si>
    <t>Sagatavošanas darbi</t>
  </si>
  <si>
    <t>3-1-1</t>
  </si>
  <si>
    <t>35-00000</t>
  </si>
  <si>
    <t>Izpilddokumentācijas sagatavošana</t>
  </si>
  <si>
    <t>3-1-2</t>
  </si>
  <si>
    <t>Mobilizācija un sagatavošanās būvdarbu veikšanai</t>
  </si>
  <si>
    <t>3-1-3</t>
  </si>
  <si>
    <t xml:space="preserve">Satiksmes organizācija būvdarbu laikā </t>
  </si>
  <si>
    <t>3-1-4</t>
  </si>
  <si>
    <t>Uzmērīšana un nospraušana</t>
  </si>
  <si>
    <t>3-1-5</t>
  </si>
  <si>
    <t>Koku ciršana un celmu laušana,  kokmateriālus nododot zemes īpašniekam, atteikuma gadījumā aizvest uz Būvuzņēmēja atbērtni</t>
  </si>
  <si>
    <t>3-1-6</t>
  </si>
  <si>
    <t>Koku aizsardzība būvdarbu laikā (atb. DOP)</t>
  </si>
  <si>
    <r>
      <t xml:space="preserve">Grants seguma demontāža </t>
    </r>
    <r>
      <rPr>
        <sz val="11"/>
        <rFont val="Calibri"/>
        <family val="2"/>
        <charset val="186"/>
        <scheme val="minor"/>
      </rPr>
      <t>un utilizācija, hvid 15cm</t>
    </r>
  </si>
  <si>
    <r>
      <t>m</t>
    </r>
    <r>
      <rPr>
        <vertAlign val="superscript"/>
        <sz val="11"/>
        <rFont val="Calibri"/>
        <family val="2"/>
        <charset val="186"/>
        <scheme val="minor"/>
      </rPr>
      <t>3</t>
    </r>
  </si>
  <si>
    <t>Esošā žoga saudzīga demontāža un nogādāšna pasūtītāja norādītajā vietā.</t>
  </si>
  <si>
    <t>3-2</t>
  </si>
  <si>
    <t>Zemes darbi (ceļi, laukumu)</t>
  </si>
  <si>
    <t>3-2-1</t>
  </si>
  <si>
    <t xml:space="preserve">Zemes klātnes ierakuma būvniecība, t.sk. Materiāli būvbedru sienu nostiprināšanai (ja nepieciešams), grunti aizvedot uz Būvuzņēmēja atbērtni </t>
  </si>
  <si>
    <t>3-3</t>
  </si>
  <si>
    <r>
      <t>Brauktuves seguma izbūve (</t>
    </r>
    <r>
      <rPr>
        <sz val="11"/>
        <color rgb="FF000000"/>
        <rFont val="Calibri"/>
        <family val="2"/>
        <charset val="186"/>
        <scheme val="minor"/>
      </rPr>
      <t>bruģis bez fāzes)</t>
    </r>
  </si>
  <si>
    <t>3-3-1</t>
  </si>
  <si>
    <t>Betona bruģa bez fāzes seguma izbūve, h=6cm</t>
  </si>
  <si>
    <r>
      <t>m</t>
    </r>
    <r>
      <rPr>
        <vertAlign val="superscript"/>
        <sz val="11"/>
        <color indexed="8"/>
        <rFont val="Calibri"/>
        <family val="2"/>
        <charset val="186"/>
        <scheme val="minor"/>
      </rPr>
      <t>2</t>
    </r>
  </si>
  <si>
    <t>3-3-2</t>
  </si>
  <si>
    <t>Minerālmateriālu izsiju izlīdzinošais slānis fr.(2/8), h(vid)=3...5cm</t>
  </si>
  <si>
    <t>3-3-3</t>
  </si>
  <si>
    <r>
      <t>Minerālmateriālu maisījums 0/45, h=10cm, AADT</t>
    </r>
    <r>
      <rPr>
        <vertAlign val="subscript"/>
        <sz val="11"/>
        <rFont val="Calibri"/>
        <family val="2"/>
        <charset val="186"/>
        <scheme val="minor"/>
      </rPr>
      <t xml:space="preserve"> j,smagie</t>
    </r>
    <r>
      <rPr>
        <sz val="11"/>
        <rFont val="Calibri"/>
        <family val="2"/>
        <charset val="186"/>
        <scheme val="minor"/>
      </rPr>
      <t xml:space="preserve"> &lt;100</t>
    </r>
  </si>
  <si>
    <t>3-3-4</t>
  </si>
  <si>
    <r>
      <t>Minerālmateriālu maisījums 0/56, h=15cm, AADT</t>
    </r>
    <r>
      <rPr>
        <vertAlign val="subscript"/>
        <sz val="11"/>
        <rFont val="Calibri"/>
        <family val="2"/>
        <charset val="186"/>
        <scheme val="minor"/>
      </rPr>
      <t xml:space="preserve"> j,smagie</t>
    </r>
    <r>
      <rPr>
        <sz val="11"/>
        <rFont val="Calibri"/>
        <family val="2"/>
        <charset val="186"/>
        <scheme val="minor"/>
      </rPr>
      <t xml:space="preserve"> &lt;100, izbūvēt vairākās kartās</t>
    </r>
  </si>
  <si>
    <t>3-3-5</t>
  </si>
  <si>
    <t>Drenējošā kārta, kf&gt;1m/dnn, h=30cm (≥60MPa)</t>
  </si>
  <si>
    <t>3-4</t>
  </si>
  <si>
    <r>
      <t>Brauktuves seguma izbūve (</t>
    </r>
    <r>
      <rPr>
        <sz val="11"/>
        <color rgb="FF000000"/>
        <rFont val="Calibri"/>
        <family val="2"/>
        <charset val="186"/>
        <scheme val="minor"/>
      </rPr>
      <t>klinker)</t>
    </r>
  </si>
  <si>
    <t>3-4-1</t>
  </si>
  <si>
    <t>Klinker bruģa seguma izbūve</t>
  </si>
  <si>
    <t>3-4-2</t>
  </si>
  <si>
    <t>3-4-3</t>
  </si>
  <si>
    <t>3-4-4</t>
  </si>
  <si>
    <t>3-4-5</t>
  </si>
  <si>
    <t>3-5</t>
  </si>
  <si>
    <r>
      <t>Brauktuves seguma izbūve (</t>
    </r>
    <r>
      <rPr>
        <sz val="11"/>
        <color rgb="FF000000"/>
        <rFont val="Calibri"/>
        <family val="2"/>
        <charset val="186"/>
        <scheme val="minor"/>
      </rPr>
      <t>eko bruģis)</t>
    </r>
  </si>
  <si>
    <t>3-5-1</t>
  </si>
  <si>
    <t>Esošā eko bruģa demontāža un izbūve, dobumu aizpildīšana. Neizbūvēto eko bruģi nogādāt pāsūtītāja norādītajā vietā.</t>
  </si>
  <si>
    <t>3-5-2</t>
  </si>
  <si>
    <t>3-5-3</t>
  </si>
  <si>
    <t>3-5-4</t>
  </si>
  <si>
    <t>3-5-5</t>
  </si>
  <si>
    <t>3-6</t>
  </si>
  <si>
    <t>Taktīlās joslas izbūve</t>
  </si>
  <si>
    <t>3-6-1</t>
  </si>
  <si>
    <t>Taktīlas joslas izbūve ar betona bruģa segumu. Bruģa virsams reljefs - pumpas, joslas. Krāsa - dzeltena</t>
  </si>
  <si>
    <t>3-7</t>
  </si>
  <si>
    <t>Konstrukcijas</t>
  </si>
  <si>
    <t>3-7-1</t>
  </si>
  <si>
    <t>Cementbetona apmaļu 100x22x15 izbūve uz betona C30/37 un šķembu pamata h=15cm</t>
  </si>
  <si>
    <t xml:space="preserve">m </t>
  </si>
  <si>
    <t>3-7-2</t>
  </si>
  <si>
    <t>Cementbetona apmaļu 100x20x8 izbūve uz betona C30/37 un šķembu pamata h=15cm</t>
  </si>
  <si>
    <t>3-8</t>
  </si>
  <si>
    <t>ACO drain līnijveida kanāls</t>
  </si>
  <si>
    <t>3-8-1</t>
  </si>
  <si>
    <t>ACO drain līnijveida polimērbetona kanāla ar nerūsējoša tērauda resti, 2 gala noslēgiem, 3gb.  pievienojumiem OD110 ar smilšu ķērāju, gružu spaini un sifonu,  izbūve uz betona C30/37 un šķembu pamata h=15cm</t>
  </si>
  <si>
    <t>3-9</t>
  </si>
  <si>
    <t>Zemē daļēji iedziļinātais konteiners</t>
  </si>
  <si>
    <t>3-9-1</t>
  </si>
  <si>
    <t xml:space="preserve">Būvbedru rakšana  mehanizēti </t>
  </si>
  <si>
    <t>3-9-2</t>
  </si>
  <si>
    <t>Būvbedru rakšana  izmantojot roku darbu</t>
  </si>
  <si>
    <t>3-9-3</t>
  </si>
  <si>
    <t>Noraktās/neizstrādātās grunts utilizēšana</t>
  </si>
  <si>
    <t>3-9-4</t>
  </si>
  <si>
    <t>Minerālmateriālu maisījums pabērums blietējot h=900mm, izmantojot roku darbu (fr-0-16mm)</t>
  </si>
  <si>
    <t>3-9-5</t>
  </si>
  <si>
    <t>Minerālmateriālu maisījums pabērums blietējot h=500mm, izmantojot roku darbu (fr-16-32mm)</t>
  </si>
  <si>
    <t>3-9-6</t>
  </si>
  <si>
    <t>Minerālmateriālu maisījums pabērums blietējot h=50mm, izmantojot roku darbu (fr-0-16mm)</t>
  </si>
  <si>
    <t>3-10</t>
  </si>
  <si>
    <t>Labiekārtojums</t>
  </si>
  <si>
    <t>3-10-1</t>
  </si>
  <si>
    <t>31-00000</t>
  </si>
  <si>
    <t>Intigrētā dārza ODK113-5 montāža (Mobila risinājuma integrētais dārzs ar soliem. Tērauda lokšņu metāls biezumā 3 mm un 5 mm.
Tērauda pamatnes konstrukcija no Cor-Ten rūsināta metāla. Sēdvirsmas -  individuāli tonēts FSC® skuju koks izmērā 70 mm x 145 mm vai 70 mm x 70 mm. Izmēri: 3,0 x1,5 x 0,87(h) m, t. Sk. Visi nepieciešamie materiāli)</t>
  </si>
  <si>
    <t>3-10-2</t>
  </si>
  <si>
    <t>Puķu kastes ODK081 motāža (Kvadrāta formas metāla augu konteiners- puķu kaste ar konstrukcijā iestrādātu papildus siltinājumu augu sakņu sistēmas aizsardzībai ziemas sezonā, no Cor-Ten rūsināta metāla.Izmēri: 1,0 x1,1 x 1,05(h) m. t. Sk. Visi nepieciešamie materiāli)</t>
  </si>
  <si>
    <t>3-10-3</t>
  </si>
  <si>
    <t>Robusta sola ODK056-16 montāža (L formas parka sols ar atzveltnēm. Sēdvirsmu platums 600 mm. Sēdvirsmas elementu izmēri 70 mm x 145 mm (platums x augstums). Sēdvirsma individuāli tonēts FSC® skuju koks. Metāla konstrukcijas 8 mm un 5 mm tērauda metāls. Metāla konstrukciju nobeiguma apstrāde- Cor-Ten rūsināts.  t. Sk. Visi nepieciešamie materiāli)</t>
  </si>
  <si>
    <t>3-10-4</t>
  </si>
  <si>
    <r>
      <t>Atkritumu urnas ODK058-17 montāža (</t>
    </r>
    <r>
      <rPr>
        <sz val="11"/>
        <color rgb="FF000000"/>
        <rFont val="Calibri"/>
        <family val="2"/>
        <charset val="186"/>
        <scheme val="minor"/>
      </rPr>
      <t>Hardwood atkritumu tvertne. Metāla detaļu nobeiguma apstrāde- Cor-Ten rūsināts, koka detaļas no pārstrādāta tropu dzelzskoka. Izmēri: 0,34 x0,34 x 0,9(h) m.  t. Sk. Visi nepieciešamie materiāli)</t>
    </r>
  </si>
  <si>
    <t>3-10-5</t>
  </si>
  <si>
    <t>Radiālā sola montāža (Individuāla risinājuma radiālais sols no savietojamiem elementiem R burta formā. Sēdvirsmas elementi 40 mm biezumā ar pielāgotu platumu zem leņķa sola konstrukcijas rādiusam. Sēdvirsma- individuāli tonēts FSC® sertificēts skuju koks. 
Metāla konstrukcijas 8 mm un 5 mm tērauda metāls. Metāla konstrukciju nobeiguma apstrāde- Cor-Ten rūsināts. t. Sk. Visi nepieciešamie materiāli)</t>
  </si>
  <si>
    <t>3-10-6</t>
  </si>
  <si>
    <r>
      <t>Velo novietnes LN 0006 montāža (Trīsstūra veida velo nojume garums 3850mm (moduļveida). Metāla rāmis no profilcaurulēm 120x50x3mm, 80x40x3mm, apstrādāts ar pulverkrāsas cinka grunti, krāsots pulverkrāsā RAL 9005. Rāmja elementi saskrūvējami ar bultskrūvēm. laminēts rūdīts stikls 6+6mm, velo novietnes pamati - betons C30/37 XC3;XF2 1,6m</t>
    </r>
    <r>
      <rPr>
        <vertAlign val="superscript"/>
        <sz val="11"/>
        <color rgb="FF000000"/>
        <rFont val="Calibri"/>
        <family val="2"/>
        <charset val="186"/>
        <scheme val="minor"/>
      </rPr>
      <t>3</t>
    </r>
    <r>
      <rPr>
        <sz val="11"/>
        <color indexed="8"/>
        <rFont val="Calibri"/>
        <family val="2"/>
        <charset val="186"/>
        <scheme val="minor"/>
      </rPr>
      <t>, veidņu montāža/demontāža 9,28m</t>
    </r>
    <r>
      <rPr>
        <vertAlign val="superscript"/>
        <sz val="11"/>
        <color rgb="FF000000"/>
        <rFont val="Calibri"/>
        <family val="2"/>
        <charset val="186"/>
        <scheme val="minor"/>
      </rPr>
      <t>3</t>
    </r>
    <r>
      <rPr>
        <sz val="11"/>
        <color indexed="8"/>
        <rFont val="Calibri"/>
        <family val="2"/>
        <charset val="186"/>
        <scheme val="minor"/>
      </rPr>
      <t>, stiegrojums 72kg, šķembu pabērums blietējot h=150mm 0,5 m</t>
    </r>
    <r>
      <rPr>
        <vertAlign val="superscript"/>
        <sz val="11"/>
        <color rgb="FF000000"/>
        <rFont val="Calibri"/>
        <family val="2"/>
        <charset val="186"/>
        <scheme val="minor"/>
      </rPr>
      <t>3</t>
    </r>
    <r>
      <rPr>
        <sz val="11"/>
        <color indexed="8"/>
        <rFont val="Calibri"/>
        <family val="2"/>
        <charset val="186"/>
        <scheme val="minor"/>
      </rPr>
      <t xml:space="preserve">  t. Sk. visi nepieciešamie materiāli, zemes darbi)</t>
    </r>
  </si>
  <si>
    <t>3-10-7</t>
  </si>
  <si>
    <t>Regulāras formas Cor-ten apmale (Stacionāri montējama atbalsta siena h=0,5m, elementi izgatavoti no tērauda loksnēm. Tērauda lokšņu metāls biezumā 3 mm un 5 mm. Metāla konstrukciju nobeiguma apstrāde- Cor-Ten rūsināts. t. Sk. Visi nepieciešamie materiāli)</t>
  </si>
  <si>
    <t>3-10-8</t>
  </si>
  <si>
    <t>Liektas formas Cor-ten apmale (Stacionāri montējama atbalsta siena  r=0,9m, h=0,5m, elementi izgatavoti no tērauda loksnēm. Tērauda lokšņu metāls biezumā 3 mm un 5 mm. Metāla konstrukciju nobeiguma apstrāde- Cor-Ten rūsināts. t. Sk. Visi nepieciešamie materiāli)</t>
  </si>
  <si>
    <t>3-10-9</t>
  </si>
  <si>
    <t>Koki</t>
  </si>
  <si>
    <t>3-10-10</t>
  </si>
  <si>
    <t>Holandes liepas 'Pallida' Tilia stādīšana (Holandes liepa 'Pallida' Tilia, stāda izmēri - stumbra apkm. 1m augstumā - 14-16cm, sakņu sistēma - K, stādot kokus nogāzē, sakņu kamolu nostiprināt ar enkuriem, ievietot laistīšanas cauruli, t. sk. visi nepieciešamie materiāli)</t>
  </si>
  <si>
    <t>3-10-11</t>
  </si>
  <si>
    <t>Ogu ābeles stādīšana (Ogu ābele, stāda izmēri -  h -1,5m, sakņu sistēma - c8, t. sk. visi nepieciešamie materiāli)</t>
  </si>
  <si>
    <t>3-10-12</t>
  </si>
  <si>
    <t>Košumkrūmi</t>
  </si>
  <si>
    <t>3-10-13</t>
  </si>
  <si>
    <t>Iegrieztā stefanandra stādīšana (iegrieztā stefanandra, stāda izmēri h 0,2- 0,3m, sakņu sistēma - c5, t. sk. visi nepieciešamie materiāli)</t>
  </si>
  <si>
    <t>3-10-14</t>
  </si>
  <si>
    <t>Pīlādžlapu sorbārija stādīšana (pīlādžlapu sorbārija, stāda izmēri h 0,3- 0,4m, sakņu sistēma - c3,  t. sk. visi nepieciešamie materiāli)</t>
  </si>
  <si>
    <t>3-10-15</t>
  </si>
  <si>
    <t>Dammera klintene stādīšana (dammera klintene, stāda izmēri h 0,1m, sakņu sistēma - c3,  t. sk. visi nepieciešamie materiāli)</t>
  </si>
  <si>
    <t>3-10-16</t>
  </si>
  <si>
    <t>Forčuna segliņa stādīšana Forčuna segliņš, stāda izmēri h 0,1m, sakņu sistēma - c2,  t. sk. visi nepieciešamie materiāli)</t>
  </si>
  <si>
    <t>3-10-17</t>
  </si>
  <si>
    <t xml:space="preserve">Dobes ierīkošana, izmantojot pievestu augu zemi </t>
  </si>
  <si>
    <t>3-10-18</t>
  </si>
  <si>
    <t xml:space="preserve">Mulčas uzbēršana dobēs </t>
  </si>
  <si>
    <t>3-11</t>
  </si>
  <si>
    <t>TRIBĪNES</t>
  </si>
  <si>
    <t>3-11-1</t>
  </si>
  <si>
    <t>Auglīgās zemes virskārtas norakšana h, vidēji=0,20m, Noraktās auglīgās zemes iekraušana pašizgāzējos un transportēšana uz atbērtni attālumā līdz 500m</t>
  </si>
  <si>
    <t>3-11-2</t>
  </si>
  <si>
    <t>3-11-3</t>
  </si>
  <si>
    <t>3-11-4</t>
  </si>
  <si>
    <t>3-11-5</t>
  </si>
  <si>
    <t>3-11-6</t>
  </si>
  <si>
    <t>3-11-7</t>
  </si>
  <si>
    <t>3-11-8</t>
  </si>
  <si>
    <t>3-11-9</t>
  </si>
  <si>
    <t>Vertikālā hidroizolācija (bituma mastika, palīgmateriāli)</t>
  </si>
  <si>
    <t>3-11-10</t>
  </si>
  <si>
    <t>Noraktās/neizstrādātās grunts utilizēšna</t>
  </si>
  <si>
    <t>3-11-11</t>
  </si>
  <si>
    <t>Ietves segas atjaunošana salaiduma posmā ar betona bruģakmens segumu</t>
  </si>
  <si>
    <t>3-11-12</t>
  </si>
  <si>
    <t>Esošā betona bruģakmens demontāža, attīrīšana un glabāšana līdz atkārtotai izbūvei</t>
  </si>
  <si>
    <r>
      <t>m</t>
    </r>
    <r>
      <rPr>
        <vertAlign val="superscript"/>
        <sz val="11"/>
        <rFont val="Calibri"/>
        <family val="2"/>
        <charset val="186"/>
        <scheme val="minor"/>
      </rPr>
      <t>2</t>
    </r>
  </si>
  <si>
    <t>3-11-13</t>
  </si>
  <si>
    <t>Seguma pamata kārtu blīvēšana un profilēšana</t>
  </si>
  <si>
    <t>3-11-14</t>
  </si>
  <si>
    <t>Minerālmateriālu izsiju (fr.2/8) izlīdzinošā slāņa izbūve, h(vid)=3cm</t>
  </si>
  <si>
    <t>3-11-15</t>
  </si>
  <si>
    <t>Demontētā bruģakmens atkārtota izbūve</t>
  </si>
  <si>
    <t>3-12</t>
  </si>
  <si>
    <t>ATBALSTSIENA</t>
  </si>
  <si>
    <t>3-12-1</t>
  </si>
  <si>
    <t>Auglīgās zemes virskārtas norakšana h, vidēji=0,20m, noraktās auglīgās zemes atkārtoti izmantošana objektā</t>
  </si>
  <si>
    <t>3-12-2</t>
  </si>
  <si>
    <t>3-12-3</t>
  </si>
  <si>
    <t>3-12-4</t>
  </si>
  <si>
    <t>3-12-5</t>
  </si>
  <si>
    <t>3-12-6</t>
  </si>
  <si>
    <t>3-12-7</t>
  </si>
  <si>
    <t>3-12-8</t>
  </si>
  <si>
    <t>Betonēšana (betons C30/37 XC3;XF2 (sīkfrakciju), betona sūknis; betonēšanas palīgmateriāli)</t>
  </si>
  <si>
    <t>3-12-9</t>
  </si>
  <si>
    <t>3-12-10</t>
  </si>
  <si>
    <t>3-12-11</t>
  </si>
  <si>
    <t>3-12-12</t>
  </si>
  <si>
    <t>3-12-13</t>
  </si>
  <si>
    <t>3-12-14</t>
  </si>
  <si>
    <t>MARGAS</t>
  </si>
  <si>
    <t>Lokālā tāme Nr. 4</t>
  </si>
  <si>
    <t>Tāme sastādīta 2024.gada tirgus cenās,pamatojoties uz UATS daļas rasējumiem.</t>
  </si>
  <si>
    <t>Tāme sastādīta 2024. gada ___._______________</t>
  </si>
  <si>
    <t>4-1</t>
  </si>
  <si>
    <t>UATS SISTĒMA</t>
  </si>
  <si>
    <t>4-1-1</t>
  </si>
  <si>
    <t>19-00000</t>
  </si>
  <si>
    <t>Adrešu ugunsdrošības panelis iRIS8 (1-4) L-S, EN54-2/4, Teletek, iRIS8 (1-4)L-S / 31020066</t>
  </si>
  <si>
    <t>gab.</t>
  </si>
  <si>
    <t>4-1-2</t>
  </si>
  <si>
    <t>Cilpas karte priekš iRIS8 un iRIS4, iRIS8 Loop TTE / 33000440</t>
  </si>
  <si>
    <t>4-1-3</t>
  </si>
  <si>
    <t>Akumulatoru kaste ar barošanas bloku Teletek IRIS PS72, IRIS PS72/ 31020046</t>
  </si>
  <si>
    <t>4-1-4</t>
  </si>
  <si>
    <t>Akumulatora baterija 12V 18Ah</t>
  </si>
  <si>
    <t>4-1-5</t>
  </si>
  <si>
    <t>Programmators Teletek SensoIRIS - Programmēšanas ierīce priekš adrešu piešķiršanas SensoIRIS ierīcēm, SensoIRIS Progr / 31020032</t>
  </si>
  <si>
    <t>4-1-6</t>
  </si>
  <si>
    <t>Kārba ar indikātoru 75x75x22, RI9000</t>
  </si>
  <si>
    <t>4-1-7</t>
  </si>
  <si>
    <t>Adrešu dūmu detektors, SensoIRIS S130 IS / 31060049</t>
  </si>
  <si>
    <t>4-1-8</t>
  </si>
  <si>
    <t>Adrešu siltuma detektors, SensoIRIS T110 / 31060050</t>
  </si>
  <si>
    <t>4-1-9</t>
  </si>
  <si>
    <t>Adrešu detektoru bāze, SensoIRIS B124 / 31060047</t>
  </si>
  <si>
    <t>4-1-10</t>
  </si>
  <si>
    <t>Detektoru pamatne ar sirēnu un strobu, adrešu, SensoIRIS BSST IS / 32020021</t>
  </si>
  <si>
    <t>4-1-11</t>
  </si>
  <si>
    <t>Adrešu sirēna IP65, SensoIRIS WSOU IS-R / 32020007</t>
  </si>
  <si>
    <t>4-1-12</t>
  </si>
  <si>
    <t>Bāze priekš sirēnām IP65, SensoIRIS WSB IP65 / 31060062</t>
  </si>
  <si>
    <t>4-1-13</t>
  </si>
  <si>
    <t>Adrešu trauksmes poga, SensoIRIS MCP 150 / 31060045</t>
  </si>
  <si>
    <t>4-1-14</t>
  </si>
  <si>
    <t>Caurspīdīgs aizsargvāks trauksmes pogai</t>
  </si>
  <si>
    <t>4-1-15</t>
  </si>
  <si>
    <t>Trauksmes pogas luminiscējoša norāde</t>
  </si>
  <si>
    <t>4-1-16</t>
  </si>
  <si>
    <t>Adrešu modulis 1 releja izeja 240V, SensoIRIS MOUT 240 / 31020035</t>
  </si>
  <si>
    <t>4-1-17</t>
  </si>
  <si>
    <t>Adrešu modulis 2 ieejas/2 releja izeja, SensoIRIS MIO 22 / 31020029</t>
  </si>
  <si>
    <t>4-1-18</t>
  </si>
  <si>
    <t>Ugunsdrošais kabelis | (N)HXH | FE180/PH120/E30 | 3x1.5 mm² | oranžs | (N)HXH 3x1.5mm²</t>
  </si>
  <si>
    <t>m.</t>
  </si>
  <si>
    <t>4-1-19</t>
  </si>
  <si>
    <t>Ugunsdrošais kabelis | JE-H(St)H…Bd | FE180/PH120 E30 | 1x2x1+0.8 mm | ekranēts | oranžs | JE-H(St)H 1x2x1+0.8 mm²</t>
  </si>
  <si>
    <t>4-1-20</t>
  </si>
  <si>
    <t>Instalācijas caurule Ø20-25 mm LSZH (EVOEL SM-0H)</t>
  </si>
  <si>
    <t>4-1-21</t>
  </si>
  <si>
    <t>Ugunsdroši kabeļu stiprinājumi (stiprinājums + skrūve)</t>
  </si>
  <si>
    <t>4-1-22</t>
  </si>
  <si>
    <t>Ugunsaizsardzības akrils, ACR 240</t>
  </si>
  <si>
    <t>kompl.</t>
  </si>
  <si>
    <t>4-1-23</t>
  </si>
  <si>
    <t>Detektoru un kabeļu marķējums</t>
  </si>
  <si>
    <t>4-1-24</t>
  </si>
  <si>
    <t>Instalācijas materiāli</t>
  </si>
  <si>
    <t>4-1-25</t>
  </si>
  <si>
    <t>Kabeļu izolācijas pretestības mērījumi</t>
  </si>
  <si>
    <t>4-1-26</t>
  </si>
  <si>
    <t>Lokālā tāme Nr. 5</t>
  </si>
  <si>
    <t>Tāme sastādīta 2024.gada tirgus cenās,pamatojoties uz ESS-ASPK daļas rasējumiem.</t>
  </si>
  <si>
    <t>Tāme sastādīta 2024. gada ___.__________________</t>
  </si>
  <si>
    <t>5-1</t>
  </si>
  <si>
    <t xml:space="preserve"> ESS-ASPK SISTĒMA</t>
  </si>
  <si>
    <t>5-1-1</t>
  </si>
  <si>
    <t>Apsardzes panelis 8-192 zonas 8 rajoni 5 PGM Paradox EVO, Paradox EVO192</t>
  </si>
  <si>
    <t>5-1-2</t>
  </si>
  <si>
    <t>8 zonu paplašinātājs apsardzes paneļiem Paradox SP/EVO/MG/E, Paradox ZX8</t>
  </si>
  <si>
    <t>5-1-3</t>
  </si>
  <si>
    <t xml:space="preserve">Metāla korpus ar tamperslēdzi, kontroleriem, baterijām, transformatoriem, ar slēdzeni, 28x29x8cm, balts, Paradox AZ5030 </t>
  </si>
  <si>
    <t>5-1-4</t>
  </si>
  <si>
    <t>Transformators ar drošinātāju 230-24VAC. 2.5A. 60VA, ME.TRE-60.75324/BSS</t>
  </si>
  <si>
    <t>5-1-5</t>
  </si>
  <si>
    <t>Akumulators 12V 7Ah</t>
  </si>
  <si>
    <t>5-1-6</t>
  </si>
  <si>
    <t xml:space="preserve">LCD tastatūra Paradox EVO K641, </t>
  </si>
  <si>
    <t>5-1-7</t>
  </si>
  <si>
    <t>Apsardzes paneļa interneta modulis IP150+</t>
  </si>
  <si>
    <t>5-1-8</t>
  </si>
  <si>
    <t>ACM12 4 vadu piekļuves kontroles modulis Paradox</t>
  </si>
  <si>
    <t>5-1-9</t>
  </si>
  <si>
    <t>Kontrolējams barošanas modulis 75W 4A, PS45</t>
  </si>
  <si>
    <t>5-1-10</t>
  </si>
  <si>
    <t>LTE autonomais apsardzes komunikators ar antenu, G17F</t>
  </si>
  <si>
    <t>5-1-11</t>
  </si>
  <si>
    <t>Bezkontaktu karšu nolasītājs, R910</t>
  </si>
  <si>
    <t>5-1-12</t>
  </si>
  <si>
    <t>Piekļuves kontroles kartiņas</t>
  </si>
  <si>
    <t>5-1-13</t>
  </si>
  <si>
    <t>Sprūds durvīm, NO, 12V, 235mA, ar metāla pretplāksni, EN54, modeli precizēt pie durvju pasūtīšanas. 138.13------E91</t>
  </si>
  <si>
    <t>5-1-14</t>
  </si>
  <si>
    <t>Kustības detektors (PIR) 18m 110° 25kg, SWAN QUAD</t>
  </si>
  <si>
    <t>5-1-15</t>
  </si>
  <si>
    <t>Kombinētais detektors (PIR+GBD) 18m 90° PET 25kg, SWAN PGB</t>
  </si>
  <si>
    <t>5-1-16</t>
  </si>
  <si>
    <t>Kronšteins Swan detektoriem</t>
  </si>
  <si>
    <t>5-1-17</t>
  </si>
  <si>
    <t>Magnētiskais kontakts durvīm 43 x 17 x 10mm, KA 2071</t>
  </si>
  <si>
    <t>5-1-18</t>
  </si>
  <si>
    <t>Savienojuma kārba ar tamperu, JB-701 WH</t>
  </si>
  <si>
    <t>5-1-19</t>
  </si>
  <si>
    <t>Ārtelpu sirēna ar zilu lampu, 0,5A, SPL 115dB/m, balta, MR300</t>
  </si>
  <si>
    <t>5-1-20</t>
  </si>
  <si>
    <t>Signalizācijas kabelis 8x0.22mm². LSZH</t>
  </si>
  <si>
    <t>5-1-21</t>
  </si>
  <si>
    <t>Kabelis Cat6 F/UTP iekšdarbu LSZH, SEC6FTPLSZH</t>
  </si>
  <si>
    <t>5-1-22</t>
  </si>
  <si>
    <t>Instalācijas kabelis OMYp H03VVH2-F 2x0.75mm² balts</t>
  </si>
  <si>
    <t>5-1-23</t>
  </si>
  <si>
    <t>Gluda kabeļu aizsargcaurule. Ø20-25mm. LSZH</t>
  </si>
  <si>
    <t>5-1-24</t>
  </si>
  <si>
    <t>Cauruļu stiprinājumi un līkumi</t>
  </si>
  <si>
    <t>5-1-25</t>
  </si>
  <si>
    <t>Ugunsdroši aizdares materiāli</t>
  </si>
  <si>
    <t>5-1-26</t>
  </si>
  <si>
    <t>Montāžas palīgmateriāli</t>
  </si>
  <si>
    <t>5-1-27</t>
  </si>
  <si>
    <t>Apsardzes signalizācijas papildināšana Raiņa ielā 25</t>
  </si>
  <si>
    <t>5-1-28</t>
  </si>
  <si>
    <t>5-1-29</t>
  </si>
  <si>
    <t>5-1-30</t>
  </si>
  <si>
    <t>5-1-31</t>
  </si>
  <si>
    <t>5-1-32</t>
  </si>
  <si>
    <t>5-1-33</t>
  </si>
  <si>
    <t>5-1-34</t>
  </si>
  <si>
    <t>5-1-35</t>
  </si>
  <si>
    <t>5-1-36</t>
  </si>
  <si>
    <t>5-1-37</t>
  </si>
  <si>
    <t>5-1-38</t>
  </si>
  <si>
    <t>WC palīdzības izsaukuma sistēma</t>
  </si>
  <si>
    <t>5-1-39</t>
  </si>
  <si>
    <t>Invalīdu WC trauksmes izsaukšanas sistēmas komplekts 800Seriesg, C-TEC/NC951</t>
  </si>
  <si>
    <t>5-1-40</t>
  </si>
  <si>
    <t>8 dzīslu signalizācijas LSZH kabelis, CQR8</t>
  </si>
  <si>
    <t>5-1-41</t>
  </si>
  <si>
    <t>Stiprinājuma elementi (100gb iepakojumā)</t>
  </si>
  <si>
    <t>5-1-42</t>
  </si>
  <si>
    <t>Kabeļu kanāls 25x25mm</t>
  </si>
  <si>
    <t>5-1-43</t>
  </si>
  <si>
    <t>Lokālā tāme Nr. 6</t>
  </si>
  <si>
    <t>Tāme sastādīta 2024.gada tirgus cenās,pamatojoties uz ESS-TK daļas rasējumiem.</t>
  </si>
  <si>
    <t>Tāme sastādīta 2024. gada ___.___________________</t>
  </si>
  <si>
    <t>6-1</t>
  </si>
  <si>
    <t>ESS-TK SISTĒMA</t>
  </si>
  <si>
    <t>6-1-1</t>
  </si>
  <si>
    <t>19" Komutācijas skapis 32U 600×600mm</t>
  </si>
  <si>
    <t>6-1-2</t>
  </si>
  <si>
    <t>19'' Ventilatoru bloks ar 2 ventilatoriem un termostatu</t>
  </si>
  <si>
    <t>6-1-3</t>
  </si>
  <si>
    <t>19" Optiskais panelis 1U / 24 duplex/ Izvelkams ar kaseti</t>
  </si>
  <si>
    <t>6-1-4</t>
  </si>
  <si>
    <t>19″ 24 portu ekranēts patch panelis Cat 5e, FTP, ekranēts, PP-5F-24</t>
  </si>
  <si>
    <t>6-1-5</t>
  </si>
  <si>
    <t>19'' Kabeļu horizontālais organizators ar vāku</t>
  </si>
  <si>
    <t>6-1-6</t>
  </si>
  <si>
    <t>19'' Rozešu bloks ar 8 ligzdām</t>
  </si>
  <si>
    <t>6-1-7</t>
  </si>
  <si>
    <t>19'' DIN Montāžas sliede 1m</t>
  </si>
  <si>
    <t>6-1-8</t>
  </si>
  <si>
    <t>Automātiskais slēdzis 1P C16A</t>
  </si>
  <si>
    <t>6-1-9</t>
  </si>
  <si>
    <t>DIN Rozete 16A 250V</t>
  </si>
  <si>
    <t>6-1-10</t>
  </si>
  <si>
    <t>Optiskās šķiedras pigtail 2m SM</t>
  </si>
  <si>
    <t>6-1-11</t>
  </si>
  <si>
    <t>Adapteri simplex</t>
  </si>
  <si>
    <t>6-1-12</t>
  </si>
  <si>
    <t>Adapteri duplex</t>
  </si>
  <si>
    <t>6-1-13</t>
  </si>
  <si>
    <t>Tukšs ieliknis FO Patch Panelim. SC Duplex</t>
  </si>
  <si>
    <t>6-1-14</t>
  </si>
  <si>
    <t>FO savienojošais kabelis (patchcord) Duplex SM OS2 SC-LC</t>
  </si>
  <si>
    <t>6-1-15</t>
  </si>
  <si>
    <t>Tīkla komutātors, 48 portu, maksimālais enerģijas patēriņš 56W, darbības temperatūra -5 °C to 40 °C, izmēri 443 x 43 x 286 mm, 2 x 1G SFP, 2 x 10G SFP+, US-48</t>
  </si>
  <si>
    <t>6-1-16</t>
  </si>
  <si>
    <t>Tīkla PoE komutātors, 24 portu, maksimālais enerģijas patēriņš 250W, darbības temperatūra  -5 °C to 40 °C, izmēri 485 x 43.7 x 285.4 mm, 24 x Passive PoE, 802.3af (PoE), 802.3at (PoE+), US-24-250W</t>
  </si>
  <si>
    <t>6-1-17</t>
  </si>
  <si>
    <t>SFP Modulis 10Gbit, XS+31LC10D</t>
  </si>
  <si>
    <t>6-1-18</t>
  </si>
  <si>
    <t>SFP/SFP+/SFP28 savienojuma kabelis, XS+DA0003</t>
  </si>
  <si>
    <t>6-1-19</t>
  </si>
  <si>
    <t>WiFi piekļuves punkts, 802.11a/b/g/n/ac/ax, Wi-Fi 6, Ethernet, Wi-Fi, Bluetooth, darbības temperatūra -30 °C to 60 °C, antenas diapazons 140 m², maksimālais enerģijas patēriņš 13 W, U6-Pro</t>
  </si>
  <si>
    <t>6-1-20</t>
  </si>
  <si>
    <t>WiFi piekļuves punkts (tālas darbības), 802.11a/b/g/n/ac/ax, Wi-Fi 6, Ethernet, Wi-Fi, Bluetooth, darbības temperatūra -30 °C to 60 °C, antenas diapazons 185 m², maksimālais enerģijas patēriņš 16.5 W, U6-LR</t>
  </si>
  <si>
    <t>6-1-21</t>
  </si>
  <si>
    <t>UPS sprieguma stabilizators APC, 4U, 1980 W, VA2200, akumulatora kapacitāte 0.6A,  1 x IEC-320 C20, BS1363A, Schuko CEE7/EU1-16P,  2 x IEC 320 C19, 2 x IEC Jumpers, 8 x IEC 320 C13, SMX2200HVNC</t>
  </si>
  <si>
    <t>6-1-22</t>
  </si>
  <si>
    <t>Divvietīga datu rozete Z/A (rāmīts EL apjomos)</t>
  </si>
  <si>
    <t>6-1-23</t>
  </si>
  <si>
    <t>Konektors RJ45 Cat 5, FTP, RJ45-6F</t>
  </si>
  <si>
    <t>6-1-24</t>
  </si>
  <si>
    <t>Datu savienojošais kabelis Cat 5e FTP. LSZH. 2m pelēks</t>
  </si>
  <si>
    <t>6-1-25</t>
  </si>
  <si>
    <t>Datu kabelis Cat5e F/UTP 4x2x0.50 LSZH, SEC5EFTPLSZH</t>
  </si>
  <si>
    <t>6-1-26</t>
  </si>
  <si>
    <t>Optiskais kabelis, 4 šķiedru, Single Mode</t>
  </si>
  <si>
    <t>6-1-27</t>
  </si>
  <si>
    <t>Zemējuma vads H07V-K 4mm²</t>
  </si>
  <si>
    <t>6-1-28</t>
  </si>
  <si>
    <t>Gluda caurule D=20mm 320N LSZH 3m gaiši pelēka</t>
  </si>
  <si>
    <t>6-1-29</t>
  </si>
  <si>
    <t>Skava caurulēm D=20mm gaiši pelēka (iepakojumā 100gb)</t>
  </si>
  <si>
    <t>6-1-30</t>
  </si>
  <si>
    <t>Gofrēta dubultsienu caurule D=40mm 450N 50m sarkana</t>
  </si>
  <si>
    <t>6-1-31</t>
  </si>
  <si>
    <t>6-1-32</t>
  </si>
  <si>
    <t>6-1-33</t>
  </si>
  <si>
    <t>Kabeļu mērījumi</t>
  </si>
  <si>
    <t>6-1-34</t>
  </si>
  <si>
    <t>Lokālā tāme Nr. 7</t>
  </si>
  <si>
    <t>Tāme sastādīta 2024.gada tirgus cenās,pamatojoties uz ESS-VN daļas rasējumiem.</t>
  </si>
  <si>
    <t>Tāme sastādīta 2024. gada ___.____________________</t>
  </si>
  <si>
    <t>7-1</t>
  </si>
  <si>
    <t>ESS-VN SISTĒMA</t>
  </si>
  <si>
    <t>7-1-1</t>
  </si>
  <si>
    <t xml:space="preserve">32 kanālu AcuSense NVR HikVision videoreģistrators, līdz 320 Mbps ienākošās joslas platums, 10-ch@8 MP, 4 SATA līdz 16TB, 16 kanālu vienlaicīga atskaņošana, DS-7732NI-M4 </t>
  </si>
  <si>
    <t>7-1-2</t>
  </si>
  <si>
    <t>Cietais disks, 8TB videonovērošanas iekārtām, WD84PURZ</t>
  </si>
  <si>
    <t>7-1-3</t>
  </si>
  <si>
    <t>Kupola tipa videokamera, 4 MP AcuSense, 120 dB true WDR, microSD līdz 512GB aizsardzība IP67, -30 °C to 60 °C, DS-2CD3346G2-ISU(2.8mm)</t>
  </si>
  <si>
    <t>7-1-4</t>
  </si>
  <si>
    <t>Montāžas kārba kupola kamerām, DS-1280ZJ-DM46</t>
  </si>
  <si>
    <t>7-1-5</t>
  </si>
  <si>
    <t>Bullet tipa videokamera, 4 Mpx AcuSense, 120 dB true WDR, microSD līdz 512GB aizsardzība IP67, -30 °C to 60 °C, Color: 0.003 Lux @ (F1.4, AGC ON),B/W: 0 Lux with IR, DS-2CD3T46G2-ISU/SL(2.8mm)</t>
  </si>
  <si>
    <t>7-1-6</t>
  </si>
  <si>
    <t>Montāžas kārba bullet tipa kamerām, DS-1280ZJ-S</t>
  </si>
  <si>
    <t>7-1-7</t>
  </si>
  <si>
    <t>Pārsprieguma aizsardzība, CAT.6, POE++, 16kA maksimālā pārsprieguma aizsardzība, datu pārraide līdz 10 Gbps, joslas platums līdz 500MHz, MJ8-POE-C6A</t>
  </si>
  <si>
    <t>7-1-8</t>
  </si>
  <si>
    <t>7-1-9</t>
  </si>
  <si>
    <t>SFP savienojuma kabelis</t>
  </si>
  <si>
    <t>7-1-10</t>
  </si>
  <si>
    <t>19″ 24 portu ekranēts patch panelis Cat 6, FTP, ekranēts, PP-6F-24</t>
  </si>
  <si>
    <t>7-1-11</t>
  </si>
  <si>
    <t>Konektors RJ45 Cat 6, FTP, RJ45-6F</t>
  </si>
  <si>
    <t>7-1-12</t>
  </si>
  <si>
    <t>Datu savienojošais kabelis Cat 6 FTP. LSZH. 2m pelēks</t>
  </si>
  <si>
    <t>7-1-13</t>
  </si>
  <si>
    <t>Datu kabelis Cat6 F/UTP 4x2x0.57 LSZH, SEC6FTPLSZH-DCA</t>
  </si>
  <si>
    <t>7-1-14</t>
  </si>
  <si>
    <t>Gluda caurule LSZH D=20mm 320N 3m gaiši pelēka</t>
  </si>
  <si>
    <t>7-1-15</t>
  </si>
  <si>
    <t>7-1-16</t>
  </si>
  <si>
    <t>7-1-17</t>
  </si>
  <si>
    <t>7-1-18</t>
  </si>
  <si>
    <t>Ar grozījumiem, kas veikti  
Iepirkuma komisijas  
2024. gada 5. septembra sēdē; 
4. protokols</t>
  </si>
  <si>
    <t>Lokālā tāme Nr. 8</t>
  </si>
  <si>
    <t>Tāme sastādīta 2024.gada tirgus cenās,pamatojoties uz UK daļas rasējumiem.</t>
  </si>
  <si>
    <t>Tāme sastādīta 2024. gada ____.______________________</t>
  </si>
  <si>
    <t>8-1</t>
  </si>
  <si>
    <t>Iekšējie saimnieciskās kanalizācijas tīkli, aprīkojums -  kanalizācija K1; Kondensāta noteces kanalizācijas tīkli, aprīkojums - kondensāta noteces kanalizācija K2</t>
  </si>
  <si>
    <t>8-1-1</t>
  </si>
  <si>
    <t>16-00000</t>
  </si>
  <si>
    <t>Esošā kanalizācijas izvada d110 tamponēšana aizbetonējot  galu ar cementa javu, V=0.1m3</t>
  </si>
  <si>
    <t>8-1-2</t>
  </si>
  <si>
    <t>Trokšņus slāpējošā kanalizācijas caurule Wavin AS+  OD50, SN4, vai ekvivalenta, ieskaitot veidgabalus, fasondaļas un stiprinājumus, uzstādīšana  pie sienas**</t>
  </si>
  <si>
    <t>8-1-3</t>
  </si>
  <si>
    <t>Trokšņus slāpējošā kanalizācijas caurule Wavin AS+  OD110, SN4, vai ekvivalenta, ieskaitot veidgabalus, fasondaļas un stiprinājumus, uzstādīšana  pie sienas**</t>
  </si>
  <si>
    <t>8-1-4</t>
  </si>
  <si>
    <t>PP kanalizācijas caurule OD50, SN4, ieskaitot veidgabalus, fasondaļas, uzstādīšana sienā, pie sienas**</t>
  </si>
  <si>
    <t>8-1-5</t>
  </si>
  <si>
    <t>PP kanalizācijas caurule OD110, SN8, ieskaitot veidgabalus, fasondaļas, uzstādīšana  gruntī</t>
  </si>
  <si>
    <t>8-1-6</t>
  </si>
  <si>
    <t>Kanalizācijas PP caurule OD32,SN4, ieskaitot veidgabalus, fasondaļas un stiprinājumus ik pēc 1-1,5m, uzstādīšana  pie griestiem</t>
  </si>
  <si>
    <t>8-1-7</t>
  </si>
  <si>
    <t>Kanalizācijas PP caurule OD50,SN4, ieskaitot veidgabalus, fasondaļas un stiprinājumus, uzstādīšana  pie griestiem **</t>
  </si>
  <si>
    <t>8-1-8</t>
  </si>
  <si>
    <t>HEPVO sifona OD32 uzstādīšana kondensāta drenāžas pievienošanai, ieskaitot visus nepieciešamos papildmateriālus</t>
  </si>
  <si>
    <t>8-1-9</t>
  </si>
  <si>
    <t>Kondensāta sifona DN40 ar lodīti  uzstādīšana kondensāta drenāžas pievienošanai, ieskaitot visus nepieciešamos papildmateriālus</t>
  </si>
  <si>
    <t>8-1-10</t>
  </si>
  <si>
    <t>Tīrīšanas vietas ar noslēgtapu izbūve OD32, ieskaitot visus nepieciešamos papildmateriālus</t>
  </si>
  <si>
    <t>8-1-11</t>
  </si>
  <si>
    <t>Kondensāta drenāžas pievienojums ar  lokano pievadu un blīvējumu DN25*, h=0,5m*</t>
  </si>
  <si>
    <t>8-1-12</t>
  </si>
  <si>
    <t>Kondensāta drenāžas pievienojums DN40*</t>
  </si>
  <si>
    <t>8-1-13</t>
  </si>
  <si>
    <t>Rūpnieciski ražota ventilācijas izvada ar jumtiņu, ar pieslēguma elementu uzstādīšana virs jumta caurulei OD110 hermētiski šķērsojot  jumta segumu un siltumizolācijas blīvējumu jumta caurejošai konstrukcijai (Paroc akmens vate)</t>
  </si>
  <si>
    <t>8-1-14</t>
  </si>
  <si>
    <t>Pārseguma šķērsošana uzstādot ugunsdrošības manžeti DN110, šķērsojuma vietu aizdarot ar ugunsdrošo javu</t>
  </si>
  <si>
    <t>8-1-15</t>
  </si>
  <si>
    <t>Pārseguma šķērsošana uzstādot ugunsdrošības manžeti DN50, šķērsojuma vietu aizdarot ar ugunsdrošo javu</t>
  </si>
  <si>
    <t>8-1-16</t>
  </si>
  <si>
    <t>Tīrīšanas vietas ar noslēgtapu izbūve OD50, ieskaitot visus nepieciešamos papildmateriālus</t>
  </si>
  <si>
    <t>8-1-17</t>
  </si>
  <si>
    <t>Tīrīšanas vietas ar noslēgtapu izbūve OD110, ieskaitot visus nepieciešamos papildmateriālus</t>
  </si>
  <si>
    <t>8-1-18</t>
  </si>
  <si>
    <t>Traps HL317 vai ekvivalents ar vertikālu izvadu d110, netīrumu sietu, nerūsējošā tērauda resti, 1,8l/s, montāža</t>
  </si>
  <si>
    <t>8-1-19</t>
  </si>
  <si>
    <t>Revīzijas Wavin AS+  OD50 vai ekvivalentas, uzstādīšana</t>
  </si>
  <si>
    <t>8-1-20</t>
  </si>
  <si>
    <t>Revīzijas Wavin AS+  OD110 vai ekvivalentas, uzstādīšana</t>
  </si>
  <si>
    <t>8-1-21</t>
  </si>
  <si>
    <t>Ugunsdrošas apkalpošanas lūkas uzstādīšana 200x200(h)mm</t>
  </si>
  <si>
    <t>8-1-22</t>
  </si>
  <si>
    <t>Tīrīšanas lūku HL98 vai ekvivalents OD110 uzstādīšana</t>
  </si>
  <si>
    <t>vieta</t>
  </si>
  <si>
    <t>8-1-23</t>
  </si>
  <si>
    <t>Noslēgtapas izbūve PP OD110 perspektīvajam pieslēgumam</t>
  </si>
  <si>
    <t>8-1-24</t>
  </si>
  <si>
    <t>Kvadrātveida dušas palikņa 800x800mm ar paneli un sifonu, balta un dušas stūra 800x800, h=1700mm Ravak vai ekvivalents, dušas maisītāja, dušas klausules ar pievadu Grohe vai ekvivalents un stipinājuma stieni montāža</t>
  </si>
  <si>
    <t>8-1-25</t>
  </si>
  <si>
    <t>Balta, stiprināma pie grīdas ar horizontālu izvadu, WC vāku un sēdriņķi, ūdens pievadu no sāna invalīdu poda ar sēdekļa augstumu 460mm un skalošanas tvertni, ieskaitot stiprinājumus un pievienojuma  fasondaļu komplektu, uzstādīšana un pievienošana pie ūdensvadiem un pie kanalizācijas tīkliem. Ifo vai ekvivalents. Stacionāra un paceļama invalīdu rokturu 800x100x300mm un 880x70x80mm (krāsa:satīns) piestiprināšana pie sienas (17.telpa)</t>
  </si>
  <si>
    <t>8-1-26</t>
  </si>
  <si>
    <t>Balta, stiprināma pie grīdas ar horizontālu izvadu, WC vāku un sēdriņķi,  invalīdu poda ar sēdekļa augstumu 460mm un skalošanas tvertni ar poda vadības sistēmu ar elektronisku skalošanas aktivizāciju, imantojot bateriju, divrežīmu skalošana, bezkontakta, ieskaitot stiprinājumus un pievienojuma  fasondaļu komplektu, uzstādīšana un pievienošana pie ūdensvadiem un pie kanalizācijas tīkliem. Ifo vai ekvivalents. Stacionāra un paceļama invalīdu rokturu 800x100x300mm un 880x70x80mm (krāsa:satīns) piestiprināšana pie sienas (30.telpa)</t>
  </si>
  <si>
    <t>8-1-27</t>
  </si>
  <si>
    <t>Klozetpodu ar skalošanas tvertni Ifo vai ekvivalenta , ieskaitot sifonu uc. uzstādīšana un pievienošana pie ūdensvadiem un pie kanalizācijas (15., 16., 20.telpas)</t>
  </si>
  <si>
    <t>8-1-28</t>
  </si>
  <si>
    <t>Klozetpodu ar skalošanas tvertni Ifo Spira vai ekvivalents ar poda vadības sistēmu ar elektronisku skalošanas aktivizāciju, izmantojot bateriju, divrežīmu skalošana, bezkontakta, ieskaitot sifonu uc. uzstādīšana un pievienošana pie ūdensvadiem un pie kanalizācijas (31.,32.,33.,34.,35. telpas)</t>
  </si>
  <si>
    <t>8-1-29</t>
  </si>
  <si>
    <t>Brīvi stāvošs bidē, ar atveri maisītājam un  bidē jaucējkrānu Jika vai ekvivalents, ieskaitot stiprinājuma komplektu, lokanos pievadus L=0,5m  un pievienošana pie ūdensvadiem un pie kanalizācijas</t>
  </si>
  <si>
    <t>8-1-30</t>
  </si>
  <si>
    <t>Roku mazgātnes 64x55cm Jika vai ekvivalents invalīdiem uzstādīšana, ieskaitot bezkontakta jaucējkrānu Oras Electra vai ekvivalentu ar 6V baterijas barošanu, stiprinājuma komplektu, lokanos pievadus L=0,5m, metālisku sifonu uc. un pievienošana pie ūdensvadiem un pie kanalizācijas (30.telpa)</t>
  </si>
  <si>
    <t>8-1-31</t>
  </si>
  <si>
    <t>Roku mazgātnes 64x55cm Jika vai ekvivalents invalīdiem uzstādīšana, ieskaitot jaucējkrānu, stiprinājuma komplektu, lokanos pievadus L=0,5m, metālisku sifonu uc. un pievienošana pie ūdensvadiem un pie kanalizācijas (17.telpa)</t>
  </si>
  <si>
    <t>8-1-32</t>
  </si>
  <si>
    <t>D-Code Duravit vai ekvivalents dubultās izlietnes 120x49 cm, balta uzstādīšana, ieskaitot jaucējkrānu Hansgrohe vai ekvivalentu, sifonu, lokanos ūdensvada pievadus d10, L=500mm uc. un pievienošana pie ūdensvadiem un pie kanalizācijas (20.telpa)</t>
  </si>
  <si>
    <t>8-1-33</t>
  </si>
  <si>
    <t>Baltas keramikas roku mazgātnes uzstādīšana Jika vai ekvivalents, ieskaitot jaucējkrānu Hansgrohe vai ekvivalentu, sifonu, lokanos ūdensvada pievadus d10, L=500mm uc. un pievienošana pie ūdensvadiem un pie kanalizācijas (15.,16. telpas)</t>
  </si>
  <si>
    <t>8-1-34</t>
  </si>
  <si>
    <t>Baltas keramikas roku mazgātnes uzstādīšana Jika vai analogs, ieskaitot bezkontakta jaucējkrānu Oras Electra vai ekvivalentu ar 6V baterijas barošanu, sifonu, lokanos ūdensvada pievadus d10, L=500mm uc. un pievienošana pie ūdensvadiem un pie kanalizācijas (31.,32.,33.,34.,35. telpas)</t>
  </si>
  <si>
    <t>8-1-35</t>
  </si>
  <si>
    <t>Cauruļu, stiprinājumu un fasondaļu krāsošana ar baltu divkomponentu poliuretāna krāsu 2.stāvā</t>
  </si>
  <si>
    <t>8-1-36</t>
  </si>
  <si>
    <t>Starpsienu šķērsošana, aizdare, L=150mm</t>
  </si>
  <si>
    <t>8-1-37</t>
  </si>
  <si>
    <t>Mūra sienu šķērsošana,cauruma izveide, aizdare</t>
  </si>
  <si>
    <t>8-1-38</t>
  </si>
  <si>
    <t>Ģipškartona konstrukcijas veidošana 300mm x 300mm cauruļvadu apšūšanai</t>
  </si>
  <si>
    <t>8-1-39</t>
  </si>
  <si>
    <t xml:space="preserve">Izvada no ēkas izbūve sienas šķērsojuma vietā uzstādot aizsargčaulu OD110, izvada vietu hermetizējot </t>
  </si>
  <si>
    <t>8-1-40</t>
  </si>
  <si>
    <t>Izbūvētās kanalizācijas sistēmas skalošana, hidrauliskās pārbaudes un izpilddokumentācijas sagatavošana</t>
  </si>
  <si>
    <t>8-1-41</t>
  </si>
  <si>
    <t>Kanalizācijas sistēmas komplektējošie palīgmateriāli (smērvielas, hermētiķi, stiprinājumi, u.c.)</t>
  </si>
  <si>
    <t>8-2</t>
  </si>
  <si>
    <t>Iekšējie lietus kanalizācijas tīkli, aprīkojums - lietus kanalizācija LK1; Kondensāta noteces kanalizācijas tīkli, aprīkojums - kondensāta noteces kanalizācija K2</t>
  </si>
  <si>
    <t>8-2-42</t>
  </si>
  <si>
    <t>Trokšņus slāpējošā kanalizācijas caurule Wavin AS+  OD160, SN4, vai ekvivalenta, ieskaitot veidgabalus, fasondaļas un stiprinājumus, uzstādīšana  pie sienas **</t>
  </si>
  <si>
    <t>8-2-43</t>
  </si>
  <si>
    <t>PP kanalizācijas caurule OD160, SN8, ieskaitot veidgabalus, fasondaļas, uzstādīšana  gruntī</t>
  </si>
  <si>
    <t>8-2-44</t>
  </si>
  <si>
    <t>Kanalizācijas PP caurule OD32, SN4, ieskaitot veidgabalus, fasondaļas un stiprinājumus ik pēc 1-1,5m, uzstādīšana  pie griestiem**</t>
  </si>
  <si>
    <t>8-2-45</t>
  </si>
  <si>
    <t>Revīzijas Wavin AS+  OD160 vai ekvivalentas, uzstādīšana</t>
  </si>
  <si>
    <t>8-2-46</t>
  </si>
  <si>
    <t>Lietus ūdens sateknes ar gružu sietu  ∅160, ar jumta atloku, izolācijas materiālu pret kondensātu, pašregulējošo sildelementu ar 1m kabeli 32W montāža un pievienošana pie stāvvada, ieskaitot visus nepieciešamos papildmateriālus</t>
  </si>
  <si>
    <t>8-2-47</t>
  </si>
  <si>
    <t>Pārseguma šķērsošana uzstādot ugunsdrošības manžeti DN160, šķērsojuma vietu aizdarot ar ugunsdrošo javu</t>
  </si>
  <si>
    <t>8-2-48</t>
  </si>
  <si>
    <t>8-2-49</t>
  </si>
  <si>
    <t>8-2-50</t>
  </si>
  <si>
    <t>8-2-51</t>
  </si>
  <si>
    <t>8-2-52</t>
  </si>
  <si>
    <t>8-2-53</t>
  </si>
  <si>
    <t>8-2-54</t>
  </si>
  <si>
    <t xml:space="preserve">Izvada no ēkas izbūve sienas šķērsojuma vietā uzstādot aizsargčaulu OD160, izvada vietu hermetizējot </t>
  </si>
  <si>
    <t>8-2-55</t>
  </si>
  <si>
    <t>8-2-56</t>
  </si>
  <si>
    <t>8-3</t>
  </si>
  <si>
    <t>Iekšējie ūdensvadu tīkli, aprīkojums  saimnieciskā ūdensapgāde (aukstā, karstā)</t>
  </si>
  <si>
    <t>8-3-57</t>
  </si>
  <si>
    <t>Ievada ēkā izbūve šķērsojot pamatu  konstrukciju ar cauruli OD32 ievietojot to aizsargčaulā, ūdensvada caurules PE OD32 PN10 L=5.4m izbūve gruntī un pārejas PE/daudzslāņu caurule, ieskaitot visas fasondaļas montāža , ievada vietas hermetizēšana</t>
  </si>
  <si>
    <t>8-3-58</t>
  </si>
  <si>
    <t>Ūdens uzskaites mezgla UM-1 izbūve (sk. UK-2; UK-8 ras.) - lodveida ventilis DN25 -2gb., gružu filtra DN25, pretvārsta DN25, 2.gb R-160 klases aukstā ūdens skaitītāji DN15, manometra, 2 gb. lodveida ventiļu DN15, gružu filtra DN15, pretvārsta Dn15,  2gb. DN15 ventiļu tukšošanai,  stiprinājuma konsoles,nerūsējošā tērauda cauruli DN25 un DN15 u.c montāža, ieskaitot visas fasondaļas montāža</t>
  </si>
  <si>
    <t>8-3-59</t>
  </si>
  <si>
    <t xml:space="preserve">Ūdens uzskaites mezgla UM-2 izbūve (sk. UK-2; UK-8 ras.) - lodveida ventilis DN15 -2gb., gružu filtra DN15, pretvārsta DN15,  R-160 klases aukstā ūdens skaitītāja DN15, stiprinājuma konsoles montāža, ieskaitot visas fasondaļas </t>
  </si>
  <si>
    <t>8-3-60</t>
  </si>
  <si>
    <t xml:space="preserve">Wavin daudzslāņu caurulesPe-Xc/Al/PE-HD diametrā   OD16 stangās vai ekvivalentas, ieskaitot fasondaļas (presējamie veidgabali) un stiprinājumus uzstādīšana pie sienas/sienās, pie griestiem </t>
  </si>
  <si>
    <t>8-3-61</t>
  </si>
  <si>
    <t xml:space="preserve">Wavin daudzslāņu caurulesPe-Xc/Al/PE-HD diametrā   OD20 stangās vai ekvivalentas, ieskaitot fasondaļas (presējamie veidgabali) un stiprinājumus uzstādīšana pie sienas/sienās, pie griestiem </t>
  </si>
  <si>
    <t>8-3-62</t>
  </si>
  <si>
    <t xml:space="preserve">Wavin daudzslāņu caurules Pe-Xc/Al/PE-HD diametrā   OD25 stangās vai ekvivalentas, ieskaitot fasondaļas (presējamie veidgabali) un stiprinājumus uzstādīšana pie sienas/sienās, pie griestiem </t>
  </si>
  <si>
    <t>8-3-63</t>
  </si>
  <si>
    <t xml:space="preserve">Wavin daudzslāņu caurules Pe-Xc/Al/PE-HD diametrā   OD32 stangās vai ekvivalentas, ieskaitot fasondaļas (presējamie veidgabali) un stiprinājumus uzstādīšana pie sienas/sienās, pie griestiem </t>
  </si>
  <si>
    <t>8-3-64</t>
  </si>
  <si>
    <t xml:space="preserve">Pretkondensāta izolācija Ø22x 9mm K-Flex EC vai ekvivalents uzstādīšanai </t>
  </si>
  <si>
    <t>8-3-65</t>
  </si>
  <si>
    <t xml:space="preserve">Pretkondensāta izolācija Ø28x 9mm K-Flex EC vai ekvivalents uzstādīšanai </t>
  </si>
  <si>
    <t>8-3-66</t>
  </si>
  <si>
    <t xml:space="preserve">Pretkondensāta izolācija Ø35x 9mm K-Flex EC vai ekvivalents uzstādīšanai </t>
  </si>
  <si>
    <t>8-3-67</t>
  </si>
  <si>
    <t xml:space="preserve">Siltumizolācija Ø18x19mm K-Flex EC vai ekvivalents uzstādīšanai </t>
  </si>
  <si>
    <t>8-3-68</t>
  </si>
  <si>
    <t xml:space="preserve">Siltumizolācija Ø22x19mm K-Flex EC vai ekvivalents uzstādīšanai </t>
  </si>
  <si>
    <t>8-3-69</t>
  </si>
  <si>
    <t xml:space="preserve">Siltumizolācija Ø28x19mm K-Flex EC vai ekvivalents uzstādīšanai </t>
  </si>
  <si>
    <t>8-3-70</t>
  </si>
  <si>
    <t xml:space="preserve">Ugunsdrošo nodalījumu aizsardzība aptinot caurules ar  ugunsdrošo blīvlentu, šķērsojuma vietas aizdarot ar ugunsdrošo javu </t>
  </si>
  <si>
    <t>8-3-71</t>
  </si>
  <si>
    <t xml:space="preserve">Mūra sienu šķērsošana  caurulēm ar Ø≤50mm, AluCoatT-30 izolācijas čaulu iestrāde, abu galu noblīvēšana ar ugunsdrošo mastiku </t>
  </si>
  <si>
    <t>8-3-72</t>
  </si>
  <si>
    <t>8-3-73</t>
  </si>
  <si>
    <t>Gropes kalšana sienā, pievadu izbūvei, aizdare</t>
  </si>
  <si>
    <t>8-3-74</t>
  </si>
  <si>
    <t>Stūra ventiļu 1/2" uzstādīšana roku mazgātņu, klozetpodu pievienošanai</t>
  </si>
  <si>
    <t>8-3-75</t>
  </si>
  <si>
    <t>Lodveida ventīļa DN25 uzstādīšana</t>
  </si>
  <si>
    <t>8-3-76</t>
  </si>
  <si>
    <t>Lodveida ventīļa DN20 uzstādīšana</t>
  </si>
  <si>
    <t>8-3-77</t>
  </si>
  <si>
    <t>Lodveida ventīļa DN15 uzstādīšana</t>
  </si>
  <si>
    <t>8-3-78</t>
  </si>
  <si>
    <t>Pretvārsts DN15, uzstādīšana</t>
  </si>
  <si>
    <t>8-3-79</t>
  </si>
  <si>
    <t>Automātiskā atgaisotāja, leņķa, uzstādīšana DN15</t>
  </si>
  <si>
    <t>8-3-80</t>
  </si>
  <si>
    <t>Termostatiskais cirkulācijas vārsts MTCV DN15, uzstādīšana</t>
  </si>
  <si>
    <t>8-3-81</t>
  </si>
  <si>
    <t>Neaizsalstošs fasādes laistīšanas krāns DN15,L=400-600mm, montāža</t>
  </si>
  <si>
    <t>8-3-82</t>
  </si>
  <si>
    <t>Cauruļu nesošo plauktu (reņu), platums 600mm, ieskaitot stiprinājumus un leņķa savienojumus, uzstādīšana un stiprināšana pie griestiem</t>
  </si>
  <si>
    <t>8-3-83</t>
  </si>
  <si>
    <t>Veidgabali, stiprinājumi un montāžas palīgmateriāli</t>
  </si>
  <si>
    <t>8-3-84</t>
  </si>
  <si>
    <t>Ūdensvada skalošana, dezinfekcija un hidrauliskās pārbaudes</t>
  </si>
  <si>
    <t>8-4</t>
  </si>
  <si>
    <t>Sausais ugunsdzēsības stāvvads</t>
  </si>
  <si>
    <t>8-4-85</t>
  </si>
  <si>
    <t>Cinkota tērauda caurules DN80 (88.9x3.2), ieskaitot fasondaļas un stiprinājumus uzstādīšana un stiprināšana pie griestiem, krāsošana ar ugunsdrošo krāsu</t>
  </si>
  <si>
    <t>8-4-86</t>
  </si>
  <si>
    <t>Cinkota tērauda caurules DN15 (21.3x3.2), ieskaitot fasondaļas un stiprinājumus uzstādīšana un stiprināšana pie griestiem, krāsošana ar ugunsdrošo krāsu</t>
  </si>
  <si>
    <t>8-4-87</t>
  </si>
  <si>
    <t>Pretvārsts DN80, montāža</t>
  </si>
  <si>
    <t>8-4-88</t>
  </si>
  <si>
    <t>Ugunsdzēsības krāna d=51 (DN50) mm ar griežamu ventili  un savienotājgalviņu un aizsargvāciņu, ieskaitot  pievienojuma pie metāla caurules DN80 veidgabalus</t>
  </si>
  <si>
    <t>8-4-89</t>
  </si>
  <si>
    <t xml:space="preserve">Savienojuma galviņa d77mm (DN80) un aizsargvāciņš, ieskaitot pievienojuma veidgabalus </t>
  </si>
  <si>
    <t>8-4-90</t>
  </si>
  <si>
    <t>8-4-91</t>
  </si>
  <si>
    <t>Kāpņu laidu un pārseguma šķērsošana, aizdare</t>
  </si>
  <si>
    <t>8-4-92</t>
  </si>
  <si>
    <t>Mūra sienu šķērsošana, aizdare, L=500mm</t>
  </si>
  <si>
    <t>8-4-93</t>
  </si>
  <si>
    <t>8-4-94</t>
  </si>
  <si>
    <t>Ūdensvada hidrauliskās pārbaude</t>
  </si>
  <si>
    <t>* Precizēt objektā</t>
  </si>
  <si>
    <t>**Cauruļvadu stiprinājumus izvietot  saskaņā ar cauruļu ražotāju montāžas norādījumiem.</t>
  </si>
  <si>
    <t>Lokālā tāme Nr. 9</t>
  </si>
  <si>
    <t>Tāme sastādīta 2024.gada tirgus cenās,pamatojoties uz AVK-A daļas rasējumiem.</t>
  </si>
  <si>
    <t>Tāme sastādīta 2024. gada ____.________________________</t>
  </si>
  <si>
    <t>9-1</t>
  </si>
  <si>
    <t>Radiatoru apkures sistēmas T11/T12  (siltumnesējs - ūdens  65/45°C)</t>
  </si>
  <si>
    <t>9-1-1</t>
  </si>
  <si>
    <t>9-1-2</t>
  </si>
  <si>
    <t>17-00000</t>
  </si>
  <si>
    <t>Rūpnieciski radiatori-reģistri ar kājiņam,  korķi, atgaisotāju komplektā ar sānu piev. Melns, RAL9011., LYNGSON , KRS-3 d88,9 D169 L1000 , KRS-3</t>
  </si>
  <si>
    <t>9-1-3</t>
  </si>
  <si>
    <t>Rūpnieciski radiatori-reģistri ar kājiņam,  korķi, atgaisotāju komplektā ar sānu piev. Melns, RAL9011., LYNGSON, KRS-3 d88,9 D169 L2000, KRS-3</t>
  </si>
  <si>
    <t>9-1-4</t>
  </si>
  <si>
    <t>Radiators ar sienas stiprinājumu,  korķi, atgaisotāju komplektā ar sānu piev. Melns, RAL9011., LYNGSON, MCP22-318, Modul Compact Plan</t>
  </si>
  <si>
    <t>9-1-5</t>
  </si>
  <si>
    <t>Radiators ar sienas stiprinājumu,  korķi, atgaisotāju komplektā ar sānu piev. Melns, RAL9011., LYNGSON, MCP22-505, Modul Compact Plan</t>
  </si>
  <si>
    <t>9-1-6</t>
  </si>
  <si>
    <t>Radiators ar sienas stiprinājumu,  korķi, atgaisotāju komplektā ar sānu piev. Melns, RAL9011., LYNGSON, MCP22-509, Modul Compact Plan</t>
  </si>
  <si>
    <t>9-1-7</t>
  </si>
  <si>
    <t>Radiators ar sienas stiprinājumu,  korķi, atgaisotāju komplektā ar sānu piev. Melns, RAL9011., LYNGSON, MCP22-515, Modul Compact Plan</t>
  </si>
  <si>
    <t>9-1-8</t>
  </si>
  <si>
    <t>Radiators ar sienas stiprinājumu,  korķi, atgaisotāju komplektā ar sānu piev. Melns, RAL9011., LYNGSON, MCP22-517, Modul Compact Plan</t>
  </si>
  <si>
    <t>9-1-9</t>
  </si>
  <si>
    <t>Radiators ar kājiņam,  korķi, atgaisotāju komplektā ar sānu piev. Melns, RAL9011., LYNGSON, MCP33-312, Modul Compact Plan</t>
  </si>
  <si>
    <t>9-1-10</t>
  </si>
  <si>
    <t>Radiators ar sienas stiprinājumu,  korķi, atgaisotāju komplektā ar sānu piev. Melns, RAL9011., LYNGSON, MCP33-506, Modul Compact Plan</t>
  </si>
  <si>
    <t>9-1-11</t>
  </si>
  <si>
    <t>Radiators ar sienas stiprinājumu,  korķi, atgaisotāju komplektā ar sānu piev. Melns, RAL9011., LYNGSON, MCP33-511, Modul Compact Plan</t>
  </si>
  <si>
    <t>9-1-12</t>
  </si>
  <si>
    <t>9-1-13</t>
  </si>
  <si>
    <t>Radiators ar sienas stiprinājumu,  korķi, atgaisotāju komplektā ar sānu piev. Melns, RAL9011., LYNGSON, MCP33-517, Modul Compact Plan</t>
  </si>
  <si>
    <t>9-1-14</t>
  </si>
  <si>
    <t>2.stāvs</t>
  </si>
  <si>
    <t>9-1-15</t>
  </si>
  <si>
    <t>Radiators ar sienas stiprinājumu,  korķi, atgaisotāju komplektā ar sānu piev. Balts, RAL9010., LYNGSON, MCP22-513, Modul Compact Plan</t>
  </si>
  <si>
    <t>9-1-16</t>
  </si>
  <si>
    <t>Radiators ar sienas stiprinājumu,  korķi, atgaisotāju komplektā ar sānu piev. Balts, RAL9010., LYNGSON, MCP22-526, Modul Compact Plan</t>
  </si>
  <si>
    <t>9-1-17</t>
  </si>
  <si>
    <t>Radiators ar sienas stiprinājumu,  korķi, atgaisotāju komplektā ar sānu piev. Balts, RAL9010., LYNGSON, MCP22-530, Modul Compact Plan</t>
  </si>
  <si>
    <t>9-1-18</t>
  </si>
  <si>
    <t>Radiators ar sienas stiprinājumu,  korķi, atgaisotāju komplektā ar sānu piev. Balts, RAL9010., LYNGSON, MCP33-611, Modul Compact Plan</t>
  </si>
  <si>
    <t>9-1-19</t>
  </si>
  <si>
    <t>Radiators ar sienas stiprinājumu,  korķi, atgaisotāju komplektā ar sānu piev. Balts, RAL9010., LYNGSON, MCP33-513, Modul Compact Plan</t>
  </si>
  <si>
    <t>9-1-20</t>
  </si>
  <si>
    <t>Visos stāvos kopā.</t>
  </si>
  <si>
    <t>9-1-21</t>
  </si>
  <si>
    <t xml:space="preserve">Radiatora turpgaitas vārsts, DANFOSS, RA-N Dn15, </t>
  </si>
  <si>
    <t>9-1-22</t>
  </si>
  <si>
    <t xml:space="preserve">Radiatora atgaitas vārsts, DANFOSS, RLV-S Dn15, </t>
  </si>
  <si>
    <t>9-1-23</t>
  </si>
  <si>
    <t xml:space="preserve">Radiatora termostāta galva , DANFOSS, RA 2990, </t>
  </si>
  <si>
    <t>9-1-24</t>
  </si>
  <si>
    <t>Presējama tērauda caurule, RM, ø15х1,2 mm, STEELPRES</t>
  </si>
  <si>
    <t>9-1-25</t>
  </si>
  <si>
    <t>Presējama tērauda caurule, RM, ø18х1,2 mm, STEELPRES</t>
  </si>
  <si>
    <t>9-1-26</t>
  </si>
  <si>
    <t>Presējama tērauda caurule, RM, ø22х1,5 mm, STEELPRES</t>
  </si>
  <si>
    <t>9-1-27</t>
  </si>
  <si>
    <t>Presējama tērauda caurule, RM, ø28х1,5 mm, STEELPRES</t>
  </si>
  <si>
    <t>9-1-28</t>
  </si>
  <si>
    <t>Presējama tērauda caurule, RM, ø35х1,5 mm, STEELPRES</t>
  </si>
  <si>
    <t>9-1-29</t>
  </si>
  <si>
    <t>Presējama tērauda caurule, RM, ø42х1,5 mm, STEELPRES</t>
  </si>
  <si>
    <t>9-1-30</t>
  </si>
  <si>
    <t>Presējama tērauda caurul , RM, ø54х1,5 mm, STEELPRES</t>
  </si>
  <si>
    <t>9-1-31</t>
  </si>
  <si>
    <t>Presējamo tērauda cauruļu veidgabali, RM, STEELPRES</t>
  </si>
  <si>
    <t>9-1-32</t>
  </si>
  <si>
    <t>Siltumizolācijas čaula 30mm, PAROC, 15x30, Hvac Section AluCoat T</t>
  </si>
  <si>
    <t>9-1-33</t>
  </si>
  <si>
    <t>Siltumizolācijas čaula 30mm, PAROC, 18x30, Hvac Section AluCoat T</t>
  </si>
  <si>
    <t>9-1-34</t>
  </si>
  <si>
    <t>Siltumizolācijas čaula 30mm, PAROC, 22x30, Hvac Section AluCoat T</t>
  </si>
  <si>
    <t>9-1-35</t>
  </si>
  <si>
    <t>Siltumizolācijas čaula 30mm, PAROC, 28x30, Hvac Section AluCoat T</t>
  </si>
  <si>
    <t>9-1-36</t>
  </si>
  <si>
    <t>Siltumizolācijas čaula 30mm, PAROC, 35x30, Hvac Section AluCoat T</t>
  </si>
  <si>
    <t>9-1-37</t>
  </si>
  <si>
    <t>Siltumizolācijas čaula 40mm, PAROC, 42x40, Hvac Section AluCoat T</t>
  </si>
  <si>
    <t>9-1-38</t>
  </si>
  <si>
    <t>Siltumizolācijas čaula 50mm, PAROC, 54x50, Hvac Section AluCoat T</t>
  </si>
  <si>
    <t>9-1-39</t>
  </si>
  <si>
    <t xml:space="preserve">Balansējošais vārsts ar izlaides īscaurulem, IMI HYDRONIC, STAD-32, </t>
  </si>
  <si>
    <t>9-1-40</t>
  </si>
  <si>
    <t xml:space="preserve">Balansējošais vārsts ar izlaides īscaurulem, IMI HYDRONIC, STAD-40, </t>
  </si>
  <si>
    <t>9-1-41</t>
  </si>
  <si>
    <t xml:space="preserve">Noslēgkrāns, Dn40, </t>
  </si>
  <si>
    <t>9-1-42</t>
  </si>
  <si>
    <t xml:space="preserve">Noslēgkrāns, Dn50, </t>
  </si>
  <si>
    <t>9-1-43</t>
  </si>
  <si>
    <t>Automātiskais atgaisotājs ar noslēgkrānu, Dn15</t>
  </si>
  <si>
    <t>9-1-44</t>
  </si>
  <si>
    <t xml:space="preserve">Iztukšošanas krāns, Dn15, </t>
  </si>
  <si>
    <t>9-1-45</t>
  </si>
  <si>
    <t>Atvērumu blīvēšanas materiāli</t>
  </si>
  <si>
    <t>9-1-46</t>
  </si>
  <si>
    <t>Ugunsdrošie atvērumu blīvēšanas materiāli</t>
  </si>
  <si>
    <t>9-1-47</t>
  </si>
  <si>
    <t>Cauruļvadu stiprinājumi un balsti</t>
  </si>
  <si>
    <t>9-1-48</t>
  </si>
  <si>
    <t>Apkures sistēmas hidrauliskā pārbaude</t>
  </si>
  <si>
    <t>9-1-49</t>
  </si>
  <si>
    <t>Apkures sistēmas balansēšanas darbi</t>
  </si>
  <si>
    <t>9-1-50</t>
  </si>
  <si>
    <t>Citi montāžas, izolācijas  un marķešānas materiāli</t>
  </si>
  <si>
    <t>9-2</t>
  </si>
  <si>
    <t>Ventilācijas siltumapgādes sistēma T21/T22  (siltumnesējs - 35% etilēnglikols 65/45°C)</t>
  </si>
  <si>
    <t>9-2-1</t>
  </si>
  <si>
    <t>9-2-2</t>
  </si>
  <si>
    <t>9-2-3</t>
  </si>
  <si>
    <t>9-2-4</t>
  </si>
  <si>
    <t>Presējama tērauda caurule, RM, ø54х1,5 mm, STEELPRES</t>
  </si>
  <si>
    <t>9-2-5</t>
  </si>
  <si>
    <t>Presējamo tērauda cauruļu veidgabali, RM, , STEELPRES</t>
  </si>
  <si>
    <t>9-2-6</t>
  </si>
  <si>
    <t>9-2-7</t>
  </si>
  <si>
    <t>9-2-8</t>
  </si>
  <si>
    <t>9-2-9</t>
  </si>
  <si>
    <t>9-2-10</t>
  </si>
  <si>
    <t xml:space="preserve">Etilēnglikola šķīdums, 0,35, </t>
  </si>
  <si>
    <t>l</t>
  </si>
  <si>
    <t>9-2-11</t>
  </si>
  <si>
    <t>9-2-12</t>
  </si>
  <si>
    <t xml:space="preserve">Automātiskais atgaisotājs ar noslēgkrānu, Dn15, </t>
  </si>
  <si>
    <t>9-2-13</t>
  </si>
  <si>
    <t>9-2-14</t>
  </si>
  <si>
    <t>9-2-15</t>
  </si>
  <si>
    <t>9-2-16</t>
  </si>
  <si>
    <t>9-2-17</t>
  </si>
  <si>
    <t>9-2-18</t>
  </si>
  <si>
    <t xml:space="preserve">Apkures sistēmas balansēšanas darbi </t>
  </si>
  <si>
    <t>9-2-19</t>
  </si>
  <si>
    <t>9-3</t>
  </si>
  <si>
    <t>Gaisa aizkāru un gaisa putēju sistēma T31 T32 (siltumnesējs - 35% etilēnglikols 65/45°C)</t>
  </si>
  <si>
    <t>9-3-1</t>
  </si>
  <si>
    <t>9-3-2</t>
  </si>
  <si>
    <t>9-3-3</t>
  </si>
  <si>
    <t>9-3-4</t>
  </si>
  <si>
    <t>9-3-5</t>
  </si>
  <si>
    <t>9-3-6</t>
  </si>
  <si>
    <t>Etilēnglikola šķīdums, 0,35</t>
  </si>
  <si>
    <t>9-3-7</t>
  </si>
  <si>
    <t>9-3-8</t>
  </si>
  <si>
    <t>9-3-9</t>
  </si>
  <si>
    <t>9-3-10</t>
  </si>
  <si>
    <t>9-3-11</t>
  </si>
  <si>
    <t>9-3-12</t>
  </si>
  <si>
    <t>9-3-13</t>
  </si>
  <si>
    <t>9-3-14</t>
  </si>
  <si>
    <t>9-3-15</t>
  </si>
  <si>
    <t>9-4</t>
  </si>
  <si>
    <t>PN1 ventilācijas kalorifera sajaukšanas mezgls.</t>
  </si>
  <si>
    <t>9-4-1</t>
  </si>
  <si>
    <t>Sajaukšanas mezgls kaloriferu siltumapgādei komplēktā:</t>
  </si>
  <si>
    <t>9-4-2</t>
  </si>
  <si>
    <t xml:space="preserve">cirkulācijas sūknis, WILO, Stratos PICO 15/0,5-6,0,68 m3/h; 3m, </t>
  </si>
  <si>
    <t>9-4-3</t>
  </si>
  <si>
    <t>cirkulācijas sūkņa elektroinstalācija 230V/1~</t>
  </si>
  <si>
    <t>9-4-4</t>
  </si>
  <si>
    <t xml:space="preserve">trīsceļu vārsts ar piedziņu, ESBE Dn25 VRG131 kvs=10, </t>
  </si>
  <si>
    <t>9-4-5</t>
  </si>
  <si>
    <t xml:space="preserve">trīsceļu vārsta elektroinstalācija 24V, ESBE ARA659 ; 24VAC, 0-10VDC, </t>
  </si>
  <si>
    <t>9-4-6</t>
  </si>
  <si>
    <t xml:space="preserve">vienvirziena vārsts, Dn32, </t>
  </si>
  <si>
    <t>9-4-7</t>
  </si>
  <si>
    <t xml:space="preserve">balansējošais vārsts Dn25; 0,19 l/s, </t>
  </si>
  <si>
    <t>9-4-8</t>
  </si>
  <si>
    <t xml:space="preserve">lodveida vārsts, Dn32, </t>
  </si>
  <si>
    <t>9-4-9</t>
  </si>
  <si>
    <t xml:space="preserve">mehāniskais filtrs, Dn32, </t>
  </si>
  <si>
    <t>9-4-10</t>
  </si>
  <si>
    <t xml:space="preserve">manometrs ar noslēgvārstu P=0-6 bar, Dn15, </t>
  </si>
  <si>
    <t>9-4-11</t>
  </si>
  <si>
    <t xml:space="preserve">termometrs T=0-120ºC, Dn15, </t>
  </si>
  <si>
    <t>9-4-12</t>
  </si>
  <si>
    <t xml:space="preserve">termometra čaula, Dn15, </t>
  </si>
  <si>
    <t>9-4-13</t>
  </si>
  <si>
    <t xml:space="preserve">kompensators, Dn32, </t>
  </si>
  <si>
    <t>9-4-14</t>
  </si>
  <si>
    <t xml:space="preserve">atgaisotājs, Dn15, </t>
  </si>
  <si>
    <t>9-4-15</t>
  </si>
  <si>
    <t xml:space="preserve">izlaides ventilis, Dn15, </t>
  </si>
  <si>
    <t>9-4-16</t>
  </si>
  <si>
    <t xml:space="preserve">presējama tērauda caurule DN32, Ø35x1,5, </t>
  </si>
  <si>
    <t>9-4-17</t>
  </si>
  <si>
    <t>presējamo tērauda cauruļu veidgabali</t>
  </si>
  <si>
    <t>9-4-18</t>
  </si>
  <si>
    <t>siltumizolācijas čaula 30mm, PAROC , 35x30, Hvac Section AluCoat T</t>
  </si>
  <si>
    <t>9-4-19</t>
  </si>
  <si>
    <t xml:space="preserve">regulējams apvedlīnijas vārsts, Dn15; 0,02 l/s, </t>
  </si>
  <si>
    <t>9-4-20</t>
  </si>
  <si>
    <t xml:space="preserve">siltuma uzskaites ierīce-skaitītājs komplektā ar sensoriem un komurtācijas vadiem, KAMSTRUP, Multical 603+Ultraflow 54 DN20 qp 1,5 m3/h </t>
  </si>
  <si>
    <t>9-5</t>
  </si>
  <si>
    <t>PN2 ventilācijas kalorifera sajaukšānas mezgls.</t>
  </si>
  <si>
    <t>9-5-1</t>
  </si>
  <si>
    <t>sajaukšanas mezgls kaloriferu siltumapgādei komplēktā:</t>
  </si>
  <si>
    <t>9-5-2</t>
  </si>
  <si>
    <t xml:space="preserve">cirkulācijas sūknis, WILO, Stratos PICO 15/0,5-8 ,1,49 m3/h; 3m, </t>
  </si>
  <si>
    <t>9-5-3</t>
  </si>
  <si>
    <t>9-5-4</t>
  </si>
  <si>
    <t xml:space="preserve">trīsceļu vārsts ar piedziņu, ESBE Dn32 VRG131 kvs=16, </t>
  </si>
  <si>
    <t>9-5-5</t>
  </si>
  <si>
    <t>9-5-6</t>
  </si>
  <si>
    <t xml:space="preserve">vienvirziena vārsts, Dn40, </t>
  </si>
  <si>
    <t>9-5-7</t>
  </si>
  <si>
    <t xml:space="preserve">balansējošais vārsts , Dn32; 0,41 l/s, </t>
  </si>
  <si>
    <t>9-5-8</t>
  </si>
  <si>
    <t xml:space="preserve">lodveida vārsts, Dn40, </t>
  </si>
  <si>
    <t>9-5-9</t>
  </si>
  <si>
    <t xml:space="preserve">mehāniskais filtrs, Dn40, </t>
  </si>
  <si>
    <t>9-5-10</t>
  </si>
  <si>
    <t>9-5-11</t>
  </si>
  <si>
    <t>9-5-12</t>
  </si>
  <si>
    <t>9-5-13</t>
  </si>
  <si>
    <t xml:space="preserve">kompensators, Dn40, </t>
  </si>
  <si>
    <t>9-5-14</t>
  </si>
  <si>
    <t>9-5-15</t>
  </si>
  <si>
    <t>9-5-16</t>
  </si>
  <si>
    <t xml:space="preserve">presējama tērauda caurule DN40, Ø42x1,5, </t>
  </si>
  <si>
    <t>9-5-17</t>
  </si>
  <si>
    <t xml:space="preserve">presējamo tērauda cauruļu veidgabali, </t>
  </si>
  <si>
    <t>9-5-18</t>
  </si>
  <si>
    <t>siltumizolācijas čaula 40mm, PAROC, 42x40, Hvac Section AluCoat T</t>
  </si>
  <si>
    <t>9-5-19</t>
  </si>
  <si>
    <t xml:space="preserve">regulējams apvedlīnijas vārsts, Dn15; 0,04 l/s, </t>
  </si>
  <si>
    <t>9-5-20</t>
  </si>
  <si>
    <t xml:space="preserve">siltuma uzskaites ierīce-skaitītājs komplektā ar sensoriem un komurtācijas vadiem, KAMSTRUP, Multical 603+Ultraflow 54    DN20 qp 1,5 m3/h  </t>
  </si>
  <si>
    <t>9-6</t>
  </si>
  <si>
    <t>PN3 ventilācijas kalorifera sajaukšānas mezgls.</t>
  </si>
  <si>
    <t>9-6-1</t>
  </si>
  <si>
    <t>9-6-2</t>
  </si>
  <si>
    <t xml:space="preserve">cirkulācijas sūknis, WILO, Stratos PICO 15/0,5-4, 0,48 m3/h; 3m, </t>
  </si>
  <si>
    <t>9-6-3</t>
  </si>
  <si>
    <t>9-6-4</t>
  </si>
  <si>
    <t>trīsceļu vārsts ar piedziņu, ESBE Dn20 VRG131 kvs=6.3</t>
  </si>
  <si>
    <t>9-6-5</t>
  </si>
  <si>
    <t>trīsceļu vārsta elektroinstalācija 24V, ESBE ARA659 ; 24VAC, 0-10VDC</t>
  </si>
  <si>
    <t>9-6-6</t>
  </si>
  <si>
    <t xml:space="preserve">vienvirziena vārsts, Dn32 </t>
  </si>
  <si>
    <t>9-6-7</t>
  </si>
  <si>
    <t>balansējošais vārsts, Dn20; 0,13 l/s</t>
  </si>
  <si>
    <t>9-6-8</t>
  </si>
  <si>
    <t xml:space="preserve">lodveida vārsts, Dn25, </t>
  </si>
  <si>
    <t>9-6-9</t>
  </si>
  <si>
    <t xml:space="preserve">mehāniskais filtrs, Dn25, </t>
  </si>
  <si>
    <t>9-6-10</t>
  </si>
  <si>
    <t>manometrs ar noslēgvārstu P=0-6 bar, Dn15</t>
  </si>
  <si>
    <t>9-6-11</t>
  </si>
  <si>
    <t>termometrs T=0-120ºC, Dn15</t>
  </si>
  <si>
    <t>9-6-12</t>
  </si>
  <si>
    <t>termometra čaula, Dn15</t>
  </si>
  <si>
    <t>9-6-13</t>
  </si>
  <si>
    <t>kompensators, Dn25</t>
  </si>
  <si>
    <t>9-6-14</t>
  </si>
  <si>
    <t>9-6-15</t>
  </si>
  <si>
    <t>izlaides ventilis, Dn15</t>
  </si>
  <si>
    <t>9-6-16</t>
  </si>
  <si>
    <t>presējama tērauda caurule DN25, Ø28x1,5</t>
  </si>
  <si>
    <t>9-6-17</t>
  </si>
  <si>
    <t>9-6-18</t>
  </si>
  <si>
    <t>siltumizolācijas čaula 30mm, PAROC, 28x30, Hvac Section AluCoat T</t>
  </si>
  <si>
    <t>9-6-19</t>
  </si>
  <si>
    <t>regulējams apvedlīnijas vārsts, Dn15; 0,014 l/s</t>
  </si>
  <si>
    <t>9-6-20</t>
  </si>
  <si>
    <t xml:space="preserve">siltuma uzskaites ierīce-skaitītājs komplektā ar sensoriem un komurtācijas vadiem, KAMSTRUP, Multical 603+Ultraflow 54 DN20 qp 0,6 m3/h </t>
  </si>
  <si>
    <t>9-7</t>
  </si>
  <si>
    <t>Gaisa aizkaru "VTS Clima" WING W200 EC sajaukšanas mezgls.</t>
  </si>
  <si>
    <t>9-7-1</t>
  </si>
  <si>
    <t>Gaisa aizkars komplektā ar instalāciju un automātiku, VTS CLIMA, WING W200 EC, Qs.=26,0 kW</t>
  </si>
  <si>
    <t>9-7-2</t>
  </si>
  <si>
    <t>9-7-3</t>
  </si>
  <si>
    <t>a) vadības bloks "VTS"</t>
  </si>
  <si>
    <t>9-7-4</t>
  </si>
  <si>
    <t>b) trīsgaidas vārsts DN32 Kvs=16</t>
  </si>
  <si>
    <t>9-7-5</t>
  </si>
  <si>
    <t>c) trīsgaitas vārsta elektropiedziņa</t>
  </si>
  <si>
    <t>9-7-6</t>
  </si>
  <si>
    <t>d) balansējošais vārsts DN32 Kvs=16</t>
  </si>
  <si>
    <t>9-7-7</t>
  </si>
  <si>
    <t>e) automātiskais atgaisotājs ar noslēgvārstu DN15 (2 gab.)</t>
  </si>
  <si>
    <t>9-7-8</t>
  </si>
  <si>
    <t>f) izlaišanas ventilis DN15</t>
  </si>
  <si>
    <t>9-7-9</t>
  </si>
  <si>
    <t>g) lodveida vārsts DN40 (4 gab.)</t>
  </si>
  <si>
    <t>9-7-10</t>
  </si>
  <si>
    <t>h) stiprinājumi un kronšteini</t>
  </si>
  <si>
    <t>9-7-11</t>
  </si>
  <si>
    <t>j) kompensācijas savienojums DN40 (2 gab.)</t>
  </si>
  <si>
    <t>9-7-12</t>
  </si>
  <si>
    <t>k) gaisa aizkara elektroinstalācija 230V/1~</t>
  </si>
  <si>
    <t>9-8</t>
  </si>
  <si>
    <t>"Uponor" kolektora Nr.1 montāžas mezgls (3.stāvs)</t>
  </si>
  <si>
    <t>9-8-1</t>
  </si>
  <si>
    <t>1)  PE-Xa 20x2,0 polietilēna caurule, UPONOR, ø20х2,0 mm, Comfort Pipe PLUS-System</t>
  </si>
  <si>
    <t>9-8-2</t>
  </si>
  <si>
    <t>2) siltumizolācijas čaula (tranzīta vadiem grīdā), K-FLEX, 22x6,  PE</t>
  </si>
  <si>
    <t>9-8-3</t>
  </si>
  <si>
    <t xml:space="preserve">3)  caurules līkuma turētājs , UPONOR, ø20х2,0 mm, </t>
  </si>
  <si>
    <t>9-8-4</t>
  </si>
  <si>
    <t>4)  stiprināšanas stieple (250 gab.)</t>
  </si>
  <si>
    <t>paka</t>
  </si>
  <si>
    <t>9-8-5</t>
  </si>
  <si>
    <t>5)  kolektoru skapis 5 kontūriem , UPONOR</t>
  </si>
  <si>
    <t>9-8-6</t>
  </si>
  <si>
    <t>6)  kolektors 5 kontūriem, UPONOR, , VARIO S</t>
  </si>
  <si>
    <t>par.</t>
  </si>
  <si>
    <t>9-8-7</t>
  </si>
  <si>
    <t>7)  multi folija, IZOROL</t>
  </si>
  <si>
    <t>9-8-8</t>
  </si>
  <si>
    <t xml:space="preserve">8)  metāla siets Ø3mm ar soli 150mm </t>
  </si>
  <si>
    <t>9-8-9</t>
  </si>
  <si>
    <t>9)  kolektora gala mezgls ar atgaisotāju un izlaides ventili, UPONOR</t>
  </si>
  <si>
    <t>9-8-10</t>
  </si>
  <si>
    <t>10)  kolektora stiprināšanas skavas, UPONOR</t>
  </si>
  <si>
    <t>9-8-11</t>
  </si>
  <si>
    <t>11)  universālais izpildmehānisms ar indikatoru, UPONOR</t>
  </si>
  <si>
    <t>9-8-12</t>
  </si>
  <si>
    <t>12)  termošuves apmales lenta (katram kontūram)</t>
  </si>
  <si>
    <t>9-8-13</t>
  </si>
  <si>
    <t xml:space="preserve">13)  istabas termostāts </t>
  </si>
  <si>
    <t>9-8-14</t>
  </si>
  <si>
    <t>14)  automātika</t>
  </si>
  <si>
    <t>9-8-15</t>
  </si>
  <si>
    <t>15) sajaukšanas mezgls pie kolektora, UPONOR, Fluvia T PUSH-23-B-W</t>
  </si>
  <si>
    <t>Lokālā tāme Nr. 10</t>
  </si>
  <si>
    <t>Tāme sastādīta 2024.gada tirgus cenās,pamatojoties uz AVK-V daļas rasējumiem.</t>
  </si>
  <si>
    <t>Tāme sastādīta 2024. gada ____.____________________</t>
  </si>
  <si>
    <t>10-1</t>
  </si>
  <si>
    <t xml:space="preserve">Ventilācijas sistēma PN1. </t>
  </si>
  <si>
    <t>10-1-1</t>
  </si>
  <si>
    <t>Ventiekarta +2160m3/h, +400Pa;  -1530m3/h, -400Pa; Qsild.=14,7kW; Qdz.=17,3 kW;   Qel.=1,6kW; m.=400kg  , komplektā ar vadības automātiku , dēvejiem, ar iebūvetu iespēju BMS pieslēgšanai prot. ModBus TCP, VTS Clima, 3400x1000x1000(h), VVS021-R-FRCVH/VVS021-L-FRV_cd</t>
  </si>
  <si>
    <t>10-1-2</t>
  </si>
  <si>
    <t xml:space="preserve">Ventilācijas agregāta elektroinstalācija </t>
  </si>
  <si>
    <t>10-1-3</t>
  </si>
  <si>
    <t>Agregāta vibroizolātori</t>
  </si>
  <si>
    <t>10-1-4</t>
  </si>
  <si>
    <t>Kondensāta novadīšanas PVC izvads ar sifonu, ⌀50</t>
  </si>
  <si>
    <t>10-1-5</t>
  </si>
  <si>
    <t>Āra reste gaisa ieņemšanai, Komfovent, 800x400, LG-800-400</t>
  </si>
  <si>
    <t>10-1-6</t>
  </si>
  <si>
    <t>Āra reste gaisa izmešanai, Komfovent, 800x400, LG-800-400</t>
  </si>
  <si>
    <t>10-1-7</t>
  </si>
  <si>
    <t>Pieplūdes difuzors Krāsa:Cinkots  RAL9003, Systemair, ⌀200, Balance-S-200</t>
  </si>
  <si>
    <t>10-1-8</t>
  </si>
  <si>
    <t>Pieplūdes difuzors Krāsa:Cinkots, Systemair, ⌀160, TSO-160+THOR-125-160</t>
  </si>
  <si>
    <t>10-1-9</t>
  </si>
  <si>
    <t>Pieplūdes difuzors Krāsa:Cinkots, Systemair, ⌀200, TSO-200+THOR-160-200</t>
  </si>
  <si>
    <t>10-1-10</t>
  </si>
  <si>
    <t>Pieplūdes difuzors Krāsa:Cinkots, Systemair, ⌀250, TSO-250+THOR-200-250</t>
  </si>
  <si>
    <t>10-1-11</t>
  </si>
  <si>
    <t>Nosūces difuzors Krāsa:Cinkots  RAL9003, Systemair, ⌀200, Balance-E-200</t>
  </si>
  <si>
    <t>10-1-12</t>
  </si>
  <si>
    <t>Nosūces difuzors Krāsa:Cinkots, Systemair, ⌀160, TSF-160+THOR-125-160</t>
  </si>
  <si>
    <t>10-1-13</t>
  </si>
  <si>
    <t>Nosūces difuzors Krāsa:Cinkots, Systemair, ⌀200, TSF-200+THOR-160-200</t>
  </si>
  <si>
    <t>10-1-14</t>
  </si>
  <si>
    <t>Droseļvārsts, Komfovent, ⌀160, IRIS-160</t>
  </si>
  <si>
    <t>10-1-15</t>
  </si>
  <si>
    <t>Droseļvārsts, Komfovent, ⌀200, IRIS-200</t>
  </si>
  <si>
    <t>10-1-16</t>
  </si>
  <si>
    <t>Mainīgas plūsmas VAV vārsts ar piedziņu, Komfovent, ⌀125, KOS-C-125</t>
  </si>
  <si>
    <t>10-1-17</t>
  </si>
  <si>
    <t>Mainīgas plūsmas VAV vārsts ar piedziņu, Komfovent, ⌀250, KOS-C-250</t>
  </si>
  <si>
    <t>10-1-18</t>
  </si>
  <si>
    <t xml:space="preserve">CO2 Sensors ar EL. Instalācijas komplektu, Regin, REGIO vai analogs </t>
  </si>
  <si>
    <t>10-1-19</t>
  </si>
  <si>
    <t>Pastāvīgas plūsmas mehāniskais CAV vārsts, Alnor, ⌀125, RACAV-I-125</t>
  </si>
  <si>
    <t>10-1-20</t>
  </si>
  <si>
    <t>Pastāvīgas plūsmas mehāniskais CAV vārsts, Alnor, ⌀160, RACAV-I-160</t>
  </si>
  <si>
    <t>10-1-21</t>
  </si>
  <si>
    <t>Trokšņu slāpētājs b.=100; l.=900mm, Komfovent, ⌀160, AGS-160-100-900-M</t>
  </si>
  <si>
    <t>10-1-22</t>
  </si>
  <si>
    <t>Trokšņu slāpētājs b.=100; l.=1250mm, Komfovent, 600x400, STS-100-100-600-400-1250</t>
  </si>
  <si>
    <t>10-1-23</t>
  </si>
  <si>
    <t>Ugunsdrošības vārsts ar kūstošo elementu, Komfovent, ⌀315, UVA60H-315</t>
  </si>
  <si>
    <t>10-1-24</t>
  </si>
  <si>
    <t>Ugunsdrošības vārsts ar kūstošo elementu, Komfovent, ⌀400, UVA60H-400</t>
  </si>
  <si>
    <t>10-1-25</t>
  </si>
  <si>
    <t>Tīrīšanas lūka, Komfovent, ⌀125, KR-125</t>
  </si>
  <si>
    <t>10-1-26</t>
  </si>
  <si>
    <t>Tīrīšanas lūka, Komfovent, ⌀160, KR-160</t>
  </si>
  <si>
    <t>10-1-27</t>
  </si>
  <si>
    <t>Tīrīšanas lūka, Komfovent, ⌀200, KR-200</t>
  </si>
  <si>
    <t>10-1-28</t>
  </si>
  <si>
    <t>Tīrīšanas lūka, Komfovent, ⌀250, KR-250</t>
  </si>
  <si>
    <t>10-1-29</t>
  </si>
  <si>
    <t>Tīrīšanas lūka, Komfovent, ⌀315, KR-315</t>
  </si>
  <si>
    <t>10-1-30</t>
  </si>
  <si>
    <t>Tīrīšanas lūka, Komfovent, ⌀400, KR-400</t>
  </si>
  <si>
    <t>10-1-31</t>
  </si>
  <si>
    <t>Cinkots gaisa vads B blīvuma klase, Komfovent, ⌀125, OS3</t>
  </si>
  <si>
    <t>10-1-32</t>
  </si>
  <si>
    <t>Cinkots gaisa vads B blīvuma klase, Komfovent, ⌀160, OS3</t>
  </si>
  <si>
    <t>10-1-33</t>
  </si>
  <si>
    <t>Cinkots gaisa vads B blīvuma klase, Komfovent, ⌀200, OS3</t>
  </si>
  <si>
    <t>10-1-34</t>
  </si>
  <si>
    <t>Cinkots gaisa vads B blīvuma klase, Komfovent, ⌀250, OS3</t>
  </si>
  <si>
    <t>10-1-35</t>
  </si>
  <si>
    <t>Cinkots gaisa vads B blīvuma klase, Komfovent, ⌀315, OS3</t>
  </si>
  <si>
    <t>10-1-36</t>
  </si>
  <si>
    <t>Cinkots gaisa vads B blīvuma klase, Komfovent, ⌀400, OS3</t>
  </si>
  <si>
    <t>10-1-37</t>
  </si>
  <si>
    <t>Cinkots gaisa vads B blīvuma klase, Komfovent, 500x400, OF</t>
  </si>
  <si>
    <t>10-1-38</t>
  </si>
  <si>
    <t>Cinkots gaisa vads B blīvuma klase, Komfovent, 600x400, OF</t>
  </si>
  <si>
    <t>10-1-39</t>
  </si>
  <si>
    <t>Cinkots gaisa vads B blīvuma klase, Komfovent, 800x300, OF</t>
  </si>
  <si>
    <t>10-1-40</t>
  </si>
  <si>
    <t>Cinkots gaisa vads B blīvuma klase, Komfovent, 800x400, OF</t>
  </si>
  <si>
    <t>10-1-41</t>
  </si>
  <si>
    <t>Cinkots gaisa vads B blīvuma klase, Fasondaļas un veidgabali Komfovent</t>
  </si>
  <si>
    <t>10-1-42</t>
  </si>
  <si>
    <t>Izolācija pieplūdes gaisa vadiem  Krasa: Cinkots, Armaflex, i=13mm, ACE</t>
  </si>
  <si>
    <t>10-1-43</t>
  </si>
  <si>
    <t>Izmešanas gaisa vadu izolācija, Armaflex, i=25mm, ACE</t>
  </si>
  <si>
    <t>10-1-44</t>
  </si>
  <si>
    <t>Ieņemšanas gaisa vadu izolācija, Armaflex, i=32mm, ACE</t>
  </si>
  <si>
    <t>10-1-45</t>
  </si>
  <si>
    <t>Gaisa vadu stiprinājumi</t>
  </si>
  <si>
    <t>10-1-46</t>
  </si>
  <si>
    <t>Ugunsdrošo atvērumu blīvēšanas materiāli</t>
  </si>
  <si>
    <t>10-1-47</t>
  </si>
  <si>
    <t>10-1-48</t>
  </si>
  <si>
    <t>10-1-49</t>
  </si>
  <si>
    <t>Ventilācijas sistēmas mērīšanas un regulēšanas darbi</t>
  </si>
  <si>
    <t>10-2</t>
  </si>
  <si>
    <t xml:space="preserve">Ventilācijas sistēma PN2. </t>
  </si>
  <si>
    <t>10-2-1</t>
  </si>
  <si>
    <t>Ventiekarta +6035m3/h, +400Pa;  -5435m3/h, -400Pa; Qsild.=32,1kW; Qdz.=49,0 kW;   Qel.=9,6kW; m.=850kg  , komplektā ar vadības automātiku , dēvejiem, ar iebūvetu iespēju BMS pieslēgšanai prot. ModBus TCP, VTS Clima, 4000x1500x1800(h), VVS075-R-FRVHC/VVS075-L-FRV_cd</t>
  </si>
  <si>
    <t>10-2-2</t>
  </si>
  <si>
    <t>Ventilācijas agregāta elektroinstalācija</t>
  </si>
  <si>
    <t>10-2-3</t>
  </si>
  <si>
    <t>10-2-4</t>
  </si>
  <si>
    <t>10-2-5</t>
  </si>
  <si>
    <t>Āra reste gaisa ieņemšanai, Komfovent, 1400x1000, LG-1400-1000</t>
  </si>
  <si>
    <t>10-2-6</t>
  </si>
  <si>
    <t>Āra reste gaisa izmešanai, Komfovent, 1200x1000, LG-1200-1000</t>
  </si>
  <si>
    <t>10-2-7</t>
  </si>
  <si>
    <t>Pieplūdes difuzors Krāsa: Balts RAL9010  RAL9003, Systemair, ⌀125, Balance-S-125</t>
  </si>
  <si>
    <t>10-2-8</t>
  </si>
  <si>
    <t>Pieplūdes difuzors Krāsa: Balts RAL9010  RAL9003, Systemair, ⌀200, Balance-S-200</t>
  </si>
  <si>
    <t>10-2-9</t>
  </si>
  <si>
    <t>10-2-10</t>
  </si>
  <si>
    <t>Pieplūdes difuzors Krāsa: Balts RAL9010, Systemair, ⌀315, Konika-A-315</t>
  </si>
  <si>
    <t>10-2-11</t>
  </si>
  <si>
    <t>Pieplūdes difuzors Krāsa: Balts RAL9010, Systemair, ⌀200, TSO-200+THOR-160-200</t>
  </si>
  <si>
    <t>10-2-12</t>
  </si>
  <si>
    <t>Nosūces difuzors Krāsa: Balts RAL9010  RAL9003, Systemair, ⌀125, Balance-E-125</t>
  </si>
  <si>
    <t>10-2-13</t>
  </si>
  <si>
    <t>Nosūces difuzors Krāsa: Balts RAL9010   RAL9003, Systemair, ⌀200, Balance-E-200</t>
  </si>
  <si>
    <t>10-2-14</t>
  </si>
  <si>
    <t>Nosūces difuzors Krāsa: Balts RAL9010, Systemair, ⌀200, TSF-200+THOR-160-200</t>
  </si>
  <si>
    <t>10-2-15</t>
  </si>
  <si>
    <t>Nosūces reste Krāsa: Cinkots RAL9003, Systemair, 250x200, NOVA-A-250-200</t>
  </si>
  <si>
    <t>10-2-16</t>
  </si>
  <si>
    <t>Nosūces reste Krāsa: Balts RAL9010 RAL9003, Systemair, 800x300, NOVA-A-800-300</t>
  </si>
  <si>
    <t>10-2-17</t>
  </si>
  <si>
    <t>10-2-18</t>
  </si>
  <si>
    <t>10-2-19</t>
  </si>
  <si>
    <t>Droseļvārsts, Komfovent, ⌀250, IRIS-250</t>
  </si>
  <si>
    <t>10-2-20</t>
  </si>
  <si>
    <t>Droseļvārsts, Komfovent, ⌀315, IRIS-315</t>
  </si>
  <si>
    <t>10-2-21</t>
  </si>
  <si>
    <t>Droseļvārsts, Komfovent, ⌀500, IRIS-500</t>
  </si>
  <si>
    <t>10-2-22</t>
  </si>
  <si>
    <t>Trokšņu slāpētājs b.=100; l.=1250mm, Komfovent, 1000x600, STS-100-100-1000-600-1250</t>
  </si>
  <si>
    <t>10-2-23</t>
  </si>
  <si>
    <t>Ugunsdrošības vārsts ar kūstošo elementu, Komfovent, ⌀160, UVA60H-160</t>
  </si>
  <si>
    <t>10-2-24</t>
  </si>
  <si>
    <t>Ugunsdrošības vārsts ar kūstošo elementu, Komfovent, ⌀200, UVA60H-200</t>
  </si>
  <si>
    <t>10-2-25</t>
  </si>
  <si>
    <t>Ugunsdrošības vārsts ar kūstošo elementu, Komfovent, ⌀250, UVA60H-250</t>
  </si>
  <si>
    <t>10-2-26</t>
  </si>
  <si>
    <t>Ugunsdrošības vārsts ar kūstošo elementu, Komfovent, ⌀630, UVS60H-630x630-630</t>
  </si>
  <si>
    <t>10-2-27</t>
  </si>
  <si>
    <t>Ugunsdrošības vārsts ar kūstošo elementu, Komfovent, 800x600, UVS60H-800x600</t>
  </si>
  <si>
    <t>10-2-28</t>
  </si>
  <si>
    <t>10-2-29</t>
  </si>
  <si>
    <t>10-2-30</t>
  </si>
  <si>
    <t>10-2-31</t>
  </si>
  <si>
    <t>10-2-32</t>
  </si>
  <si>
    <t>Tīrīšanas lūka, Komfovent, ⌀500, KR-500</t>
  </si>
  <si>
    <t>10-2-33</t>
  </si>
  <si>
    <t>Tīrīšanas lūka, Komfovent, ⌀630, KR-630</t>
  </si>
  <si>
    <t>10-2-34</t>
  </si>
  <si>
    <t>Cinkots gaisa vads B blīvuma klase  Krāsa: RAL9010., Komfovent, ⌀125, OS3</t>
  </si>
  <si>
    <t>10-2-35</t>
  </si>
  <si>
    <t>10-2-36</t>
  </si>
  <si>
    <t>Cinkots gaisa vads B blīvuma klase  Krāsa: RAL9010., Komfovent, ⌀160, OS3</t>
  </si>
  <si>
    <t>10-2-37</t>
  </si>
  <si>
    <t>10-2-38</t>
  </si>
  <si>
    <t>Cinkots gaisa vads B blīvuma klase  Krāsa: RAL9010., Komfovent, ⌀200, OS3</t>
  </si>
  <si>
    <t>10-2-39</t>
  </si>
  <si>
    <t>10-2-40</t>
  </si>
  <si>
    <t>10-2-41</t>
  </si>
  <si>
    <t>Cinkots gaisa vads B blīvuma klase  Krāsa: RAL9010., Komfovent, ⌀315, OS3</t>
  </si>
  <si>
    <t>10-2-42</t>
  </si>
  <si>
    <t>10-2-43</t>
  </si>
  <si>
    <t>Cinkots gaisa vads B blīvuma klase  Krāsa: RAL9010., Komfovent, ⌀500, OS3</t>
  </si>
  <si>
    <t>10-2-44</t>
  </si>
  <si>
    <t>Cinkots gaisa vads B blīvuma klase, Komfovent, ⌀500, OS3</t>
  </si>
  <si>
    <t>10-2-45</t>
  </si>
  <si>
    <t>Cinkots gaisa vads B blīvuma klase  Krāsa: RAL9010., Komfovent, ⌀630, OS3</t>
  </si>
  <si>
    <t>10-2-46</t>
  </si>
  <si>
    <t>Cinkots gaisa vads B blīvuma klase, Komfovent, ⌀630, OS3</t>
  </si>
  <si>
    <t>10-2-47</t>
  </si>
  <si>
    <t>Cinkots gaisa vads B blīvuma klase, Komfovent, 250x200, OF</t>
  </si>
  <si>
    <t>10-2-48</t>
  </si>
  <si>
    <t>10-2-49</t>
  </si>
  <si>
    <t>Cinkots gaisa vads B blīvuma klase  Krāsa: RAL9010., Komfovent, 800x600, OF</t>
  </si>
  <si>
    <t>10-2-50</t>
  </si>
  <si>
    <t>Cinkots gaisa vads B blīvuma klase  Krāsa: RAL9010., Komfovent, 1000x600, OF</t>
  </si>
  <si>
    <t>10-2-51</t>
  </si>
  <si>
    <t>Cinkots gaisa vads B blīvuma klase, Komfovent, 1000x600, OF</t>
  </si>
  <si>
    <t>10-2-52</t>
  </si>
  <si>
    <t>Cinkots gaisa vads B blīvuma klase  Krāsa: RAL9010., Komfovent, 1200x1000, OF</t>
  </si>
  <si>
    <t>10-2-53</t>
  </si>
  <si>
    <t>Cinkots gaisa vads B blīvuma klase, Komfovent, 1400x600, OF</t>
  </si>
  <si>
    <t>10-2-54</t>
  </si>
  <si>
    <t>Cinkots gaisa vads B blīvuma klase  Krāsa: RAL9010., Komfovent, 1400x1000, OF</t>
  </si>
  <si>
    <t>10-2-55</t>
  </si>
  <si>
    <t>Fasondaļas un veidgabali, Komfovent</t>
  </si>
  <si>
    <t>10-2-56</t>
  </si>
  <si>
    <t>Izolācija pieplūdes gaisa vadiem Krāsa: Cinkots, Armaflex, i=13mm, ACE</t>
  </si>
  <si>
    <t>10-2-57</t>
  </si>
  <si>
    <t>Izolācija pieplūdes gaisa vadiem Krāsa; RAL9010, Armaflex, i=13mm, ACE</t>
  </si>
  <si>
    <t>10-2-58</t>
  </si>
  <si>
    <t>10-2-59</t>
  </si>
  <si>
    <t>10-2-60</t>
  </si>
  <si>
    <t>10-2-61</t>
  </si>
  <si>
    <t>10-2-62</t>
  </si>
  <si>
    <t xml:space="preserve">Atvērumu blīvēšanas materiāli </t>
  </si>
  <si>
    <t>10-2-63</t>
  </si>
  <si>
    <t>10-2-64</t>
  </si>
  <si>
    <t xml:space="preserve">Ventilācijas sistēmas mērīšanas un regulēšanas darbi </t>
  </si>
  <si>
    <t>10-3</t>
  </si>
  <si>
    <t>Ventilācijas sistēma PN3.</t>
  </si>
  <si>
    <t>10-3-1</t>
  </si>
  <si>
    <t>Ventiekarta +1400m3/h, +400Pa;  -1400m3/h, -400Pa; Qsild.=10,3kW; Qdz.=11,1 kW;   Qel.=1,4kW; m.=370kg  , komplektā ar vadības automātiku , dēvejiem, ar iebūvetu iespēju BMS pieslēgšanai prot. ModBus TCP, VTS Clima, 2300x1600x400(h), VVS015s-R-FPVHC/VVS015s-L-FPV_cd</t>
  </si>
  <si>
    <t>10-3-2</t>
  </si>
  <si>
    <t>10-3-3</t>
  </si>
  <si>
    <t>10-3-4</t>
  </si>
  <si>
    <t>Kondensāta novadīšanas PVC izvads ar sifonu, ⌀32</t>
  </si>
  <si>
    <t>10-3-5</t>
  </si>
  <si>
    <t>Āra reste gaisa ieņemšanai, Komfovent, 600x400, LG-600-400</t>
  </si>
  <si>
    <t>10-3-6</t>
  </si>
  <si>
    <t>Āra reste gaisa izmešanai, Komfovent, 600x400, LG-600-400</t>
  </si>
  <si>
    <t>10-3-7</t>
  </si>
  <si>
    <t>Pieplūdes difuzors krāsa: cinkots, Systemair, ⌀200, TSO-200+THOR-160-200</t>
  </si>
  <si>
    <t>10-3-8</t>
  </si>
  <si>
    <t>Nosūces difuzors krāsa: cinkots, Systemair, ⌀200, TSF-200+THOR-160-200</t>
  </si>
  <si>
    <t>10-3-9</t>
  </si>
  <si>
    <t>10-3-10</t>
  </si>
  <si>
    <t>CO2 Sensors ar EL. Instalācijas komplektu, Regin  Regio vai analogs</t>
  </si>
  <si>
    <t>10-3-11</t>
  </si>
  <si>
    <t>10-3-12</t>
  </si>
  <si>
    <t>Trokšņu slāpētājs b.=100; l.=1200mm, Komfovent, ⌀315, AGS-315-100-1200-M</t>
  </si>
  <si>
    <t>10-3-13</t>
  </si>
  <si>
    <t>10-3-14</t>
  </si>
  <si>
    <t>10-3-15</t>
  </si>
  <si>
    <t>10-3-16</t>
  </si>
  <si>
    <t>10-3-17</t>
  </si>
  <si>
    <t>10-3-18</t>
  </si>
  <si>
    <t>10-3-19</t>
  </si>
  <si>
    <t>10-3-20</t>
  </si>
  <si>
    <t>10-3-21</t>
  </si>
  <si>
    <t>10-3-22</t>
  </si>
  <si>
    <t>10-3-23</t>
  </si>
  <si>
    <t>10-3-24</t>
  </si>
  <si>
    <t>10-3-25</t>
  </si>
  <si>
    <t>Cinkots gaisa vads B blīvuma klase, Komfovent, 600x300, OF</t>
  </si>
  <si>
    <t>10-3-26</t>
  </si>
  <si>
    <t>10-3-27</t>
  </si>
  <si>
    <t>Cinkots gaisa vads B blīvuma klase, fasondaļas un veidgabali, Komfovent</t>
  </si>
  <si>
    <t>10-3-28</t>
  </si>
  <si>
    <t>Izolācija pieplūdes gaisa vadiem krāsa: cinkots, Armaflex, i=13mm, ACE</t>
  </si>
  <si>
    <t>10-3-29</t>
  </si>
  <si>
    <t>10-3-30</t>
  </si>
  <si>
    <t>10-3-31</t>
  </si>
  <si>
    <t>10-3-32</t>
  </si>
  <si>
    <t>10-3-33</t>
  </si>
  <si>
    <t>10-3-34</t>
  </si>
  <si>
    <t>10-3-35</t>
  </si>
  <si>
    <t>10-4</t>
  </si>
  <si>
    <t>Ventilācijas sistēma N2, WC</t>
  </si>
  <si>
    <t>10-4-1</t>
  </si>
  <si>
    <t>10-4-2</t>
  </si>
  <si>
    <t>Nosūces difuzors krāsa: Cinkots RAL9003, Systemair, ⌀125, Balance-E-125</t>
  </si>
  <si>
    <t>10-4-3</t>
  </si>
  <si>
    <t>Nosūces difuzors krāsa: Cinkots, Systemair, ⌀100, Balance-E-100</t>
  </si>
  <si>
    <t>10-4-4</t>
  </si>
  <si>
    <t>10-4-5</t>
  </si>
  <si>
    <t>Nosūces difuzors krāsa: Balts RAL9010 RAL9003, Systemair, ⌀125, Balance-E-125</t>
  </si>
  <si>
    <t>10-4-6</t>
  </si>
  <si>
    <t>Visos stāvos kopa.</t>
  </si>
  <si>
    <t>10-4-7</t>
  </si>
  <si>
    <t>Jumta ventilators komplektā ar jumta montāžas rāmi un ātruma regulatoru, -1130 m3/h, -250 Pa, Qel.=0,33kW, 230/1/50, Systemair, ⌀315, TFSR 315L+TOS 315</t>
  </si>
  <si>
    <t>10-4-8</t>
  </si>
  <si>
    <t>10-4-9</t>
  </si>
  <si>
    <t>Pretvārsts, Systemair, ⌀315, RSK-315</t>
  </si>
  <si>
    <t>10-4-10</t>
  </si>
  <si>
    <t>Nosūces difuzors RAL9003, Systemair, ⌀125, Balance-E-125</t>
  </si>
  <si>
    <t>10-4-11</t>
  </si>
  <si>
    <t>Droseļvārsts, Komfovent, ⌀100, IRIS-100</t>
  </si>
  <si>
    <t>10-4-12</t>
  </si>
  <si>
    <t>Droseļvārsts, Komfovent, ⌀125, IRIS-125</t>
  </si>
  <si>
    <t>10-4-13</t>
  </si>
  <si>
    <t>10-4-14</t>
  </si>
  <si>
    <t>10-4-15</t>
  </si>
  <si>
    <t>Pārplūdes reste RAL9003, Systemair, 300x100, NOVA-D-300x100</t>
  </si>
  <si>
    <t>10-4-16</t>
  </si>
  <si>
    <t>10-4-17</t>
  </si>
  <si>
    <t>10-4-18</t>
  </si>
  <si>
    <t>10-4-19</t>
  </si>
  <si>
    <t>10-4-20</t>
  </si>
  <si>
    <t>10-4-21</t>
  </si>
  <si>
    <t>Cinkots gaisa vads B blīvuma klase, Komfovent, ⌀100, OS3</t>
  </si>
  <si>
    <t>10-4-22</t>
  </si>
  <si>
    <t>10-4-23</t>
  </si>
  <si>
    <t>10-4-24</t>
  </si>
  <si>
    <t>Cinkots gaisa vads B blīvuma klase, Komfovent, ⌀200 , OS3</t>
  </si>
  <si>
    <t>10-4-25</t>
  </si>
  <si>
    <t>10-4-26</t>
  </si>
  <si>
    <t>10-4-27</t>
  </si>
  <si>
    <t>10-4-28</t>
  </si>
  <si>
    <t>Minerālvates lamellas paklājs ar armētu alumīnija folija pārklājumu b.=50mm., Paroc, 50mm, Hvac Lamella Mat AluCoat</t>
  </si>
  <si>
    <t>10-4-29</t>
  </si>
  <si>
    <t>10-4-30</t>
  </si>
  <si>
    <t>10-4-31</t>
  </si>
  <si>
    <t>10-4-32</t>
  </si>
  <si>
    <t>Citi montāžas, izolācijas un marķešānas materiāli</t>
  </si>
  <si>
    <t>10-4-33</t>
  </si>
  <si>
    <t>10-5</t>
  </si>
  <si>
    <t xml:space="preserve">Ventilācijas sistēma DN4, DN5 </t>
  </si>
  <si>
    <t>10-5-1</t>
  </si>
  <si>
    <t>Āra reste gaisa ieņemšanai, Komfovent, ⌀125, YGAV-125</t>
  </si>
  <si>
    <t>10-5-2</t>
  </si>
  <si>
    <t>Jumtiņš gaisa izmešanai, Komfovent, ⌀250, AHIP-250</t>
  </si>
  <si>
    <t>10-5-3</t>
  </si>
  <si>
    <t>Gala vāks ar sietu, Komfovent, ⌀125, AKTT-125</t>
  </si>
  <si>
    <t>10-5-4</t>
  </si>
  <si>
    <t>Gala vāks ar sietu, Komfovent, ⌀250, AKTT-250</t>
  </si>
  <si>
    <t>10-5-5</t>
  </si>
  <si>
    <t>Noslēgvārsts, Komfovent, ⌀125, AGUJ-R-125</t>
  </si>
  <si>
    <t>10-5-6</t>
  </si>
  <si>
    <t xml:space="preserve">Cinkots gaisa vads  B blīvuma klase, Komfovent, ⌀125 </t>
  </si>
  <si>
    <t>10-5-7</t>
  </si>
  <si>
    <t>10-5-8</t>
  </si>
  <si>
    <t>Minerālvates lamellas paklājs ar armētu alumīnija folija pārklājumu, Paroc, 50mm, Hvac Lamella Mat AluCoat</t>
  </si>
  <si>
    <t>10-5-9</t>
  </si>
  <si>
    <t>Cinkotais skārds apšuvumam</t>
  </si>
  <si>
    <t>10-5-10</t>
  </si>
  <si>
    <t>10-5-11</t>
  </si>
  <si>
    <t>10-5-12</t>
  </si>
  <si>
    <t>Lokālā tāme Nr. 11</t>
  </si>
  <si>
    <t>Tāme sastādīta 2024.gada tirgus cenās,pamatojoties uz AVK-K daļas rasējumiem.</t>
  </si>
  <si>
    <t>Tāme sastādīta 2024. gada ____.___________________</t>
  </si>
  <si>
    <t>11-1</t>
  </si>
  <si>
    <t>Dzesēšanas  sistēma C11/C12</t>
  </si>
  <si>
    <t>11-1-1</t>
  </si>
  <si>
    <t>11-1-2</t>
  </si>
  <si>
    <t xml:space="preserve">Vara caurule ar izolāciju 13mm krāsa: cinkots, Ø6,35 </t>
  </si>
  <si>
    <t>11-1-3</t>
  </si>
  <si>
    <t xml:space="preserve">Vara caurule ar izolāciju 13mm krāsa: cinkots, Ø9,52 </t>
  </si>
  <si>
    <t>11-1-4</t>
  </si>
  <si>
    <t xml:space="preserve">Vara caurule ar izolāciju 13mm krāsa: cinkots, Ø12,7 </t>
  </si>
  <si>
    <t>11-1-5</t>
  </si>
  <si>
    <t>Vara caurule ar izolāciju 13mm krāsa: cinkots, Ø15,9</t>
  </si>
  <si>
    <t>11-1-6</t>
  </si>
  <si>
    <t xml:space="preserve">Vara caurule ar izolāciju 13mm krāsa: cinkots, Ø19,05 </t>
  </si>
  <si>
    <t>11-1-7</t>
  </si>
  <si>
    <t>Pretkondensācijas izolācija krāsa: cinkots, ARMACELL, 28x13, Armaflex ACE</t>
  </si>
  <si>
    <t>11-1-8</t>
  </si>
  <si>
    <t>11-1-9</t>
  </si>
  <si>
    <t>Vara caurule ar izolāciju 13mm krasa: balts RAL9010, Ø15,9</t>
  </si>
  <si>
    <t>11-1-10</t>
  </si>
  <si>
    <t>Pretkondensācijas izolācija krasa: balts RAL9010, ARMACELL, 28x13, Armaflex ACE</t>
  </si>
  <si>
    <t>11-1-11</t>
  </si>
  <si>
    <t>Visos stāvos kopa</t>
  </si>
  <si>
    <t>11-1-12</t>
  </si>
  <si>
    <t>Dzesēšanas sistēmas kompresora-kondensācijas bloks, Asami, Q.dz.=61,5kW, AMV6-O615</t>
  </si>
  <si>
    <t>11-1-13</t>
  </si>
  <si>
    <t>Antivibrācijas komplekts ar rāmi</t>
  </si>
  <si>
    <t>11-1-14</t>
  </si>
  <si>
    <t>Dzesēšanas sistēmas iekšējas bloks, Asami, Q.dz.=1,5 kW, AMV6-15CC</t>
  </si>
  <si>
    <t>11-1-15</t>
  </si>
  <si>
    <t>Dzesēšanas sistēmas iekšējas bloks, Asami, Q.dz.=2,2 kW, AMV6-22CC</t>
  </si>
  <si>
    <t>11-1-16</t>
  </si>
  <si>
    <t>Dzesēšanas sistēmas iekšējas bloks, Asami, Q.dz.=3,6 kW, AMV6-36CC</t>
  </si>
  <si>
    <t>11-1-17</t>
  </si>
  <si>
    <t>Dzesēšanas sistēmas iekšējas bloks, Asami, Q.dz.=5,6 kW, AMV6-56CC</t>
  </si>
  <si>
    <t>11-1-18</t>
  </si>
  <si>
    <t>Dzesēšanas sistēmas iekšējas bloks, Asami, Q.dz.=7,1 kW, AMV6-71C</t>
  </si>
  <si>
    <t>11-1-19</t>
  </si>
  <si>
    <t>Dzesēšanas sistēmas iekšējas bloks, Asami, Q.dz.=9,0 kW, AMV6-90C</t>
  </si>
  <si>
    <t>11-1-20</t>
  </si>
  <si>
    <t>Y-trejgabals, Asami, FQ02/A</t>
  </si>
  <si>
    <t>11-1-21</t>
  </si>
  <si>
    <t>Y-trejgabals, Asami, FQ01B/A</t>
  </si>
  <si>
    <t>11-1-22</t>
  </si>
  <si>
    <t>Y-trejgabals, Asami, FQ01A/A</t>
  </si>
  <si>
    <t>11-1-23</t>
  </si>
  <si>
    <t>( IR) vadības pults, Asami, YAP1F</t>
  </si>
  <si>
    <t>11-1-24</t>
  </si>
  <si>
    <t>11-1-25</t>
  </si>
  <si>
    <t>Vara caurule ar izolāciju 13mm krāsa: cinkots, Ø9,52</t>
  </si>
  <si>
    <t>11-1-26</t>
  </si>
  <si>
    <t>Vara caurule ar izolāciju 13mm krāsa: cinkots, Ø12,7</t>
  </si>
  <si>
    <t>11-1-27</t>
  </si>
  <si>
    <t xml:space="preserve">Vara caurule ar izolāciju 13mm krasa: balts RAL9010, Ø15,9 </t>
  </si>
  <si>
    <t>11-1-28</t>
  </si>
  <si>
    <t>11-1-29</t>
  </si>
  <si>
    <t>11-1-30</t>
  </si>
  <si>
    <t>Vara caurule, Ø28,6</t>
  </si>
  <si>
    <t>11-1-31</t>
  </si>
  <si>
    <t>11-1-32</t>
  </si>
  <si>
    <t>11-1-33</t>
  </si>
  <si>
    <t xml:space="preserve">Vara caurules veidgabali un fasondaļas </t>
  </si>
  <si>
    <t>11-1-34</t>
  </si>
  <si>
    <t xml:space="preserve">Lodēšanas komplekts </t>
  </si>
  <si>
    <t>11-1-35</t>
  </si>
  <si>
    <t>Freons, R410A</t>
  </si>
  <si>
    <t>kg.</t>
  </si>
  <si>
    <t>11-1-36</t>
  </si>
  <si>
    <t>Stiprinājumi un palīgmatēriali</t>
  </si>
  <si>
    <t>11-1-37</t>
  </si>
  <si>
    <t>PVC paklājums izolētam caurulem ārpus ēkas,</t>
  </si>
  <si>
    <t>11-1-38</t>
  </si>
  <si>
    <t>Sistēmas pneimatiskā pārbaude</t>
  </si>
  <si>
    <t>11-1-39</t>
  </si>
  <si>
    <t>Elektromontāžas komplekts</t>
  </si>
  <si>
    <t>11-1-40</t>
  </si>
  <si>
    <t>Sistēmas palaišana un ieregulēšānas darbi</t>
  </si>
  <si>
    <t>11-1-41</t>
  </si>
  <si>
    <t xml:space="preserve">Sistēmas marķējums </t>
  </si>
  <si>
    <t>11-1-42</t>
  </si>
  <si>
    <t>11-2</t>
  </si>
  <si>
    <t>Dzesēšanas  sistema C21/C22</t>
  </si>
  <si>
    <t>11-2-1</t>
  </si>
  <si>
    <t>11-2-2</t>
  </si>
  <si>
    <t xml:space="preserve">Antivibrācijas komplekts ar rāmi </t>
  </si>
  <si>
    <t>11-2-3</t>
  </si>
  <si>
    <t>11-2-4</t>
  </si>
  <si>
    <t>11-2-5</t>
  </si>
  <si>
    <t>11-2-6</t>
  </si>
  <si>
    <t>11-2-7</t>
  </si>
  <si>
    <t>Y-trejgabals, Asami, , FQ01A/A</t>
  </si>
  <si>
    <t>11-2-8</t>
  </si>
  <si>
    <t>11-2-9</t>
  </si>
  <si>
    <t>( IR) vadības pults , Asami, YAP1F</t>
  </si>
  <si>
    <t>11-2-10</t>
  </si>
  <si>
    <t xml:space="preserve">Vara caurule ar izolāciju 13mm Krāsa: balts RAL9010, Ø6,35, </t>
  </si>
  <si>
    <t>11-2-11</t>
  </si>
  <si>
    <t xml:space="preserve">Vara caurule ar izolāciju 13mm Krāsa: balts RAL9010, Ø9,52, </t>
  </si>
  <si>
    <t>11-2-12</t>
  </si>
  <si>
    <t xml:space="preserve">Vara caurule ar izolāciju 13mm Krāsa: balts RAL9010, Ø12,7, </t>
  </si>
  <si>
    <t>11-2-13</t>
  </si>
  <si>
    <t xml:space="preserve">Vara caurule ar izolāciju 13mm, Ø15,9, </t>
  </si>
  <si>
    <t>11-2-14</t>
  </si>
  <si>
    <t xml:space="preserve">Vara caurule ar izolāciju 13mm Krāsa: balts RAL9010, Ø15,9, </t>
  </si>
  <si>
    <t>11-2-15</t>
  </si>
  <si>
    <t xml:space="preserve">Vara caurule ar izolāciju 13mm Krāsa: balts RAL9010, Ø19,05, </t>
  </si>
  <si>
    <t>11-2-16</t>
  </si>
  <si>
    <t xml:space="preserve">Vara caurule ar izolāciju 13mm Krāsa: balts RAL9010, Ø22,2, </t>
  </si>
  <si>
    <t>11-2-17</t>
  </si>
  <si>
    <t xml:space="preserve">Vara caurule Krāsa: balts RAL9010, Ø28,6, </t>
  </si>
  <si>
    <t>11-2-18</t>
  </si>
  <si>
    <t>Pretkondensācijas izolācija, ARMACELL, 28x13, Armaflex ACE</t>
  </si>
  <si>
    <t>11-2-19</t>
  </si>
  <si>
    <t>Pretkondensācijas izolācija Krāsa: balts RAL9010, ARMACELL, 28x13, Armaflex ACE</t>
  </si>
  <si>
    <t>11-2-20</t>
  </si>
  <si>
    <t>11-2-21</t>
  </si>
  <si>
    <t>11-2-22</t>
  </si>
  <si>
    <t>11-2-23</t>
  </si>
  <si>
    <t>11-2-24</t>
  </si>
  <si>
    <t>11-2-25</t>
  </si>
  <si>
    <t>11-2-26</t>
  </si>
  <si>
    <t>11-2-27</t>
  </si>
  <si>
    <t>11-2-28</t>
  </si>
  <si>
    <t>Sistēmas marķējums</t>
  </si>
  <si>
    <t>11-2-29</t>
  </si>
  <si>
    <t>11-3</t>
  </si>
  <si>
    <t>Dzesēšanas  sistema C31/C32</t>
  </si>
  <si>
    <t>11-3-1</t>
  </si>
  <si>
    <t>Dzesēšanas sistēmas kompresora-kondensācijas bloks, Asami, Q.dz.=16,0kW, AMV5-O160/M3</t>
  </si>
  <si>
    <t>11-3-2</t>
  </si>
  <si>
    <t>11-3-3</t>
  </si>
  <si>
    <t>11-3-4</t>
  </si>
  <si>
    <t>11-3-5</t>
  </si>
  <si>
    <t>11-3-6</t>
  </si>
  <si>
    <t>11-3-7</t>
  </si>
  <si>
    <t>Vara caurule ar izolāciju 13mm, Ø15,9</t>
  </si>
  <si>
    <t>11-3-8</t>
  </si>
  <si>
    <t>11-3-9</t>
  </si>
  <si>
    <t>Vara caurule ar izolāciju 13mm, Ø19,05</t>
  </si>
  <si>
    <t>11-3-10</t>
  </si>
  <si>
    <t>Vara caurule ar izolāciju 13mm krāsa: cinkots,  Ø19,05</t>
  </si>
  <si>
    <t>11-3-11</t>
  </si>
  <si>
    <t>Vara caurules veidgabali un fasondaļas</t>
  </si>
  <si>
    <t>11-3-12</t>
  </si>
  <si>
    <t>11-3-13</t>
  </si>
  <si>
    <t>11-3-14</t>
  </si>
  <si>
    <t>11-3-15</t>
  </si>
  <si>
    <t>PVC paklājums izolētam caurulem ārpus ēkas</t>
  </si>
  <si>
    <t>11-3-16</t>
  </si>
  <si>
    <t>11-3-17</t>
  </si>
  <si>
    <t>11-3-18</t>
  </si>
  <si>
    <t xml:space="preserve">Sistēmas palaišana un ieregulēšānas darbi </t>
  </si>
  <si>
    <t>11-3-19</t>
  </si>
  <si>
    <t>11-3-20</t>
  </si>
  <si>
    <t>11-4</t>
  </si>
  <si>
    <t>Dzesēšanas  sistema C41/C42 (PN1)</t>
  </si>
  <si>
    <t>11-4-1</t>
  </si>
  <si>
    <t>Dzesēšanas sistēmas kompresora-kondensācijas bloks, Asami, Q.dz.=22,4kW, AMV5-O224/S</t>
  </si>
  <si>
    <t>11-4-2</t>
  </si>
  <si>
    <t>11-4-3</t>
  </si>
  <si>
    <t>Vadības bloks AHU KIT (C series), GMV-N280U/C-T</t>
  </si>
  <si>
    <t>11-4-4</t>
  </si>
  <si>
    <t>Vara caurule ar izolāciju 13mm Krāsa: balts RAL9010, Ø9,52</t>
  </si>
  <si>
    <t>11-4-5</t>
  </si>
  <si>
    <t>Vara caurule ar izolāciju 13mm, Ø9,52</t>
  </si>
  <si>
    <t>11-4-6</t>
  </si>
  <si>
    <t>Vara caurule ar izolāciju 13mm Krāsa: balts RAL9010, Ø19,05</t>
  </si>
  <si>
    <t>11-4-7</t>
  </si>
  <si>
    <t>11-4-8</t>
  </si>
  <si>
    <t>11-4-9</t>
  </si>
  <si>
    <t>11-4-10</t>
  </si>
  <si>
    <t>11-4-11</t>
  </si>
  <si>
    <t>11-4-12</t>
  </si>
  <si>
    <t>11-4-13</t>
  </si>
  <si>
    <t>11-4-14</t>
  </si>
  <si>
    <t>11-4-15</t>
  </si>
  <si>
    <t>11-4-16</t>
  </si>
  <si>
    <t>11-5</t>
  </si>
  <si>
    <t>Dzesēšanas  sistema C51/C52 (PN2)</t>
  </si>
  <si>
    <t>11-5-1</t>
  </si>
  <si>
    <t>Dzesēšanas sistēmas kompresora-kondensācijas bloks, Asami, Q.dz.=28,0kW, AMV5-O280/S1</t>
  </si>
  <si>
    <t>11-5-2</t>
  </si>
  <si>
    <t>11-5-3</t>
  </si>
  <si>
    <t>11-5-4</t>
  </si>
  <si>
    <t>11-5-5</t>
  </si>
  <si>
    <t xml:space="preserve">Vara caurule ar izolāciju 13mm, Ø22,2, </t>
  </si>
  <si>
    <t>11-5-6</t>
  </si>
  <si>
    <t>11-5-7</t>
  </si>
  <si>
    <t>11-5-8</t>
  </si>
  <si>
    <t>11-5-9</t>
  </si>
  <si>
    <t>11-5-10</t>
  </si>
  <si>
    <t>11-5-11</t>
  </si>
  <si>
    <t>11-5-12</t>
  </si>
  <si>
    <t>11-5-13</t>
  </si>
  <si>
    <t>11-5-14</t>
  </si>
  <si>
    <t>11-6</t>
  </si>
  <si>
    <t>Dzesēšanas  sistema C61/C62 (PN3)</t>
  </si>
  <si>
    <t>11-6-1</t>
  </si>
  <si>
    <t>Dzesēšanas sistēmas kompresora-kondensācijas bloks, Asami, Q.dz.=12,0kW, AMV5-O120/M3</t>
  </si>
  <si>
    <t>11-6-2</t>
  </si>
  <si>
    <t>11-6-3</t>
  </si>
  <si>
    <t>Vadības bloks AHU KIT (C series), GMV-N140U/C-T</t>
  </si>
  <si>
    <t>11-6-4</t>
  </si>
  <si>
    <t>Vara caurule ar izolāciju 13mm Krāsa: Balts RAL9010, Ø9,52</t>
  </si>
  <si>
    <t>11-6-5</t>
  </si>
  <si>
    <t>11-6-6</t>
  </si>
  <si>
    <t>Vara caurule ar izolāciju 13mm Krāsa: Balts RAL9010, Ø15,9</t>
  </si>
  <si>
    <t>11-6-7</t>
  </si>
  <si>
    <t>11-6-8</t>
  </si>
  <si>
    <t>11-6-9</t>
  </si>
  <si>
    <t xml:space="preserve">Lodēšanas komplekts  </t>
  </si>
  <si>
    <t>11-6-10</t>
  </si>
  <si>
    <t>11-6-11</t>
  </si>
  <si>
    <t>11-6-12</t>
  </si>
  <si>
    <t>11-6-13</t>
  </si>
  <si>
    <t>11-6-14</t>
  </si>
  <si>
    <t>11-6-15</t>
  </si>
  <si>
    <t>11-6-16</t>
  </si>
  <si>
    <t>Lokālā tāme Nr. 12</t>
  </si>
  <si>
    <t>Tāme sastādīta 2024.gada tirgus cenās,pamatojoties uz AVK daļas rasējumiem.</t>
  </si>
  <si>
    <t>Tāme sastādīta 2024. gada ____._________________</t>
  </si>
  <si>
    <t>12-1</t>
  </si>
  <si>
    <t>Siltummezgla pamatiekārtas</t>
  </si>
  <si>
    <t>12-1-1</t>
  </si>
  <si>
    <t>ultraskaņas siltuma enerģijas skaitītājs, Multical 603+Ultraflow 54 Dn32, qp=6,0 m3/h, G1 260mm, Ø5,2mm, M-Bus</t>
  </si>
  <si>
    <t>12-1-2</t>
  </si>
  <si>
    <t>spiediena starpības regulators ar impulsa cauruli AV R 1/2"",fi 6x1,5m , AVP, Dn32, Kvs=10, PN16, dP=0,2-1,0 bar</t>
  </si>
  <si>
    <t>12-1-3</t>
  </si>
  <si>
    <t>noslēgvārsts spiediena starpības regulatora caurulītei, Ø6mm</t>
  </si>
  <si>
    <t>12-1-4</t>
  </si>
  <si>
    <t>vadības automātikas bloks, ECL 210 ar program. atslēgu A260/A266</t>
  </si>
  <si>
    <t>12-1-5</t>
  </si>
  <si>
    <t>āra gaisa temperatūras devējs, ESMT</t>
  </si>
  <si>
    <t>12-1-6</t>
  </si>
  <si>
    <t>cauruļvada virsmas temperatūras devējs, ESM-11</t>
  </si>
  <si>
    <t>12-1-7</t>
  </si>
  <si>
    <t>iegremdējams temperatūras devējs, ESMU</t>
  </si>
  <si>
    <t>12-1-8</t>
  </si>
  <si>
    <t>2-ceļu vārsts ar piedziņu, VM2 ar piedziņu AMV30, Dn15, kvs=2.5 m3/h, PN25</t>
  </si>
  <si>
    <t>12-1-9</t>
  </si>
  <si>
    <t>karsta ūdens cirkulācijas sūknis, STAR-Z 20/5-3 (150mm) Wilo</t>
  </si>
  <si>
    <t>12-1-10</t>
  </si>
  <si>
    <t xml:space="preserve">aukstā ūdens skaitītājs, Minomess M VR-K, Dn15, Gnom= 2,5 m3/h, 10bar, 30oC </t>
  </si>
  <si>
    <t>12-1-11</t>
  </si>
  <si>
    <t xml:space="preserve">piebarošanas ūdens skaitītājs, Minomess M VR-W, Dn15, Gnom= 2,5 m3/h, 10bar, 90oC </t>
  </si>
  <si>
    <t>12-1-12</t>
  </si>
  <si>
    <t xml:space="preserve">plākšņu lodētais siltummainis ar rūpnieciski izgatavotu siltumizolāciju, XB37H-1-20 CoResist, 61,4 kW </t>
  </si>
  <si>
    <t>12-1-13</t>
  </si>
  <si>
    <t xml:space="preserve">2-ceļu vārsts ar piedziņu, VM2 ar piedziņu AMV10, Dn20, kvs=4.0 m3/h, PN25 </t>
  </si>
  <si>
    <t>12-1-14</t>
  </si>
  <si>
    <t>cirkulācijas sūknis, Stratos MAXO 32/0,5-10 PN16 Wilo</t>
  </si>
  <si>
    <t>12-1-15</t>
  </si>
  <si>
    <t>plākšņu lodētais siltummainis ar rūpnieciski izgatavotu siltumizolāciju, XB37L-1-20, 77.6 kW</t>
  </si>
  <si>
    <t>12-1-16</t>
  </si>
  <si>
    <t>diafragmas izplešanās tvertne komplektā ar kapes ventili, Reflex N 80</t>
  </si>
  <si>
    <t>12-1-17</t>
  </si>
  <si>
    <t>2-ceļu vārsts ar piedziņu, VM2 ar piedziņu AMV10, Dn15, kvs=2.5 m3/h, PN25</t>
  </si>
  <si>
    <t>12-1-18</t>
  </si>
  <si>
    <t>cirkulācijas sūknis, Stratos MAXO 25/0,5-6 PN16 Wilo</t>
  </si>
  <si>
    <t>12-1-19</t>
  </si>
  <si>
    <t>plākšņu lodētais siltummainis ar rūpnieciski izgatavotu siltumizolāciju, XB37L-1-20 , 57.1 kW</t>
  </si>
  <si>
    <t>12-1-20</t>
  </si>
  <si>
    <t>diafragmas izplešanās tvertne komplektā ar kapes ventili, Reflex N 12</t>
  </si>
  <si>
    <t>12-1-21</t>
  </si>
  <si>
    <t>cirkulācijas sūknis, Stratos MAXO 25/0,5-8 PN16 Wilo</t>
  </si>
  <si>
    <t>12-1-22</t>
  </si>
  <si>
    <t>plākšņu lodētais siltummainis ar rūpnieciski izgatavotu siltumizolāciju, XB37L-1-16, 52.0 kW</t>
  </si>
  <si>
    <t>12-1-23</t>
  </si>
  <si>
    <t>diafragmas izplešanās tvertne komplektā ar kapes ventili, Reflex N 25</t>
  </si>
  <si>
    <t>12-1-24</t>
  </si>
  <si>
    <t xml:space="preserve">etilēnglikols 35%, </t>
  </si>
  <si>
    <t>12-2</t>
  </si>
  <si>
    <t>Cauruļvadu armatūra un pārējās iekārtas</t>
  </si>
  <si>
    <t>12-2-1</t>
  </si>
  <si>
    <t>mehāniskais sietiņfiltrs, Dn20</t>
  </si>
  <si>
    <t>12-2-2</t>
  </si>
  <si>
    <t>mehāniskais sietiņfiltrs, Dn40</t>
  </si>
  <si>
    <t>12-2-3</t>
  </si>
  <si>
    <t>mehāniskais sietiņfiltrs, Dn50</t>
  </si>
  <si>
    <t>12-2-4</t>
  </si>
  <si>
    <t>lodveida noslēgvārsts, Dn20</t>
  </si>
  <si>
    <t>12-2-5</t>
  </si>
  <si>
    <t>lodveida noslēgvārsts, Dn32</t>
  </si>
  <si>
    <t>12-2-6</t>
  </si>
  <si>
    <t>lodveida noslēgvārsts, Dn40</t>
  </si>
  <si>
    <t>12-2-7</t>
  </si>
  <si>
    <t>lodveida noslēgvārsts, Dn50</t>
  </si>
  <si>
    <t>12-2-8</t>
  </si>
  <si>
    <t>iemetināms lodveida noslēgvārsts, Dn50</t>
  </si>
  <si>
    <t>12-2-9</t>
  </si>
  <si>
    <t>drošības vārsts, 5 bar</t>
  </si>
  <si>
    <t>12-2-10</t>
  </si>
  <si>
    <t>bronzas vai misiņa sietiņfiltrs, Dn15</t>
  </si>
  <si>
    <t>12-2-11</t>
  </si>
  <si>
    <t>bronzas vai misiņa sietiņfiltrs, Dn20</t>
  </si>
  <si>
    <t>12-2-12</t>
  </si>
  <si>
    <t>bronzas vai misiņa pretvārsts, Dn15</t>
  </si>
  <si>
    <t>12-2-13</t>
  </si>
  <si>
    <t>bronzas vai misiņa pretvārsts, Dn20</t>
  </si>
  <si>
    <t>12-2-14</t>
  </si>
  <si>
    <t>bronzas vai misiņa lodveida noslēgvārsts, Dn15</t>
  </si>
  <si>
    <t>12-2-15</t>
  </si>
  <si>
    <t>bronzas vai misiņa lodveida noslēgvārsts, Dn20</t>
  </si>
  <si>
    <t>12-2-16</t>
  </si>
  <si>
    <t>automātiskais atgaisotājs ar noslēgventili, Dn20</t>
  </si>
  <si>
    <t>12-2-17</t>
  </si>
  <si>
    <t>iztukšošanas vārsts, Dn20</t>
  </si>
  <si>
    <t>12-2-18</t>
  </si>
  <si>
    <t>termometrs, 00-1200C</t>
  </si>
  <si>
    <t>12-2-19</t>
  </si>
  <si>
    <t>manometrs, 0-6 bar</t>
  </si>
  <si>
    <t>12-2-20</t>
  </si>
  <si>
    <t>manometrs komplektā ar manometrisko noslēgventili, 0-10 bar</t>
  </si>
  <si>
    <t>12-2-21</t>
  </si>
  <si>
    <t>manometrs komplektā ar manometrisko noslēgventili, 0-16 bar</t>
  </si>
  <si>
    <t>12-2-22</t>
  </si>
  <si>
    <t>tvertne glikolam, 50l</t>
  </si>
  <si>
    <t>12-3</t>
  </si>
  <si>
    <t>Cauruļvadi, to veidgabali un izolācijas materiāli</t>
  </si>
  <si>
    <t>12-3-1</t>
  </si>
  <si>
    <t>metināmā tērauda caurule , Ø21,3x2,0</t>
  </si>
  <si>
    <t>t.m.</t>
  </si>
  <si>
    <t>12-3-2</t>
  </si>
  <si>
    <t>metināmā tērauda caurule , Ø26,9x2,3</t>
  </si>
  <si>
    <t>12-3-3</t>
  </si>
  <si>
    <t>metināmā tērauda caurule , Ø42,4x2,6</t>
  </si>
  <si>
    <t>12-3-4</t>
  </si>
  <si>
    <t>metināmā tērauda caurule , Ø48,3x2,6</t>
  </si>
  <si>
    <t>12-3-5</t>
  </si>
  <si>
    <t>metināmā tērauda caurule , Ø60,3x2,9</t>
  </si>
  <si>
    <t>12-3-6</t>
  </si>
  <si>
    <t xml:space="preserve">metināmās tērauda caurules veidgabali, </t>
  </si>
  <si>
    <t>12-3-7</t>
  </si>
  <si>
    <t>daudzslāņu caurule MLC, Ø20x2,25</t>
  </si>
  <si>
    <t>12-3-8</t>
  </si>
  <si>
    <t>daudzslāņu caurule MLC, Ø25x2,5</t>
  </si>
  <si>
    <t>12-3-9</t>
  </si>
  <si>
    <t xml:space="preserve">daudzslāņu caurules veidgabali, </t>
  </si>
  <si>
    <t>12-3-10</t>
  </si>
  <si>
    <t>akmens vates čaulas, Ø21,3; s=30mm; Paroc Hvac Section AluCoat T</t>
  </si>
  <si>
    <t>12-3-11</t>
  </si>
  <si>
    <t>akmens vates čaulas, Ø26,9; s=30mm; Paroc Hvac Section AluCoat T</t>
  </si>
  <si>
    <t>12-3-12</t>
  </si>
  <si>
    <t>akmens vates čaulas, Ø42,4; s=30mm; Paroc Hvac Section AluCoat T</t>
  </si>
  <si>
    <t>12-3-13</t>
  </si>
  <si>
    <t>akmens vates čaulas, Ø48,3; s=40mm; Paroc Hvac Section AluCoat T</t>
  </si>
  <si>
    <t>12-3-14</t>
  </si>
  <si>
    <t>akmens vates čaulas, Ø60,3; s=50mm; Paroc Hvac Section AluCoat T</t>
  </si>
  <si>
    <t>12-3-15</t>
  </si>
  <si>
    <t xml:space="preserve">ātri žūstošā pretkorozijas alkīda grunts, </t>
  </si>
  <si>
    <t>12-3-16</t>
  </si>
  <si>
    <t xml:space="preserve">ātri žūstošā alkīda emālija, </t>
  </si>
  <si>
    <t>12-3-17</t>
  </si>
  <si>
    <t xml:space="preserve">metināšanas materiālu komplekts, </t>
  </si>
  <si>
    <t>12-3-18</t>
  </si>
  <si>
    <t xml:space="preserve">cauruļvadu un iekārtu stiprinājumi, </t>
  </si>
  <si>
    <t>12-3-19</t>
  </si>
  <si>
    <t xml:space="preserve">marķēšanas materiāli, </t>
  </si>
  <si>
    <t>12-3-20</t>
  </si>
  <si>
    <t xml:space="preserve">siltummezgla cauruļvadu un iekārtu hidrauliskā pārbaude, </t>
  </si>
  <si>
    <t>12-3-21</t>
  </si>
  <si>
    <t xml:space="preserve">siltummezgla apkures sistēmas mērīšanas un ieregulēšanas darbi, </t>
  </si>
  <si>
    <t>12-3-22</t>
  </si>
  <si>
    <t xml:space="preserve">montāžas komplekts, </t>
  </si>
  <si>
    <t>Lokālā tāme Nr. 13</t>
  </si>
  <si>
    <t>Elektroapgāde (iekšējā)</t>
  </si>
  <si>
    <t>Tāme sastādīta 2024.gada tirgus cenās,pamatojoties uz EL daļas rasējumiem.</t>
  </si>
  <si>
    <t>Tāme sastādīta 2024. gada ___.______________________</t>
  </si>
  <si>
    <t>Iekšējie elektrotehniskie darbi</t>
  </si>
  <si>
    <t>13-1</t>
  </si>
  <si>
    <t>Demontāžas darbi</t>
  </si>
  <si>
    <t>13-1-1</t>
  </si>
  <si>
    <t>18-00000</t>
  </si>
  <si>
    <t>Esošās elektroinstalācijas, tai skaitā esošais apgaismojums, sadalnes, rozetes, kabeļi demontāža</t>
  </si>
  <si>
    <t>13-2</t>
  </si>
  <si>
    <t>Sadalnes un to komponentes</t>
  </si>
  <si>
    <t>13-2-1</t>
  </si>
  <si>
    <t>GS sadalne
individuāi komplektējama metāla virsapmetuma korpusā ar zemu halogēna saturu , IP44, slēdzama, brīvi stāvoša ar pārsprieguma novadītāju, ar ievadslēdzi, blokslēdžiem, kūstošajiem drošinātajiem u.c. saistītajiem materiāliem (atbilstoši EL-08 rasējumam)</t>
  </si>
  <si>
    <t>13-2-2</t>
  </si>
  <si>
    <t>KS1 sadalne
individuāi komplektējama metāla virsapmetuma korpusā ar zemu halogēna saturu , IP44, slēdzama, brīvi stāvoša ar pārsprieguma novadītāju, ar ievadslēdzi, kontrolskaitītājiem, automātslēdžiem, kontakoriem u.c. saistītajiem materiāliem (atbilstoši EL-09 rasējumam)</t>
  </si>
  <si>
    <t>13-2-3</t>
  </si>
  <si>
    <t>KS2 sadalne
individuāi komplektējama metāla virsapmetuma korpusā ar zemu halogēna saturu , IP44, slēdzama, brīvi stāvoša ar pārsprieguma novadītāju, ar ievadslēdzi, kontrolskaitītāiem, automātslēdžiem, kontakoriem u.c. saistītajiem materiāliem (atbilstoši EL-09 rasējumam)</t>
  </si>
  <si>
    <t>13-2-4</t>
  </si>
  <si>
    <t>AS1 sadalne
Modulāra sadalne ar montāžas profiliem uz 48 mod., IP44 virsapmetuma korpusā ar zemu halogēna saturu, ar automātslēdžiem, pārsprieguma novadītājiem, ievadslēdzi, kontaktoriem un saistītajiem materiāliem (atbilstoši EL-10 rasējumam)</t>
  </si>
  <si>
    <t>13-2-5</t>
  </si>
  <si>
    <t>13-2-6</t>
  </si>
  <si>
    <t>S1-S13, S15 sadalnes
Modulāra sadalne ar montāžas profiliem uz 24 mod., IP44 virsapmetuma korpusā (korpusa krāsa jāsaskaņo pirms izbūves) ar zemu halogēna saturu, ar automātslēdžiem, pārsprieguma novadītāju, ievadslēdzi, kontrolskaitītāju un saistītajiem materiāliem (atbilstoši EL- rasējumam)</t>
  </si>
  <si>
    <t>13-2-7</t>
  </si>
  <si>
    <r>
      <rPr>
        <strike/>
        <sz val="11"/>
        <color rgb="FF7030A0"/>
        <rFont val="Calibri"/>
        <family val="2"/>
        <charset val="186"/>
        <scheme val="minor"/>
      </rPr>
      <t>S1-S13, S15 sadalnes</t>
    </r>
    <r>
      <rPr>
        <strike/>
        <sz val="11"/>
        <rFont val="Calibri"/>
        <family val="2"/>
        <charset val="186"/>
        <scheme val="minor"/>
      </rPr>
      <t xml:space="preserve"> </t>
    </r>
    <r>
      <rPr>
        <sz val="11"/>
        <color rgb="FF7030A0"/>
        <rFont val="Calibri"/>
        <family val="2"/>
        <charset val="186"/>
        <scheme val="minor"/>
      </rPr>
      <t>Sadalne S14</t>
    </r>
    <r>
      <rPr>
        <sz val="11"/>
        <rFont val="Calibri"/>
        <family val="2"/>
        <charset val="186"/>
        <scheme val="minor"/>
      </rPr>
      <t xml:space="preserve">
Modulāra sadalne ar montāžas profiliem uz 36 mod., IP44 virsapmetuma korpusā (korpusa krāsa jāsaskaņo pirms izbūves) ar zemu halogēna saturu, ar automātslēdžiem, pārsprieguma novadītāju, ievadslēdzi, kontrolskaitītāju un saistītajiem materiāliem (atbilstoši EL- rasējumam)</t>
    </r>
  </si>
  <si>
    <t>13-2-8</t>
  </si>
  <si>
    <t>Kūstošo drošinātāju NH2 224A montāža Raiņa 25 ēkas elektrosadalnes telpas sadalnes blokslēdžos</t>
  </si>
  <si>
    <t>13-3</t>
  </si>
  <si>
    <t>NOZARKĀRBAS, PALĪGMATERIĀLI</t>
  </si>
  <si>
    <t>13-3-1</t>
  </si>
  <si>
    <t>Virsapmetumu nozarkārbu montāža</t>
  </si>
  <si>
    <t>13-3-2</t>
  </si>
  <si>
    <t>Kabeļ dzīslu savienotāju TORIX T6 montāža</t>
  </si>
  <si>
    <t>13-3-3</t>
  </si>
  <si>
    <t>Palīgmateriāli, stiprinājumi, savienojumi</t>
  </si>
  <si>
    <t>13-4</t>
  </si>
  <si>
    <t>KONTAKTLIGZDAS (visu kontaktligzdu krāsa jāprecizē pirms izbūves)</t>
  </si>
  <si>
    <t>13-4-1</t>
  </si>
  <si>
    <t>El. vienvietīgās kontaktligzdas 230V v/a IP44 montāža, t.sk. stiprinājuma elementi</t>
  </si>
  <si>
    <t>13-4-2</t>
  </si>
  <si>
    <t>El. divvietīgās kontaktligzdas 230V iebūvēta terasē IP67 montāža, t.sk. stiprinājuma elementi</t>
  </si>
  <si>
    <t>13-4-3</t>
  </si>
  <si>
    <t>El. Divvietīgās kontaktligzdas 230V v/a IP44 montāža, t.sk. stiprinājuma elementi</t>
  </si>
  <si>
    <t>13-4-4</t>
  </si>
  <si>
    <t>El. vienvietīgās kontaktligzdas 230V v/a IP20 montāža, t.sk. stiprinājuma elementi</t>
  </si>
  <si>
    <t>13-4-5</t>
  </si>
  <si>
    <t>El. Divvietīgās kontaktligzdas 230V v/a IP20 montāža, t.sk. stiprinājuma elementi</t>
  </si>
  <si>
    <t>13-4-6</t>
  </si>
  <si>
    <t>El. četrvtīgās kontaktligzdas 230V v/a IP20 montāža, t.sk. stiprinājuma elementi (kontaktligzdas krāsa jāskaņo pirms būvniecības!)</t>
  </si>
  <si>
    <t>13-4-7</t>
  </si>
  <si>
    <t>El. Piecvtīgās (t.sk.1 IT ligzdas vieta) kontaktligzdas 230V v/a IP20 montāža, t.sk. stiprinājuma elementi (kontaktligzdas krāsa jāskaņo pirms būvniecības!)</t>
  </si>
  <si>
    <t>13-4-8</t>
  </si>
  <si>
    <t>Zemgrīdas instalācijas pamatne, komplektā ar montāžas vāku, zemgrīdas lūku, kontaktligzdu 4-vietīgu, stiprinājuma un montāžas materiāliem</t>
  </si>
  <si>
    <t>13-4-9</t>
  </si>
  <si>
    <t>Fasādē iebūvēts kontaktligzdu bloks 230V+400V 16A+32A, IP44</t>
  </si>
  <si>
    <t>13-4-10</t>
  </si>
  <si>
    <t>Fasādē iebūvēta kontaktligzda 400V 63A, IP44</t>
  </si>
  <si>
    <t>13-5</t>
  </si>
  <si>
    <t>SLĒDŽI (visu slēdžu krāsa jāprecizē pirms izbūves!)</t>
  </si>
  <si>
    <t>13-5-1</t>
  </si>
  <si>
    <t>El. vientaustiņa slēdža v/a IP20 montāža, t.sk. stiprinājuma elementi</t>
  </si>
  <si>
    <t>13-5-2</t>
  </si>
  <si>
    <t>El. divtaustiņa slēdža v/a IP20 montāža, t.sk. stiprinājuma elementi</t>
  </si>
  <si>
    <t>13-5-3</t>
  </si>
  <si>
    <t>El. vientaustiņa pārslēdža (1+1) v/a IP44 montāža, t.sk. stiprinājuma elementi</t>
  </si>
  <si>
    <t>13-5-4</t>
  </si>
  <si>
    <t>El.dimmera v/a IP44 montāža, t.sk. stiprinājuma elementi</t>
  </si>
  <si>
    <t>13-5-5</t>
  </si>
  <si>
    <t>Klātbūtnes sensora montāža pie griestiem, t.sk. stirpinājuma un montāžas elementi</t>
  </si>
  <si>
    <t>13-6</t>
  </si>
  <si>
    <t>Iekštelpu apgaismojums</t>
  </si>
  <si>
    <t>13-6-1</t>
  </si>
  <si>
    <t>Pie griestiem stiprināms hermētisks gaismeklis PLANOX ECO Multilumen, 47W, 6700lm, 3000K, 143 lm/W, izmēri: 1680x61x50mm, IP66, ekspluatācijas laiks &gt; 50 000h pie L80B10, atbilst ZPI (gaismeklis G1)</t>
  </si>
  <si>
    <t>13-6-2</t>
  </si>
  <si>
    <t>Uz H=3.0m piekārtie gaismekļi TRIONA, 71W, 9350lm, 3000K, 132 lm/W, CRI90, izmēri: 1300x600x52mm, IP20, korpusa tonis – antracīts (DB703), difuzors no nedzeltējošas plastmasas (PMMA), mikro-prizmatisks UGR&lt;19, LED fona apgaismojuma tehnoloģija visas gaismu izstarojošās virsmas viendabīgai apgaismošanai, ekspluatācijas laiks &gt; 50 000h pie L80B10, atbilst ZPI (gaismeklis G2)</t>
  </si>
  <si>
    <t>13-6-3</t>
  </si>
  <si>
    <t>Piekārtos griestos iebūvējami dekoratīvie gaismekliStram Prismatic 4 27W, 3604lm, 3000K, CRI90, 133.5 lm/W, IP44, melns, ekspluatācijas laiks &gt;60 000h pie L80B10, atbilst ZPI (gaismeklis G3)</t>
  </si>
  <si>
    <t>13-6-4</t>
  </si>
  <si>
    <t>Uz H=4m uz metāla ķēdes piekārtie gaismekļi ar dekoratīvo gredzenu  BLACKBIRD Scepter Halo, 69W, 7023lm, 3000K, CRI90, 102 lm/W, izmēri: 441x380x363mm, IP66, korpusa tonis – melns RAL9005, ekspluatācijas laiks &gt; 100 000h pie L90B10, atbilst ZPI (gaismeklis G4)</t>
  </si>
  <si>
    <t>13-6-5</t>
  </si>
  <si>
    <t>Piekārtos griestos iebūvējami dekoratīvie gaismekli Stram Prismatic 3 22W, 2632lm, 3000K, CRI90, 119.6 lm/W, IP44, melns, ekspluatācijas laiks &gt;60 000h pie L80B10, atbilst ZPI (gaismeklis G5)</t>
  </si>
  <si>
    <t>13-6-6</t>
  </si>
  <si>
    <t>Pie griestiem stiprināms dekoratīvs gaismeklis Stram Surface 2, 15.5W, 1979lm, 3000K, CRI90, 127.7 lm/W, IP20, melns, ekspluatācijas laiks &gt;60 000h pie L80B10, atbilst ZPI (gaismeklis G6)</t>
  </si>
  <si>
    <t>13-6-7</t>
  </si>
  <si>
    <t>Virs recepcijas galda uz H=2.3m piekārtie restaurētie stiklotie gaismekli ar spuldzi LED Classic A 60 Filament DIM CRI97 S 7.2W, 806W, CRI97, un virs recepcijas zonas dažādos augstumos piekārtie gaismekli ar spuldzi LED Classic A 40 Filament DIM CRI97 S 4.2W, 470lm, CRI97 (gaismeklis G7 un G11)</t>
  </si>
  <si>
    <t>13-6-8</t>
  </si>
  <si>
    <t>Uz H=4m uz metāla ķēdes piekārtie gaismekļi ar dekoratīvo gredzenu  BLACKBIRD Scepter Halo, 46W, 6002lm, 3000K, CRI80, 131 lm/W, izmēri: 441x380x363mm, IP20, korpusa tonis – melns RAL9005, ekspluatācijas laiks &gt; 100 000h pie L90B10, atbilst ZPI (gaismeklis G8)</t>
  </si>
  <si>
    <t>13-6-9</t>
  </si>
  <si>
    <t>Uz H=3m piekārta 3F sliedes sistēma ar gaismekļiem LUXCAN ZOOM 2000 20-60° E 04 930 3F, 12.8W, 1578/1682/1734lm, 3000K, CRI90, ZOOM funkcija 20/40/60°, ekspluatācijas laiks &gt; 100 000h pie L80B10, melns RAL9005, atbilst ZPI (gaismeklis G9)</t>
  </si>
  <si>
    <t>13-6-10</t>
  </si>
  <si>
    <t>Recepcijas zonas gaitenī piekārtie restaurētie gaismekļi ar spuldzi HQL LED 2700 21,5W 827 E27, 2700lm (gaismeklis G10)</t>
  </si>
  <si>
    <t>13-6-11</t>
  </si>
  <si>
    <t>Uz H=4m uz metāla troses nostiprinātie gaismekļi ar dekoratīvo gredzenu  BLACKBIRD Hangling Halo, 82W, 8017lm, 3000K, CRI90, 97.8 lm/W, izmēri: 441x380x363mm, IP20, korpusa tonis – melns RAL9005, ekspluatācijas laiks &gt; 100 000h pie L90B10, atbilst ZPI (gaismeklis G12)</t>
  </si>
  <si>
    <t>13-6-12</t>
  </si>
  <si>
    <t>Piekārtos griestos iebūvējami dekoratīvie gaismekli Stram Prismatic 1, 10.5W, 1435lm, 3000K, CRI90, 136.7 lm/W, IP43, melns, ekspluatācijas laiks &gt;60 000h pie L80B10, atbilst ZPI (gaismeklis G13)</t>
  </si>
  <si>
    <t>13-6-13</t>
  </si>
  <si>
    <t>Pie griestiem stiprināmie gaismekļi ar dekoratīvo gredzenu  BLACKBIRD Scepter Halo, 46W, 6002lm, 3000K, CRI80, 131 lm/W, izmēri: 441x380x363mm, IP20, korpusa tonis – melns RAL9005, ekspluatācijas laiks &gt; 100 000h pie L90B10, atbilst ZPI (gaismeklis G14)</t>
  </si>
  <si>
    <t>13-6-14</t>
  </si>
  <si>
    <t>Pie griestiem stiprināms hermētisks gaismeklis PLANOX ECO Multilumen, 62W, 8600lm, 3000K, 138.7 lm/W, izmēri: 1680x61x50mm, IP66, ekspluatācijas laiks &gt; 50 000h pie L80B10, atbilst ZPI (gaismeklis G15)</t>
  </si>
  <si>
    <t>13-6-15</t>
  </si>
  <si>
    <t>3F sliede LUXCAN ZOOM gaismekļiem (krāsa jāprecizē pirms būvniecības)</t>
  </si>
  <si>
    <t>13-6-16</t>
  </si>
  <si>
    <t>3F sliedes L-veida savienojums (krāsa jāprecizē pirms būvniecības)</t>
  </si>
  <si>
    <t>13-6-17</t>
  </si>
  <si>
    <t>3F sliedes T-veida savienojums (krāsa jāprecizē pirms būvniecības)</t>
  </si>
  <si>
    <t>13-6-18</t>
  </si>
  <si>
    <t>3F sliedes savienojums (krāsa jāprecizē pirms būvniecības)</t>
  </si>
  <si>
    <t>13-6-19</t>
  </si>
  <si>
    <t>3F liežu sistēmas iekares</t>
  </si>
  <si>
    <t>13-6-20</t>
  </si>
  <si>
    <t>Cinkota trose BLACKBIRD Hangling Halo gaismekļiem</t>
  </si>
  <si>
    <t>13-6-21</t>
  </si>
  <si>
    <t>Cinkotas troses stiprinājumi</t>
  </si>
  <si>
    <t>13-7</t>
  </si>
  <si>
    <t>Fasādes gaismekļi</t>
  </si>
  <si>
    <t>13-7-1</t>
  </si>
  <si>
    <t>Fasādes gaismeklis BERYL PROOF WALL LED UP&amp;down 2X2000 MEDIUM E IP65 25 830, 25.2W, 3737lm, 3000K, efektivitāte 148.3 lm/W, IP65, korpusa tonis - antracīts RAL7016, izmēri: 210x120x370mm, ekspluatācijas laiks &gt;100 000h pie L80B10, atbilst ZPI (gaismeklis GF1)</t>
  </si>
  <si>
    <t>13-7-2</t>
  </si>
  <si>
    <t>Reklāmas banera apgaismojumam paredzētie gaismekli FASAD WALL LED 4400 SH SYM NARROW E 83 IP65 830 / L-1180mm, ar 600mm garo kronšteinu, 24.7W, 3742lm, 3000K, efektivitāte 151.5 lm/W, IP65, izmēri: 1180x62x114, ekspluatācijas laiks &gt;100 000h pie L80B10, atbilst ZPI (gaismeklis GF2)</t>
  </si>
  <si>
    <t>13-7-3</t>
  </si>
  <si>
    <t>Zem nojumes stiprināts gaismekļis ar dekoratīvo gredzenu  BLACKBIRD Scepter Halo, 20W, 2596lm, 3000K, CRI80, 129.8 lm/W, izmēri: 441x380x363mm, IP66, korpusa tonis – melns RAL9005, ekspluatācijas laiks &gt; 100 000h pie L90B10, atbilst ZPI (gaismeklis GF3)</t>
  </si>
  <si>
    <t>13-7-4</t>
  </si>
  <si>
    <t>Ieejas durvju nišā iebūvēta LED lenta Strip light - D Flex Line Top-View, Neon, 24V-10W, 3000K, PU, IP68, -25 to 45 °C, 730 lm/m, kopējais garums 12m, komplektā ar barošanas bloku 230-24V, stiprinājumiem, un montāzas profiliem</t>
  </si>
  <si>
    <t>13-7-5</t>
  </si>
  <si>
    <t>Ieejas durvju nišā iebūvēta LED lenta Strip light - D Flex Line Top-View, Neon, 24V-10W, 3000K, PU, IP68, -25 to 45 °C, 730 lm/m, kopējais garums 8m, komplektā ar barošanas bloku 230-24V, stiprinājumiem, un montāzas profiliem</t>
  </si>
  <si>
    <t>13-7-6</t>
  </si>
  <si>
    <t>Trešajā stāvā trīs sienu fasādes apgaismojums ar LED lentu Strip light - D Flex Line Top-View, Neon, 24V-10W, 3000K, PU, IP68, -25 to 45 °C, 730 lm/m, kopējais garums 30m, komplektā ar barošanas bloku 230-24V, stiprinājumiem, un montāzas profiliem</t>
  </si>
  <si>
    <t>13-8</t>
  </si>
  <si>
    <t>Avārijas gaismekļi</t>
  </si>
  <si>
    <t>13-8-1</t>
  </si>
  <si>
    <t>Awex avārijas gaismeklis AXN 3.0 1W LED 250 lm PREMIUM IP20 1h akumulators</t>
  </si>
  <si>
    <t>13-8-2</t>
  </si>
  <si>
    <t>Awex avārijas gaismeklis EXIT S 1W LED 170 lm STANDARD IP65 1h akumulators</t>
  </si>
  <si>
    <t>13-8-3</t>
  </si>
  <si>
    <t>Awex avārijas gaismeklis EXIT S 1W LED 170 lm STANDARD IP65 1h akumulators, ar uzrakstu IZEJA</t>
  </si>
  <si>
    <t>13-8-4</t>
  </si>
  <si>
    <t>Awex avārijas gaismeklis INFINITY II AL 1W LED STANDARD IP40 1h akumulators</t>
  </si>
  <si>
    <t>13-8-5</t>
  </si>
  <si>
    <t>Ārtelpas LED 3x1W LED 390 lm STANDARD IP66 1h akumulators + sildītājs, parezēts darbam zemās temperatūrās</t>
  </si>
  <si>
    <t>13-9</t>
  </si>
  <si>
    <t>KABEĻI</t>
  </si>
  <si>
    <t>13-9-1</t>
  </si>
  <si>
    <t>Kabeļa ar alumīnija dzīslām AXMK 4x240mm2 montāža</t>
  </si>
  <si>
    <t>13-9-2</t>
  </si>
  <si>
    <t>Kabeļa ar vara dzīslām NYY-J 5x95mm2 montāža</t>
  </si>
  <si>
    <t>13-9-3</t>
  </si>
  <si>
    <t>Kabeļa ar vara dzīslām NYY-J 5x70mm2 montāža</t>
  </si>
  <si>
    <t>13-9-4</t>
  </si>
  <si>
    <t>Kabeļa ar vara dzīslām NYY-J 5x25mm2 montāža</t>
  </si>
  <si>
    <t>13-9-5</t>
  </si>
  <si>
    <t>Kabeļa ar vara dzīslām NYY-J 5x16mm2 montāža</t>
  </si>
  <si>
    <t>13-9-6</t>
  </si>
  <si>
    <t>Kabeļa ar vara dzīslām NYY-J 5x6mm2 montāža</t>
  </si>
  <si>
    <t>13-9-7</t>
  </si>
  <si>
    <t>Kabeļa ar vara dzīslām NYY-J 5x4mm2 montāža</t>
  </si>
  <si>
    <t>13-9-8</t>
  </si>
  <si>
    <t>Kabeļa ar vara dzīslām NYM-J 5x16mm2 montāža</t>
  </si>
  <si>
    <t>13-9-9</t>
  </si>
  <si>
    <t>Kabeļa ar vara dzīslām NYM-J 5x6mm2 montāža</t>
  </si>
  <si>
    <t>13-9-10</t>
  </si>
  <si>
    <t>Kabeļa ar vara dzīslām NYM-J 5x4mm2 montāža</t>
  </si>
  <si>
    <t>13-9-11</t>
  </si>
  <si>
    <t>Kabeļa ar vara dzīslām NYM-J 3x2,5mm2 montāža</t>
  </si>
  <si>
    <t>13-9-12</t>
  </si>
  <si>
    <t>Kabeļa ar vara dzīslām NYM-J 3x1,5mm2 montāža</t>
  </si>
  <si>
    <t>13-9-13</t>
  </si>
  <si>
    <t>Kabeļa ar vara dzīslām NYM-J 4x1,5mm2 montāža</t>
  </si>
  <si>
    <t>13-9-14</t>
  </si>
  <si>
    <t>Ugunsdrošā kabeļa E30 3*1,5 mm2 montāža, tai skaitā ugunsdrošie stiprinājumi</t>
  </si>
  <si>
    <t>13-10</t>
  </si>
  <si>
    <t>AIZSARGCAURULES</t>
  </si>
  <si>
    <t>13-10-1</t>
  </si>
  <si>
    <t>Kabeļa aizsargcaurules EVOEL HARD DN110 montāža grīdā</t>
  </si>
  <si>
    <t>13-10-2</t>
  </si>
  <si>
    <t>Kabeļa aizsargcaurules EVOEL FM vai EVOEL SL DN32 ar stiprinājuma elementiem montāža</t>
  </si>
  <si>
    <t>13-10-3</t>
  </si>
  <si>
    <t>Kabeļa aizsargcaurules EVOEL FM vai EVOEL SL DN25 ar stiprinājuma elementiem montāža</t>
  </si>
  <si>
    <t>13-10-4</t>
  </si>
  <si>
    <t>Kabeļa aizsargcaurules EVOEL FM EVOEL SL DN20 ar stiprinājuma elementiem montāža</t>
  </si>
  <si>
    <t>13-11</t>
  </si>
  <si>
    <t>KABEĻU NESOŠĀS SISTĒMAS, AIZSARGCAURULES</t>
  </si>
  <si>
    <t>13-11-1</t>
  </si>
  <si>
    <t>Vertikālā kabeļu trepes 500x60 C1/C2 montāža, tai skaitā stiprinājuma elementi un nosegvāks</t>
  </si>
  <si>
    <t>13-11-2</t>
  </si>
  <si>
    <t>Horizontālā kabeļu rene 500x60 C1/C2 montāža, tai skaitā stiprinājuma elementi</t>
  </si>
  <si>
    <t>13-11-3</t>
  </si>
  <si>
    <t>Horizontālā kabeļu rene 300x60 C1/C2 montāža, tai skaitā stiprinājuma elementi</t>
  </si>
  <si>
    <t>13-11-4</t>
  </si>
  <si>
    <t>Kabeļu nesošo sistēmu stiprinājumi</t>
  </si>
  <si>
    <t>13-11-5</t>
  </si>
  <si>
    <t>Ugunsdrošais blīvējums</t>
  </si>
  <si>
    <t>13-12</t>
  </si>
  <si>
    <t>DEVI NOTEKU APSILDE</t>
  </si>
  <si>
    <t>13-12-1</t>
  </si>
  <si>
    <t>Noteku apsildes kabelis 60m, Devi DTCE-20</t>
  </si>
  <si>
    <t>13-13</t>
  </si>
  <si>
    <t>PALĪGMATERIĀLI</t>
  </si>
  <si>
    <t>13-13-1</t>
  </si>
  <si>
    <t>Montāžas materiāli</t>
  </si>
  <si>
    <t>13-13-2</t>
  </si>
  <si>
    <t>13-14</t>
  </si>
  <si>
    <t>Saules paneļu sistēma</t>
  </si>
  <si>
    <t>13-14-1</t>
  </si>
  <si>
    <t>22-00000</t>
  </si>
  <si>
    <t>Saules paneļi TSM-425-DE09R.08 VERTEX S komplektā ar konektoriem</t>
  </si>
  <si>
    <t>13-14-2</t>
  </si>
  <si>
    <t>Invertors ar akumulatoriem AXISTORAGE LI SV2 6.7 + SH5.0RT, tīkla lādētāju un uzlādes kontrolieri</t>
  </si>
  <si>
    <t>13-14-3</t>
  </si>
  <si>
    <t>Kabelis solārais H1Z2Z2-K 1x4mm²  melns</t>
  </si>
  <si>
    <t>13-14-4</t>
  </si>
  <si>
    <t>Kabelis solārais H1Z2Z2-K 1x4mm²  sarkans</t>
  </si>
  <si>
    <t>13-14-5</t>
  </si>
  <si>
    <t>Spēka kabelis NYY-J 5x4mm2</t>
  </si>
  <si>
    <t>13-14-6</t>
  </si>
  <si>
    <t>Metāla konstrukcijas Baks</t>
  </si>
  <si>
    <t>13-14-7</t>
  </si>
  <si>
    <t>Saules paneļu stiprinājumu atsvaru bloki un enkuri</t>
  </si>
  <si>
    <t>13-14-8</t>
  </si>
  <si>
    <t xml:space="preserve">Solāro kabeļu spraudņi, stiprinājumi </t>
  </si>
  <si>
    <t>13-14-9</t>
  </si>
  <si>
    <t xml:space="preserve">Potenciālu izlīdzinošā kopne Ø8-10mm/30x5mm PVC
korpusā </t>
  </si>
  <si>
    <t>13-14-10</t>
  </si>
  <si>
    <t>Pievienoj. Klemme ar metāla konstr. Solāro paneļu rāmim</t>
  </si>
  <si>
    <t>13-14-11</t>
  </si>
  <si>
    <t>Vads H07V-K 1x6mm²</t>
  </si>
  <si>
    <t>13-14-12</t>
  </si>
  <si>
    <t>Palīgmateriāli, savienojumi</t>
  </si>
  <si>
    <t>13-14-13</t>
  </si>
  <si>
    <t>Sistēmas ieregulēšana, 24h tests</t>
  </si>
  <si>
    <t>13-15</t>
  </si>
  <si>
    <t>Ārējie elektrotehniskie darbi</t>
  </si>
  <si>
    <t>13-15-1</t>
  </si>
  <si>
    <t xml:space="preserve">Zemējums </t>
  </si>
  <si>
    <t>13-15-2</t>
  </si>
  <si>
    <t>Vertikālā zemētāja 219/20 OMEX 20x1500mm dziļumā līdz 3.0m montāža</t>
  </si>
  <si>
    <t>13-15-3</t>
  </si>
  <si>
    <t>Stieņa spices A-tipa ∅20mm montāža</t>
  </si>
  <si>
    <t>13-15-4</t>
  </si>
  <si>
    <t>Horizontālais zemētājs - cinkota tērauda plakandzelzs 30x3.5mm montāža</t>
  </si>
  <si>
    <t>13-15-5</t>
  </si>
  <si>
    <t>Signāllentas "KABELIS" ieklāšana</t>
  </si>
  <si>
    <t>13-15-6</t>
  </si>
  <si>
    <t>Savienotājklemmes 237/N RD8-10 montāža</t>
  </si>
  <si>
    <t>13-15-7</t>
  </si>
  <si>
    <t>Savienotājklemmes 2760/20 8-10/FL40 FT montāža</t>
  </si>
  <si>
    <t>13-15-8</t>
  </si>
  <si>
    <t>Pretkorozijas lenta, 10m</t>
  </si>
  <si>
    <t>13-15-9</t>
  </si>
  <si>
    <t xml:space="preserve">Komunikāciju atšurfēšana </t>
  </si>
  <si>
    <t>13-15-10</t>
  </si>
  <si>
    <t xml:space="preserve">Tranšejas rakšana un aizbēršana </t>
  </si>
  <si>
    <t>13-15-11</t>
  </si>
  <si>
    <t>Smilts</t>
  </si>
  <si>
    <t>m3</t>
  </si>
  <si>
    <t>13-15-12</t>
  </si>
  <si>
    <t>Zibensaizsardzība</t>
  </si>
  <si>
    <t>13-15-13</t>
  </si>
  <si>
    <t xml:space="preserve">Horizontālā zibensuztvērēja cinkota apaļdzelzs RD8/ALU montāža </t>
  </si>
  <si>
    <t>13-15-14</t>
  </si>
  <si>
    <t>Zibens nolaiduma stieple RD8/PVC apvalkā pa fasādi (stieples krāsa - fasādes krāsā)</t>
  </si>
  <si>
    <t>13-15-15</t>
  </si>
  <si>
    <t>Zemētāja - cinkota apaļdzelža d10mm PVC apvalkā montāža</t>
  </si>
  <si>
    <t>13-15-16</t>
  </si>
  <si>
    <t>Zibensuztvērējstieples stiprinājuma elementa Rd 8 montāža uz jumta (tipu precizēt)</t>
  </si>
  <si>
    <t>13-15-17</t>
  </si>
  <si>
    <t>Zibensuztvērējstieples stiprinājuma elementa Rd 8 montāža pa fasādi (tipu precizēt)</t>
  </si>
  <si>
    <t>13-15-18</t>
  </si>
  <si>
    <t>Zibensuztvērējstieņa L=1,5m (h=jāprecizē pirms būvniecības) ∅16/10mm ar pamatni montāža</t>
  </si>
  <si>
    <t>13-15-19</t>
  </si>
  <si>
    <t>Zibensuztvērējstieņa L=3,0m (h=jāprecizē pirms būvniecības) ∅16/10mm ar pamatni montāža</t>
  </si>
  <si>
    <t>13-15-20</t>
  </si>
  <si>
    <t>Krustojuma savienojuma "apaļvads-apaļvads", 249/ALU RD8-10 montāža</t>
  </si>
  <si>
    <t>13-15-21</t>
  </si>
  <si>
    <t>Zibensaizsardzības mērījuma savienotājelementa 223/Dn RD 8-10 montāža</t>
  </si>
  <si>
    <t>13-15-22</t>
  </si>
  <si>
    <t>Neuzskaitītie palīgmateriāli, stiprinājumi</t>
  </si>
  <si>
    <t>13-15-23</t>
  </si>
  <si>
    <t>Pretestības mērījumi</t>
  </si>
  <si>
    <t>13-15-24</t>
  </si>
  <si>
    <t>Izpilddokumentācija</t>
  </si>
  <si>
    <t>Lokālā tāme Nr. 14</t>
  </si>
  <si>
    <t>Tāme sastādīta 2024.gada tirgus cenās,pamatojoties uz LKT daļas rasējumiem.</t>
  </si>
  <si>
    <t>14-1</t>
  </si>
  <si>
    <t>SAGATAVOŠANAS DARBI</t>
  </si>
  <si>
    <t>14-1-1</t>
  </si>
  <si>
    <t>27-00000</t>
  </si>
  <si>
    <t>Trases un pievienojuma vietu nospraušana</t>
  </si>
  <si>
    <t>14-1-2</t>
  </si>
  <si>
    <t>Pievienojuma vietas un šķērsojuma ar esošajām komunikācijām atšurfēšana (roku darbs)</t>
  </si>
  <si>
    <t xml:space="preserve">vieta </t>
  </si>
  <si>
    <t>14-2</t>
  </si>
  <si>
    <t>TRANŠEJU RAKŠANA IZMANTOJOT AIZSARDZĪBAS MEHĀNISMUS</t>
  </si>
  <si>
    <t>14-2-3</t>
  </si>
  <si>
    <t xml:space="preserve">Tranšeju rakšana h= līdz 1,5m, un pēc cauruļvadu ieguldes to aizbēršana pēc LKT-4 ras. </t>
  </si>
  <si>
    <t>14-2-4</t>
  </si>
  <si>
    <t>Virszemes ūdens atsūknēšana, līmeņa pazemināšana</t>
  </si>
  <si>
    <t>h</t>
  </si>
  <si>
    <t>14-3</t>
  </si>
  <si>
    <t>CAURUĻU IEGULDE</t>
  </si>
  <si>
    <t>14-3-5</t>
  </si>
  <si>
    <t>Tranšejas pamatnes izbūve, smilts slāņa biezums h=15cm un cauruļvadu apbēršana,smilts slāņa biezums h=0,15+caurules diametrs un signāllentas ar uzrakstu "Kanalizācija" uzstādīšana</t>
  </si>
  <si>
    <t>14-3-6</t>
  </si>
  <si>
    <t>Signāllenta ar uzrakstu "Kanalizācija"</t>
  </si>
  <si>
    <t>14-3-7</t>
  </si>
  <si>
    <t>Smilts, max frakcija 15mm</t>
  </si>
  <si>
    <r>
      <t>m</t>
    </r>
    <r>
      <rPr>
        <i/>
        <vertAlign val="superscript"/>
        <sz val="11"/>
        <rFont val="Calibri"/>
        <family val="2"/>
        <charset val="186"/>
        <scheme val="minor"/>
      </rPr>
      <t>3</t>
    </r>
  </si>
  <si>
    <t>14-3-8</t>
  </si>
  <si>
    <t>Lietus kanalizācijas cauruļvadu guldīšana gatavā tranšejā</t>
  </si>
  <si>
    <t>14-3-9</t>
  </si>
  <si>
    <t>Caurules PP OD110  SN8</t>
  </si>
  <si>
    <t>14-3-10</t>
  </si>
  <si>
    <t>Caurules PP OD160  SN8</t>
  </si>
  <si>
    <t>14-3-11</t>
  </si>
  <si>
    <t>Veidgabalu montāža tranšejā</t>
  </si>
  <si>
    <t>14-3-12</t>
  </si>
  <si>
    <t>Trejgabals Dn160/160 45°</t>
  </si>
  <si>
    <t>14-3-13</t>
  </si>
  <si>
    <t>Trejgabals Dn160/110 45°</t>
  </si>
  <si>
    <t>14-3-14</t>
  </si>
  <si>
    <t xml:space="preserve">Līnijveida kanāla pievienošana pie lietus kanalizācijas sistēmas </t>
  </si>
  <si>
    <t>14-3-15</t>
  </si>
  <si>
    <t xml:space="preserve">Lietus kanalizācijas caurule PVC  OD110, T8 </t>
  </si>
  <si>
    <t>14-3-16</t>
  </si>
  <si>
    <t>Līkums PVC OD110, 45°</t>
  </si>
  <si>
    <t>14-3-17</t>
  </si>
  <si>
    <t>Pievienojums pie lietus kanalizācijas akas Pļavu ielā</t>
  </si>
  <si>
    <t>14-3-18</t>
  </si>
  <si>
    <t>Diametru pāreja OD250/200</t>
  </si>
  <si>
    <t>Diametru pāreja OD200/160</t>
  </si>
  <si>
    <t>14-4</t>
  </si>
  <si>
    <t>SKATAKU  IZBŪVE</t>
  </si>
  <si>
    <t>14-4-19</t>
  </si>
  <si>
    <t>Dzelzbetona skataku izbūve, vāku konstrukcija  atbilstoši LVS EN 124</t>
  </si>
  <si>
    <t>14-4-20</t>
  </si>
  <si>
    <t>Rūpnieciski ražota dzelzbetona grodu aka DN1000, h=1,0-1,5m, peldošā tipa akas vāka konstrukcija atbilstoši  LVS NE 124; vāks  ar nestspēju 40t ar vismaz vienu atvēršanas instrumenta ievietošanas ligzdu, neslēdzams, iebūve  asfaltbetona segumā, augtuma regulēšanai izmantojamas plastmasas vadīklas</t>
  </si>
  <si>
    <t>kompl</t>
  </si>
  <si>
    <t>14-4-21</t>
  </si>
  <si>
    <t>Aizsargčaula caurulei OD110</t>
  </si>
  <si>
    <t>14-4-22</t>
  </si>
  <si>
    <t>Aizsargčaula caurulei OD160</t>
  </si>
  <si>
    <t>14-4-23</t>
  </si>
  <si>
    <t>Liekās grunts pārvietošana līdz 2km - pārpalikušais apjoms jāizvērtē no izvēlētā cauruļvada iebūves tehnoloģijas un veida</t>
  </si>
  <si>
    <t>14-4-24</t>
  </si>
  <si>
    <t>Pārbaude uz infiltrāciju, pašteces kanalizācijas izpildmērījumi un dokumentācijas sgatavošana</t>
  </si>
  <si>
    <r>
      <t xml:space="preserve">Ar grozījumiem, kas veikti  
Iepirkuma komisijas  
2024. gada 5. septembra sēdē; 
4. protokols; </t>
    </r>
    <r>
      <rPr>
        <sz val="11"/>
        <color rgb="FF92D050"/>
        <rFont val="Calibri"/>
        <scheme val="minor"/>
      </rPr>
      <t xml:space="preserve">ar grozījumiem, kas veikti Iepirkuma komisijs 2024. gada 11.septembra sēdē; 5. protokols, </t>
    </r>
    <r>
      <rPr>
        <sz val="11"/>
        <color theme="3" tint="0.39997558519241921"/>
        <rFont val="Calibri"/>
        <family val="2"/>
        <charset val="186"/>
        <scheme val="minor"/>
      </rPr>
      <t>ar grozījumiem, kas veikti Iepirkuma komisijs 2024. gada 16.septembra sēdē; 6. protokols</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</si>
</sst>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2">
    <numFmt numFmtId="43" formatCode="_-* #,##0.00_-;\-* #,##0.00_-;_-* &quot;-&quot;??_-;_-@_-"/>
    <numFmt numFmtId="164" formatCode="_-* #,##0.00\ _€_-;\-* #,##0.00\ _€_-;_-* &quot;-&quot;??\ _€_-;_-@_-"/>
    <numFmt numFmtId="165" formatCode="0.0"/>
    <numFmt numFmtId="166" formatCode="_(* #,##0.00_);_(* \(#,##0.00\);_(* &quot;-&quot;??_);_(@_)"/>
    <numFmt numFmtId="167" formatCode="[$-426]General"/>
    <numFmt numFmtId="168" formatCode="_-* #,##0.00\ _L_s_-;\-* #,##0.00\ _L_s_-;_-* &quot;-&quot;??\ _L_s_-;_-@_-"/>
    <numFmt numFmtId="169" formatCode="[$-426]0.00"/>
    <numFmt numFmtId="170" formatCode="_(* #,##0.00_);_(* \(#,##0.00\);_(* \-??_);_(@_)"/>
    <numFmt numFmtId="171" formatCode="_-* #,##0.00\ _L_s_-;\-* #,##0.00\ _L_s_-;_-* \-??\ _L_s_-;_-@_-"/>
    <numFmt numFmtId="172" formatCode="&quot; &quot;#,##0.00&quot; &quot;;&quot; (&quot;#,##0.00&quot;)&quot;;&quot; -&quot;00&quot; &quot;;&quot; &quot;@&quot; &quot;"/>
    <numFmt numFmtId="173" formatCode="0.00;;"/>
    <numFmt numFmtId="174" formatCode="0.000"/>
  </numFmts>
  <fonts count="88">
    <font>
      <sz val="11"/>
      <color indexed="8"/>
      <name val="Calibri"/>
      <family val="2"/>
      <charset val="186"/>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indexed="8"/>
      <name val="Calibri"/>
      <family val="2"/>
      <charset val="186"/>
    </font>
    <font>
      <b/>
      <sz val="10"/>
      <name val="Arial"/>
      <family val="2"/>
      <charset val="186"/>
    </font>
    <font>
      <sz val="10"/>
      <color indexed="8"/>
      <name val="Arial"/>
      <family val="2"/>
      <charset val="186"/>
    </font>
    <font>
      <sz val="10"/>
      <name val="Arial"/>
      <family val="2"/>
      <charset val="186"/>
    </font>
    <font>
      <sz val="10"/>
      <name val="Helv"/>
    </font>
    <font>
      <b/>
      <sz val="10"/>
      <color indexed="8"/>
      <name val="Arial"/>
      <family val="2"/>
      <charset val="186"/>
    </font>
    <font>
      <sz val="10"/>
      <color theme="1"/>
      <name val="Arial"/>
      <family val="2"/>
      <charset val="186"/>
    </font>
    <font>
      <sz val="10"/>
      <color rgb="FF000000"/>
      <name val="Arial1"/>
    </font>
    <font>
      <sz val="11"/>
      <color indexed="8"/>
      <name val="Calibri"/>
      <family val="2"/>
      <charset val="204"/>
    </font>
    <font>
      <sz val="10"/>
      <color rgb="FF000000"/>
      <name val="Arial"/>
      <family val="2"/>
      <charset val="186"/>
    </font>
    <font>
      <sz val="10"/>
      <name val="Arial"/>
      <family val="2"/>
    </font>
    <font>
      <sz val="11"/>
      <color indexed="8"/>
      <name val="Arial"/>
      <family val="2"/>
      <charset val="186"/>
    </font>
    <font>
      <sz val="8"/>
      <name val="Calibri"/>
      <family val="2"/>
      <charset val="186"/>
    </font>
    <font>
      <sz val="10"/>
      <name val="Arial"/>
      <family val="2"/>
      <charset val="1"/>
    </font>
    <font>
      <sz val="10"/>
      <name val="Arial"/>
      <family val="2"/>
      <charset val="204"/>
    </font>
    <font>
      <sz val="10"/>
      <name val="Mangal"/>
      <family val="2"/>
      <charset val="186"/>
    </font>
    <font>
      <sz val="10"/>
      <color indexed="8"/>
      <name val="Arial1"/>
      <charset val="1"/>
    </font>
    <font>
      <sz val="10"/>
      <name val="LT Arial"/>
      <charset val="186"/>
    </font>
    <font>
      <sz val="11"/>
      <color rgb="FF000000"/>
      <name val="Calibri"/>
      <family val="2"/>
      <charset val="186"/>
    </font>
    <font>
      <b/>
      <sz val="10"/>
      <name val="Arial"/>
      <family val="2"/>
    </font>
    <font>
      <i/>
      <sz val="11"/>
      <color indexed="23"/>
      <name val="Calibri"/>
      <family val="2"/>
      <charset val="186"/>
    </font>
    <font>
      <sz val="11"/>
      <color indexed="17"/>
      <name val="Calibri"/>
      <family val="2"/>
      <charset val="186"/>
    </font>
    <font>
      <b/>
      <sz val="10"/>
      <color rgb="FF000000"/>
      <name val="Calibri"/>
      <family val="2"/>
      <charset val="186"/>
    </font>
    <font>
      <sz val="10"/>
      <color rgb="FFFFFFFF"/>
      <name val="Calibri"/>
      <family val="2"/>
      <charset val="186"/>
    </font>
    <font>
      <sz val="10"/>
      <color rgb="FFCC0000"/>
      <name val="Calibri"/>
      <family val="2"/>
      <charset val="186"/>
    </font>
    <font>
      <sz val="11"/>
      <color rgb="FFFFFFFF"/>
      <name val="Calibri"/>
      <family val="2"/>
      <charset val="186"/>
    </font>
    <font>
      <sz val="10"/>
      <color rgb="FF000000"/>
      <name val="Mangal"/>
      <family val="1"/>
    </font>
    <font>
      <b/>
      <sz val="10"/>
      <color rgb="FFFFFFFF"/>
      <name val="Calibri"/>
      <family val="2"/>
      <charset val="186"/>
    </font>
    <font>
      <i/>
      <sz val="10"/>
      <color rgb="FF808080"/>
      <name val="Calibri"/>
      <family val="2"/>
      <charset val="186"/>
    </font>
    <font>
      <sz val="10"/>
      <color rgb="FF006600"/>
      <name val="Calibri"/>
      <family val="2"/>
      <charset val="186"/>
    </font>
    <font>
      <b/>
      <sz val="24"/>
      <color rgb="FF000000"/>
      <name val="Calibri"/>
      <family val="2"/>
      <charset val="186"/>
    </font>
    <font>
      <sz val="18"/>
      <color rgb="FF000000"/>
      <name val="Calibri"/>
      <family val="2"/>
      <charset val="186"/>
    </font>
    <font>
      <sz val="12"/>
      <color rgb="FF000000"/>
      <name val="Calibri"/>
      <family val="2"/>
      <charset val="186"/>
    </font>
    <font>
      <sz val="10"/>
      <color rgb="FF996600"/>
      <name val="Calibri"/>
      <family val="2"/>
      <charset val="186"/>
    </font>
    <font>
      <sz val="10"/>
      <color rgb="FF333333"/>
      <name val="Calibri"/>
      <family val="2"/>
      <charset val="186"/>
    </font>
    <font>
      <sz val="10"/>
      <color rgb="FFFF0000"/>
      <name val="Arial"/>
      <family val="2"/>
    </font>
    <font>
      <b/>
      <sz val="10"/>
      <color rgb="FFFF0000"/>
      <name val="Arial"/>
      <family val="2"/>
    </font>
    <font>
      <sz val="11"/>
      <name val="Calibri"/>
      <family val="2"/>
      <charset val="186"/>
    </font>
    <font>
      <sz val="8"/>
      <name val="Arial"/>
      <family val="2"/>
      <charset val="186"/>
    </font>
    <font>
      <sz val="11"/>
      <color rgb="FF006100"/>
      <name val="Calibri"/>
      <family val="2"/>
      <charset val="186"/>
      <scheme val="minor"/>
    </font>
    <font>
      <b/>
      <sz val="10"/>
      <color theme="1"/>
      <name val="Times New Roman"/>
      <family val="1"/>
    </font>
    <font>
      <b/>
      <sz val="11"/>
      <color theme="1"/>
      <name val="Calibri"/>
      <family val="2"/>
      <charset val="186"/>
      <scheme val="minor"/>
    </font>
    <font>
      <sz val="11"/>
      <color indexed="8"/>
      <name val="Calibri"/>
      <family val="2"/>
      <charset val="186"/>
      <scheme val="minor"/>
    </font>
    <font>
      <sz val="10"/>
      <color indexed="8"/>
      <name val="Calibri"/>
      <family val="2"/>
      <charset val="186"/>
      <scheme val="minor"/>
    </font>
    <font>
      <b/>
      <sz val="11"/>
      <name val="Calibri"/>
      <family val="2"/>
      <charset val="186"/>
      <scheme val="minor"/>
    </font>
    <font>
      <sz val="11"/>
      <name val="Calibri"/>
      <family val="2"/>
      <charset val="186"/>
      <scheme val="minor"/>
    </font>
    <font>
      <sz val="10"/>
      <name val="Calibri"/>
      <family val="2"/>
      <charset val="186"/>
    </font>
    <font>
      <i/>
      <sz val="11"/>
      <name val="Calibri"/>
      <family val="2"/>
      <charset val="186"/>
      <scheme val="minor"/>
    </font>
    <font>
      <sz val="11"/>
      <color rgb="FFFF0000"/>
      <name val="Calibri"/>
      <family val="2"/>
      <charset val="186"/>
      <scheme val="minor"/>
    </font>
    <font>
      <sz val="11"/>
      <color theme="1"/>
      <name val="Calibri"/>
      <family val="2"/>
      <charset val="186"/>
    </font>
    <font>
      <b/>
      <sz val="11"/>
      <color indexed="8"/>
      <name val="Calibri"/>
      <family val="2"/>
      <charset val="186"/>
      <scheme val="minor"/>
    </font>
    <font>
      <vertAlign val="superscript"/>
      <sz val="11"/>
      <name val="Calibri"/>
      <family val="2"/>
      <charset val="186"/>
      <scheme val="minor"/>
    </font>
    <font>
      <sz val="11"/>
      <color rgb="FF000000"/>
      <name val="Calibri"/>
      <family val="2"/>
      <charset val="186"/>
      <scheme val="minor"/>
    </font>
    <font>
      <vertAlign val="superscript"/>
      <sz val="11"/>
      <color indexed="8"/>
      <name val="Calibri"/>
      <family val="2"/>
      <charset val="186"/>
      <scheme val="minor"/>
    </font>
    <font>
      <vertAlign val="subscript"/>
      <sz val="11"/>
      <name val="Calibri"/>
      <family val="2"/>
      <charset val="186"/>
      <scheme val="minor"/>
    </font>
    <font>
      <sz val="11"/>
      <color rgb="FF414142"/>
      <name val="Calibri"/>
      <family val="2"/>
      <charset val="186"/>
      <scheme val="minor"/>
    </font>
    <font>
      <vertAlign val="superscript"/>
      <sz val="11"/>
      <color rgb="FF000000"/>
      <name val="Calibri"/>
      <family val="2"/>
      <charset val="186"/>
      <scheme val="minor"/>
    </font>
    <font>
      <b/>
      <sz val="11"/>
      <name val="Calibri"/>
      <family val="2"/>
      <charset val="186"/>
    </font>
    <font>
      <b/>
      <sz val="11"/>
      <color indexed="8"/>
      <name val="Calibri"/>
      <family val="2"/>
      <charset val="186"/>
    </font>
    <font>
      <b/>
      <sz val="11"/>
      <color indexed="10"/>
      <name val="Calibri"/>
      <family val="2"/>
      <charset val="186"/>
    </font>
    <font>
      <sz val="11"/>
      <color rgb="FF414142"/>
      <name val="Calibri"/>
      <family val="2"/>
      <charset val="186"/>
    </font>
    <font>
      <b/>
      <sz val="11"/>
      <color theme="1"/>
      <name val="Calibri"/>
      <family val="2"/>
      <charset val="186"/>
    </font>
    <font>
      <i/>
      <sz val="11"/>
      <color indexed="8"/>
      <name val="Calibri"/>
      <family val="2"/>
      <charset val="186"/>
    </font>
    <font>
      <vertAlign val="superscript"/>
      <sz val="11"/>
      <color theme="1"/>
      <name val="Calibri"/>
      <family val="2"/>
      <charset val="186"/>
    </font>
    <font>
      <i/>
      <vertAlign val="superscript"/>
      <sz val="11"/>
      <name val="Calibri"/>
      <family val="2"/>
      <charset val="186"/>
      <scheme val="minor"/>
    </font>
    <font>
      <b/>
      <sz val="11"/>
      <color rgb="FFFF0000"/>
      <name val="Calibri"/>
      <family val="2"/>
      <charset val="186"/>
      <scheme val="minor"/>
    </font>
    <font>
      <strike/>
      <sz val="11"/>
      <name val="Calibri"/>
      <family val="2"/>
      <charset val="186"/>
      <scheme val="minor"/>
    </font>
    <font>
      <strike/>
      <sz val="11"/>
      <color rgb="FF7030A0"/>
      <name val="Calibri"/>
      <family val="2"/>
      <charset val="186"/>
      <scheme val="minor"/>
    </font>
    <font>
      <sz val="11"/>
      <color rgb="FF7030A0"/>
      <name val="Calibri"/>
      <family val="2"/>
      <charset val="186"/>
      <scheme val="minor"/>
    </font>
    <font>
      <sz val="11"/>
      <color rgb="FF000000"/>
      <name val="Calibri"/>
    </font>
    <font>
      <strike/>
      <sz val="11"/>
      <color rgb="FF7030A0"/>
      <name val="Calibri"/>
    </font>
    <font>
      <sz val="11"/>
      <name val="Calibri"/>
    </font>
    <font>
      <sz val="11"/>
      <color rgb="FF7030A0"/>
      <name val="Calibri"/>
    </font>
    <font>
      <strike/>
      <sz val="11"/>
      <color rgb="FF7030A0"/>
      <name val="Calibri"/>
      <family val="2"/>
      <charset val="186"/>
    </font>
    <font>
      <sz val="11"/>
      <color rgb="FF92D050"/>
      <name val="Calibri"/>
      <family val="2"/>
      <charset val="186"/>
    </font>
    <font>
      <strike/>
      <sz val="11"/>
      <color rgb="FF92D050"/>
      <name val="Calibri"/>
      <family val="2"/>
      <charset val="186"/>
    </font>
    <font>
      <sz val="11"/>
      <color rgb="FF92D050"/>
      <name val="Calibri"/>
      <family val="2"/>
      <charset val="186"/>
      <scheme val="minor"/>
    </font>
    <font>
      <strike/>
      <sz val="11"/>
      <color rgb="FF92D050"/>
      <name val="Calibri"/>
      <family val="2"/>
      <charset val="186"/>
      <scheme val="minor"/>
    </font>
    <font>
      <sz val="11"/>
      <color rgb="FF92D050"/>
      <name val="Calibri"/>
      <family val="2"/>
      <charset val="1"/>
    </font>
    <font>
      <sz val="11"/>
      <color rgb="FF92D050"/>
      <name val="Calibri"/>
      <scheme val="minor"/>
    </font>
    <font>
      <sz val="11"/>
      <color theme="3" tint="0.39997558519241921"/>
      <name val="Calibri"/>
      <family val="2"/>
      <charset val="186"/>
    </font>
    <font>
      <sz val="11"/>
      <color theme="4"/>
      <name val="Calibri"/>
      <family val="2"/>
      <charset val="186"/>
    </font>
    <font>
      <sz val="11"/>
      <color theme="4"/>
      <name val="Calibri"/>
      <family val="2"/>
      <charset val="186"/>
      <scheme val="minor"/>
    </font>
    <font>
      <sz val="11"/>
      <color theme="3" tint="0.39997558519241921"/>
      <name val="Calibri"/>
      <family val="2"/>
      <charset val="186"/>
      <scheme val="minor"/>
    </font>
  </fonts>
  <fills count="17">
    <fill>
      <patternFill patternType="none"/>
    </fill>
    <fill>
      <patternFill patternType="gray125"/>
    </fill>
    <fill>
      <patternFill patternType="solid">
        <fgColor theme="0"/>
        <bgColor indexed="64"/>
      </patternFill>
    </fill>
    <fill>
      <patternFill patternType="solid">
        <fgColor rgb="FFFFFFFF"/>
        <bgColor rgb="FFFFFFCC"/>
      </patternFill>
    </fill>
    <fill>
      <patternFill patternType="solid">
        <fgColor indexed="42"/>
        <bgColor indexed="27"/>
      </patternFill>
    </fill>
    <fill>
      <patternFill patternType="solid">
        <fgColor rgb="FF000000"/>
        <bgColor rgb="FF000000"/>
      </patternFill>
    </fill>
    <fill>
      <patternFill patternType="solid">
        <fgColor rgb="FF808080"/>
        <bgColor rgb="FF808080"/>
      </patternFill>
    </fill>
    <fill>
      <patternFill patternType="solid">
        <fgColor rgb="FFDDDDDD"/>
        <bgColor rgb="FFDDDDDD"/>
      </patternFill>
    </fill>
    <fill>
      <patternFill patternType="solid">
        <fgColor rgb="FFFFCCCC"/>
        <bgColor rgb="FFFFCCCC"/>
      </patternFill>
    </fill>
    <fill>
      <patternFill patternType="solid">
        <fgColor rgb="FFCC0000"/>
        <bgColor rgb="FFCC0000"/>
      </patternFill>
    </fill>
    <fill>
      <patternFill patternType="solid">
        <fgColor rgb="FFCCFFCC"/>
        <bgColor rgb="FFCCFFCC"/>
      </patternFill>
    </fill>
    <fill>
      <patternFill patternType="solid">
        <fgColor rgb="FFFFFFCC"/>
        <bgColor rgb="FFFFFFCC"/>
      </patternFill>
    </fill>
    <fill>
      <patternFill patternType="solid">
        <fgColor indexed="9"/>
        <bgColor indexed="64"/>
      </patternFill>
    </fill>
    <fill>
      <patternFill patternType="solid">
        <fgColor rgb="FFC6EFCE"/>
      </patternFill>
    </fill>
    <fill>
      <patternFill patternType="solid">
        <fgColor indexed="9"/>
        <bgColor indexed="26"/>
      </patternFill>
    </fill>
    <fill>
      <patternFill patternType="solid">
        <fgColor theme="0" tint="-4.9989318521683403E-2"/>
        <bgColor indexed="64"/>
      </patternFill>
    </fill>
    <fill>
      <patternFill patternType="solid">
        <fgColor rgb="FFFFFFFF"/>
        <bgColor indexed="64"/>
      </patternFill>
    </fill>
  </fills>
  <borders count="30">
    <border>
      <left/>
      <right/>
      <top/>
      <bottom/>
      <diagonal/>
    </border>
    <border>
      <left style="thin">
        <color indexed="8"/>
      </left>
      <right style="thin">
        <color indexed="8"/>
      </right>
      <top/>
      <bottom/>
      <diagonal/>
    </border>
    <border>
      <left style="thin">
        <color rgb="FF000000"/>
      </left>
      <right style="thin">
        <color rgb="FF000000"/>
      </right>
      <top style="thin">
        <color rgb="FF000000"/>
      </top>
      <bottom/>
      <diagonal/>
    </border>
    <border>
      <left style="thin">
        <color rgb="FF808080"/>
      </left>
      <right style="thin">
        <color rgb="FF808080"/>
      </right>
      <top style="thin">
        <color rgb="FF808080"/>
      </top>
      <bottom style="thin">
        <color rgb="FF808080"/>
      </bottom>
      <diagonal/>
    </border>
    <border>
      <left style="thin">
        <color indexed="64"/>
      </left>
      <right style="thin">
        <color indexed="64"/>
      </right>
      <top style="thin">
        <color indexed="64"/>
      </top>
      <bottom style="hair">
        <color indexed="64"/>
      </bottom>
      <diagonal/>
    </border>
    <border>
      <left/>
      <right style="thin">
        <color auto="1"/>
      </right>
      <top/>
      <bottom style="thin">
        <color auto="1"/>
      </bottom>
      <diagonal/>
    </border>
    <border>
      <left style="thin">
        <color indexed="64"/>
      </left>
      <right style="thin">
        <color indexed="64"/>
      </right>
      <top style="thin">
        <color indexed="64"/>
      </top>
      <bottom style="double">
        <color indexed="64"/>
      </bottom>
      <diagonal/>
    </border>
    <border>
      <left style="thin">
        <color indexed="8"/>
      </left>
      <right style="thin">
        <color indexed="8"/>
      </right>
      <top/>
      <bottom style="thin">
        <color indexed="8"/>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style="thin">
        <color indexed="64"/>
      </bottom>
      <diagonal/>
    </border>
    <border>
      <left style="thin">
        <color auto="1"/>
      </left>
      <right style="thin">
        <color auto="1"/>
      </right>
      <top style="thin">
        <color auto="1"/>
      </top>
      <bottom/>
      <diagonal/>
    </border>
    <border>
      <left style="thin">
        <color indexed="64"/>
      </left>
      <right/>
      <top style="thin">
        <color indexed="64"/>
      </top>
      <bottom/>
      <diagonal/>
    </border>
    <border>
      <left/>
      <right style="thin">
        <color auto="1"/>
      </right>
      <top style="thin">
        <color indexed="64"/>
      </top>
      <bottom/>
      <diagonal/>
    </border>
    <border>
      <left style="thin">
        <color indexed="8"/>
      </left>
      <right style="thin">
        <color indexed="8"/>
      </right>
      <top style="thin">
        <color indexed="8"/>
      </top>
      <bottom style="thin">
        <color indexed="8"/>
      </bottom>
      <diagonal/>
    </border>
    <border>
      <left style="thin">
        <color auto="1"/>
      </left>
      <right style="thin">
        <color auto="1"/>
      </right>
      <top style="thin">
        <color auto="1"/>
      </top>
      <bottom style="thin">
        <color auto="1"/>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thin">
        <color auto="1"/>
      </right>
      <top style="thin">
        <color auto="1"/>
      </top>
      <bottom style="thin">
        <color auto="1"/>
      </bottom>
      <diagonal/>
    </border>
    <border>
      <left style="thin">
        <color indexed="64"/>
      </left>
      <right/>
      <top style="thin">
        <color indexed="64"/>
      </top>
      <bottom style="thin">
        <color indexed="64"/>
      </bottom>
      <diagonal/>
    </border>
    <border>
      <left style="thin">
        <color indexed="8"/>
      </left>
      <right style="thin">
        <color indexed="8"/>
      </right>
      <top style="thin">
        <color indexed="8"/>
      </top>
      <bottom/>
      <diagonal/>
    </border>
    <border>
      <left style="thin">
        <color auto="1"/>
      </left>
      <right style="thin">
        <color auto="1"/>
      </right>
      <top style="thin">
        <color auto="1"/>
      </top>
      <bottom style="thin">
        <color auto="1"/>
      </bottom>
      <diagonal/>
    </border>
    <border>
      <left style="thin">
        <color indexed="8"/>
      </left>
      <right/>
      <top style="thin">
        <color indexed="8"/>
      </top>
      <bottom style="thin">
        <color indexed="8"/>
      </bottom>
      <diagonal/>
    </border>
    <border>
      <left style="thin">
        <color indexed="64"/>
      </left>
      <right/>
      <top style="thin">
        <color indexed="64"/>
      </top>
      <bottom style="thin">
        <color indexed="64"/>
      </bottom>
      <diagonal/>
    </border>
    <border>
      <left/>
      <right style="thin">
        <color indexed="8"/>
      </right>
      <top style="thin">
        <color indexed="8"/>
      </top>
      <bottom style="thin">
        <color indexed="8"/>
      </bottom>
      <diagonal/>
    </border>
    <border>
      <left style="thin">
        <color indexed="8"/>
      </left>
      <right/>
      <top style="thin">
        <color indexed="8"/>
      </top>
      <bottom/>
      <diagonal/>
    </border>
    <border>
      <left/>
      <right/>
      <top style="thin">
        <color indexed="64"/>
      </top>
      <bottom style="thin">
        <color indexed="64"/>
      </bottom>
      <diagonal/>
    </border>
  </borders>
  <cellStyleXfs count="105">
    <xf numFmtId="0" fontId="0" fillId="0" borderId="0"/>
    <xf numFmtId="0" fontId="7" fillId="0" borderId="0"/>
    <xf numFmtId="0" fontId="7" fillId="0" borderId="0">
      <alignment vertical="center" wrapText="1"/>
    </xf>
    <xf numFmtId="0" fontId="8" fillId="0" borderId="0"/>
    <xf numFmtId="0" fontId="4" fillId="0" borderId="0"/>
    <xf numFmtId="0" fontId="8" fillId="0" borderId="0"/>
    <xf numFmtId="0" fontId="7" fillId="0" borderId="0"/>
    <xf numFmtId="166" fontId="7" fillId="0" borderId="0" applyFont="0" applyFill="0" applyBorder="0" applyAlignment="0" applyProtection="0"/>
    <xf numFmtId="167" fontId="11" fillId="0" borderId="0" applyBorder="0" applyProtection="0"/>
    <xf numFmtId="0" fontId="7" fillId="0" borderId="0"/>
    <xf numFmtId="0" fontId="12" fillId="0" borderId="0"/>
    <xf numFmtId="0" fontId="7" fillId="0" borderId="0"/>
    <xf numFmtId="168" fontId="7" fillId="0" borderId="0" applyFont="0" applyFill="0" applyBorder="0" applyAlignment="0" applyProtection="0"/>
    <xf numFmtId="168" fontId="7" fillId="0" borderId="0" applyFont="0" applyFill="0" applyBorder="0" applyAlignment="0" applyProtection="0"/>
    <xf numFmtId="0" fontId="7" fillId="0" borderId="0"/>
    <xf numFmtId="0" fontId="15" fillId="0" borderId="0"/>
    <xf numFmtId="0" fontId="7" fillId="0" borderId="0"/>
    <xf numFmtId="0" fontId="20" fillId="0" borderId="0" applyBorder="0" applyProtection="0"/>
    <xf numFmtId="0" fontId="17" fillId="0" borderId="0"/>
    <xf numFmtId="170" fontId="19" fillId="0" borderId="0" applyFill="0" applyBorder="0" applyAlignment="0" applyProtection="0"/>
    <xf numFmtId="0" fontId="21" fillId="0" borderId="0"/>
    <xf numFmtId="0" fontId="22" fillId="0" borderId="0" applyNumberFormat="0" applyFont="0" applyBorder="0" applyProtection="0"/>
    <xf numFmtId="0" fontId="8" fillId="0" borderId="0"/>
    <xf numFmtId="43" fontId="7" fillId="0" borderId="0" applyFont="0" applyFill="0" applyBorder="0" applyAlignment="0" applyProtection="0"/>
    <xf numFmtId="0" fontId="7" fillId="0" borderId="0"/>
    <xf numFmtId="43" fontId="7" fillId="0" borderId="0" applyFont="0" applyFill="0" applyBorder="0" applyAlignment="0" applyProtection="0"/>
    <xf numFmtId="0" fontId="22" fillId="0" borderId="0"/>
    <xf numFmtId="0" fontId="7" fillId="0" borderId="0"/>
    <xf numFmtId="0" fontId="18" fillId="0" borderId="0"/>
    <xf numFmtId="0" fontId="7" fillId="0" borderId="0"/>
    <xf numFmtId="0" fontId="7" fillId="0" borderId="0"/>
    <xf numFmtId="0" fontId="4" fillId="0" borderId="0"/>
    <xf numFmtId="0" fontId="7" fillId="0" borderId="0"/>
    <xf numFmtId="171" fontId="19" fillId="0" borderId="0" applyFill="0" applyBorder="0" applyAlignment="0" applyProtection="0"/>
    <xf numFmtId="171" fontId="19" fillId="0" borderId="0" applyFill="0" applyBorder="0" applyAlignment="0" applyProtection="0"/>
    <xf numFmtId="170" fontId="19" fillId="0" borderId="0" applyFill="0" applyBorder="0" applyAlignment="0" applyProtection="0"/>
    <xf numFmtId="0" fontId="24" fillId="0" borderId="0" applyNumberFormat="0" applyFill="0" applyBorder="0" applyAlignment="0" applyProtection="0"/>
    <xf numFmtId="0" fontId="20" fillId="0" borderId="0" applyBorder="0" applyProtection="0"/>
    <xf numFmtId="0" fontId="19" fillId="0" borderId="0" applyNumberFormat="0" applyBorder="0" applyProtection="0"/>
    <xf numFmtId="0" fontId="17" fillId="0" borderId="0"/>
    <xf numFmtId="0" fontId="3" fillId="0" borderId="0"/>
    <xf numFmtId="0" fontId="7" fillId="0" borderId="0"/>
    <xf numFmtId="43" fontId="7" fillId="0" borderId="0" applyFont="0" applyFill="0" applyBorder="0" applyAlignment="0" applyProtection="0"/>
    <xf numFmtId="0" fontId="4" fillId="0" borderId="0"/>
    <xf numFmtId="43" fontId="7" fillId="0" borderId="0" applyFont="0" applyFill="0" applyBorder="0" applyAlignment="0" applyProtection="0"/>
    <xf numFmtId="0" fontId="25" fillId="4" borderId="0"/>
    <xf numFmtId="0" fontId="7" fillId="0" borderId="0"/>
    <xf numFmtId="0" fontId="4" fillId="0" borderId="0"/>
    <xf numFmtId="0" fontId="4" fillId="0" borderId="0"/>
    <xf numFmtId="0" fontId="22" fillId="0" borderId="0" applyNumberFormat="0" applyFont="0" applyBorder="0" applyProtection="0"/>
    <xf numFmtId="0" fontId="3" fillId="0" borderId="0"/>
    <xf numFmtId="43" fontId="7" fillId="0" borderId="0" applyFont="0" applyFill="0" applyBorder="0" applyAlignment="0" applyProtection="0"/>
    <xf numFmtId="0" fontId="3" fillId="0" borderId="0"/>
    <xf numFmtId="43" fontId="7" fillId="0" borderId="0" applyFont="0" applyFill="0" applyBorder="0" applyAlignment="0" applyProtection="0"/>
    <xf numFmtId="0" fontId="18" fillId="0" borderId="0"/>
    <xf numFmtId="0" fontId="3" fillId="0" borderId="0"/>
    <xf numFmtId="43" fontId="7" fillId="0" borderId="0" applyFont="0" applyFill="0" applyBorder="0" applyAlignment="0" applyProtection="0"/>
    <xf numFmtId="43" fontId="7" fillId="0" borderId="0" applyFont="0" applyFill="0" applyBorder="0" applyAlignment="0" applyProtection="0"/>
    <xf numFmtId="0" fontId="3" fillId="0" borderId="0"/>
    <xf numFmtId="43" fontId="7" fillId="0" borderId="0" applyFont="0" applyFill="0" applyBorder="0" applyAlignment="0" applyProtection="0"/>
    <xf numFmtId="0" fontId="3" fillId="0" borderId="0"/>
    <xf numFmtId="43" fontId="7" fillId="0" borderId="0" applyFont="0" applyFill="0" applyBorder="0" applyAlignment="0" applyProtection="0"/>
    <xf numFmtId="43" fontId="4" fillId="0" borderId="0" applyFont="0" applyFill="0" applyBorder="0" applyAlignment="0" applyProtection="0"/>
    <xf numFmtId="0" fontId="22" fillId="0" borderId="0"/>
    <xf numFmtId="0" fontId="26" fillId="0" borderId="0" applyNumberFormat="0" applyBorder="0" applyProtection="0"/>
    <xf numFmtId="0" fontId="27" fillId="5" borderId="0" applyNumberFormat="0" applyBorder="0" applyProtection="0"/>
    <xf numFmtId="0" fontId="27" fillId="6" borderId="0" applyNumberFormat="0" applyBorder="0" applyProtection="0"/>
    <xf numFmtId="0" fontId="26" fillId="7" borderId="0" applyNumberFormat="0" applyBorder="0" applyProtection="0"/>
    <xf numFmtId="0" fontId="28" fillId="8" borderId="0" applyNumberFormat="0" applyBorder="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172" fontId="30" fillId="0" borderId="0" applyFill="0" applyBorder="0" applyAlignment="0" applyProtection="0"/>
    <xf numFmtId="0" fontId="29" fillId="0" borderId="0" applyNumberFormat="0" applyBorder="0" applyProtection="0"/>
    <xf numFmtId="0" fontId="31" fillId="9" borderId="0" applyNumberFormat="0" applyBorder="0" applyProtection="0"/>
    <xf numFmtId="0" fontId="13" fillId="0" borderId="0" applyNumberFormat="0" applyBorder="0" applyProtection="0"/>
    <xf numFmtId="0" fontId="32" fillId="0" borderId="0" applyNumberFormat="0" applyBorder="0" applyProtection="0"/>
    <xf numFmtId="0" fontId="33" fillId="10" borderId="0" applyNumberFormat="0" applyBorder="0" applyProtection="0"/>
    <xf numFmtId="0" fontId="34" fillId="0" borderId="0" applyNumberFormat="0" applyBorder="0" applyProtection="0"/>
    <xf numFmtId="0" fontId="35" fillId="0" borderId="0" applyNumberFormat="0" applyBorder="0" applyProtection="0"/>
    <xf numFmtId="0" fontId="36" fillId="0" borderId="0" applyNumberFormat="0" applyBorder="0" applyProtection="0"/>
    <xf numFmtId="0" fontId="37" fillId="11" borderId="0" applyNumberFormat="0" applyBorder="0" applyProtection="0"/>
    <xf numFmtId="0" fontId="13" fillId="0" borderId="0" applyNumberFormat="0" applyBorder="0" applyProtection="0"/>
    <xf numFmtId="0" fontId="13" fillId="0" borderId="0" applyNumberFormat="0" applyBorder="0" applyProtection="0">
      <alignment vertical="center" wrapText="1"/>
    </xf>
    <xf numFmtId="0" fontId="38" fillId="11" borderId="3" applyNumberFormat="0" applyProtection="0"/>
    <xf numFmtId="0" fontId="13" fillId="0" borderId="0" applyNumberFormat="0" applyBorder="0" applyProtection="0"/>
    <xf numFmtId="0" fontId="22" fillId="0" borderId="0" applyNumberFormat="0" applyFont="0" applyBorder="0" applyProtection="0"/>
    <xf numFmtId="0" fontId="13" fillId="0" borderId="0" applyNumberFormat="0" applyBorder="0" applyProtection="0"/>
    <xf numFmtId="0" fontId="22" fillId="0" borderId="0" applyNumberFormat="0" applyFont="0" applyBorder="0" applyProtection="0"/>
    <xf numFmtId="0" fontId="28" fillId="0" borderId="0" applyNumberFormat="0" applyBorder="0" applyProtection="0"/>
    <xf numFmtId="43" fontId="7" fillId="0" borderId="0" applyFont="0" applyFill="0" applyBorder="0" applyAlignment="0" applyProtection="0"/>
    <xf numFmtId="0" fontId="3" fillId="0" borderId="0"/>
    <xf numFmtId="43" fontId="7" fillId="0" borderId="0" applyFont="0" applyFill="0" applyBorder="0" applyAlignment="0" applyProtection="0"/>
    <xf numFmtId="0" fontId="18" fillId="0" borderId="0"/>
    <xf numFmtId="0" fontId="7" fillId="0" borderId="0"/>
    <xf numFmtId="0" fontId="2" fillId="0" borderId="0"/>
    <xf numFmtId="43" fontId="7" fillId="0" borderId="0" applyFont="0" applyFill="0" applyBorder="0" applyAlignment="0" applyProtection="0"/>
    <xf numFmtId="0" fontId="6" fillId="0" borderId="0"/>
    <xf numFmtId="0" fontId="14" fillId="0" borderId="0"/>
    <xf numFmtId="0" fontId="43" fillId="13" borderId="0" applyNumberFormat="0" applyBorder="0" applyAlignment="0" applyProtection="0"/>
    <xf numFmtId="43" fontId="4" fillId="0" borderId="0" applyFont="0" applyFill="0" applyBorder="0" applyAlignment="0" applyProtection="0"/>
    <xf numFmtId="0" fontId="8" fillId="0" borderId="0"/>
  </cellStyleXfs>
  <cellXfs count="793">
    <xf numFmtId="0" fontId="0" fillId="0" borderId="0" xfId="0"/>
    <xf numFmtId="0" fontId="5" fillId="0" borderId="0" xfId="0" applyFont="1"/>
    <xf numFmtId="0" fontId="6" fillId="0" borderId="0" xfId="0" applyFont="1"/>
    <xf numFmtId="0" fontId="7" fillId="0" borderId="0" xfId="0" applyFont="1"/>
    <xf numFmtId="2" fontId="5" fillId="0" borderId="0" xfId="3" applyNumberFormat="1" applyFont="1" applyAlignment="1">
      <alignment horizontal="center"/>
    </xf>
    <xf numFmtId="0" fontId="7" fillId="0" borderId="0" xfId="0" applyFont="1" applyAlignment="1">
      <alignment horizontal="right"/>
    </xf>
    <xf numFmtId="0" fontId="7" fillId="0" borderId="0" xfId="3" applyFont="1" applyAlignment="1">
      <alignment horizontal="center"/>
    </xf>
    <xf numFmtId="0" fontId="7" fillId="0" borderId="0" xfId="3" applyFont="1"/>
    <xf numFmtId="2" fontId="6" fillId="0" borderId="0" xfId="0" applyNumberFormat="1" applyFont="1" applyAlignment="1">
      <alignment horizontal="center"/>
    </xf>
    <xf numFmtId="2" fontId="7" fillId="0" borderId="0" xfId="3" applyNumberFormat="1" applyFont="1" applyAlignment="1">
      <alignment horizontal="center"/>
    </xf>
    <xf numFmtId="0" fontId="9" fillId="0" borderId="0" xfId="0" applyFont="1" applyAlignment="1">
      <alignment horizontal="center" vertical="center" wrapText="1"/>
    </xf>
    <xf numFmtId="0" fontId="6" fillId="0" borderId="0" xfId="0" applyFont="1" applyAlignment="1">
      <alignment wrapText="1"/>
    </xf>
    <xf numFmtId="0" fontId="7" fillId="0" borderId="0" xfId="0" applyFont="1" applyAlignment="1">
      <alignment wrapText="1"/>
    </xf>
    <xf numFmtId="0" fontId="7" fillId="0" borderId="0" xfId="3" applyFont="1" applyAlignment="1">
      <alignment wrapText="1"/>
    </xf>
    <xf numFmtId="0" fontId="10" fillId="0" borderId="0" xfId="0" applyFont="1"/>
    <xf numFmtId="2" fontId="10" fillId="0" borderId="0" xfId="0" applyNumberFormat="1" applyFont="1" applyAlignment="1">
      <alignment horizontal="center"/>
    </xf>
    <xf numFmtId="2" fontId="7" fillId="0" borderId="0" xfId="3" applyNumberFormat="1" applyFont="1"/>
    <xf numFmtId="0" fontId="9" fillId="0" borderId="0" xfId="0" applyFont="1" applyAlignment="1">
      <alignment horizontal="center" vertical="center"/>
    </xf>
    <xf numFmtId="0" fontId="9" fillId="0" borderId="0" xfId="0" applyFont="1" applyAlignment="1">
      <alignment horizontal="center" textRotation="90"/>
    </xf>
    <xf numFmtId="0" fontId="7" fillId="0" borderId="0" xfId="0" applyFont="1" applyAlignment="1">
      <alignment vertical="center" wrapText="1"/>
    </xf>
    <xf numFmtId="2" fontId="10" fillId="0" borderId="0" xfId="0" applyNumberFormat="1" applyFont="1"/>
    <xf numFmtId="2" fontId="6" fillId="0" borderId="0" xfId="0" applyNumberFormat="1" applyFont="1"/>
    <xf numFmtId="0" fontId="6" fillId="0" borderId="0" xfId="0" applyFont="1" applyAlignment="1">
      <alignment horizontal="center"/>
    </xf>
    <xf numFmtId="0" fontId="6" fillId="0" borderId="0" xfId="0" applyFont="1" applyAlignment="1">
      <alignment horizontal="left"/>
    </xf>
    <xf numFmtId="0" fontId="6" fillId="0" borderId="0" xfId="0" applyFont="1" applyAlignment="1">
      <alignment horizontal="left" wrapText="1"/>
    </xf>
    <xf numFmtId="0" fontId="14" fillId="0" borderId="0" xfId="3" applyFont="1"/>
    <xf numFmtId="0" fontId="14" fillId="0" borderId="0" xfId="0" applyFont="1"/>
    <xf numFmtId="0" fontId="14" fillId="0" borderId="0" xfId="0" applyFont="1" applyAlignment="1">
      <alignment horizontal="center"/>
    </xf>
    <xf numFmtId="0" fontId="14" fillId="0" borderId="0" xfId="0" applyFont="1" applyAlignment="1">
      <alignment horizontal="left"/>
    </xf>
    <xf numFmtId="0" fontId="14" fillId="0" borderId="0" xfId="0" applyFont="1" applyAlignment="1">
      <alignment horizontal="left" wrapText="1"/>
    </xf>
    <xf numFmtId="2" fontId="14" fillId="0" borderId="0" xfId="3" applyNumberFormat="1" applyFont="1" applyAlignment="1">
      <alignment horizontal="center"/>
    </xf>
    <xf numFmtId="0" fontId="7" fillId="0" borderId="0" xfId="0" applyFont="1" applyAlignment="1">
      <alignment horizontal="center"/>
    </xf>
    <xf numFmtId="0" fontId="7" fillId="0" borderId="0" xfId="0" applyFont="1" applyAlignment="1">
      <alignment horizontal="center" vertical="center"/>
    </xf>
    <xf numFmtId="0" fontId="7" fillId="0" borderId="0" xfId="0" applyFont="1" applyAlignment="1">
      <alignment horizontal="center" wrapText="1"/>
    </xf>
    <xf numFmtId="0" fontId="7" fillId="0" borderId="0" xfId="0" applyFont="1" applyAlignment="1">
      <alignment horizontal="center" vertical="center" wrapText="1"/>
    </xf>
    <xf numFmtId="0" fontId="13" fillId="0" borderId="0" xfId="0" applyFont="1"/>
    <xf numFmtId="0" fontId="6" fillId="0" borderId="0" xfId="0" applyFont="1" applyAlignment="1">
      <alignment horizontal="center" wrapText="1"/>
    </xf>
    <xf numFmtId="0" fontId="7" fillId="0" borderId="0" xfId="5" applyFont="1" applyAlignment="1">
      <alignment vertical="center" wrapText="1"/>
    </xf>
    <xf numFmtId="4" fontId="6" fillId="0" borderId="0" xfId="0" applyNumberFormat="1" applyFont="1"/>
    <xf numFmtId="0" fontId="42" fillId="0" borderId="0" xfId="0" applyFont="1" applyProtection="1">
      <protection locked="0"/>
    </xf>
    <xf numFmtId="0" fontId="42" fillId="0" borderId="0" xfId="0" applyFont="1"/>
    <xf numFmtId="49" fontId="7" fillId="0" borderId="0" xfId="0" applyNumberFormat="1" applyFont="1" applyAlignment="1">
      <alignment horizontal="center" vertical="center" wrapText="1"/>
    </xf>
    <xf numFmtId="2" fontId="7" fillId="0" borderId="0" xfId="0" applyNumberFormat="1" applyFont="1" applyAlignment="1">
      <alignment horizontal="center" wrapText="1"/>
    </xf>
    <xf numFmtId="0" fontId="44" fillId="0" borderId="4" xfId="0" applyFont="1" applyBorder="1" applyAlignment="1">
      <alignment horizontal="center" vertical="center"/>
    </xf>
    <xf numFmtId="0" fontId="40" fillId="0" borderId="0" xfId="0" applyFont="1" applyAlignment="1">
      <alignment horizontal="center" vertical="center" wrapText="1"/>
    </xf>
    <xf numFmtId="0" fontId="39" fillId="0" borderId="0" xfId="0" applyFont="1"/>
    <xf numFmtId="0" fontId="23" fillId="0" borderId="0" xfId="0" applyFont="1" applyAlignment="1">
      <alignment horizontal="center" vertical="center" wrapText="1"/>
    </xf>
    <xf numFmtId="0" fontId="46" fillId="0" borderId="0" xfId="0" applyFont="1"/>
    <xf numFmtId="0" fontId="47" fillId="0" borderId="0" xfId="0" applyFont="1"/>
    <xf numFmtId="0" fontId="49" fillId="0" borderId="0" xfId="0" applyFont="1" applyAlignment="1">
      <alignment horizontal="left" wrapText="1"/>
    </xf>
    <xf numFmtId="0" fontId="49" fillId="0" borderId="0" xfId="0" applyFont="1" applyAlignment="1">
      <alignment horizontal="left"/>
    </xf>
    <xf numFmtId="0" fontId="49" fillId="0" borderId="0" xfId="0" applyFont="1"/>
    <xf numFmtId="0" fontId="0" fillId="0" borderId="0" xfId="0" applyAlignment="1">
      <alignment horizontal="right"/>
    </xf>
    <xf numFmtId="0" fontId="49" fillId="0" borderId="0" xfId="0" applyFont="1" applyAlignment="1">
      <alignment horizontal="right"/>
    </xf>
    <xf numFmtId="0" fontId="50" fillId="0" borderId="0" xfId="0" applyFont="1"/>
    <xf numFmtId="0" fontId="41" fillId="0" borderId="0" xfId="0" applyFont="1" applyAlignment="1">
      <alignment horizontal="right"/>
    </xf>
    <xf numFmtId="0" fontId="41" fillId="0" borderId="0" xfId="0" applyFont="1"/>
    <xf numFmtId="0" fontId="41" fillId="0" borderId="0" xfId="0" applyFont="1" applyAlignment="1">
      <alignment horizontal="center"/>
    </xf>
    <xf numFmtId="0" fontId="49" fillId="0" borderId="0" xfId="0" applyFont="1" applyAlignment="1">
      <alignment horizontal="center"/>
    </xf>
    <xf numFmtId="0" fontId="48" fillId="0" borderId="0" xfId="0" applyFont="1" applyAlignment="1">
      <alignment vertical="center" wrapText="1"/>
    </xf>
    <xf numFmtId="0" fontId="49" fillId="0" borderId="0" xfId="0" applyFont="1" applyAlignment="1">
      <alignment vertical="center" wrapText="1"/>
    </xf>
    <xf numFmtId="0" fontId="48" fillId="0" borderId="0" xfId="0" applyFont="1" applyAlignment="1">
      <alignment wrapText="1"/>
    </xf>
    <xf numFmtId="0" fontId="49" fillId="0" borderId="0" xfId="0" applyFont="1" applyAlignment="1">
      <alignment wrapText="1"/>
    </xf>
    <xf numFmtId="2" fontId="45" fillId="0" borderId="0" xfId="0" applyNumberFormat="1" applyFont="1" applyAlignment="1">
      <alignment horizontal="center"/>
    </xf>
    <xf numFmtId="0" fontId="48" fillId="0" borderId="0" xfId="0" applyFont="1"/>
    <xf numFmtId="2" fontId="48" fillId="0" borderId="0" xfId="0" applyNumberFormat="1" applyFont="1" applyAlignment="1">
      <alignment horizontal="center"/>
    </xf>
    <xf numFmtId="2" fontId="46" fillId="0" borderId="0" xfId="0" applyNumberFormat="1" applyFont="1"/>
    <xf numFmtId="0" fontId="9" fillId="0" borderId="0" xfId="0" applyFont="1" applyAlignment="1">
      <alignment wrapText="1"/>
    </xf>
    <xf numFmtId="0" fontId="5" fillId="0" borderId="0" xfId="0" applyFont="1" applyAlignment="1">
      <alignment wrapText="1"/>
    </xf>
    <xf numFmtId="0" fontId="9" fillId="2" borderId="0" xfId="0" applyFont="1" applyFill="1" applyAlignment="1">
      <alignment horizontal="center" vertical="center" wrapText="1"/>
    </xf>
    <xf numFmtId="2" fontId="6" fillId="2" borderId="0" xfId="0" applyNumberFormat="1" applyFont="1" applyFill="1"/>
    <xf numFmtId="0" fontId="6" fillId="2" borderId="0" xfId="0" applyFont="1" applyFill="1"/>
    <xf numFmtId="0" fontId="9" fillId="0" borderId="0" xfId="0" applyFont="1"/>
    <xf numFmtId="0" fontId="49" fillId="0" borderId="0" xfId="3" applyFont="1"/>
    <xf numFmtId="0" fontId="49" fillId="0" borderId="0" xfId="3" applyFont="1" applyAlignment="1">
      <alignment horizontal="center"/>
    </xf>
    <xf numFmtId="0" fontId="49" fillId="0" borderId="0" xfId="3" applyFont="1" applyAlignment="1">
      <alignment wrapText="1"/>
    </xf>
    <xf numFmtId="0" fontId="46" fillId="0" borderId="0" xfId="0" applyFont="1" applyAlignment="1">
      <alignment horizontal="center"/>
    </xf>
    <xf numFmtId="0" fontId="48" fillId="0" borderId="0" xfId="0" applyFont="1" applyAlignment="1">
      <alignment horizontal="left" vertical="center" wrapText="1"/>
    </xf>
    <xf numFmtId="2" fontId="48" fillId="0" borderId="0" xfId="3" applyNumberFormat="1" applyFont="1" applyAlignment="1">
      <alignment horizontal="center"/>
    </xf>
    <xf numFmtId="0" fontId="46" fillId="0" borderId="0" xfId="0" applyFont="1" applyAlignment="1">
      <alignment wrapText="1"/>
    </xf>
    <xf numFmtId="49" fontId="54" fillId="0" borderId="1" xfId="0" applyNumberFormat="1" applyFont="1" applyBorder="1" applyAlignment="1">
      <alignment horizontal="center"/>
    </xf>
    <xf numFmtId="0" fontId="46" fillId="0" borderId="0" xfId="0" applyFont="1" applyAlignment="1">
      <alignment horizontal="left"/>
    </xf>
    <xf numFmtId="0" fontId="46" fillId="0" borderId="0" xfId="0" applyFont="1" applyAlignment="1">
      <alignment horizontal="center" wrapText="1"/>
    </xf>
    <xf numFmtId="0" fontId="46" fillId="0" borderId="0" xfId="0" applyFont="1" applyAlignment="1">
      <alignment horizontal="left" wrapText="1"/>
    </xf>
    <xf numFmtId="2" fontId="49" fillId="0" borderId="0" xfId="3" applyNumberFormat="1" applyFont="1"/>
    <xf numFmtId="2" fontId="46" fillId="0" borderId="0" xfId="0" applyNumberFormat="1" applyFont="1" applyAlignment="1">
      <alignment horizontal="center"/>
    </xf>
    <xf numFmtId="2" fontId="49" fillId="0" borderId="0" xfId="3" applyNumberFormat="1" applyFont="1" applyAlignment="1">
      <alignment horizontal="center"/>
    </xf>
    <xf numFmtId="0" fontId="41" fillId="0" borderId="0" xfId="3" applyFont="1"/>
    <xf numFmtId="0" fontId="41" fillId="0" borderId="0" xfId="3" applyFont="1" applyAlignment="1">
      <alignment horizontal="center"/>
    </xf>
    <xf numFmtId="0" fontId="41" fillId="0" borderId="0" xfId="3" applyFont="1" applyAlignment="1">
      <alignment wrapText="1"/>
    </xf>
    <xf numFmtId="0" fontId="4" fillId="0" borderId="0" xfId="0" applyFont="1" applyAlignment="1">
      <alignment horizontal="center"/>
    </xf>
    <xf numFmtId="0" fontId="4" fillId="0" borderId="0" xfId="0" applyFont="1" applyAlignment="1">
      <alignment horizontal="left"/>
    </xf>
    <xf numFmtId="0" fontId="62" fillId="0" borderId="0" xfId="0" applyFont="1" applyAlignment="1">
      <alignment wrapText="1"/>
    </xf>
    <xf numFmtId="0" fontId="4" fillId="0" borderId="0" xfId="0" applyFont="1"/>
    <xf numFmtId="0" fontId="41" fillId="0" borderId="0" xfId="0" applyFont="1" applyAlignment="1">
      <alignment horizontal="left"/>
    </xf>
    <xf numFmtId="0" fontId="61" fillId="0" borderId="0" xfId="0" applyFont="1" applyAlignment="1">
      <alignment vertical="center" wrapText="1"/>
    </xf>
    <xf numFmtId="0" fontId="41" fillId="0" borderId="0" xfId="0" applyFont="1" applyAlignment="1">
      <alignment vertical="center" wrapText="1"/>
    </xf>
    <xf numFmtId="0" fontId="61" fillId="0" borderId="0" xfId="0" applyFont="1" applyAlignment="1">
      <alignment wrapText="1"/>
    </xf>
    <xf numFmtId="2" fontId="61" fillId="0" borderId="0" xfId="3" applyNumberFormat="1" applyFont="1" applyAlignment="1">
      <alignment horizontal="center"/>
    </xf>
    <xf numFmtId="0" fontId="41" fillId="0" borderId="0" xfId="0" applyFont="1" applyAlignment="1">
      <alignment wrapText="1"/>
    </xf>
    <xf numFmtId="0" fontId="4" fillId="0" borderId="0" xfId="0" applyFont="1" applyAlignment="1">
      <alignment wrapText="1"/>
    </xf>
    <xf numFmtId="169" fontId="22" fillId="0" borderId="2" xfId="3" applyNumberFormat="1" applyFont="1" applyBorder="1" applyAlignment="1">
      <alignment horizontal="center" wrapText="1"/>
    </xf>
    <xf numFmtId="0" fontId="4" fillId="0" borderId="0" xfId="0" applyFont="1" applyAlignment="1">
      <alignment horizontal="center" wrapText="1"/>
    </xf>
    <xf numFmtId="0" fontId="4" fillId="0" borderId="0" xfId="0" applyFont="1" applyAlignment="1">
      <alignment horizontal="left" wrapText="1"/>
    </xf>
    <xf numFmtId="0" fontId="61" fillId="0" borderId="0" xfId="0" applyFont="1"/>
    <xf numFmtId="2" fontId="41" fillId="0" borderId="0" xfId="3" applyNumberFormat="1" applyFont="1"/>
    <xf numFmtId="2" fontId="4" fillId="0" borderId="0" xfId="0" applyNumberFormat="1" applyFont="1" applyAlignment="1">
      <alignment horizontal="center"/>
    </xf>
    <xf numFmtId="2" fontId="41" fillId="0" borderId="0" xfId="3" applyNumberFormat="1" applyFont="1" applyAlignment="1">
      <alignment horizontal="center"/>
    </xf>
    <xf numFmtId="2" fontId="4" fillId="0" borderId="0" xfId="0" applyNumberFormat="1" applyFont="1"/>
    <xf numFmtId="0" fontId="54" fillId="0" borderId="0" xfId="0" applyFont="1" applyAlignment="1">
      <alignment wrapText="1"/>
    </xf>
    <xf numFmtId="0" fontId="54" fillId="0" borderId="0" xfId="0" applyFont="1"/>
    <xf numFmtId="0" fontId="46" fillId="0" borderId="0" xfId="0" applyFont="1" applyAlignment="1">
      <alignment horizontal="right"/>
    </xf>
    <xf numFmtId="0" fontId="46" fillId="0" borderId="0" xfId="0" applyFont="1" applyAlignment="1">
      <alignment horizontal="right" wrapText="1"/>
    </xf>
    <xf numFmtId="0" fontId="49" fillId="0" borderId="0" xfId="3" applyFont="1" applyAlignment="1">
      <alignment horizontal="right" wrapText="1"/>
    </xf>
    <xf numFmtId="0" fontId="56" fillId="0" borderId="0" xfId="0" applyFont="1"/>
    <xf numFmtId="0" fontId="49" fillId="0" borderId="0" xfId="0" applyFont="1" applyAlignment="1">
      <alignment horizontal="center" vertical="center" wrapText="1"/>
    </xf>
    <xf numFmtId="0" fontId="49" fillId="0" borderId="0" xfId="0" applyFont="1" applyAlignment="1">
      <alignment horizontal="center" vertical="center"/>
    </xf>
    <xf numFmtId="0" fontId="49" fillId="0" borderId="0" xfId="0" applyFont="1" applyAlignment="1">
      <alignment horizontal="center" wrapText="1"/>
    </xf>
    <xf numFmtId="0" fontId="45" fillId="0" borderId="4" xfId="0" applyFont="1" applyBorder="1" applyAlignment="1">
      <alignment horizontal="center" vertical="center"/>
    </xf>
    <xf numFmtId="2" fontId="49" fillId="0" borderId="1" xfId="0" applyNumberFormat="1" applyFont="1" applyBorder="1" applyAlignment="1">
      <alignment horizontal="center" wrapText="1"/>
    </xf>
    <xf numFmtId="2" fontId="46" fillId="0" borderId="0" xfId="0" applyNumberFormat="1" applyFont="1" applyAlignment="1">
      <alignment wrapText="1"/>
    </xf>
    <xf numFmtId="0" fontId="64" fillId="0" borderId="0" xfId="0" applyFont="1" applyAlignment="1">
      <alignment horizontal="center"/>
    </xf>
    <xf numFmtId="0" fontId="62" fillId="0" borderId="0" xfId="0" applyFont="1"/>
    <xf numFmtId="0" fontId="45" fillId="0" borderId="0" xfId="0" applyFont="1"/>
    <xf numFmtId="0" fontId="45" fillId="0" borderId="6" xfId="0" applyFont="1" applyBorder="1" applyAlignment="1">
      <alignment horizontal="right" wrapText="1"/>
    </xf>
    <xf numFmtId="2" fontId="48" fillId="0" borderId="6" xfId="0" applyNumberFormat="1" applyFont="1" applyBorder="1" applyAlignment="1">
      <alignment horizontal="center"/>
    </xf>
    <xf numFmtId="0" fontId="48" fillId="15" borderId="6" xfId="0" applyFont="1" applyFill="1" applyBorder="1" applyAlignment="1">
      <alignment vertical="center"/>
    </xf>
    <xf numFmtId="0" fontId="48" fillId="15" borderId="6" xfId="0" applyFont="1" applyFill="1" applyBorder="1" applyAlignment="1">
      <alignment horizontal="center" vertical="center" wrapText="1"/>
    </xf>
    <xf numFmtId="0" fontId="1" fillId="0" borderId="0" xfId="0" applyFont="1" applyAlignment="1">
      <alignment horizontal="center"/>
    </xf>
    <xf numFmtId="0" fontId="1" fillId="0" borderId="0" xfId="0" applyFont="1"/>
    <xf numFmtId="0" fontId="1" fillId="0" borderId="0" xfId="0" applyFont="1" applyAlignment="1">
      <alignment horizontal="right"/>
    </xf>
    <xf numFmtId="0" fontId="1" fillId="0" borderId="6" xfId="0" applyFont="1" applyBorder="1" applyAlignment="1">
      <alignment horizontal="center"/>
    </xf>
    <xf numFmtId="165" fontId="1" fillId="0" borderId="0" xfId="0" applyNumberFormat="1" applyFont="1"/>
    <xf numFmtId="2" fontId="1" fillId="0" borderId="0" xfId="0" applyNumberFormat="1" applyFont="1"/>
    <xf numFmtId="2" fontId="46" fillId="0" borderId="5" xfId="0" applyNumberFormat="1" applyFont="1" applyBorder="1" applyAlignment="1">
      <alignment horizontal="center" wrapText="1"/>
    </xf>
    <xf numFmtId="49" fontId="46" fillId="0" borderId="7" xfId="3" applyNumberFormat="1" applyFont="1" applyBorder="1" applyAlignment="1">
      <alignment horizontal="center"/>
    </xf>
    <xf numFmtId="0" fontId="46" fillId="0" borderId="7" xfId="0" applyFont="1" applyBorder="1" applyAlignment="1">
      <alignment horizontal="left" vertical="center" wrapText="1"/>
    </xf>
    <xf numFmtId="0" fontId="46" fillId="0" borderId="7" xfId="3" applyFont="1" applyBorder="1" applyAlignment="1">
      <alignment horizontal="center" wrapText="1"/>
    </xf>
    <xf numFmtId="4" fontId="46" fillId="0" borderId="7" xfId="7" applyNumberFormat="1" applyFont="1" applyFill="1" applyBorder="1" applyAlignment="1" applyProtection="1">
      <alignment horizontal="center"/>
    </xf>
    <xf numFmtId="2" fontId="46" fillId="0" borderId="7" xfId="0" applyNumberFormat="1" applyFont="1" applyBorder="1" applyAlignment="1">
      <alignment horizontal="center"/>
    </xf>
    <xf numFmtId="2" fontId="46" fillId="0" borderId="7" xfId="0" applyNumberFormat="1" applyFont="1" applyBorder="1" applyAlignment="1">
      <alignment horizontal="center" wrapText="1"/>
    </xf>
    <xf numFmtId="2" fontId="46" fillId="0" borderId="8" xfId="0" applyNumberFormat="1" applyFont="1" applyBorder="1" applyAlignment="1">
      <alignment horizontal="center"/>
    </xf>
    <xf numFmtId="2" fontId="46" fillId="0" borderId="8" xfId="0" applyNumberFormat="1" applyFont="1" applyBorder="1" applyAlignment="1">
      <alignment horizontal="center" wrapText="1"/>
    </xf>
    <xf numFmtId="49" fontId="49" fillId="2" borderId="8" xfId="0" applyNumberFormat="1" applyFont="1" applyFill="1" applyBorder="1" applyAlignment="1">
      <alignment horizontal="center"/>
    </xf>
    <xf numFmtId="49" fontId="46" fillId="2" borderId="7" xfId="3" applyNumberFormat="1" applyFont="1" applyFill="1" applyBorder="1" applyAlignment="1">
      <alignment horizontal="center"/>
    </xf>
    <xf numFmtId="0" fontId="46" fillId="2" borderId="7" xfId="0" applyFont="1" applyFill="1" applyBorder="1" applyAlignment="1">
      <alignment horizontal="left" vertical="center" wrapText="1"/>
    </xf>
    <xf numFmtId="0" fontId="46" fillId="2" borderId="7" xfId="3" applyFont="1" applyFill="1" applyBorder="1" applyAlignment="1">
      <alignment horizontal="center" wrapText="1"/>
    </xf>
    <xf numFmtId="4" fontId="46" fillId="2" borderId="7" xfId="7" applyNumberFormat="1" applyFont="1" applyFill="1" applyBorder="1" applyAlignment="1" applyProtection="1">
      <alignment horizontal="center"/>
    </xf>
    <xf numFmtId="2" fontId="46" fillId="2" borderId="7" xfId="0" applyNumberFormat="1" applyFont="1" applyFill="1" applyBorder="1" applyAlignment="1">
      <alignment horizontal="center"/>
    </xf>
    <xf numFmtId="2" fontId="46" fillId="2" borderId="7" xfId="0" applyNumberFormat="1" applyFont="1" applyFill="1" applyBorder="1" applyAlignment="1">
      <alignment horizontal="center" wrapText="1"/>
    </xf>
    <xf numFmtId="2" fontId="46" fillId="2" borderId="8" xfId="0" applyNumberFormat="1" applyFont="1" applyFill="1" applyBorder="1" applyAlignment="1">
      <alignment horizontal="center"/>
    </xf>
    <xf numFmtId="2" fontId="46" fillId="2" borderId="8" xfId="0" applyNumberFormat="1" applyFont="1" applyFill="1" applyBorder="1" applyAlignment="1">
      <alignment horizontal="center" wrapText="1"/>
    </xf>
    <xf numFmtId="49" fontId="48" fillId="0" borderId="8" xfId="0" applyNumberFormat="1" applyFont="1" applyBorder="1" applyAlignment="1">
      <alignment horizontal="center"/>
    </xf>
    <xf numFmtId="2" fontId="46" fillId="0" borderId="7" xfId="7" applyNumberFormat="1" applyFont="1" applyFill="1" applyBorder="1" applyAlignment="1" applyProtection="1">
      <alignment horizontal="center"/>
    </xf>
    <xf numFmtId="4" fontId="46" fillId="0" borderId="8" xfId="7" applyNumberFormat="1" applyFont="1" applyFill="1" applyBorder="1" applyAlignment="1" applyProtection="1">
      <alignment horizontal="center"/>
    </xf>
    <xf numFmtId="0" fontId="46" fillId="0" borderId="8" xfId="0" applyFont="1" applyBorder="1" applyAlignment="1">
      <alignment horizontal="left" vertical="center" wrapText="1"/>
    </xf>
    <xf numFmtId="2" fontId="1" fillId="0" borderId="8" xfId="0" applyNumberFormat="1" applyFont="1" applyBorder="1" applyAlignment="1">
      <alignment horizontal="center"/>
    </xf>
    <xf numFmtId="2" fontId="56" fillId="0" borderId="9" xfId="0" applyNumberFormat="1" applyFont="1" applyBorder="1" applyAlignment="1">
      <alignment horizontal="center" wrapText="1"/>
    </xf>
    <xf numFmtId="2" fontId="49" fillId="0" borderId="8" xfId="0" applyNumberFormat="1" applyFont="1" applyBorder="1" applyAlignment="1">
      <alignment horizontal="center" wrapText="1"/>
    </xf>
    <xf numFmtId="2" fontId="56" fillId="0" borderId="8" xfId="0" applyNumberFormat="1" applyFont="1" applyBorder="1" applyAlignment="1">
      <alignment horizontal="center" wrapText="1"/>
    </xf>
    <xf numFmtId="0" fontId="46" fillId="0" borderId="10" xfId="0" applyFont="1" applyBorder="1"/>
    <xf numFmtId="0" fontId="46" fillId="0" borderId="10" xfId="0" applyFont="1" applyBorder="1" applyAlignment="1">
      <alignment horizontal="right" wrapText="1"/>
    </xf>
    <xf numFmtId="2" fontId="13" fillId="0" borderId="9" xfId="0" applyNumberFormat="1" applyFont="1" applyBorder="1" applyAlignment="1">
      <alignment horizontal="center" wrapText="1"/>
    </xf>
    <xf numFmtId="2" fontId="14" fillId="0" borderId="8" xfId="0" applyNumberFormat="1" applyFont="1" applyBorder="1" applyAlignment="1">
      <alignment horizontal="center" wrapText="1"/>
    </xf>
    <xf numFmtId="2" fontId="13" fillId="0" borderId="8" xfId="0" applyNumberFormat="1" applyFont="1" applyBorder="1" applyAlignment="1">
      <alignment horizontal="center" wrapText="1"/>
    </xf>
    <xf numFmtId="0" fontId="6" fillId="0" borderId="10" xfId="0" applyFont="1" applyBorder="1"/>
    <xf numFmtId="0" fontId="46" fillId="0" borderId="10" xfId="0" applyFont="1" applyBorder="1" applyAlignment="1">
      <alignment horizontal="right"/>
    </xf>
    <xf numFmtId="0" fontId="54" fillId="0" borderId="8" xfId="0" applyFont="1" applyBorder="1" applyAlignment="1">
      <alignment horizontal="center" vertical="center" wrapText="1"/>
    </xf>
    <xf numFmtId="2" fontId="49" fillId="0" borderId="7" xfId="0" applyNumberFormat="1" applyFont="1" applyBorder="1" applyAlignment="1">
      <alignment horizontal="center" wrapText="1"/>
    </xf>
    <xf numFmtId="2" fontId="49" fillId="2" borderId="8" xfId="15" applyNumberFormat="1" applyFont="1" applyFill="1" applyBorder="1" applyAlignment="1">
      <alignment horizontal="center"/>
    </xf>
    <xf numFmtId="2" fontId="49" fillId="0" borderId="8" xfId="10" applyNumberFormat="1" applyFont="1" applyBorder="1" applyAlignment="1">
      <alignment horizontal="center" wrapText="1"/>
    </xf>
    <xf numFmtId="2" fontId="49" fillId="0" borderId="8" xfId="0" applyNumberFormat="1" applyFont="1" applyBorder="1" applyAlignment="1">
      <alignment horizontal="center"/>
    </xf>
    <xf numFmtId="0" fontId="46" fillId="0" borderId="10" xfId="0" applyFont="1" applyBorder="1" applyAlignment="1">
      <alignment wrapText="1"/>
    </xf>
    <xf numFmtId="0" fontId="69" fillId="0" borderId="8" xfId="0" applyFont="1" applyBorder="1" applyAlignment="1">
      <alignment horizontal="center" vertical="center" wrapText="1"/>
    </xf>
    <xf numFmtId="0" fontId="48" fillId="0" borderId="8" xfId="0" applyFont="1" applyBorder="1" applyAlignment="1">
      <alignment horizontal="center" vertical="center" wrapText="1"/>
    </xf>
    <xf numFmtId="2" fontId="49" fillId="0" borderId="8" xfId="0" applyNumberFormat="1" applyFont="1" applyBorder="1" applyAlignment="1">
      <alignment horizontal="center" vertical="center" wrapText="1"/>
    </xf>
    <xf numFmtId="2" fontId="49" fillId="3" borderId="8" xfId="0" applyNumberFormat="1" applyFont="1" applyFill="1" applyBorder="1" applyAlignment="1">
      <alignment horizontal="center" vertical="center" wrapText="1"/>
    </xf>
    <xf numFmtId="2" fontId="49" fillId="0" borderId="8" xfId="0" applyNumberFormat="1" applyFont="1" applyBorder="1" applyAlignment="1">
      <alignment horizontal="center" vertical="center"/>
    </xf>
    <xf numFmtId="0" fontId="9" fillId="0" borderId="9" xfId="0" applyFont="1" applyBorder="1" applyAlignment="1">
      <alignment horizontal="center" vertical="center" wrapText="1"/>
    </xf>
    <xf numFmtId="0" fontId="23" fillId="0" borderId="8" xfId="0" applyFont="1" applyBorder="1" applyAlignment="1">
      <alignment horizontal="center" vertical="center" wrapText="1"/>
    </xf>
    <xf numFmtId="0" fontId="9" fillId="0" borderId="8" xfId="0" applyFont="1" applyBorder="1" applyAlignment="1">
      <alignment horizontal="center" vertical="center" wrapText="1"/>
    </xf>
    <xf numFmtId="2" fontId="7" fillId="0" borderId="8" xfId="0" applyNumberFormat="1" applyFont="1" applyBorder="1" applyAlignment="1">
      <alignment horizontal="center" vertical="center" wrapText="1"/>
    </xf>
    <xf numFmtId="0" fontId="54" fillId="0" borderId="9" xfId="0" applyFont="1" applyBorder="1" applyAlignment="1">
      <alignment horizontal="center" vertical="center" wrapText="1"/>
    </xf>
    <xf numFmtId="0" fontId="1" fillId="0" borderId="8" xfId="0" applyFont="1" applyBorder="1" applyAlignment="1">
      <alignment horizontal="center"/>
    </xf>
    <xf numFmtId="0" fontId="48" fillId="0" borderId="8" xfId="0" applyFont="1" applyBorder="1" applyAlignment="1">
      <alignment horizontal="left" vertical="center" wrapText="1"/>
    </xf>
    <xf numFmtId="0" fontId="62" fillId="0" borderId="8" xfId="0" applyFont="1" applyBorder="1"/>
    <xf numFmtId="0" fontId="45" fillId="0" borderId="8" xfId="0" applyFont="1" applyBorder="1" applyAlignment="1">
      <alignment horizontal="center"/>
    </xf>
    <xf numFmtId="2" fontId="48" fillId="0" borderId="8" xfId="0" applyNumberFormat="1" applyFont="1" applyBorder="1" applyAlignment="1">
      <alignment horizontal="center" vertical="center" wrapText="1"/>
    </xf>
    <xf numFmtId="0" fontId="41" fillId="0" borderId="10" xfId="0" applyFont="1" applyBorder="1"/>
    <xf numFmtId="0" fontId="50" fillId="0" borderId="10" xfId="0" applyFont="1" applyBorder="1"/>
    <xf numFmtId="0" fontId="41" fillId="0" borderId="10" xfId="0" applyFont="1" applyBorder="1" applyAlignment="1">
      <alignment horizontal="right"/>
    </xf>
    <xf numFmtId="2" fontId="1" fillId="0" borderId="8" xfId="0" applyNumberFormat="1" applyFont="1" applyBorder="1" applyAlignment="1">
      <alignment horizontal="center" wrapText="1"/>
    </xf>
    <xf numFmtId="0" fontId="49" fillId="0" borderId="8" xfId="0" applyFont="1" applyBorder="1" applyAlignment="1">
      <alignment horizontal="right"/>
    </xf>
    <xf numFmtId="2" fontId="45" fillId="0" borderId="8" xfId="0" applyNumberFormat="1" applyFont="1" applyBorder="1" applyAlignment="1">
      <alignment horizontal="center" wrapText="1"/>
    </xf>
    <xf numFmtId="0" fontId="49" fillId="0" borderId="10" xfId="0" applyFont="1" applyBorder="1"/>
    <xf numFmtId="0" fontId="49" fillId="0" borderId="10" xfId="0" applyFont="1" applyBorder="1" applyAlignment="1">
      <alignment horizontal="right"/>
    </xf>
    <xf numFmtId="2" fontId="46" fillId="0" borderId="8" xfId="0" applyNumberFormat="1" applyFont="1" applyBorder="1" applyAlignment="1">
      <alignment horizontal="center" vertical="center" wrapText="1"/>
    </xf>
    <xf numFmtId="2" fontId="46" fillId="0" borderId="9" xfId="0" applyNumberFormat="1" applyFont="1" applyBorder="1" applyAlignment="1">
      <alignment horizontal="center" wrapText="1"/>
    </xf>
    <xf numFmtId="0" fontId="4" fillId="0" borderId="8" xfId="0" applyFont="1" applyBorder="1" applyAlignment="1">
      <alignment horizontal="center" vertical="center" wrapText="1"/>
    </xf>
    <xf numFmtId="0" fontId="41" fillId="0" borderId="9" xfId="0" applyFont="1" applyBorder="1" applyAlignment="1">
      <alignment horizontal="center" vertical="center" wrapText="1"/>
    </xf>
    <xf numFmtId="4" fontId="41" fillId="0" borderId="8" xfId="7" applyNumberFormat="1" applyFont="1" applyFill="1" applyBorder="1" applyAlignment="1" applyProtection="1">
      <alignment horizontal="center" vertical="center" wrapText="1"/>
    </xf>
    <xf numFmtId="0" fontId="41" fillId="12" borderId="8" xfId="0" applyFont="1" applyFill="1" applyBorder="1" applyAlignment="1">
      <alignment horizontal="left" vertical="center" wrapText="1"/>
    </xf>
    <xf numFmtId="2" fontId="4" fillId="0" borderId="9" xfId="0" applyNumberFormat="1" applyFont="1" applyBorder="1" applyAlignment="1">
      <alignment horizontal="center" wrapText="1"/>
    </xf>
    <xf numFmtId="2" fontId="53" fillId="0" borderId="8" xfId="0" applyNumberFormat="1" applyFont="1" applyBorder="1" applyAlignment="1">
      <alignment horizontal="center"/>
    </xf>
    <xf numFmtId="2" fontId="41" fillId="0" borderId="8" xfId="0" applyNumberFormat="1" applyFont="1" applyBorder="1" applyAlignment="1">
      <alignment horizontal="center" wrapText="1"/>
    </xf>
    <xf numFmtId="2" fontId="53" fillId="0" borderId="9" xfId="0" applyNumberFormat="1" applyFont="1" applyBorder="1" applyAlignment="1">
      <alignment horizontal="center"/>
    </xf>
    <xf numFmtId="0" fontId="61" fillId="0" borderId="8" xfId="0" applyFont="1" applyBorder="1" applyAlignment="1">
      <alignment horizontal="center" vertical="center" wrapText="1"/>
    </xf>
    <xf numFmtId="2" fontId="4" fillId="0" borderId="8" xfId="0" applyNumberFormat="1" applyFont="1" applyBorder="1" applyAlignment="1">
      <alignment horizontal="center" wrapText="1"/>
    </xf>
    <xf numFmtId="0" fontId="61" fillId="0" borderId="8" xfId="0" applyFont="1" applyBorder="1" applyAlignment="1">
      <alignment horizontal="left" vertical="center" wrapText="1"/>
    </xf>
    <xf numFmtId="2" fontId="41" fillId="0" borderId="11" xfId="0" applyNumberFormat="1" applyFont="1" applyBorder="1" applyAlignment="1">
      <alignment horizontal="center"/>
    </xf>
    <xf numFmtId="0" fontId="4" fillId="0" borderId="8" xfId="0" applyFont="1" applyBorder="1" applyAlignment="1">
      <alignment horizontal="left" vertical="center" wrapText="1"/>
    </xf>
    <xf numFmtId="0" fontId="62" fillId="0" borderId="8" xfId="0" applyFont="1" applyBorder="1" applyAlignment="1">
      <alignment horizontal="center" vertical="center" wrapText="1"/>
    </xf>
    <xf numFmtId="0" fontId="41" fillId="0" borderId="9" xfId="0" applyFont="1" applyBorder="1" applyAlignment="1">
      <alignment horizontal="center"/>
    </xf>
    <xf numFmtId="0" fontId="62" fillId="0" borderId="8" xfId="0" applyFont="1" applyBorder="1" applyAlignment="1">
      <alignment horizontal="left" vertical="center" wrapText="1"/>
    </xf>
    <xf numFmtId="0" fontId="62" fillId="0" borderId="8" xfId="0" applyFont="1" applyBorder="1" applyAlignment="1">
      <alignment horizontal="left" wrapText="1"/>
    </xf>
    <xf numFmtId="0" fontId="41" fillId="0" borderId="9" xfId="0" applyFont="1" applyBorder="1" applyAlignment="1">
      <alignment horizontal="center" wrapText="1"/>
    </xf>
    <xf numFmtId="2" fontId="41" fillId="0" borderId="11" xfId="5" applyNumberFormat="1" applyFont="1" applyBorder="1" applyAlignment="1">
      <alignment horizontal="center"/>
    </xf>
    <xf numFmtId="0" fontId="4" fillId="0" borderId="8" xfId="0" applyFont="1" applyBorder="1" applyAlignment="1">
      <alignment horizontal="left" wrapText="1"/>
    </xf>
    <xf numFmtId="2" fontId="41" fillId="0" borderId="9" xfId="0" applyNumberFormat="1" applyFont="1" applyBorder="1" applyAlignment="1">
      <alignment horizontal="center" wrapText="1"/>
    </xf>
    <xf numFmtId="0" fontId="4" fillId="0" borderId="8" xfId="0" applyFont="1" applyBorder="1" applyAlignment="1">
      <alignment horizontal="center" wrapText="1"/>
    </xf>
    <xf numFmtId="0" fontId="4" fillId="0" borderId="8" xfId="3" applyFont="1" applyBorder="1" applyAlignment="1">
      <alignment horizontal="left" vertical="center" wrapText="1"/>
    </xf>
    <xf numFmtId="2" fontId="4" fillId="0" borderId="8" xfId="0" applyNumberFormat="1" applyFont="1" applyBorder="1" applyAlignment="1">
      <alignment horizontal="center"/>
    </xf>
    <xf numFmtId="2" fontId="4" fillId="0" borderId="8" xfId="3" applyNumberFormat="1" applyFont="1" applyBorder="1" applyAlignment="1">
      <alignment horizontal="center" wrapText="1"/>
    </xf>
    <xf numFmtId="2" fontId="4" fillId="0" borderId="9" xfId="3" applyNumberFormat="1" applyFont="1" applyBorder="1" applyAlignment="1">
      <alignment horizontal="center" wrapText="1"/>
    </xf>
    <xf numFmtId="0" fontId="41" fillId="0" borderId="8" xfId="0" applyFont="1" applyBorder="1" applyAlignment="1">
      <alignment horizontal="center" vertical="center"/>
    </xf>
    <xf numFmtId="0" fontId="4" fillId="0" borderId="10" xfId="0" applyFont="1" applyBorder="1"/>
    <xf numFmtId="49" fontId="49" fillId="0" borderId="8" xfId="0" applyNumberFormat="1" applyFont="1" applyBorder="1" applyAlignment="1">
      <alignment horizontal="center"/>
    </xf>
    <xf numFmtId="0" fontId="54" fillId="0" borderId="7" xfId="100" applyFont="1" applyBorder="1" applyAlignment="1">
      <alignment horizontal="center" vertical="center" wrapText="1" shrinkToFit="1"/>
    </xf>
    <xf numFmtId="0" fontId="46" fillId="0" borderId="7" xfId="3" applyFont="1" applyBorder="1" applyAlignment="1">
      <alignment horizontal="center"/>
    </xf>
    <xf numFmtId="0" fontId="54" fillId="0" borderId="7" xfId="100" applyFont="1" applyBorder="1" applyAlignment="1">
      <alignment horizontal="left" vertical="center" wrapText="1" shrinkToFit="1"/>
    </xf>
    <xf numFmtId="0" fontId="82" fillId="0" borderId="0" xfId="0" applyFont="1" applyAlignment="1">
      <alignment wrapText="1"/>
    </xf>
    <xf numFmtId="2" fontId="41" fillId="0" borderId="12" xfId="7" applyNumberFormat="1" applyFont="1" applyFill="1" applyBorder="1" applyAlignment="1" applyProtection="1">
      <alignment horizontal="center" wrapText="1"/>
    </xf>
    <xf numFmtId="0" fontId="4" fillId="0" borderId="12" xfId="3" applyFont="1" applyBorder="1" applyAlignment="1">
      <alignment horizontal="left" vertical="center" wrapText="1"/>
    </xf>
    <xf numFmtId="0" fontId="61" fillId="0" borderId="12" xfId="0" applyFont="1" applyBorder="1" applyAlignment="1">
      <alignment horizontal="left" vertical="center" wrapText="1"/>
    </xf>
    <xf numFmtId="0" fontId="4" fillId="0" borderId="12" xfId="3" applyFont="1" applyBorder="1" applyAlignment="1">
      <alignment horizontal="center" wrapText="1"/>
    </xf>
    <xf numFmtId="4" fontId="41" fillId="0" borderId="12" xfId="0" applyNumberFormat="1" applyFont="1" applyBorder="1" applyAlignment="1">
      <alignment horizontal="center" wrapText="1"/>
    </xf>
    <xf numFmtId="0" fontId="62" fillId="0" borderId="12" xfId="3" applyFont="1" applyBorder="1" applyAlignment="1">
      <alignment horizontal="left" vertical="center" wrapText="1"/>
    </xf>
    <xf numFmtId="2" fontId="4" fillId="0" borderId="12" xfId="0" applyNumberFormat="1" applyFont="1" applyBorder="1" applyAlignment="1">
      <alignment horizontal="center" vertical="center" wrapText="1"/>
    </xf>
    <xf numFmtId="0" fontId="41" fillId="0" borderId="12" xfId="0" applyFont="1" applyBorder="1" applyAlignment="1">
      <alignment horizontal="center" vertical="center" wrapText="1"/>
    </xf>
    <xf numFmtId="49" fontId="41" fillId="2" borderId="12" xfId="0" applyNumberFormat="1" applyFont="1" applyFill="1" applyBorder="1" applyAlignment="1">
      <alignment horizontal="center" vertical="center" wrapText="1"/>
    </xf>
    <xf numFmtId="0" fontId="4" fillId="2" borderId="12" xfId="1" applyFont="1" applyFill="1" applyBorder="1" applyAlignment="1">
      <alignment horizontal="left" vertical="center" wrapText="1"/>
    </xf>
    <xf numFmtId="0" fontId="41" fillId="2" borderId="12" xfId="0" applyFont="1" applyFill="1" applyBorder="1" applyAlignment="1">
      <alignment horizontal="center" wrapText="1"/>
    </xf>
    <xf numFmtId="2" fontId="41" fillId="2" borderId="12" xfId="0" applyNumberFormat="1" applyFont="1" applyFill="1" applyBorder="1" applyAlignment="1">
      <alignment horizontal="center"/>
    </xf>
    <xf numFmtId="49" fontId="41" fillId="2" borderId="12" xfId="0" applyNumberFormat="1" applyFont="1" applyFill="1" applyBorder="1" applyAlignment="1">
      <alignment horizontal="left" vertical="center" wrapText="1"/>
    </xf>
    <xf numFmtId="2" fontId="41" fillId="2" borderId="12" xfId="0" applyNumberFormat="1" applyFont="1" applyFill="1" applyBorder="1" applyAlignment="1">
      <alignment horizontal="center" wrapText="1"/>
    </xf>
    <xf numFmtId="0" fontId="4" fillId="0" borderId="12" xfId="0" applyFont="1" applyBorder="1"/>
    <xf numFmtId="2" fontId="62" fillId="0" borderId="12" xfId="0" applyNumberFormat="1" applyFont="1" applyBorder="1" applyAlignment="1">
      <alignment horizontal="center"/>
    </xf>
    <xf numFmtId="0" fontId="54" fillId="0" borderId="12" xfId="0" applyFont="1" applyBorder="1" applyAlignment="1">
      <alignment horizontal="center" vertical="center" wrapText="1"/>
    </xf>
    <xf numFmtId="0" fontId="54" fillId="0" borderId="12" xfId="0" applyFont="1" applyBorder="1" applyAlignment="1">
      <alignment horizontal="center" textRotation="90"/>
    </xf>
    <xf numFmtId="0" fontId="48" fillId="0" borderId="12" xfId="0" applyFont="1" applyBorder="1" applyAlignment="1">
      <alignment horizontal="center" textRotation="90" wrapText="1"/>
    </xf>
    <xf numFmtId="49" fontId="48" fillId="0" borderId="12" xfId="0" applyNumberFormat="1" applyFont="1" applyBorder="1" applyAlignment="1">
      <alignment horizontal="center"/>
    </xf>
    <xf numFmtId="2" fontId="46" fillId="0" borderId="12" xfId="0" applyNumberFormat="1" applyFont="1" applyBorder="1" applyAlignment="1">
      <alignment horizontal="center"/>
    </xf>
    <xf numFmtId="2" fontId="46" fillId="0" borderId="12" xfId="0" applyNumberFormat="1" applyFont="1" applyBorder="1" applyAlignment="1">
      <alignment horizontal="center" wrapText="1"/>
    </xf>
    <xf numFmtId="49" fontId="49" fillId="0" borderId="12" xfId="0" applyNumberFormat="1" applyFont="1" applyBorder="1" applyAlignment="1">
      <alignment horizontal="center"/>
    </xf>
    <xf numFmtId="4" fontId="46" fillId="0" borderId="12" xfId="7" applyNumberFormat="1" applyFont="1" applyBorder="1" applyAlignment="1">
      <alignment horizontal="center"/>
    </xf>
    <xf numFmtId="4" fontId="46" fillId="0" borderId="12" xfId="7" applyNumberFormat="1" applyFont="1" applyFill="1" applyBorder="1" applyAlignment="1">
      <alignment horizontal="center"/>
    </xf>
    <xf numFmtId="49" fontId="49" fillId="2" borderId="12" xfId="0" applyNumberFormat="1" applyFont="1" applyFill="1" applyBorder="1" applyAlignment="1">
      <alignment horizontal="center"/>
    </xf>
    <xf numFmtId="2" fontId="46" fillId="2" borderId="12" xfId="0" applyNumberFormat="1" applyFont="1" applyFill="1" applyBorder="1" applyAlignment="1">
      <alignment horizontal="center"/>
    </xf>
    <xf numFmtId="2" fontId="46" fillId="2" borderId="12" xfId="0" applyNumberFormat="1" applyFont="1" applyFill="1" applyBorder="1" applyAlignment="1">
      <alignment horizontal="center" wrapText="1"/>
    </xf>
    <xf numFmtId="4" fontId="46" fillId="0" borderId="12" xfId="7" applyNumberFormat="1" applyFont="1" applyFill="1" applyBorder="1" applyAlignment="1" applyProtection="1">
      <alignment horizontal="center"/>
    </xf>
    <xf numFmtId="49" fontId="54" fillId="0" borderId="12" xfId="0" applyNumberFormat="1" applyFont="1" applyBorder="1" applyAlignment="1">
      <alignment horizontal="center"/>
    </xf>
    <xf numFmtId="0" fontId="54" fillId="0" borderId="12" xfId="100" applyFont="1" applyBorder="1" applyAlignment="1">
      <alignment horizontal="center" vertical="center" wrapText="1" shrinkToFit="1"/>
    </xf>
    <xf numFmtId="0" fontId="46" fillId="0" borderId="12" xfId="3" applyFont="1" applyBorder="1" applyAlignment="1">
      <alignment horizontal="center"/>
    </xf>
    <xf numFmtId="2" fontId="46" fillId="0" borderId="12" xfId="7" applyNumberFormat="1" applyFont="1" applyFill="1" applyBorder="1" applyAlignment="1" applyProtection="1">
      <alignment horizontal="center"/>
    </xf>
    <xf numFmtId="0" fontId="49" fillId="0" borderId="12" xfId="102" applyFont="1" applyFill="1" applyBorder="1" applyAlignment="1">
      <alignment horizontal="left" vertical="center" wrapText="1"/>
    </xf>
    <xf numFmtId="0" fontId="49" fillId="0" borderId="12" xfId="0" applyFont="1" applyBorder="1" applyAlignment="1">
      <alignment horizontal="center" wrapText="1"/>
    </xf>
    <xf numFmtId="2" fontId="49" fillId="0" borderId="12" xfId="0" applyNumberFormat="1" applyFont="1" applyBorder="1" applyAlignment="1">
      <alignment horizontal="center" wrapText="1"/>
    </xf>
    <xf numFmtId="2" fontId="49" fillId="0" borderId="12" xfId="0" applyNumberFormat="1" applyFont="1" applyBorder="1" applyAlignment="1">
      <alignment horizontal="center" vertical="center" wrapText="1"/>
    </xf>
    <xf numFmtId="2" fontId="49" fillId="0" borderId="12" xfId="0" applyNumberFormat="1" applyFont="1" applyBorder="1" applyAlignment="1">
      <alignment horizontal="center"/>
    </xf>
    <xf numFmtId="2" fontId="49" fillId="0" borderId="12" xfId="0" applyNumberFormat="1" applyFont="1" applyBorder="1" applyAlignment="1">
      <alignment horizontal="center" vertical="center"/>
    </xf>
    <xf numFmtId="0" fontId="54" fillId="0" borderId="12" xfId="8" applyNumberFormat="1" applyFont="1" applyBorder="1" applyAlignment="1">
      <alignment horizontal="center" vertical="center" wrapText="1"/>
    </xf>
    <xf numFmtId="169" fontId="56" fillId="0" borderId="12" xfId="0" applyNumberFormat="1" applyFont="1" applyBorder="1" applyAlignment="1">
      <alignment horizontal="center" wrapText="1"/>
    </xf>
    <xf numFmtId="2" fontId="1" fillId="0" borderId="12" xfId="0" applyNumberFormat="1" applyFont="1" applyBorder="1" applyAlignment="1">
      <alignment horizontal="center" wrapText="1"/>
    </xf>
    <xf numFmtId="169" fontId="56" fillId="0" borderId="12" xfId="3" applyNumberFormat="1" applyFont="1" applyBorder="1" applyAlignment="1">
      <alignment horizontal="center" wrapText="1"/>
    </xf>
    <xf numFmtId="49" fontId="46" fillId="0" borderId="12" xfId="0" applyNumberFormat="1" applyFont="1" applyBorder="1" applyAlignment="1">
      <alignment horizontal="center"/>
    </xf>
    <xf numFmtId="49" fontId="46" fillId="0" borderId="12" xfId="3" applyNumberFormat="1" applyFont="1" applyBorder="1" applyAlignment="1">
      <alignment horizontal="center" wrapText="1"/>
    </xf>
    <xf numFmtId="0" fontId="46" fillId="0" borderId="12" xfId="8" applyNumberFormat="1" applyFont="1" applyBorder="1" applyAlignment="1">
      <alignment horizontal="left" vertical="center" wrapText="1"/>
    </xf>
    <xf numFmtId="2" fontId="46" fillId="0" borderId="12" xfId="8" applyNumberFormat="1" applyFont="1" applyBorder="1" applyAlignment="1">
      <alignment horizontal="center" wrapText="1"/>
    </xf>
    <xf numFmtId="0" fontId="46" fillId="0" borderId="12" xfId="0" applyFont="1" applyBorder="1" applyAlignment="1">
      <alignment horizontal="left" vertical="center" wrapText="1"/>
    </xf>
    <xf numFmtId="0" fontId="46" fillId="0" borderId="12" xfId="0" applyFont="1" applyBorder="1" applyAlignment="1">
      <alignment horizontal="center" wrapText="1"/>
    </xf>
    <xf numFmtId="4" fontId="49" fillId="0" borderId="12" xfId="7" applyNumberFormat="1" applyFont="1" applyFill="1" applyBorder="1" applyAlignment="1" applyProtection="1">
      <alignment horizontal="center"/>
    </xf>
    <xf numFmtId="0" fontId="54" fillId="0" borderId="12" xfId="100" applyFont="1" applyBorder="1" applyAlignment="1">
      <alignment horizontal="left" vertical="center" wrapText="1" shrinkToFit="1"/>
    </xf>
    <xf numFmtId="0" fontId="46" fillId="0" borderId="12" xfId="3" applyFont="1" applyBorder="1" applyAlignment="1">
      <alignment horizontal="center" vertical="center"/>
    </xf>
    <xf numFmtId="0" fontId="46" fillId="0" borderId="12" xfId="0" applyFont="1" applyBorder="1" applyAlignment="1">
      <alignment horizontal="center" textRotation="90"/>
    </xf>
    <xf numFmtId="0" fontId="46" fillId="0" borderId="12" xfId="0" applyFont="1" applyBorder="1"/>
    <xf numFmtId="0" fontId="49" fillId="0" borderId="12" xfId="0" applyFont="1" applyBorder="1" applyAlignment="1">
      <alignment horizontal="center" vertical="center"/>
    </xf>
    <xf numFmtId="2" fontId="46" fillId="0" borderId="12" xfId="5" applyNumberFormat="1" applyFont="1" applyBorder="1" applyAlignment="1">
      <alignment horizontal="center"/>
    </xf>
    <xf numFmtId="2" fontId="46" fillId="0" borderId="12" xfId="0" applyNumberFormat="1" applyFont="1" applyBorder="1" applyAlignment="1">
      <alignment horizontal="center" vertical="center" wrapText="1"/>
    </xf>
    <xf numFmtId="2" fontId="46" fillId="0" borderId="12" xfId="0" applyNumberFormat="1" applyFont="1" applyBorder="1" applyAlignment="1">
      <alignment horizontal="center" vertical="center"/>
    </xf>
    <xf numFmtId="0" fontId="49" fillId="0" borderId="12" xfId="0" applyFont="1" applyBorder="1" applyAlignment="1">
      <alignment horizontal="left" wrapText="1"/>
    </xf>
    <xf numFmtId="0" fontId="49" fillId="0" borderId="12" xfId="0" applyFont="1" applyBorder="1" applyAlignment="1">
      <alignment wrapText="1"/>
    </xf>
    <xf numFmtId="2" fontId="54" fillId="0" borderId="12" xfId="0" applyNumberFormat="1" applyFont="1" applyBorder="1" applyAlignment="1">
      <alignment horizontal="center"/>
    </xf>
    <xf numFmtId="0" fontId="48" fillId="0" borderId="12" xfId="0" applyFont="1" applyBorder="1" applyAlignment="1">
      <alignment horizontal="center" textRotation="90"/>
    </xf>
    <xf numFmtId="0" fontId="48" fillId="0" borderId="12" xfId="0" applyFont="1" applyBorder="1" applyAlignment="1">
      <alignment horizontal="center" vertical="center" wrapText="1"/>
    </xf>
    <xf numFmtId="49" fontId="48" fillId="0" borderId="12" xfId="0" applyNumberFormat="1" applyFont="1" applyBorder="1" applyAlignment="1">
      <alignment horizontal="center" vertical="center" wrapText="1"/>
    </xf>
    <xf numFmtId="0" fontId="54" fillId="0" borderId="12" xfId="3" applyFont="1" applyBorder="1" applyAlignment="1">
      <alignment horizontal="center" vertical="center" wrapText="1"/>
    </xf>
    <xf numFmtId="49" fontId="49" fillId="0" borderId="12" xfId="0" applyNumberFormat="1" applyFont="1" applyBorder="1" applyAlignment="1">
      <alignment horizontal="center" vertical="center" wrapText="1"/>
    </xf>
    <xf numFmtId="0" fontId="48" fillId="0" borderId="12" xfId="0" applyFont="1" applyBorder="1" applyAlignment="1">
      <alignment horizontal="center" vertical="center"/>
    </xf>
    <xf numFmtId="0" fontId="49" fillId="0" borderId="12" xfId="0" applyFont="1" applyBorder="1"/>
    <xf numFmtId="0" fontId="56" fillId="0" borderId="12" xfId="0" applyFont="1" applyBorder="1" applyAlignment="1">
      <alignment horizontal="left" vertical="top" wrapText="1"/>
    </xf>
    <xf numFmtId="0" fontId="49" fillId="0" borderId="12" xfId="28" applyFont="1" applyBorder="1" applyAlignment="1">
      <alignment horizontal="left" vertical="top" wrapText="1"/>
    </xf>
    <xf numFmtId="49" fontId="71" fillId="0" borderId="12" xfId="0" applyNumberFormat="1" applyFont="1" applyBorder="1" applyAlignment="1">
      <alignment horizontal="center" vertical="center" wrapText="1"/>
    </xf>
    <xf numFmtId="0" fontId="71" fillId="0" borderId="12" xfId="0" applyFont="1" applyBorder="1" applyAlignment="1">
      <alignment horizontal="center" wrapText="1"/>
    </xf>
    <xf numFmtId="0" fontId="71" fillId="0" borderId="12" xfId="28" applyFont="1" applyBorder="1" applyAlignment="1">
      <alignment horizontal="left" vertical="top" wrapText="1"/>
    </xf>
    <xf numFmtId="2" fontId="71" fillId="0" borderId="12" xfId="0" applyNumberFormat="1" applyFont="1" applyBorder="1" applyAlignment="1">
      <alignment horizontal="center"/>
    </xf>
    <xf numFmtId="1" fontId="49" fillId="0" borderId="12" xfId="28" applyNumberFormat="1" applyFont="1" applyBorder="1" applyAlignment="1">
      <alignment horizontal="center" vertical="center"/>
    </xf>
    <xf numFmtId="2" fontId="49" fillId="3" borderId="12" xfId="0" applyNumberFormat="1" applyFont="1" applyFill="1" applyBorder="1" applyAlignment="1">
      <alignment horizontal="center" vertical="center" wrapText="1"/>
    </xf>
    <xf numFmtId="0" fontId="56" fillId="0" borderId="12" xfId="0" applyFont="1" applyBorder="1"/>
    <xf numFmtId="0" fontId="56" fillId="0" borderId="12" xfId="0" applyFont="1" applyBorder="1" applyAlignment="1">
      <alignment horizontal="center" vertical="center"/>
    </xf>
    <xf numFmtId="0" fontId="9" fillId="0" borderId="12" xfId="0" applyFont="1" applyBorder="1" applyAlignment="1">
      <alignment horizontal="center" vertical="center" wrapText="1"/>
    </xf>
    <xf numFmtId="0" fontId="9" fillId="0" borderId="12" xfId="0" applyFont="1" applyBorder="1" applyAlignment="1">
      <alignment horizontal="center" textRotation="90"/>
    </xf>
    <xf numFmtId="0" fontId="5" fillId="0" borderId="12" xfId="0" applyFont="1" applyBorder="1" applyAlignment="1">
      <alignment horizontal="center" textRotation="90" wrapText="1"/>
    </xf>
    <xf numFmtId="0" fontId="23" fillId="0" borderId="12" xfId="0" applyFont="1" applyBorder="1" applyAlignment="1">
      <alignment horizontal="center" textRotation="90"/>
    </xf>
    <xf numFmtId="0" fontId="23" fillId="0" borderId="12" xfId="0" applyFont="1" applyBorder="1" applyAlignment="1">
      <alignment horizontal="center" vertical="center" wrapText="1"/>
    </xf>
    <xf numFmtId="49" fontId="5" fillId="0" borderId="12" xfId="0" applyNumberFormat="1" applyFont="1" applyBorder="1" applyAlignment="1">
      <alignment horizontal="center" vertical="center" wrapText="1"/>
    </xf>
    <xf numFmtId="49" fontId="7" fillId="0" borderId="12" xfId="0" applyNumberFormat="1" applyFont="1" applyBorder="1" applyAlignment="1">
      <alignment horizontal="center" vertical="center" wrapText="1"/>
    </xf>
    <xf numFmtId="0" fontId="7" fillId="0" borderId="12" xfId="0" applyFont="1" applyBorder="1" applyAlignment="1">
      <alignment horizontal="center" wrapText="1"/>
    </xf>
    <xf numFmtId="0" fontId="6" fillId="0" borderId="12" xfId="3" applyFont="1" applyBorder="1" applyAlignment="1">
      <alignment horizontal="left" vertical="center" wrapText="1"/>
    </xf>
    <xf numFmtId="2" fontId="7" fillId="0" borderId="12" xfId="0" applyNumberFormat="1" applyFont="1" applyBorder="1" applyAlignment="1">
      <alignment horizontal="center"/>
    </xf>
    <xf numFmtId="0" fontId="9" fillId="0" borderId="12" xfId="3" applyFont="1" applyBorder="1" applyAlignment="1">
      <alignment horizontal="center" vertical="center" wrapText="1"/>
    </xf>
    <xf numFmtId="0" fontId="7" fillId="0" borderId="12" xfId="0" applyFont="1" applyBorder="1" applyAlignment="1">
      <alignment horizontal="center" vertical="center"/>
    </xf>
    <xf numFmtId="2" fontId="7" fillId="3" borderId="12" xfId="0" applyNumberFormat="1" applyFont="1" applyFill="1" applyBorder="1" applyAlignment="1">
      <alignment horizontal="center" wrapText="1"/>
    </xf>
    <xf numFmtId="2" fontId="7" fillId="0" borderId="12" xfId="0" applyNumberFormat="1" applyFont="1" applyBorder="1" applyAlignment="1">
      <alignment horizontal="center" vertical="center"/>
    </xf>
    <xf numFmtId="0" fontId="6" fillId="0" borderId="12" xfId="0" applyFont="1" applyBorder="1"/>
    <xf numFmtId="2" fontId="6" fillId="0" borderId="12" xfId="0" applyNumberFormat="1" applyFont="1" applyBorder="1" applyAlignment="1">
      <alignment horizontal="center"/>
    </xf>
    <xf numFmtId="2" fontId="9" fillId="0" borderId="12" xfId="0" applyNumberFormat="1" applyFont="1" applyBorder="1" applyAlignment="1">
      <alignment horizontal="center"/>
    </xf>
    <xf numFmtId="0" fontId="46" fillId="0" borderId="12" xfId="3" applyFont="1" applyBorder="1" applyAlignment="1">
      <alignment horizontal="left" vertical="center" wrapText="1"/>
    </xf>
    <xf numFmtId="0" fontId="48" fillId="2" borderId="12" xfId="0" applyFont="1" applyFill="1" applyBorder="1" applyAlignment="1">
      <alignment horizontal="center" vertical="center" wrapText="1"/>
    </xf>
    <xf numFmtId="0" fontId="49" fillId="0" borderId="12" xfId="0" applyFont="1" applyBorder="1" applyAlignment="1">
      <alignment horizontal="center"/>
    </xf>
    <xf numFmtId="1" fontId="49" fillId="0" borderId="12" xfId="0" applyNumberFormat="1" applyFont="1" applyBorder="1" applyAlignment="1">
      <alignment horizontal="center"/>
    </xf>
    <xf numFmtId="1" fontId="49" fillId="0" borderId="12" xfId="0" applyNumberFormat="1" applyFont="1" applyBorder="1" applyAlignment="1">
      <alignment horizontal="center" vertical="center"/>
    </xf>
    <xf numFmtId="0" fontId="49" fillId="0" borderId="12" xfId="0" applyFont="1" applyBorder="1" applyAlignment="1">
      <alignment vertical="center" wrapText="1"/>
    </xf>
    <xf numFmtId="0" fontId="49" fillId="2" borderId="12" xfId="0" applyFont="1" applyFill="1" applyBorder="1" applyAlignment="1">
      <alignment wrapText="1"/>
    </xf>
    <xf numFmtId="0" fontId="49" fillId="0" borderId="12" xfId="3" applyFont="1" applyBorder="1" applyAlignment="1">
      <alignment horizontal="center" wrapText="1"/>
    </xf>
    <xf numFmtId="0" fontId="49" fillId="0" borderId="12" xfId="0" applyFont="1" applyBorder="1" applyAlignment="1">
      <alignment horizontal="center" textRotation="90"/>
    </xf>
    <xf numFmtId="2" fontId="49" fillId="2" borderId="12" xfId="0" applyNumberFormat="1" applyFont="1" applyFill="1" applyBorder="1" applyAlignment="1">
      <alignment horizontal="center"/>
    </xf>
    <xf numFmtId="0" fontId="49" fillId="0" borderId="12" xfId="0" applyFont="1" applyBorder="1" applyAlignment="1">
      <alignment horizontal="left" vertical="center" wrapText="1"/>
    </xf>
    <xf numFmtId="174" fontId="49" fillId="2" borderId="12" xfId="0" applyNumberFormat="1" applyFont="1" applyFill="1" applyBorder="1" applyAlignment="1">
      <alignment horizontal="center"/>
    </xf>
    <xf numFmtId="49" fontId="49" fillId="0" borderId="12" xfId="0" applyNumberFormat="1" applyFont="1" applyBorder="1" applyAlignment="1">
      <alignment horizontal="left" vertical="center" wrapText="1"/>
    </xf>
    <xf numFmtId="49" fontId="49" fillId="0" borderId="12" xfId="0" applyNumberFormat="1" applyFont="1" applyBorder="1"/>
    <xf numFmtId="0" fontId="51" fillId="0" borderId="12" xfId="0" applyFont="1" applyBorder="1" applyAlignment="1">
      <alignment horizontal="right" vertical="center"/>
    </xf>
    <xf numFmtId="0" fontId="51" fillId="0" borderId="12" xfId="0" applyFont="1" applyBorder="1" applyAlignment="1">
      <alignment horizontal="center"/>
    </xf>
    <xf numFmtId="0" fontId="51" fillId="0" borderId="12" xfId="0" applyFont="1" applyBorder="1" applyAlignment="1">
      <alignment horizontal="right" vertical="center" wrapText="1"/>
    </xf>
    <xf numFmtId="2" fontId="51" fillId="0" borderId="12" xfId="0" applyNumberFormat="1" applyFont="1" applyBorder="1" applyAlignment="1">
      <alignment horizontal="center"/>
    </xf>
    <xf numFmtId="165" fontId="49" fillId="0" borderId="12" xfId="0" applyNumberFormat="1" applyFont="1" applyBorder="1" applyAlignment="1">
      <alignment horizontal="center" vertical="center"/>
    </xf>
    <xf numFmtId="0" fontId="51" fillId="0" borderId="12" xfId="0" applyFont="1" applyBorder="1" applyAlignment="1">
      <alignment horizontal="center" vertical="center"/>
    </xf>
    <xf numFmtId="0" fontId="52" fillId="0" borderId="12" xfId="3" applyFont="1" applyBorder="1" applyAlignment="1">
      <alignment horizontal="center" wrapText="1"/>
    </xf>
    <xf numFmtId="165" fontId="51" fillId="0" borderId="12" xfId="0" applyNumberFormat="1" applyFont="1" applyBorder="1" applyAlignment="1">
      <alignment horizontal="center"/>
    </xf>
    <xf numFmtId="0" fontId="46" fillId="0" borderId="13" xfId="0" applyFont="1" applyBorder="1" applyAlignment="1">
      <alignment horizontal="center" wrapText="1"/>
    </xf>
    <xf numFmtId="0" fontId="49" fillId="0" borderId="13" xfId="5" applyFont="1" applyBorder="1" applyAlignment="1">
      <alignment vertical="center" wrapText="1"/>
    </xf>
    <xf numFmtId="0" fontId="49" fillId="0" borderId="13" xfId="0" applyFont="1" applyBorder="1" applyAlignment="1">
      <alignment horizontal="center" wrapText="1"/>
    </xf>
    <xf numFmtId="2" fontId="49" fillId="0" borderId="13" xfId="5" applyNumberFormat="1" applyFont="1" applyBorder="1" applyAlignment="1">
      <alignment horizontal="center"/>
    </xf>
    <xf numFmtId="2" fontId="46" fillId="0" borderId="13" xfId="0" applyNumberFormat="1" applyFont="1" applyBorder="1" applyAlignment="1">
      <alignment horizontal="center"/>
    </xf>
    <xf numFmtId="2" fontId="46" fillId="0" borderId="13" xfId="0" applyNumberFormat="1" applyFont="1" applyBorder="1" applyAlignment="1">
      <alignment horizontal="center" wrapText="1"/>
    </xf>
    <xf numFmtId="0" fontId="41" fillId="0" borderId="13" xfId="0" applyFont="1" applyBorder="1" applyAlignment="1">
      <alignment horizontal="center" wrapText="1"/>
    </xf>
    <xf numFmtId="2" fontId="4" fillId="0" borderId="13" xfId="3" applyNumberFormat="1" applyFont="1" applyBorder="1" applyAlignment="1">
      <alignment horizontal="center" wrapText="1"/>
    </xf>
    <xf numFmtId="2" fontId="41" fillId="0" borderId="13" xfId="0" applyNumberFormat="1" applyFont="1" applyBorder="1" applyAlignment="1">
      <alignment horizontal="center"/>
    </xf>
    <xf numFmtId="0" fontId="49" fillId="0" borderId="13" xfId="0" applyFont="1" applyBorder="1" applyAlignment="1">
      <alignment horizontal="left" vertical="center" wrapText="1"/>
    </xf>
    <xf numFmtId="2" fontId="49" fillId="0" borderId="13" xfId="0" applyNumberFormat="1" applyFont="1" applyBorder="1" applyAlignment="1">
      <alignment horizontal="center"/>
    </xf>
    <xf numFmtId="2" fontId="49" fillId="0" borderId="13" xfId="0" applyNumberFormat="1" applyFont="1" applyBorder="1" applyAlignment="1">
      <alignment horizontal="center" wrapText="1"/>
    </xf>
    <xf numFmtId="0" fontId="49" fillId="0" borderId="13" xfId="0" applyFont="1" applyBorder="1" applyAlignment="1">
      <alignment horizontal="center"/>
    </xf>
    <xf numFmtId="0" fontId="49" fillId="0" borderId="13" xfId="3" applyFont="1" applyBorder="1" applyAlignment="1">
      <alignment horizontal="center" wrapText="1"/>
    </xf>
    <xf numFmtId="165" fontId="49" fillId="0" borderId="13" xfId="0" applyNumberFormat="1" applyFont="1" applyBorder="1" applyAlignment="1">
      <alignment horizontal="center"/>
    </xf>
    <xf numFmtId="0" fontId="46" fillId="2" borderId="16" xfId="3" applyFont="1" applyFill="1" applyBorder="1" applyAlignment="1">
      <alignment horizontal="center"/>
    </xf>
    <xf numFmtId="4" fontId="46" fillId="2" borderId="16" xfId="7" applyNumberFormat="1" applyFont="1" applyFill="1" applyBorder="1" applyAlignment="1" applyProtection="1">
      <alignment horizontal="center"/>
    </xf>
    <xf numFmtId="2" fontId="46" fillId="2" borderId="16" xfId="0" applyNumberFormat="1" applyFont="1" applyFill="1" applyBorder="1" applyAlignment="1">
      <alignment horizontal="center"/>
    </xf>
    <xf numFmtId="2" fontId="46" fillId="2" borderId="16" xfId="0" applyNumberFormat="1" applyFont="1" applyFill="1" applyBorder="1" applyAlignment="1">
      <alignment horizontal="center" wrapText="1"/>
    </xf>
    <xf numFmtId="0" fontId="48" fillId="0" borderId="16" xfId="100" applyFont="1" applyBorder="1" applyAlignment="1">
      <alignment horizontal="center" vertical="center" wrapText="1" shrinkToFit="1"/>
    </xf>
    <xf numFmtId="0" fontId="49" fillId="0" borderId="19" xfId="0" applyFont="1" applyBorder="1" applyAlignment="1">
      <alignment horizontal="center" wrapText="1"/>
    </xf>
    <xf numFmtId="0" fontId="49" fillId="0" borderId="16" xfId="0" applyFont="1" applyBorder="1" applyAlignment="1">
      <alignment horizontal="center" wrapText="1"/>
    </xf>
    <xf numFmtId="0" fontId="14" fillId="0" borderId="16" xfId="0" applyFont="1" applyBorder="1" applyAlignment="1">
      <alignment horizontal="center" wrapText="1"/>
    </xf>
    <xf numFmtId="2" fontId="49" fillId="0" borderId="16" xfId="0" applyNumberFormat="1" applyFont="1" applyBorder="1" applyAlignment="1">
      <alignment horizontal="center" wrapText="1"/>
    </xf>
    <xf numFmtId="2" fontId="49" fillId="0" borderId="16" xfId="10" applyNumberFormat="1" applyFont="1" applyBorder="1" applyAlignment="1">
      <alignment horizontal="center" wrapText="1"/>
    </xf>
    <xf numFmtId="2" fontId="49" fillId="0" borderId="16" xfId="15" applyNumberFormat="1" applyFont="1" applyBorder="1" applyAlignment="1">
      <alignment horizontal="center" wrapText="1"/>
    </xf>
    <xf numFmtId="2" fontId="49" fillId="0" borderId="19" xfId="0" applyNumberFormat="1" applyFont="1" applyBorder="1" applyAlignment="1">
      <alignment horizontal="center"/>
    </xf>
    <xf numFmtId="0" fontId="9" fillId="0" borderId="19" xfId="0" applyFont="1" applyBorder="1" applyAlignment="1">
      <alignment horizontal="center" vertical="center" wrapText="1"/>
    </xf>
    <xf numFmtId="0" fontId="54" fillId="0" borderId="19" xfId="0" applyFont="1" applyBorder="1" applyAlignment="1">
      <alignment horizontal="center" vertical="center" wrapText="1"/>
    </xf>
    <xf numFmtId="49" fontId="48" fillId="0" borderId="16" xfId="0" applyNumberFormat="1" applyFont="1" applyBorder="1" applyAlignment="1">
      <alignment horizontal="center"/>
    </xf>
    <xf numFmtId="0" fontId="48" fillId="0" borderId="16" xfId="96" applyFont="1" applyBorder="1" applyAlignment="1">
      <alignment horizontal="center" vertical="center" wrapText="1"/>
    </xf>
    <xf numFmtId="0" fontId="49" fillId="0" borderId="16" xfId="96" applyFont="1" applyBorder="1" applyAlignment="1">
      <alignment horizontal="left" vertical="center" wrapText="1"/>
    </xf>
    <xf numFmtId="0" fontId="49" fillId="0" borderId="16" xfId="0" applyFont="1" applyBorder="1"/>
    <xf numFmtId="0" fontId="48" fillId="0" borderId="16" xfId="0" applyFont="1" applyBorder="1" applyAlignment="1">
      <alignment horizontal="center" vertical="center" wrapText="1"/>
    </xf>
    <xf numFmtId="0" fontId="49" fillId="0" borderId="16" xfId="0" applyFont="1" applyBorder="1" applyAlignment="1">
      <alignment horizontal="center"/>
    </xf>
    <xf numFmtId="2" fontId="49" fillId="0" borderId="16" xfId="0" applyNumberFormat="1" applyFont="1" applyBorder="1" applyAlignment="1">
      <alignment horizontal="center"/>
    </xf>
    <xf numFmtId="49" fontId="49" fillId="0" borderId="16" xfId="0" applyNumberFormat="1" applyFont="1" applyBorder="1" applyAlignment="1">
      <alignment horizontal="center"/>
    </xf>
    <xf numFmtId="0" fontId="52" fillId="0" borderId="16" xfId="0" applyFont="1" applyBorder="1" applyAlignment="1">
      <alignment horizontal="center" wrapText="1"/>
    </xf>
    <xf numFmtId="0" fontId="52" fillId="0" borderId="16" xfId="0" applyFont="1" applyBorder="1" applyAlignment="1">
      <alignment horizontal="center"/>
    </xf>
    <xf numFmtId="2" fontId="52" fillId="0" borderId="16" xfId="0" applyNumberFormat="1" applyFont="1" applyBorder="1" applyAlignment="1">
      <alignment horizontal="center"/>
    </xf>
    <xf numFmtId="2" fontId="52" fillId="0" borderId="16" xfId="0" applyNumberFormat="1" applyFont="1" applyBorder="1" applyAlignment="1">
      <alignment horizontal="center" wrapText="1"/>
    </xf>
    <xf numFmtId="49" fontId="46" fillId="0" borderId="16" xfId="0" applyNumberFormat="1" applyFont="1" applyBorder="1" applyAlignment="1">
      <alignment horizontal="center"/>
    </xf>
    <xf numFmtId="0" fontId="49" fillId="0" borderId="16" xfId="16" applyFont="1" applyBorder="1" applyAlignment="1">
      <alignment horizontal="center"/>
    </xf>
    <xf numFmtId="2" fontId="49" fillId="0" borderId="16" xfId="16" applyNumberFormat="1" applyFont="1" applyBorder="1" applyAlignment="1">
      <alignment horizontal="center"/>
    </xf>
    <xf numFmtId="0" fontId="49" fillId="0" borderId="16" xfId="0" applyFont="1" applyBorder="1" applyAlignment="1">
      <alignment wrapText="1"/>
    </xf>
    <xf numFmtId="49" fontId="71" fillId="0" borderId="16" xfId="0" applyNumberFormat="1" applyFont="1" applyBorder="1" applyAlignment="1">
      <alignment horizontal="center"/>
    </xf>
    <xf numFmtId="0" fontId="71" fillId="0" borderId="16" xfId="0" applyFont="1" applyBorder="1" applyAlignment="1">
      <alignment horizontal="center" wrapText="1"/>
    </xf>
    <xf numFmtId="0" fontId="71" fillId="0" borderId="16" xfId="0" applyFont="1" applyBorder="1" applyAlignment="1">
      <alignment wrapText="1"/>
    </xf>
    <xf numFmtId="0" fontId="71" fillId="0" borderId="16" xfId="16" applyFont="1" applyBorder="1" applyAlignment="1">
      <alignment horizontal="center"/>
    </xf>
    <xf numFmtId="2" fontId="71" fillId="0" borderId="16" xfId="16" applyNumberFormat="1" applyFont="1" applyBorder="1" applyAlignment="1">
      <alignment horizontal="center"/>
    </xf>
    <xf numFmtId="2" fontId="72" fillId="0" borderId="16" xfId="0" applyNumberFormat="1" applyFont="1" applyBorder="1" applyAlignment="1">
      <alignment horizontal="center" wrapText="1"/>
    </xf>
    <xf numFmtId="2" fontId="72" fillId="0" borderId="16" xfId="0" applyNumberFormat="1" applyFont="1" applyBorder="1" applyAlignment="1">
      <alignment horizontal="center"/>
    </xf>
    <xf numFmtId="0" fontId="49" fillId="0" borderId="16" xfId="0" applyFont="1" applyBorder="1" applyAlignment="1">
      <alignment horizontal="left" vertical="center" wrapText="1"/>
    </xf>
    <xf numFmtId="4" fontId="49" fillId="14" borderId="16" xfId="0" applyNumberFormat="1" applyFont="1" applyFill="1" applyBorder="1" applyAlignment="1">
      <alignment horizontal="center" wrapText="1"/>
    </xf>
    <xf numFmtId="4" fontId="49" fillId="0" borderId="16" xfId="0" applyNumberFormat="1" applyFont="1" applyBorder="1" applyAlignment="1">
      <alignment horizontal="center"/>
    </xf>
    <xf numFmtId="0" fontId="48" fillId="0" borderId="16" xfId="96" applyFont="1" applyBorder="1" applyAlignment="1">
      <alignment horizontal="center" vertical="center"/>
    </xf>
    <xf numFmtId="0" fontId="49" fillId="0" borderId="16" xfId="0" applyFont="1" applyBorder="1" applyAlignment="1">
      <alignment vertical="center"/>
    </xf>
    <xf numFmtId="0" fontId="49" fillId="0" borderId="16" xfId="0" applyFont="1" applyBorder="1" applyAlignment="1">
      <alignment vertical="center" wrapText="1"/>
    </xf>
    <xf numFmtId="2" fontId="4" fillId="2" borderId="12" xfId="0" applyNumberFormat="1" applyFont="1" applyFill="1" applyBorder="1" applyAlignment="1">
      <alignment horizontal="center" wrapText="1"/>
    </xf>
    <xf numFmtId="0" fontId="4" fillId="2" borderId="12" xfId="0" applyFont="1" applyFill="1" applyBorder="1" applyAlignment="1">
      <alignment horizontal="center" wrapText="1"/>
    </xf>
    <xf numFmtId="2" fontId="41" fillId="2" borderId="18" xfId="0" applyNumberFormat="1" applyFont="1" applyFill="1" applyBorder="1" applyAlignment="1">
      <alignment horizontal="center" wrapText="1"/>
    </xf>
    <xf numFmtId="2" fontId="4" fillId="2" borderId="12" xfId="0" applyNumberFormat="1" applyFont="1" applyFill="1" applyBorder="1" applyAlignment="1">
      <alignment horizontal="center"/>
    </xf>
    <xf numFmtId="2" fontId="4" fillId="2" borderId="12" xfId="3" applyNumberFormat="1" applyFont="1" applyFill="1" applyBorder="1" applyAlignment="1">
      <alignment horizontal="center" wrapText="1"/>
    </xf>
    <xf numFmtId="0" fontId="62" fillId="0" borderId="12" xfId="0" applyFont="1" applyBorder="1"/>
    <xf numFmtId="0" fontId="45" fillId="0" borderId="12" xfId="0" applyFont="1" applyBorder="1"/>
    <xf numFmtId="2" fontId="48" fillId="0" borderId="12" xfId="0" applyNumberFormat="1" applyFont="1" applyBorder="1" applyAlignment="1">
      <alignment horizontal="center"/>
    </xf>
    <xf numFmtId="0" fontId="45" fillId="0" borderId="12" xfId="0" applyFont="1" applyBorder="1" applyAlignment="1">
      <alignment horizontal="center" vertical="center" wrapText="1"/>
    </xf>
    <xf numFmtId="2" fontId="1" fillId="0" borderId="12" xfId="0" applyNumberFormat="1" applyFont="1" applyBorder="1" applyAlignment="1">
      <alignment horizontal="center"/>
    </xf>
    <xf numFmtId="0" fontId="1" fillId="0" borderId="12" xfId="0" applyFont="1" applyBorder="1" applyAlignment="1">
      <alignment horizontal="center"/>
    </xf>
    <xf numFmtId="0" fontId="48" fillId="0" borderId="12" xfId="0" applyFont="1" applyBorder="1" applyAlignment="1">
      <alignment horizontal="right"/>
    </xf>
    <xf numFmtId="2" fontId="45" fillId="0" borderId="12" xfId="0" applyNumberFormat="1" applyFont="1" applyBorder="1" applyAlignment="1">
      <alignment horizontal="center"/>
    </xf>
    <xf numFmtId="0" fontId="1" fillId="0" borderId="12" xfId="0" applyFont="1" applyBorder="1"/>
    <xf numFmtId="10" fontId="49" fillId="0" borderId="12" xfId="0" applyNumberFormat="1" applyFont="1" applyBorder="1" applyAlignment="1">
      <alignment horizontal="right"/>
    </xf>
    <xf numFmtId="0" fontId="51" fillId="0" borderId="12" xfId="0" applyFont="1" applyBorder="1" applyAlignment="1">
      <alignment horizontal="right"/>
    </xf>
    <xf numFmtId="0" fontId="49" fillId="0" borderId="12" xfId="0" applyFont="1" applyBorder="1" applyAlignment="1">
      <alignment horizontal="right"/>
    </xf>
    <xf numFmtId="0" fontId="48" fillId="0" borderId="12" xfId="3" applyFont="1" applyBorder="1" applyAlignment="1">
      <alignment horizontal="center" wrapText="1"/>
    </xf>
    <xf numFmtId="0" fontId="46" fillId="0" borderId="12" xfId="0" applyFont="1" applyBorder="1" applyAlignment="1">
      <alignment horizontal="center" vertical="center" textRotation="90"/>
    </xf>
    <xf numFmtId="0" fontId="49" fillId="0" borderId="12" xfId="5" applyFont="1" applyBorder="1" applyAlignment="1">
      <alignment vertical="center" wrapText="1"/>
    </xf>
    <xf numFmtId="4" fontId="49" fillId="0" borderId="12" xfId="5" applyNumberFormat="1" applyFont="1" applyBorder="1" applyAlignment="1">
      <alignment horizontal="center" vertical="center" wrapText="1"/>
    </xf>
    <xf numFmtId="0" fontId="49" fillId="0" borderId="12" xfId="5" applyFont="1" applyBorder="1" applyAlignment="1">
      <alignment horizontal="center"/>
    </xf>
    <xf numFmtId="2" fontId="49" fillId="0" borderId="12" xfId="5" applyNumberFormat="1" applyFont="1" applyBorder="1" applyAlignment="1">
      <alignment horizontal="center"/>
    </xf>
    <xf numFmtId="4" fontId="49" fillId="0" borderId="12" xfId="7" applyNumberFormat="1" applyFont="1" applyFill="1" applyBorder="1" applyAlignment="1" applyProtection="1">
      <alignment horizontal="center" vertical="center" wrapText="1"/>
    </xf>
    <xf numFmtId="2" fontId="49" fillId="0" borderId="12" xfId="7" applyNumberFormat="1" applyFont="1" applyFill="1" applyBorder="1" applyAlignment="1">
      <alignment horizontal="center"/>
    </xf>
    <xf numFmtId="2" fontId="49" fillId="0" borderId="12" xfId="7" applyNumberFormat="1" applyFont="1" applyFill="1" applyBorder="1" applyAlignment="1" applyProtection="1">
      <alignment horizontal="center"/>
    </xf>
    <xf numFmtId="0" fontId="48" fillId="0" borderId="12" xfId="0" applyFont="1" applyBorder="1" applyAlignment="1">
      <alignment horizontal="left" vertical="center" wrapText="1"/>
    </xf>
    <xf numFmtId="4" fontId="49" fillId="0" borderId="12" xfId="0" applyNumberFormat="1" applyFont="1" applyBorder="1" applyAlignment="1">
      <alignment horizontal="center" vertical="center" wrapText="1"/>
    </xf>
    <xf numFmtId="0" fontId="46" fillId="0" borderId="12" xfId="0" applyFont="1" applyBorder="1" applyAlignment="1">
      <alignment horizontal="center" vertical="center" wrapText="1"/>
    </xf>
    <xf numFmtId="4" fontId="49" fillId="0" borderId="12" xfId="5" applyNumberFormat="1" applyFont="1" applyBorder="1" applyAlignment="1">
      <alignment horizontal="center"/>
    </xf>
    <xf numFmtId="0" fontId="1" fillId="0" borderId="12" xfId="5" applyFont="1" applyBorder="1" applyAlignment="1">
      <alignment vertical="center" wrapText="1"/>
    </xf>
    <xf numFmtId="0" fontId="46" fillId="2" borderId="12" xfId="0" applyFont="1" applyFill="1" applyBorder="1" applyAlignment="1">
      <alignment horizontal="center" wrapText="1"/>
    </xf>
    <xf numFmtId="0" fontId="49" fillId="2" borderId="12" xfId="104" applyFont="1" applyFill="1" applyBorder="1" applyAlignment="1">
      <alignment vertical="center" wrapText="1"/>
    </xf>
    <xf numFmtId="0" fontId="49" fillId="2" borderId="12" xfId="104" applyFont="1" applyFill="1" applyBorder="1" applyAlignment="1">
      <alignment horizontal="center"/>
    </xf>
    <xf numFmtId="4" fontId="49" fillId="2" borderId="12" xfId="104" applyNumberFormat="1" applyFont="1" applyFill="1" applyBorder="1" applyAlignment="1">
      <alignment horizontal="center"/>
    </xf>
    <xf numFmtId="43" fontId="49" fillId="2" borderId="12" xfId="103" applyFont="1" applyFill="1" applyBorder="1" applyAlignment="1"/>
    <xf numFmtId="43" fontId="49" fillId="2" borderId="12" xfId="103" applyFont="1" applyFill="1" applyBorder="1" applyAlignment="1">
      <alignment horizontal="center"/>
    </xf>
    <xf numFmtId="164" fontId="49" fillId="2" borderId="12" xfId="97" applyNumberFormat="1" applyFont="1" applyFill="1" applyBorder="1" applyAlignment="1">
      <alignment horizontal="center" wrapText="1"/>
    </xf>
    <xf numFmtId="164" fontId="49" fillId="2" borderId="12" xfId="97" applyNumberFormat="1" applyFont="1" applyFill="1" applyBorder="1" applyAlignment="1">
      <alignment wrapText="1"/>
    </xf>
    <xf numFmtId="49" fontId="80" fillId="0" borderId="12" xfId="0" applyNumberFormat="1" applyFont="1" applyBorder="1" applyAlignment="1">
      <alignment horizontal="center" vertical="center" wrapText="1"/>
    </xf>
    <xf numFmtId="0" fontId="80" fillId="0" borderId="12" xfId="0" applyFont="1" applyBorder="1" applyAlignment="1">
      <alignment horizontal="center" wrapText="1"/>
    </xf>
    <xf numFmtId="2" fontId="80" fillId="0" borderId="12" xfId="5" applyNumberFormat="1" applyFont="1" applyBorder="1" applyAlignment="1">
      <alignment horizontal="center"/>
    </xf>
    <xf numFmtId="49" fontId="81" fillId="0" borderId="12" xfId="0" applyNumberFormat="1" applyFont="1" applyBorder="1" applyAlignment="1">
      <alignment horizontal="center" vertical="center" wrapText="1"/>
    </xf>
    <xf numFmtId="0" fontId="81" fillId="0" borderId="12" xfId="0" applyFont="1" applyBorder="1" applyAlignment="1">
      <alignment horizontal="center" wrapText="1"/>
    </xf>
    <xf numFmtId="0" fontId="81" fillId="0" borderId="12" xfId="0" applyFont="1" applyBorder="1" applyAlignment="1">
      <alignment horizontal="left" vertical="center" wrapText="1"/>
    </xf>
    <xf numFmtId="2" fontId="81" fillId="0" borderId="12" xfId="5" applyNumberFormat="1" applyFont="1" applyBorder="1" applyAlignment="1">
      <alignment horizontal="center"/>
    </xf>
    <xf numFmtId="0" fontId="1" fillId="0" borderId="12" xfId="0" applyFont="1" applyBorder="1" applyAlignment="1">
      <alignment horizontal="left" vertical="center" wrapText="1"/>
    </xf>
    <xf numFmtId="0" fontId="1" fillId="0" borderId="12" xfId="0" applyFont="1" applyBorder="1" applyAlignment="1">
      <alignment horizontal="center" wrapText="1"/>
    </xf>
    <xf numFmtId="2" fontId="46" fillId="0" borderId="18" xfId="0" applyNumberFormat="1" applyFont="1" applyBorder="1" applyAlignment="1">
      <alignment horizontal="center" wrapText="1"/>
    </xf>
    <xf numFmtId="2" fontId="46" fillId="0" borderId="12" xfId="3" applyNumberFormat="1" applyFont="1" applyBorder="1" applyAlignment="1">
      <alignment horizontal="center" wrapText="1"/>
    </xf>
    <xf numFmtId="2" fontId="46" fillId="0" borderId="19" xfId="0" applyNumberFormat="1" applyFont="1" applyBorder="1" applyAlignment="1">
      <alignment horizontal="center"/>
    </xf>
    <xf numFmtId="4" fontId="49" fillId="0" borderId="12" xfId="7" applyNumberFormat="1" applyFont="1" applyBorder="1" applyAlignment="1">
      <alignment horizontal="center"/>
    </xf>
    <xf numFmtId="0" fontId="62" fillId="0" borderId="12" xfId="0" applyFont="1" applyBorder="1" applyAlignment="1">
      <alignment horizontal="center" vertical="center" wrapText="1"/>
    </xf>
    <xf numFmtId="0" fontId="62" fillId="0" borderId="12" xfId="0" applyFont="1" applyBorder="1" applyAlignment="1">
      <alignment horizontal="center" textRotation="90"/>
    </xf>
    <xf numFmtId="0" fontId="61" fillId="0" borderId="12" xfId="0" applyFont="1" applyBorder="1" applyAlignment="1">
      <alignment horizontal="center" textRotation="90" wrapText="1"/>
    </xf>
    <xf numFmtId="49" fontId="61" fillId="0" borderId="12" xfId="0" applyNumberFormat="1" applyFont="1" applyBorder="1" applyAlignment="1">
      <alignment horizontal="center"/>
    </xf>
    <xf numFmtId="0" fontId="4" fillId="0" borderId="12" xfId="0" applyFont="1" applyBorder="1" applyAlignment="1">
      <alignment horizontal="center" wrapText="1"/>
    </xf>
    <xf numFmtId="0" fontId="41" fillId="0" borderId="12" xfId="0" applyFont="1" applyBorder="1" applyAlignment="1">
      <alignment horizontal="center" wrapText="1"/>
    </xf>
    <xf numFmtId="2" fontId="4" fillId="0" borderId="12" xfId="3" applyNumberFormat="1" applyFont="1" applyBorder="1" applyAlignment="1">
      <alignment horizontal="center" wrapText="1"/>
    </xf>
    <xf numFmtId="2" fontId="41" fillId="0" borderId="12" xfId="0" applyNumberFormat="1" applyFont="1" applyBorder="1" applyAlignment="1">
      <alignment horizontal="center" wrapText="1"/>
    </xf>
    <xf numFmtId="2" fontId="4" fillId="0" borderId="12" xfId="0" applyNumberFormat="1" applyFont="1" applyBorder="1" applyAlignment="1">
      <alignment horizontal="center" wrapText="1"/>
    </xf>
    <xf numFmtId="49" fontId="41" fillId="0" borderId="12" xfId="0" applyNumberFormat="1" applyFont="1" applyBorder="1" applyAlignment="1">
      <alignment horizontal="center"/>
    </xf>
    <xf numFmtId="0" fontId="41" fillId="2" borderId="12" xfId="0" applyFont="1" applyFill="1" applyBorder="1" applyAlignment="1">
      <alignment vertical="center" wrapText="1"/>
    </xf>
    <xf numFmtId="0" fontId="41" fillId="0" borderId="12" xfId="0" applyFont="1" applyBorder="1" applyAlignment="1">
      <alignment horizontal="center"/>
    </xf>
    <xf numFmtId="4" fontId="41" fillId="0" borderId="12" xfId="7" applyNumberFormat="1" applyFont="1" applyFill="1" applyBorder="1" applyAlignment="1" applyProtection="1">
      <alignment horizontal="center"/>
    </xf>
    <xf numFmtId="2" fontId="4" fillId="0" borderId="12" xfId="0" applyNumberFormat="1" applyFont="1" applyBorder="1" applyAlignment="1">
      <alignment horizontal="center"/>
    </xf>
    <xf numFmtId="43" fontId="41" fillId="0" borderId="12" xfId="62" applyFont="1" applyFill="1" applyBorder="1" applyAlignment="1">
      <alignment horizontal="center"/>
    </xf>
    <xf numFmtId="164" fontId="41" fillId="0" borderId="12" xfId="97" applyNumberFormat="1" applyFont="1" applyBorder="1" applyAlignment="1">
      <alignment horizontal="center" wrapText="1"/>
    </xf>
    <xf numFmtId="0" fontId="41" fillId="0" borderId="12" xfId="0" applyFont="1" applyBorder="1" applyAlignment="1">
      <alignment vertical="center" wrapText="1"/>
    </xf>
    <xf numFmtId="39" fontId="41" fillId="0" borderId="12" xfId="0" applyNumberFormat="1" applyFont="1" applyBorder="1" applyAlignment="1">
      <alignment horizontal="center"/>
    </xf>
    <xf numFmtId="39" fontId="4" fillId="0" borderId="12" xfId="0" applyNumberFormat="1" applyFont="1" applyBorder="1" applyAlignment="1">
      <alignment horizontal="center" wrapText="1"/>
    </xf>
    <xf numFmtId="39" fontId="4" fillId="0" borderId="12" xfId="0" applyNumberFormat="1" applyFont="1" applyBorder="1" applyAlignment="1">
      <alignment horizontal="center"/>
    </xf>
    <xf numFmtId="2" fontId="41" fillId="0" borderId="12" xfId="0" applyNumberFormat="1" applyFont="1" applyBorder="1" applyAlignment="1">
      <alignment horizontal="center"/>
    </xf>
    <xf numFmtId="0" fontId="41" fillId="0" borderId="12" xfId="0" applyFont="1" applyBorder="1" applyAlignment="1">
      <alignment horizontal="left" vertical="center" wrapText="1"/>
    </xf>
    <xf numFmtId="0" fontId="4" fillId="0" borderId="12" xfId="0" applyFont="1" applyBorder="1" applyAlignment="1">
      <alignment horizontal="left" vertical="center" wrapText="1"/>
    </xf>
    <xf numFmtId="4" fontId="41" fillId="0" borderId="12" xfId="7" applyNumberFormat="1" applyFont="1" applyFill="1" applyBorder="1" applyAlignment="1">
      <alignment horizontal="center" wrapText="1"/>
    </xf>
    <xf numFmtId="0" fontId="62" fillId="0" borderId="12" xfId="0" applyFont="1" applyBorder="1" applyAlignment="1">
      <alignment horizontal="left" vertical="center" wrapText="1"/>
    </xf>
    <xf numFmtId="2" fontId="41" fillId="0" borderId="12" xfId="5" applyNumberFormat="1" applyFont="1" applyBorder="1" applyAlignment="1">
      <alignment horizontal="center"/>
    </xf>
    <xf numFmtId="2" fontId="41" fillId="0" borderId="12" xfId="7" applyNumberFormat="1" applyFont="1" applyFill="1" applyBorder="1" applyAlignment="1">
      <alignment horizontal="center" wrapText="1"/>
    </xf>
    <xf numFmtId="173" fontId="41" fillId="0" borderId="12" xfId="1" applyNumberFormat="1" applyFont="1" applyBorder="1" applyAlignment="1">
      <alignment horizontal="center"/>
    </xf>
    <xf numFmtId="0" fontId="41" fillId="0" borderId="12" xfId="1" applyFont="1" applyBorder="1" applyAlignment="1">
      <alignment horizontal="left" vertical="center" wrapText="1"/>
    </xf>
    <xf numFmtId="0" fontId="41" fillId="0" borderId="12" xfId="3" applyFont="1" applyBorder="1" applyAlignment="1">
      <alignment horizontal="left" vertical="center" wrapText="1"/>
    </xf>
    <xf numFmtId="49" fontId="41" fillId="2" borderId="12" xfId="0" applyNumberFormat="1" applyFont="1" applyFill="1" applyBorder="1" applyAlignment="1">
      <alignment horizontal="center"/>
    </xf>
    <xf numFmtId="0" fontId="41" fillId="2" borderId="12" xfId="0" applyFont="1" applyFill="1" applyBorder="1" applyAlignment="1">
      <alignment horizontal="center"/>
    </xf>
    <xf numFmtId="2" fontId="41" fillId="2" borderId="12" xfId="5" applyNumberFormat="1" applyFont="1" applyFill="1" applyBorder="1" applyAlignment="1">
      <alignment horizontal="center"/>
    </xf>
    <xf numFmtId="49" fontId="61" fillId="0" borderId="12" xfId="0" applyNumberFormat="1" applyFont="1" applyBorder="1" applyAlignment="1">
      <alignment horizontal="center" vertical="center" wrapText="1"/>
    </xf>
    <xf numFmtId="4" fontId="41" fillId="0" borderId="12" xfId="0" applyNumberFormat="1" applyFont="1" applyBorder="1" applyAlignment="1">
      <alignment horizontal="center" vertical="center" wrapText="1"/>
    </xf>
    <xf numFmtId="4" fontId="41" fillId="12" borderId="12" xfId="0" applyNumberFormat="1" applyFont="1" applyFill="1" applyBorder="1" applyAlignment="1">
      <alignment horizontal="center" vertical="center" wrapText="1"/>
    </xf>
    <xf numFmtId="4" fontId="63" fillId="0" borderId="12" xfId="0" applyNumberFormat="1" applyFont="1" applyBorder="1" applyAlignment="1">
      <alignment horizontal="center" vertical="center" wrapText="1"/>
    </xf>
    <xf numFmtId="2" fontId="41" fillId="12" borderId="12" xfId="0" applyNumberFormat="1" applyFont="1" applyFill="1" applyBorder="1" applyAlignment="1">
      <alignment horizontal="center" vertical="center"/>
    </xf>
    <xf numFmtId="2" fontId="41" fillId="0" borderId="19" xfId="0" applyNumberFormat="1" applyFont="1" applyBorder="1" applyAlignment="1">
      <alignment horizontal="center" vertical="center"/>
    </xf>
    <xf numFmtId="2" fontId="41" fillId="0" borderId="12" xfId="0" applyNumberFormat="1" applyFont="1" applyBorder="1" applyAlignment="1">
      <alignment horizontal="center" vertical="center"/>
    </xf>
    <xf numFmtId="49" fontId="41" fillId="0" borderId="12" xfId="0" applyNumberFormat="1" applyFont="1" applyBorder="1" applyAlignment="1">
      <alignment horizontal="center" vertical="center" wrapText="1"/>
    </xf>
    <xf numFmtId="2" fontId="41" fillId="0" borderId="12" xfId="0" applyNumberFormat="1" applyFont="1" applyBorder="1" applyAlignment="1">
      <alignment horizontal="center" vertical="center" wrapText="1"/>
    </xf>
    <xf numFmtId="0" fontId="4" fillId="0" borderId="12" xfId="0" applyFont="1" applyBorder="1" applyAlignment="1">
      <alignment horizontal="center"/>
    </xf>
    <xf numFmtId="2" fontId="53" fillId="0" borderId="12" xfId="0" applyNumberFormat="1" applyFont="1" applyBorder="1" applyAlignment="1">
      <alignment horizontal="center"/>
    </xf>
    <xf numFmtId="49" fontId="4" fillId="0" borderId="16" xfId="3" applyNumberFormat="1" applyFont="1" applyBorder="1" applyAlignment="1">
      <alignment horizontal="center" vertical="center"/>
    </xf>
    <xf numFmtId="2" fontId="4" fillId="0" borderId="16" xfId="0" applyNumberFormat="1" applyFont="1" applyBorder="1" applyAlignment="1">
      <alignment horizontal="center" vertical="center"/>
    </xf>
    <xf numFmtId="173" fontId="41" fillId="0" borderId="17" xfId="0" applyNumberFormat="1" applyFont="1" applyBorder="1" applyAlignment="1">
      <alignment wrapText="1"/>
    </xf>
    <xf numFmtId="0" fontId="41" fillId="0" borderId="17" xfId="0" applyFont="1" applyBorder="1" applyAlignment="1">
      <alignment horizontal="left" wrapText="1"/>
    </xf>
    <xf numFmtId="169" fontId="22" fillId="0" borderId="17" xfId="0" applyNumberFormat="1" applyFont="1" applyBorder="1" applyAlignment="1">
      <alignment horizontal="center" wrapText="1"/>
    </xf>
    <xf numFmtId="169" fontId="22" fillId="0" borderId="17" xfId="3" applyNumberFormat="1" applyFont="1" applyBorder="1" applyAlignment="1">
      <alignment horizontal="center" wrapText="1"/>
    </xf>
    <xf numFmtId="0" fontId="53" fillId="0" borderId="17" xfId="1" applyFont="1" applyBorder="1" applyAlignment="1">
      <alignment horizontal="left" vertical="center" wrapText="1"/>
    </xf>
    <xf numFmtId="0" fontId="41" fillId="0" borderId="21" xfId="0" applyFont="1" applyBorder="1" applyAlignment="1">
      <alignment horizontal="center" wrapText="1"/>
    </xf>
    <xf numFmtId="4" fontId="41" fillId="0" borderId="17" xfId="0" applyNumberFormat="1" applyFont="1" applyBorder="1" applyAlignment="1">
      <alignment horizontal="center" wrapText="1"/>
    </xf>
    <xf numFmtId="2" fontId="4" fillId="0" borderId="22" xfId="0" applyNumberFormat="1" applyFont="1" applyBorder="1" applyAlignment="1">
      <alignment horizontal="center"/>
    </xf>
    <xf numFmtId="2" fontId="41" fillId="0" borderId="21" xfId="0" applyNumberFormat="1" applyFont="1" applyBorder="1" applyAlignment="1">
      <alignment horizontal="center" wrapText="1"/>
    </xf>
    <xf numFmtId="49" fontId="77" fillId="0" borderId="17" xfId="0" applyNumberFormat="1" applyFont="1" applyBorder="1" applyAlignment="1">
      <alignment horizontal="center" vertical="center" wrapText="1"/>
    </xf>
    <xf numFmtId="0" fontId="77" fillId="0" borderId="17" xfId="0" applyFont="1" applyBorder="1" applyAlignment="1">
      <alignment horizontal="center" wrapText="1"/>
    </xf>
    <xf numFmtId="0" fontId="77" fillId="0" borderId="17" xfId="0" applyFont="1" applyBorder="1" applyAlignment="1">
      <alignment horizontal="left" vertical="center" wrapText="1"/>
    </xf>
    <xf numFmtId="2" fontId="77" fillId="0" borderId="17" xfId="0" applyNumberFormat="1" applyFont="1" applyBorder="1" applyAlignment="1">
      <alignment horizontal="center"/>
    </xf>
    <xf numFmtId="2" fontId="41" fillId="0" borderId="17" xfId="5" applyNumberFormat="1" applyFont="1" applyBorder="1" applyAlignment="1">
      <alignment horizontal="center" wrapText="1"/>
    </xf>
    <xf numFmtId="0" fontId="41" fillId="0" borderId="17" xfId="5" applyFont="1" applyBorder="1" applyAlignment="1">
      <alignment vertical="center" wrapText="1"/>
    </xf>
    <xf numFmtId="2" fontId="4" fillId="0" borderId="21" xfId="0" applyNumberFormat="1" applyFont="1" applyBorder="1" applyAlignment="1">
      <alignment horizontal="center"/>
    </xf>
    <xf numFmtId="0" fontId="53" fillId="0" borderId="17" xfId="0" applyFont="1" applyBorder="1" applyAlignment="1">
      <alignment horizontal="left" vertical="center" wrapText="1"/>
    </xf>
    <xf numFmtId="2" fontId="41" fillId="0" borderId="17" xfId="3" applyNumberFormat="1" applyFont="1" applyBorder="1" applyAlignment="1">
      <alignment horizontal="center"/>
    </xf>
    <xf numFmtId="2" fontId="41" fillId="0" borderId="22" xfId="0" applyNumberFormat="1" applyFont="1" applyBorder="1" applyAlignment="1">
      <alignment horizontal="center"/>
    </xf>
    <xf numFmtId="0" fontId="62" fillId="0" borderId="17" xfId="3" applyFont="1" applyBorder="1" applyAlignment="1">
      <alignment horizontal="center" vertical="center" wrapText="1"/>
    </xf>
    <xf numFmtId="49" fontId="79" fillId="0" borderId="17" xfId="0" applyNumberFormat="1" applyFont="1" applyBorder="1" applyAlignment="1">
      <alignment horizontal="center" vertical="center" wrapText="1"/>
    </xf>
    <xf numFmtId="0" fontId="79" fillId="0" borderId="17" xfId="0" applyFont="1" applyBorder="1" applyAlignment="1">
      <alignment horizontal="center" wrapText="1"/>
    </xf>
    <xf numFmtId="0" fontId="79" fillId="0" borderId="17" xfId="0" applyFont="1" applyBorder="1" applyAlignment="1">
      <alignment horizontal="left" vertical="center" wrapText="1"/>
    </xf>
    <xf numFmtId="169" fontId="79" fillId="0" borderId="17" xfId="0" applyNumberFormat="1" applyFont="1" applyBorder="1" applyAlignment="1">
      <alignment horizontal="center" wrapText="1"/>
    </xf>
    <xf numFmtId="2" fontId="79" fillId="0" borderId="17" xfId="0" applyNumberFormat="1" applyFont="1" applyBorder="1" applyAlignment="1">
      <alignment horizontal="center"/>
    </xf>
    <xf numFmtId="169" fontId="22" fillId="0" borderId="17" xfId="0" applyNumberFormat="1" applyFont="1" applyBorder="1" applyAlignment="1">
      <alignment horizontal="center"/>
    </xf>
    <xf numFmtId="49" fontId="78" fillId="0" borderId="17" xfId="0" applyNumberFormat="1" applyFont="1" applyBorder="1" applyAlignment="1">
      <alignment horizontal="center" vertical="center" wrapText="1"/>
    </xf>
    <xf numFmtId="0" fontId="78" fillId="0" borderId="17" xfId="0" applyFont="1" applyBorder="1" applyAlignment="1">
      <alignment horizontal="center" wrapText="1"/>
    </xf>
    <xf numFmtId="0" fontId="78" fillId="0" borderId="17" xfId="0" applyFont="1" applyBorder="1" applyAlignment="1">
      <alignment horizontal="left" vertical="center" wrapText="1"/>
    </xf>
    <xf numFmtId="169" fontId="78" fillId="0" borderId="17" xfId="0" applyNumberFormat="1" applyFont="1" applyBorder="1" applyAlignment="1">
      <alignment horizontal="center" wrapText="1"/>
    </xf>
    <xf numFmtId="2" fontId="78" fillId="0" borderId="17" xfId="0" applyNumberFormat="1" applyFont="1" applyBorder="1" applyAlignment="1">
      <alignment horizontal="center"/>
    </xf>
    <xf numFmtId="49" fontId="84" fillId="0" borderId="17" xfId="0" applyNumberFormat="1" applyFont="1" applyBorder="1" applyAlignment="1">
      <alignment horizontal="center" vertical="center" wrapText="1"/>
    </xf>
    <xf numFmtId="0" fontId="84" fillId="0" borderId="17" xfId="0" applyFont="1" applyBorder="1" applyAlignment="1">
      <alignment horizontal="center" wrapText="1"/>
    </xf>
    <xf numFmtId="0" fontId="84" fillId="0" borderId="17" xfId="0" applyFont="1" applyBorder="1" applyAlignment="1">
      <alignment horizontal="left" vertical="center" wrapText="1"/>
    </xf>
    <xf numFmtId="169" fontId="84" fillId="0" borderId="17" xfId="0" applyNumberFormat="1" applyFont="1" applyBorder="1" applyAlignment="1">
      <alignment horizontal="center" wrapText="1"/>
    </xf>
    <xf numFmtId="2" fontId="84" fillId="0" borderId="17" xfId="0" applyNumberFormat="1" applyFont="1" applyBorder="1" applyAlignment="1">
      <alignment horizontal="center"/>
    </xf>
    <xf numFmtId="0" fontId="65" fillId="0" borderId="17" xfId="0" applyFont="1" applyBorder="1" applyAlignment="1">
      <alignment horizontal="left" vertical="center" wrapText="1"/>
    </xf>
    <xf numFmtId="2" fontId="4" fillId="0" borderId="22" xfId="0" applyNumberFormat="1" applyFont="1" applyBorder="1" applyAlignment="1">
      <alignment horizontal="center" wrapText="1"/>
    </xf>
    <xf numFmtId="0" fontId="4" fillId="2" borderId="17" xfId="0" applyFont="1" applyFill="1" applyBorder="1" applyAlignment="1">
      <alignment horizontal="left" vertical="center" wrapText="1"/>
    </xf>
    <xf numFmtId="0" fontId="41" fillId="0" borderId="17" xfId="1" applyFont="1" applyBorder="1" applyAlignment="1">
      <alignment horizontal="center" wrapText="1"/>
    </xf>
    <xf numFmtId="2" fontId="4" fillId="0" borderId="21" xfId="0" applyNumberFormat="1" applyFont="1" applyBorder="1" applyAlignment="1">
      <alignment horizontal="center" wrapText="1"/>
    </xf>
    <xf numFmtId="0" fontId="61" fillId="0" borderId="17" xfId="1" applyFont="1" applyBorder="1" applyAlignment="1">
      <alignment horizontal="left" vertical="center" wrapText="1"/>
    </xf>
    <xf numFmtId="0" fontId="65" fillId="0" borderId="17" xfId="0" applyFont="1" applyBorder="1" applyAlignment="1">
      <alignment horizontal="left" wrapText="1"/>
    </xf>
    <xf numFmtId="0" fontId="53" fillId="0" borderId="17" xfId="0" applyFont="1" applyBorder="1" applyAlignment="1">
      <alignment horizontal="center"/>
    </xf>
    <xf numFmtId="2" fontId="41" fillId="0" borderId="22" xfId="5" applyNumberFormat="1" applyFont="1" applyBorder="1" applyAlignment="1">
      <alignment horizontal="center"/>
    </xf>
    <xf numFmtId="4" fontId="41" fillId="0" borderId="22" xfId="7" applyNumberFormat="1" applyFont="1" applyFill="1" applyBorder="1" applyAlignment="1" applyProtection="1">
      <alignment horizontal="center"/>
    </xf>
    <xf numFmtId="0" fontId="4" fillId="0" borderId="17" xfId="3" applyFont="1" applyBorder="1" applyAlignment="1">
      <alignment horizontal="left" vertical="center" wrapText="1"/>
    </xf>
    <xf numFmtId="4" fontId="41" fillId="0" borderId="22" xfId="5" applyNumberFormat="1" applyFont="1" applyBorder="1" applyAlignment="1">
      <alignment horizontal="center"/>
    </xf>
    <xf numFmtId="0" fontId="75" fillId="0" borderId="17" xfId="1" applyFont="1" applyBorder="1" applyAlignment="1">
      <alignment horizontal="left" vertical="center" wrapText="1"/>
    </xf>
    <xf numFmtId="0" fontId="61" fillId="0" borderId="17" xfId="0" applyFont="1" applyBorder="1" applyAlignment="1">
      <alignment horizontal="center" vertical="center" wrapText="1"/>
    </xf>
    <xf numFmtId="0" fontId="4" fillId="0" borderId="17" xfId="0" applyFont="1" applyBorder="1" applyAlignment="1">
      <alignment horizontal="left" wrapText="1"/>
    </xf>
    <xf numFmtId="0" fontId="4" fillId="0" borderId="17" xfId="1" applyFont="1" applyBorder="1" applyAlignment="1">
      <alignment horizontal="left" vertical="center" wrapText="1"/>
    </xf>
    <xf numFmtId="0" fontId="41" fillId="0" borderId="17" xfId="5" applyFont="1" applyBorder="1" applyAlignment="1">
      <alignment horizontal="center" vertical="center" wrapText="1"/>
    </xf>
    <xf numFmtId="2" fontId="41" fillId="0" borderId="22" xfId="0" applyNumberFormat="1" applyFont="1" applyBorder="1" applyAlignment="1">
      <alignment horizontal="center" wrapText="1"/>
    </xf>
    <xf numFmtId="169" fontId="22" fillId="0" borderId="22" xfId="3" applyNumberFormat="1" applyFont="1" applyBorder="1" applyAlignment="1">
      <alignment horizontal="center" wrapText="1"/>
    </xf>
    <xf numFmtId="2" fontId="53" fillId="0" borderId="17" xfId="0" applyNumberFormat="1" applyFont="1" applyBorder="1" applyAlignment="1">
      <alignment horizontal="center" wrapText="1"/>
    </xf>
    <xf numFmtId="0" fontId="62" fillId="0" borderId="17" xfId="0" applyFont="1" applyBorder="1" applyAlignment="1">
      <alignment horizontal="center" wrapText="1"/>
    </xf>
    <xf numFmtId="2" fontId="4" fillId="0" borderId="16" xfId="3" applyNumberFormat="1" applyFont="1" applyBorder="1" applyAlignment="1">
      <alignment horizontal="center" wrapText="1"/>
    </xf>
    <xf numFmtId="2" fontId="4" fillId="0" borderId="18" xfId="0" applyNumberFormat="1" applyFont="1" applyBorder="1" applyAlignment="1">
      <alignment horizontal="center" vertical="center" wrapText="1"/>
    </xf>
    <xf numFmtId="49" fontId="54" fillId="0" borderId="16" xfId="0" applyNumberFormat="1" applyFont="1" applyBorder="1" applyAlignment="1">
      <alignment horizontal="center"/>
    </xf>
    <xf numFmtId="0" fontId="54" fillId="0" borderId="16" xfId="100" applyFont="1" applyBorder="1" applyAlignment="1">
      <alignment horizontal="center" vertical="center" wrapText="1" shrinkToFit="1"/>
    </xf>
    <xf numFmtId="0" fontId="46" fillId="0" borderId="16" xfId="3" applyFont="1" applyBorder="1" applyAlignment="1">
      <alignment horizontal="center" vertical="center"/>
    </xf>
    <xf numFmtId="0" fontId="46" fillId="0" borderId="16" xfId="0" applyFont="1" applyBorder="1" applyAlignment="1">
      <alignment horizontal="center" textRotation="90"/>
    </xf>
    <xf numFmtId="0" fontId="46" fillId="0" borderId="16" xfId="0" applyFont="1" applyBorder="1"/>
    <xf numFmtId="49" fontId="46" fillId="0" borderId="16" xfId="3" applyNumberFormat="1" applyFont="1" applyBorder="1" applyAlignment="1">
      <alignment horizontal="center"/>
    </xf>
    <xf numFmtId="0" fontId="46" fillId="0" borderId="16" xfId="0" applyFont="1" applyBorder="1" applyAlignment="1">
      <alignment horizontal="left" vertical="center" wrapText="1"/>
    </xf>
    <xf numFmtId="0" fontId="46" fillId="0" borderId="16" xfId="3" applyFont="1" applyBorder="1" applyAlignment="1">
      <alignment horizontal="center"/>
    </xf>
    <xf numFmtId="2" fontId="46" fillId="0" borderId="16" xfId="5" applyNumberFormat="1" applyFont="1" applyBorder="1" applyAlignment="1">
      <alignment horizontal="center"/>
    </xf>
    <xf numFmtId="2" fontId="46" fillId="0" borderId="16" xfId="0" applyNumberFormat="1" applyFont="1" applyBorder="1" applyAlignment="1">
      <alignment horizontal="center" wrapText="1"/>
    </xf>
    <xf numFmtId="2" fontId="46" fillId="0" borderId="16" xfId="7" applyNumberFormat="1" applyFont="1" applyFill="1" applyBorder="1" applyAlignment="1" applyProtection="1">
      <alignment horizontal="center"/>
    </xf>
    <xf numFmtId="4" fontId="46" fillId="0" borderId="16" xfId="7" applyNumberFormat="1" applyFont="1" applyFill="1" applyBorder="1" applyAlignment="1" applyProtection="1">
      <alignment horizontal="center"/>
    </xf>
    <xf numFmtId="2" fontId="46" fillId="0" borderId="16" xfId="0" applyNumberFormat="1" applyFont="1" applyBorder="1" applyAlignment="1">
      <alignment horizontal="center"/>
    </xf>
    <xf numFmtId="0" fontId="46" fillId="0" borderId="16" xfId="3" applyFont="1" applyBorder="1" applyAlignment="1">
      <alignment horizontal="center" wrapText="1"/>
    </xf>
    <xf numFmtId="49" fontId="46" fillId="0" borderId="23" xfId="3" applyNumberFormat="1" applyFont="1" applyBorder="1" applyAlignment="1">
      <alignment horizontal="center"/>
    </xf>
    <xf numFmtId="0" fontId="46" fillId="0" borderId="23" xfId="0" applyFont="1" applyBorder="1" applyAlignment="1">
      <alignment horizontal="left" vertical="center" wrapText="1"/>
    </xf>
    <xf numFmtId="0" fontId="46" fillId="0" borderId="23" xfId="3" applyFont="1" applyBorder="1" applyAlignment="1">
      <alignment horizontal="center" wrapText="1"/>
    </xf>
    <xf numFmtId="4" fontId="46" fillId="0" borderId="23" xfId="7" applyNumberFormat="1" applyFont="1" applyFill="1" applyBorder="1" applyAlignment="1" applyProtection="1">
      <alignment horizontal="center"/>
    </xf>
    <xf numFmtId="2" fontId="46" fillId="0" borderId="23" xfId="0" applyNumberFormat="1" applyFont="1" applyBorder="1" applyAlignment="1">
      <alignment horizontal="center"/>
    </xf>
    <xf numFmtId="2" fontId="46" fillId="0" borderId="23" xfId="0" applyNumberFormat="1" applyFont="1" applyBorder="1" applyAlignment="1">
      <alignment horizontal="center" wrapText="1"/>
    </xf>
    <xf numFmtId="49" fontId="46" fillId="2" borderId="23" xfId="3" applyNumberFormat="1" applyFont="1" applyFill="1" applyBorder="1" applyAlignment="1">
      <alignment horizontal="center"/>
    </xf>
    <xf numFmtId="0" fontId="46" fillId="2" borderId="23" xfId="0" applyFont="1" applyFill="1" applyBorder="1" applyAlignment="1">
      <alignment horizontal="left" vertical="center" wrapText="1"/>
    </xf>
    <xf numFmtId="2" fontId="46" fillId="0" borderId="23" xfId="7" applyNumberFormat="1" applyFont="1" applyFill="1" applyBorder="1" applyAlignment="1" applyProtection="1">
      <alignment horizontal="center"/>
    </xf>
    <xf numFmtId="0" fontId="46" fillId="0" borderId="24" xfId="3" applyFont="1" applyBorder="1" applyAlignment="1">
      <alignment horizontal="center" wrapText="1"/>
    </xf>
    <xf numFmtId="2" fontId="46" fillId="0" borderId="24" xfId="7" applyNumberFormat="1" applyFont="1" applyFill="1" applyBorder="1" applyAlignment="1" applyProtection="1">
      <alignment horizontal="center"/>
    </xf>
    <xf numFmtId="2" fontId="46" fillId="0" borderId="24" xfId="0" applyNumberFormat="1" applyFont="1" applyBorder="1" applyAlignment="1">
      <alignment horizontal="center" wrapText="1"/>
    </xf>
    <xf numFmtId="0" fontId="54" fillId="0" borderId="25" xfId="100" applyFont="1" applyBorder="1" applyAlignment="1">
      <alignment horizontal="center" vertical="center" wrapText="1" shrinkToFit="1"/>
    </xf>
    <xf numFmtId="0" fontId="46" fillId="0" borderId="24" xfId="3" applyFont="1" applyBorder="1" applyAlignment="1">
      <alignment horizontal="center"/>
    </xf>
    <xf numFmtId="4" fontId="46" fillId="0" borderId="24" xfId="7" applyNumberFormat="1" applyFont="1" applyFill="1" applyBorder="1" applyAlignment="1" applyProtection="1">
      <alignment horizontal="center"/>
    </xf>
    <xf numFmtId="2" fontId="46" fillId="0" borderId="24" xfId="0" applyNumberFormat="1" applyFont="1" applyBorder="1" applyAlignment="1">
      <alignment horizontal="center"/>
    </xf>
    <xf numFmtId="49" fontId="46" fillId="0" borderId="24" xfId="3" applyNumberFormat="1" applyFont="1" applyBorder="1" applyAlignment="1">
      <alignment horizontal="center"/>
    </xf>
    <xf numFmtId="0" fontId="46" fillId="0" borderId="24" xfId="0" applyFont="1" applyBorder="1" applyAlignment="1">
      <alignment horizontal="left" vertical="center" wrapText="1"/>
    </xf>
    <xf numFmtId="49" fontId="49" fillId="0" borderId="24" xfId="0" applyNumberFormat="1" applyFont="1" applyBorder="1" applyAlignment="1">
      <alignment horizontal="center"/>
    </xf>
    <xf numFmtId="0" fontId="46" fillId="0" borderId="24" xfId="0" applyFont="1" applyBorder="1" applyAlignment="1">
      <alignment horizontal="center" wrapText="1"/>
    </xf>
    <xf numFmtId="0" fontId="49" fillId="0" borderId="24" xfId="0" applyFont="1" applyBorder="1" applyAlignment="1">
      <alignment vertical="center" wrapText="1"/>
    </xf>
    <xf numFmtId="0" fontId="49" fillId="0" borderId="24" xfId="0" applyFont="1" applyBorder="1" applyAlignment="1">
      <alignment horizontal="center"/>
    </xf>
    <xf numFmtId="4" fontId="49" fillId="0" borderId="26" xfId="7" applyNumberFormat="1" applyFont="1" applyFill="1" applyBorder="1" applyAlignment="1" applyProtection="1">
      <alignment horizontal="center"/>
    </xf>
    <xf numFmtId="0" fontId="46" fillId="2" borderId="24" xfId="0" applyFont="1" applyFill="1" applyBorder="1" applyAlignment="1">
      <alignment horizontal="left" vertical="center" wrapText="1"/>
    </xf>
    <xf numFmtId="0" fontId="49" fillId="0" borderId="24" xfId="0" applyFont="1" applyBorder="1" applyAlignment="1">
      <alignment horizontal="left" vertical="center" wrapText="1"/>
    </xf>
    <xf numFmtId="2" fontId="49" fillId="0" borderId="26" xfId="0" applyNumberFormat="1" applyFont="1" applyBorder="1" applyAlignment="1">
      <alignment horizontal="center"/>
    </xf>
    <xf numFmtId="0" fontId="59" fillId="0" borderId="24" xfId="0" applyFont="1" applyBorder="1"/>
    <xf numFmtId="0" fontId="46" fillId="0" borderId="27" xfId="0" applyFont="1" applyBorder="1" applyAlignment="1">
      <alignment horizontal="left" vertical="center" wrapText="1"/>
    </xf>
    <xf numFmtId="49" fontId="48" fillId="0" borderId="18" xfId="0" applyNumberFormat="1" applyFont="1" applyBorder="1" applyAlignment="1">
      <alignment horizontal="center" vertical="center" wrapText="1"/>
    </xf>
    <xf numFmtId="169" fontId="56" fillId="0" borderId="18" xfId="3" applyNumberFormat="1" applyFont="1" applyBorder="1" applyAlignment="1">
      <alignment horizontal="center" wrapText="1"/>
    </xf>
    <xf numFmtId="0" fontId="46" fillId="0" borderId="18" xfId="0" applyFont="1" applyBorder="1" applyAlignment="1">
      <alignment horizontal="center" wrapText="1"/>
    </xf>
    <xf numFmtId="49" fontId="54" fillId="0" borderId="25" xfId="0" applyNumberFormat="1" applyFont="1" applyBorder="1" applyAlignment="1">
      <alignment horizontal="center"/>
    </xf>
    <xf numFmtId="49" fontId="46" fillId="0" borderId="25" xfId="3" applyNumberFormat="1" applyFont="1" applyBorder="1" applyAlignment="1">
      <alignment horizontal="center" vertical="center"/>
    </xf>
    <xf numFmtId="49" fontId="46" fillId="0" borderId="28" xfId="3" applyNumberFormat="1" applyFont="1" applyBorder="1" applyAlignment="1">
      <alignment horizontal="center" vertical="center"/>
    </xf>
    <xf numFmtId="0" fontId="49" fillId="0" borderId="24" xfId="0" applyFont="1" applyBorder="1" applyAlignment="1">
      <alignment horizontal="center" wrapText="1"/>
    </xf>
    <xf numFmtId="169" fontId="56" fillId="0" borderId="24" xfId="0" applyNumberFormat="1" applyFont="1" applyBorder="1" applyAlignment="1">
      <alignment horizontal="center" wrapText="1"/>
    </xf>
    <xf numFmtId="0" fontId="46" fillId="2" borderId="24" xfId="8" applyNumberFormat="1" applyFont="1" applyFill="1" applyBorder="1" applyAlignment="1">
      <alignment horizontal="left" vertical="center" wrapText="1"/>
    </xf>
    <xf numFmtId="0" fontId="49" fillId="2" borderId="24" xfId="0" applyFont="1" applyFill="1" applyBorder="1" applyAlignment="1">
      <alignment horizontal="center"/>
    </xf>
    <xf numFmtId="49" fontId="46" fillId="0" borderId="24" xfId="3" applyNumberFormat="1" applyFont="1" applyBorder="1" applyAlignment="1">
      <alignment horizontal="center" vertical="center"/>
    </xf>
    <xf numFmtId="0" fontId="49" fillId="0" borderId="29" xfId="0" applyFont="1" applyBorder="1" applyAlignment="1">
      <alignment horizontal="center" vertical="center"/>
    </xf>
    <xf numFmtId="4" fontId="46" fillId="0" borderId="29" xfId="7" applyNumberFormat="1" applyFont="1" applyFill="1" applyBorder="1" applyAlignment="1" applyProtection="1">
      <alignment horizontal="center"/>
    </xf>
    <xf numFmtId="2" fontId="46" fillId="0" borderId="29" xfId="0" applyNumberFormat="1" applyFont="1" applyBorder="1" applyAlignment="1">
      <alignment horizontal="center"/>
    </xf>
    <xf numFmtId="2" fontId="46" fillId="0" borderId="29" xfId="0" applyNumberFormat="1" applyFont="1" applyBorder="1" applyAlignment="1">
      <alignment horizontal="center" vertical="center" wrapText="1"/>
    </xf>
    <xf numFmtId="2" fontId="46" fillId="0" borderId="21" xfId="0" applyNumberFormat="1" applyFont="1" applyBorder="1" applyAlignment="1">
      <alignment horizontal="center"/>
    </xf>
    <xf numFmtId="0" fontId="49" fillId="2" borderId="24" xfId="0" applyFont="1" applyFill="1" applyBorder="1" applyAlignment="1">
      <alignment horizontal="left" vertical="center" wrapText="1"/>
    </xf>
    <xf numFmtId="2" fontId="54" fillId="0" borderId="24" xfId="0" applyNumberFormat="1" applyFont="1" applyBorder="1" applyAlignment="1">
      <alignment horizontal="center"/>
    </xf>
    <xf numFmtId="0" fontId="54" fillId="0" borderId="24" xfId="0" applyFont="1" applyBorder="1" applyAlignment="1">
      <alignment horizontal="center" vertical="center" wrapText="1"/>
    </xf>
    <xf numFmtId="0" fontId="54" fillId="0" borderId="24" xfId="0" applyFont="1" applyBorder="1" applyAlignment="1">
      <alignment horizontal="center" textRotation="90"/>
    </xf>
    <xf numFmtId="0" fontId="48" fillId="0" borderId="24" xfId="0" applyFont="1" applyBorder="1" applyAlignment="1">
      <alignment horizontal="center" textRotation="90" wrapText="1"/>
    </xf>
    <xf numFmtId="0" fontId="48" fillId="0" borderId="24" xfId="0" applyFont="1" applyBorder="1" applyAlignment="1">
      <alignment horizontal="center" textRotation="90"/>
    </xf>
    <xf numFmtId="0" fontId="48" fillId="0" borderId="24" xfId="0" applyFont="1" applyBorder="1" applyAlignment="1">
      <alignment horizontal="center" vertical="center" wrapText="1"/>
    </xf>
    <xf numFmtId="49" fontId="48" fillId="0" borderId="24" xfId="0" applyNumberFormat="1" applyFont="1" applyBorder="1" applyAlignment="1">
      <alignment horizontal="center" vertical="center" wrapText="1"/>
    </xf>
    <xf numFmtId="0" fontId="54" fillId="0" borderId="24" xfId="3" applyFont="1" applyBorder="1" applyAlignment="1">
      <alignment horizontal="center" vertical="center" wrapText="1"/>
    </xf>
    <xf numFmtId="2" fontId="49" fillId="0" borderId="24" xfId="0" applyNumberFormat="1" applyFont="1" applyBorder="1" applyAlignment="1">
      <alignment horizontal="center" wrapText="1"/>
    </xf>
    <xf numFmtId="2" fontId="49" fillId="0" borderId="21" xfId="0" applyNumberFormat="1" applyFont="1" applyBorder="1" applyAlignment="1">
      <alignment horizontal="center"/>
    </xf>
    <xf numFmtId="49" fontId="49" fillId="0" borderId="24" xfId="0" applyNumberFormat="1" applyFont="1" applyBorder="1" applyAlignment="1">
      <alignment horizontal="center" vertical="center" wrapText="1"/>
    </xf>
    <xf numFmtId="2" fontId="49" fillId="0" borderId="24" xfId="0" applyNumberFormat="1" applyFont="1" applyBorder="1" applyAlignment="1">
      <alignment horizontal="center" vertical="center"/>
    </xf>
    <xf numFmtId="0" fontId="46" fillId="0" borderId="24" xfId="0" applyFont="1" applyBorder="1"/>
    <xf numFmtId="0" fontId="49" fillId="0" borderId="24" xfId="0" applyFont="1" applyBorder="1" applyAlignment="1">
      <alignment horizontal="center" vertical="center"/>
    </xf>
    <xf numFmtId="0" fontId="9" fillId="0" borderId="24" xfId="0" applyFont="1" applyBorder="1" applyAlignment="1">
      <alignment horizontal="center" vertical="center" wrapText="1"/>
    </xf>
    <xf numFmtId="0" fontId="9" fillId="0" borderId="24" xfId="0" applyFont="1" applyBorder="1" applyAlignment="1">
      <alignment horizontal="center" textRotation="90"/>
    </xf>
    <xf numFmtId="0" fontId="5" fillId="0" borderId="24" xfId="0" applyFont="1" applyBorder="1" applyAlignment="1">
      <alignment horizontal="center" textRotation="90" wrapText="1"/>
    </xf>
    <xf numFmtId="0" fontId="23" fillId="0" borderId="24" xfId="0" applyFont="1" applyBorder="1" applyAlignment="1">
      <alignment horizontal="center" textRotation="90"/>
    </xf>
    <xf numFmtId="0" fontId="23" fillId="0" borderId="24" xfId="0" applyFont="1" applyBorder="1" applyAlignment="1">
      <alignment horizontal="center" vertical="center" wrapText="1"/>
    </xf>
    <xf numFmtId="49" fontId="5" fillId="0" borderId="24" xfId="0" applyNumberFormat="1" applyFont="1" applyBorder="1" applyAlignment="1">
      <alignment horizontal="center" vertical="center" wrapText="1"/>
    </xf>
    <xf numFmtId="0" fontId="7" fillId="0" borderId="24" xfId="0" applyFont="1" applyBorder="1" applyAlignment="1">
      <alignment horizontal="center" wrapText="1"/>
    </xf>
    <xf numFmtId="0" fontId="9" fillId="0" borderId="24" xfId="3" applyFont="1" applyBorder="1" applyAlignment="1">
      <alignment horizontal="center" vertical="center" wrapText="1"/>
    </xf>
    <xf numFmtId="2" fontId="7" fillId="0" borderId="24" xfId="0" applyNumberFormat="1" applyFont="1" applyBorder="1" applyAlignment="1">
      <alignment horizontal="center" wrapText="1"/>
    </xf>
    <xf numFmtId="2" fontId="7" fillId="0" borderId="21" xfId="0" applyNumberFormat="1" applyFont="1" applyBorder="1" applyAlignment="1">
      <alignment horizontal="center"/>
    </xf>
    <xf numFmtId="2" fontId="6" fillId="0" borderId="24" xfId="0" applyNumberFormat="1" applyFont="1" applyBorder="1" applyAlignment="1">
      <alignment horizontal="center" wrapText="1"/>
    </xf>
    <xf numFmtId="49" fontId="7" fillId="0" borderId="24" xfId="0" applyNumberFormat="1" applyFont="1" applyBorder="1" applyAlignment="1">
      <alignment horizontal="center" vertical="center" wrapText="1"/>
    </xf>
    <xf numFmtId="0" fontId="7" fillId="0" borderId="24" xfId="0" applyFont="1" applyBorder="1" applyAlignment="1">
      <alignment horizontal="left" vertical="center" wrapText="1"/>
    </xf>
    <xf numFmtId="2" fontId="7" fillId="0" borderId="24" xfId="0" applyNumberFormat="1" applyFont="1" applyBorder="1" applyAlignment="1">
      <alignment horizontal="center" vertical="center"/>
    </xf>
    <xf numFmtId="0" fontId="6" fillId="0" borderId="24" xfId="0" applyFont="1" applyBorder="1"/>
    <xf numFmtId="0" fontId="7" fillId="0" borderId="24" xfId="0" applyFont="1" applyBorder="1" applyAlignment="1">
      <alignment horizontal="center" vertical="center"/>
    </xf>
    <xf numFmtId="2" fontId="6" fillId="0" borderId="24" xfId="0" applyNumberFormat="1" applyFont="1" applyBorder="1" applyAlignment="1">
      <alignment horizontal="center"/>
    </xf>
    <xf numFmtId="2" fontId="9" fillId="0" borderId="24" xfId="0" applyNumberFormat="1" applyFont="1" applyBorder="1" applyAlignment="1">
      <alignment horizontal="center"/>
    </xf>
    <xf numFmtId="49" fontId="48" fillId="0" borderId="24" xfId="0" applyNumberFormat="1" applyFont="1" applyBorder="1" applyAlignment="1">
      <alignment horizontal="center"/>
    </xf>
    <xf numFmtId="0" fontId="46" fillId="0" borderId="24" xfId="3" applyFont="1" applyBorder="1" applyAlignment="1">
      <alignment horizontal="center" vertical="center" wrapText="1"/>
    </xf>
    <xf numFmtId="49" fontId="48" fillId="0" borderId="24" xfId="0" applyNumberFormat="1" applyFont="1" applyBorder="1"/>
    <xf numFmtId="2" fontId="52" fillId="0" borderId="24" xfId="0" applyNumberFormat="1" applyFont="1" applyBorder="1" applyAlignment="1">
      <alignment horizontal="center" vertical="center"/>
    </xf>
    <xf numFmtId="2" fontId="52" fillId="0" borderId="24" xfId="10" applyNumberFormat="1" applyFont="1" applyBorder="1" applyAlignment="1">
      <alignment horizontal="center" vertical="center" wrapText="1"/>
    </xf>
    <xf numFmtId="0" fontId="49" fillId="0" borderId="24" xfId="3" applyFont="1" applyBorder="1" applyAlignment="1">
      <alignment horizontal="center" wrapText="1"/>
    </xf>
    <xf numFmtId="165" fontId="49" fillId="0" borderId="24" xfId="0" applyNumberFormat="1" applyFont="1" applyBorder="1" applyAlignment="1">
      <alignment horizontal="center"/>
    </xf>
    <xf numFmtId="2" fontId="49" fillId="0" borderId="24" xfId="15" applyNumberFormat="1" applyFont="1" applyBorder="1" applyAlignment="1">
      <alignment horizontal="center" vertical="center" wrapText="1"/>
    </xf>
    <xf numFmtId="2" fontId="49" fillId="0" borderId="24" xfId="0" applyNumberFormat="1" applyFont="1" applyBorder="1" applyAlignment="1">
      <alignment horizontal="center" vertical="center" wrapText="1"/>
    </xf>
    <xf numFmtId="2" fontId="49" fillId="0" borderId="24" xfId="0" applyNumberFormat="1" applyFont="1" applyBorder="1" applyAlignment="1">
      <alignment horizontal="center"/>
    </xf>
    <xf numFmtId="2" fontId="49" fillId="0" borderId="24" xfId="10" applyNumberFormat="1" applyFont="1" applyBorder="1" applyAlignment="1">
      <alignment horizontal="center" wrapText="1"/>
    </xf>
    <xf numFmtId="2" fontId="49" fillId="0" borderId="23" xfId="0" applyNumberFormat="1" applyFont="1" applyBorder="1" applyAlignment="1">
      <alignment horizontal="center" wrapText="1"/>
    </xf>
    <xf numFmtId="2" fontId="49" fillId="0" borderId="24" xfId="15" applyNumberFormat="1" applyFont="1" applyBorder="1" applyAlignment="1">
      <alignment horizontal="center" wrapText="1"/>
    </xf>
    <xf numFmtId="0" fontId="52" fillId="0" borderId="24" xfId="3" applyFont="1" applyBorder="1" applyAlignment="1">
      <alignment horizontal="center" wrapText="1"/>
    </xf>
    <xf numFmtId="49" fontId="69" fillId="0" borderId="24" xfId="0" applyNumberFormat="1" applyFont="1" applyBorder="1"/>
    <xf numFmtId="2" fontId="52" fillId="0" borderId="24" xfId="15" applyNumberFormat="1" applyFont="1" applyBorder="1" applyAlignment="1">
      <alignment horizontal="center" wrapText="1"/>
    </xf>
    <xf numFmtId="2" fontId="52" fillId="0" borderId="24" xfId="0" applyNumberFormat="1" applyFont="1" applyBorder="1" applyAlignment="1">
      <alignment horizontal="center" wrapText="1"/>
    </xf>
    <xf numFmtId="0" fontId="49" fillId="0" borderId="21" xfId="0" applyFont="1" applyBorder="1" applyAlignment="1">
      <alignment horizontal="left" vertical="center" wrapText="1"/>
    </xf>
    <xf numFmtId="49" fontId="49" fillId="2" borderId="24" xfId="0" applyNumberFormat="1" applyFont="1" applyFill="1" applyBorder="1" applyAlignment="1">
      <alignment horizontal="center"/>
    </xf>
    <xf numFmtId="2" fontId="49" fillId="2" borderId="24" xfId="0" applyNumberFormat="1" applyFont="1" applyFill="1" applyBorder="1" applyAlignment="1">
      <alignment horizontal="center"/>
    </xf>
    <xf numFmtId="2" fontId="49" fillId="2" borderId="24" xfId="15" applyNumberFormat="1" applyFont="1" applyFill="1" applyBorder="1" applyAlignment="1">
      <alignment horizontal="center" wrapText="1"/>
    </xf>
    <xf numFmtId="2" fontId="49" fillId="2" borderId="24" xfId="15" applyNumberFormat="1" applyFont="1" applyFill="1" applyBorder="1" applyAlignment="1">
      <alignment horizontal="center"/>
    </xf>
    <xf numFmtId="4" fontId="49" fillId="0" borderId="24" xfId="7" applyNumberFormat="1" applyFont="1" applyFill="1" applyBorder="1" applyAlignment="1">
      <alignment horizontal="center"/>
    </xf>
    <xf numFmtId="49" fontId="72" fillId="0" borderId="24" xfId="0" applyNumberFormat="1" applyFont="1" applyBorder="1" applyAlignment="1">
      <alignment horizontal="center"/>
    </xf>
    <xf numFmtId="0" fontId="72" fillId="0" borderId="24" xfId="3" applyFont="1" applyBorder="1" applyAlignment="1">
      <alignment horizontal="center" wrapText="1"/>
    </xf>
    <xf numFmtId="0" fontId="72" fillId="0" borderId="24" xfId="0" applyFont="1" applyBorder="1" applyAlignment="1">
      <alignment vertical="center" wrapText="1"/>
    </xf>
    <xf numFmtId="0" fontId="72" fillId="0" borderId="24" xfId="0" applyFont="1" applyBorder="1" applyAlignment="1">
      <alignment horizontal="center"/>
    </xf>
    <xf numFmtId="4" fontId="72" fillId="0" borderId="24" xfId="7" applyNumberFormat="1" applyFont="1" applyFill="1" applyBorder="1" applyAlignment="1">
      <alignment horizontal="center"/>
    </xf>
    <xf numFmtId="49" fontId="49" fillId="0" borderId="24" xfId="0" applyNumberFormat="1" applyFont="1" applyBorder="1" applyAlignment="1">
      <alignment horizontal="left" vertical="center" wrapText="1"/>
    </xf>
    <xf numFmtId="2" fontId="49" fillId="0" borderId="24" xfId="15" applyNumberFormat="1" applyFont="1" applyBorder="1" applyAlignment="1">
      <alignment horizontal="center"/>
    </xf>
    <xf numFmtId="0" fontId="49" fillId="0" borderId="18" xfId="0" applyFont="1" applyBorder="1" applyAlignment="1">
      <alignment wrapText="1"/>
    </xf>
    <xf numFmtId="49" fontId="85" fillId="2" borderId="12" xfId="0" applyNumberFormat="1" applyFont="1" applyFill="1" applyBorder="1" applyAlignment="1">
      <alignment horizontal="center" vertical="center" wrapText="1"/>
    </xf>
    <xf numFmtId="0" fontId="85" fillId="2" borderId="12" xfId="0" applyFont="1" applyFill="1" applyBorder="1" applyAlignment="1">
      <alignment horizontal="center" vertical="center" wrapText="1"/>
    </xf>
    <xf numFmtId="0" fontId="86" fillId="16" borderId="0" xfId="0" applyFont="1" applyFill="1" applyAlignment="1">
      <alignment wrapText="1"/>
    </xf>
    <xf numFmtId="2" fontId="85" fillId="2" borderId="12" xfId="0" applyNumberFormat="1" applyFont="1" applyFill="1" applyBorder="1" applyAlignment="1">
      <alignment horizontal="center" wrapText="1"/>
    </xf>
    <xf numFmtId="2" fontId="85" fillId="2" borderId="18" xfId="0" applyNumberFormat="1" applyFont="1" applyFill="1" applyBorder="1" applyAlignment="1">
      <alignment horizontal="center" wrapText="1"/>
    </xf>
    <xf numFmtId="0" fontId="1" fillId="0" borderId="12" xfId="0" applyFont="1" applyBorder="1" applyAlignment="1">
      <alignment horizontal="left"/>
    </xf>
    <xf numFmtId="0" fontId="49" fillId="0" borderId="0" xfId="0" applyFont="1" applyAlignment="1">
      <alignment horizontal="left" vertical="center" wrapText="1"/>
    </xf>
    <xf numFmtId="0" fontId="49" fillId="0" borderId="0" xfId="0" applyFont="1" applyAlignment="1">
      <alignment horizontal="left" wrapText="1"/>
    </xf>
    <xf numFmtId="0" fontId="1" fillId="0" borderId="0" xfId="0" applyFont="1" applyAlignment="1">
      <alignment horizontal="center"/>
    </xf>
    <xf numFmtId="0" fontId="1" fillId="0" borderId="0" xfId="0" applyFont="1" applyAlignment="1">
      <alignment horizontal="right"/>
    </xf>
    <xf numFmtId="0" fontId="48" fillId="0" borderId="0" xfId="0" applyFont="1" applyAlignment="1">
      <alignment horizontal="center"/>
    </xf>
    <xf numFmtId="0" fontId="62" fillId="0" borderId="0" xfId="0" applyFont="1" applyAlignment="1">
      <alignment horizontal="center"/>
    </xf>
    <xf numFmtId="0" fontId="49" fillId="0" borderId="0" xfId="0" applyFont="1" applyAlignment="1">
      <alignment horizontal="left"/>
    </xf>
    <xf numFmtId="0" fontId="46" fillId="0" borderId="18" xfId="0" applyFont="1" applyBorder="1" applyAlignment="1">
      <alignment horizontal="left" vertical="center" wrapText="1"/>
    </xf>
    <xf numFmtId="0" fontId="46" fillId="0" borderId="19" xfId="0" applyFont="1" applyBorder="1" applyAlignment="1">
      <alignment horizontal="left" vertical="center" wrapText="1"/>
    </xf>
    <xf numFmtId="0" fontId="45" fillId="0" borderId="0" xfId="0" applyFont="1" applyAlignment="1">
      <alignment horizontal="center"/>
    </xf>
    <xf numFmtId="0" fontId="45" fillId="0" borderId="0" xfId="0" applyFont="1" applyAlignment="1">
      <alignment horizontal="center" wrapText="1"/>
    </xf>
    <xf numFmtId="0" fontId="45" fillId="0" borderId="13" xfId="0" applyFont="1" applyBorder="1" applyAlignment="1">
      <alignment horizontal="center" vertical="center"/>
    </xf>
    <xf numFmtId="0" fontId="45" fillId="0" borderId="8" xfId="0" applyFont="1" applyBorder="1" applyAlignment="1">
      <alignment horizontal="center" vertical="center"/>
    </xf>
    <xf numFmtId="0" fontId="45" fillId="0" borderId="13" xfId="0" applyFont="1" applyBorder="1" applyAlignment="1">
      <alignment horizontal="center" vertical="center" wrapText="1"/>
    </xf>
    <xf numFmtId="0" fontId="45" fillId="0" borderId="8" xfId="0" applyFont="1" applyBorder="1" applyAlignment="1">
      <alignment horizontal="center" vertical="center" wrapText="1"/>
    </xf>
    <xf numFmtId="0" fontId="45" fillId="0" borderId="18" xfId="0" applyFont="1" applyBorder="1" applyAlignment="1">
      <alignment horizontal="center" vertical="center"/>
    </xf>
    <xf numFmtId="0" fontId="45" fillId="0" borderId="20" xfId="0" applyFont="1" applyBorder="1" applyAlignment="1">
      <alignment horizontal="center" vertical="center"/>
    </xf>
    <xf numFmtId="0" fontId="45" fillId="0" borderId="19" xfId="0" applyFont="1" applyBorder="1" applyAlignment="1">
      <alignment horizontal="center" vertical="center"/>
    </xf>
    <xf numFmtId="0" fontId="45" fillId="0" borderId="14" xfId="0" applyFont="1" applyBorder="1" applyAlignment="1">
      <alignment horizontal="center" vertical="center" wrapText="1"/>
    </xf>
    <xf numFmtId="0" fontId="45" fillId="0" borderId="15" xfId="0" applyFont="1" applyBorder="1" applyAlignment="1">
      <alignment horizontal="center" vertical="center" wrapText="1"/>
    </xf>
    <xf numFmtId="0" fontId="45" fillId="0" borderId="11" xfId="0" applyFont="1" applyBorder="1" applyAlignment="1">
      <alignment horizontal="center" vertical="center" wrapText="1"/>
    </xf>
    <xf numFmtId="0" fontId="45" fillId="0" borderId="9" xfId="0" applyFont="1" applyBorder="1" applyAlignment="1">
      <alignment horizontal="center" vertical="center" wrapText="1"/>
    </xf>
    <xf numFmtId="0" fontId="49" fillId="0" borderId="18" xfId="0" applyFont="1" applyBorder="1" applyAlignment="1">
      <alignment horizontal="left" vertical="center" wrapText="1"/>
    </xf>
    <xf numFmtId="0" fontId="49" fillId="0" borderId="19" xfId="0" applyFont="1" applyBorder="1" applyAlignment="1">
      <alignment horizontal="left" vertical="center" wrapText="1"/>
    </xf>
    <xf numFmtId="0" fontId="80" fillId="0" borderId="0" xfId="3" applyFont="1" applyAlignment="1">
      <alignment horizontal="center" wrapText="1"/>
    </xf>
    <xf numFmtId="0" fontId="80" fillId="0" borderId="0" xfId="3" applyFont="1" applyAlignment="1">
      <alignment horizontal="center"/>
    </xf>
    <xf numFmtId="0" fontId="46" fillId="0" borderId="0" xfId="0" applyFont="1" applyAlignment="1">
      <alignment horizontal="center"/>
    </xf>
    <xf numFmtId="0" fontId="46" fillId="0" borderId="0" xfId="0" applyFont="1" applyAlignment="1">
      <alignment horizontal="left" wrapText="1"/>
    </xf>
    <xf numFmtId="0" fontId="54" fillId="0" borderId="18" xfId="0" applyFont="1" applyBorder="1" applyAlignment="1">
      <alignment horizontal="right"/>
    </xf>
    <xf numFmtId="0" fontId="54" fillId="0" borderId="20" xfId="0" applyFont="1" applyBorder="1" applyAlignment="1">
      <alignment horizontal="right"/>
    </xf>
    <xf numFmtId="0" fontId="54" fillId="0" borderId="19" xfId="0" applyFont="1" applyBorder="1" applyAlignment="1">
      <alignment horizontal="right"/>
    </xf>
    <xf numFmtId="0" fontId="48" fillId="0" borderId="0" xfId="0" applyFont="1" applyAlignment="1">
      <alignment horizontal="left" wrapText="1"/>
    </xf>
    <xf numFmtId="0" fontId="48" fillId="0" borderId="0" xfId="0" applyFont="1" applyAlignment="1">
      <alignment horizontal="left"/>
    </xf>
    <xf numFmtId="0" fontId="49" fillId="0" borderId="0" xfId="0" applyFont="1" applyAlignment="1">
      <alignment horizontal="center"/>
    </xf>
    <xf numFmtId="0" fontId="54" fillId="0" borderId="12" xfId="0" applyFont="1" applyBorder="1" applyAlignment="1">
      <alignment horizontal="center" vertical="center"/>
    </xf>
    <xf numFmtId="2" fontId="49" fillId="0" borderId="0" xfId="0" applyNumberFormat="1" applyFont="1" applyAlignment="1">
      <alignment horizontal="center"/>
    </xf>
    <xf numFmtId="0" fontId="46" fillId="0" borderId="0" xfId="0" applyFont="1" applyAlignment="1">
      <alignment horizontal="left"/>
    </xf>
    <xf numFmtId="0" fontId="46" fillId="0" borderId="10" xfId="0" applyFont="1" applyBorder="1" applyAlignment="1">
      <alignment horizontal="center"/>
    </xf>
    <xf numFmtId="0" fontId="54" fillId="0" borderId="12" xfId="0" applyFont="1" applyBorder="1" applyAlignment="1">
      <alignment horizontal="center" vertical="center" textRotation="90"/>
    </xf>
    <xf numFmtId="0" fontId="54" fillId="0" borderId="0" xfId="0" applyFont="1" applyAlignment="1">
      <alignment horizontal="center"/>
    </xf>
    <xf numFmtId="0" fontId="54" fillId="0" borderId="12" xfId="0" applyFont="1" applyBorder="1" applyAlignment="1">
      <alignment horizontal="center" vertical="center" wrapText="1"/>
    </xf>
    <xf numFmtId="0" fontId="48" fillId="0" borderId="0" xfId="0" applyFont="1" applyAlignment="1">
      <alignment horizontal="left" vertical="center" wrapText="1"/>
    </xf>
    <xf numFmtId="0" fontId="61" fillId="0" borderId="0" xfId="0" applyFont="1" applyAlignment="1">
      <alignment horizontal="center"/>
    </xf>
    <xf numFmtId="0" fontId="4" fillId="0" borderId="0" xfId="0" applyFont="1" applyAlignment="1">
      <alignment horizontal="center"/>
    </xf>
    <xf numFmtId="0" fontId="4" fillId="0" borderId="0" xfId="0" applyFont="1" applyAlignment="1">
      <alignment horizontal="left"/>
    </xf>
    <xf numFmtId="0" fontId="72" fillId="0" borderId="0" xfId="3" applyFont="1" applyAlignment="1">
      <alignment horizontal="center"/>
    </xf>
    <xf numFmtId="0" fontId="4" fillId="0" borderId="0" xfId="0" applyFont="1" applyAlignment="1">
      <alignment horizontal="left" wrapText="1"/>
    </xf>
    <xf numFmtId="2" fontId="41" fillId="0" borderId="0" xfId="0" applyNumberFormat="1" applyFont="1" applyAlignment="1">
      <alignment horizontal="center"/>
    </xf>
    <xf numFmtId="0" fontId="41" fillId="0" borderId="0" xfId="0" applyFont="1" applyAlignment="1">
      <alignment horizontal="center"/>
    </xf>
    <xf numFmtId="0" fontId="62" fillId="0" borderId="12" xfId="0" applyFont="1" applyBorder="1" applyAlignment="1">
      <alignment horizontal="center" vertical="center"/>
    </xf>
    <xf numFmtId="0" fontId="61" fillId="0" borderId="18" xfId="0" applyFont="1" applyBorder="1" applyAlignment="1">
      <alignment horizontal="right" wrapText="1" indent="1"/>
    </xf>
    <xf numFmtId="0" fontId="61" fillId="0" borderId="20" xfId="0" applyFont="1" applyBorder="1" applyAlignment="1">
      <alignment horizontal="right" wrapText="1" indent="1"/>
    </xf>
    <xf numFmtId="0" fontId="61" fillId="0" borderId="19" xfId="0" applyFont="1" applyBorder="1" applyAlignment="1">
      <alignment horizontal="right" wrapText="1" indent="1"/>
    </xf>
    <xf numFmtId="0" fontId="41" fillId="0" borderId="0" xfId="0" applyFont="1" applyAlignment="1">
      <alignment horizontal="left"/>
    </xf>
    <xf numFmtId="0" fontId="62" fillId="0" borderId="12" xfId="0" applyFont="1" applyBorder="1" applyAlignment="1">
      <alignment horizontal="center" vertical="center" textRotation="90"/>
    </xf>
    <xf numFmtId="0" fontId="62" fillId="0" borderId="12" xfId="0" applyFont="1" applyBorder="1" applyAlignment="1">
      <alignment horizontal="center" vertical="center" wrapText="1"/>
    </xf>
    <xf numFmtId="0" fontId="48" fillId="0" borderId="24" xfId="0" applyFont="1" applyBorder="1" applyAlignment="1">
      <alignment horizontal="right" wrapText="1" indent="1"/>
    </xf>
    <xf numFmtId="0" fontId="48" fillId="0" borderId="26" xfId="0" applyFont="1" applyBorder="1" applyAlignment="1">
      <alignment horizontal="right" wrapText="1" indent="1"/>
    </xf>
    <xf numFmtId="0" fontId="48" fillId="0" borderId="29" xfId="0" applyFont="1" applyBorder="1" applyAlignment="1">
      <alignment horizontal="right" wrapText="1" indent="1"/>
    </xf>
    <xf numFmtId="0" fontId="48" fillId="0" borderId="21" xfId="0" applyFont="1" applyBorder="1" applyAlignment="1">
      <alignment horizontal="right" wrapText="1" indent="1"/>
    </xf>
    <xf numFmtId="0" fontId="54" fillId="0" borderId="24" xfId="0" applyFont="1" applyBorder="1" applyAlignment="1">
      <alignment horizontal="center" vertical="center" textRotation="90"/>
    </xf>
    <xf numFmtId="0" fontId="54" fillId="0" borderId="24" xfId="0" applyFont="1" applyBorder="1" applyAlignment="1">
      <alignment horizontal="center" vertical="center" wrapText="1"/>
    </xf>
    <xf numFmtId="0" fontId="54" fillId="0" borderId="24" xfId="0" applyFont="1" applyBorder="1" applyAlignment="1">
      <alignment horizontal="center" vertical="center"/>
    </xf>
    <xf numFmtId="0" fontId="6" fillId="0" borderId="0" xfId="0" applyFont="1" applyAlignment="1">
      <alignment horizontal="left" wrapText="1"/>
    </xf>
    <xf numFmtId="0" fontId="5" fillId="0" borderId="0" xfId="0" applyFont="1" applyAlignment="1">
      <alignment horizontal="center"/>
    </xf>
    <xf numFmtId="0" fontId="9" fillId="0" borderId="0" xfId="0" applyFont="1" applyAlignment="1">
      <alignment horizontal="center"/>
    </xf>
    <xf numFmtId="0" fontId="6" fillId="0" borderId="0" xfId="0" applyFont="1" applyAlignment="1">
      <alignment horizontal="center"/>
    </xf>
    <xf numFmtId="0" fontId="7" fillId="0" borderId="0" xfId="0" applyFont="1" applyAlignment="1">
      <alignment horizontal="left"/>
    </xf>
    <xf numFmtId="0" fontId="6" fillId="0" borderId="0" xfId="0" applyFont="1" applyAlignment="1">
      <alignment horizontal="left"/>
    </xf>
    <xf numFmtId="0" fontId="5" fillId="0" borderId="0" xfId="0" applyFont="1" applyAlignment="1">
      <alignment horizontal="left" wrapText="1"/>
    </xf>
    <xf numFmtId="0" fontId="5" fillId="0" borderId="0" xfId="0" applyFont="1" applyAlignment="1">
      <alignment horizontal="left"/>
    </xf>
    <xf numFmtId="0" fontId="5" fillId="0" borderId="0" xfId="0" applyFont="1" applyAlignment="1">
      <alignment horizontal="left" vertical="center" wrapText="1"/>
    </xf>
    <xf numFmtId="2" fontId="7" fillId="0" borderId="0" xfId="0" applyNumberFormat="1" applyFont="1" applyAlignment="1">
      <alignment horizontal="center"/>
    </xf>
    <xf numFmtId="0" fontId="7" fillId="0" borderId="0" xfId="0" applyFont="1" applyAlignment="1">
      <alignment horizontal="center"/>
    </xf>
    <xf numFmtId="0" fontId="9" fillId="0" borderId="24" xfId="0" applyFont="1" applyBorder="1" applyAlignment="1">
      <alignment horizontal="center" vertical="center"/>
    </xf>
    <xf numFmtId="0" fontId="5" fillId="0" borderId="26" xfId="0" applyFont="1" applyBorder="1" applyAlignment="1">
      <alignment horizontal="right" wrapText="1" indent="1"/>
    </xf>
    <xf numFmtId="0" fontId="5" fillId="0" borderId="29" xfId="0" applyFont="1" applyBorder="1" applyAlignment="1">
      <alignment horizontal="right" wrapText="1" indent="1"/>
    </xf>
    <xf numFmtId="0" fontId="5" fillId="0" borderId="21" xfId="0" applyFont="1" applyBorder="1" applyAlignment="1">
      <alignment horizontal="right" wrapText="1" indent="1"/>
    </xf>
    <xf numFmtId="0" fontId="9" fillId="0" borderId="24" xfId="0" applyFont="1" applyBorder="1" applyAlignment="1">
      <alignment horizontal="center" vertical="center" textRotation="90"/>
    </xf>
    <xf numFmtId="0" fontId="9" fillId="0" borderId="24" xfId="0" applyFont="1" applyBorder="1" applyAlignment="1">
      <alignment horizontal="center" vertical="center" wrapText="1"/>
    </xf>
    <xf numFmtId="0" fontId="46" fillId="0" borderId="0" xfId="0" applyFont="1" applyAlignment="1">
      <alignment horizontal="right"/>
    </xf>
    <xf numFmtId="0" fontId="54" fillId="0" borderId="26" xfId="0" applyFont="1" applyBorder="1" applyAlignment="1">
      <alignment horizontal="center" vertical="center"/>
    </xf>
    <xf numFmtId="0" fontId="54" fillId="0" borderId="29" xfId="0" applyFont="1" applyBorder="1" applyAlignment="1">
      <alignment horizontal="center" vertical="center"/>
    </xf>
    <xf numFmtId="0" fontId="54" fillId="0" borderId="21" xfId="0" applyFont="1" applyBorder="1" applyAlignment="1">
      <alignment horizontal="center" vertical="center"/>
    </xf>
    <xf numFmtId="0" fontId="48" fillId="0" borderId="18" xfId="0" applyFont="1" applyBorder="1" applyAlignment="1">
      <alignment horizontal="right" wrapText="1" indent="1"/>
    </xf>
    <xf numFmtId="0" fontId="48" fillId="0" borderId="20" xfId="0" applyFont="1" applyBorder="1" applyAlignment="1">
      <alignment horizontal="right" wrapText="1" indent="1"/>
    </xf>
    <xf numFmtId="0" fontId="48" fillId="0" borderId="19" xfId="0" applyFont="1" applyBorder="1" applyAlignment="1">
      <alignment horizontal="right" wrapText="1" indent="1"/>
    </xf>
    <xf numFmtId="0" fontId="54" fillId="0" borderId="13" xfId="0" applyFont="1" applyBorder="1" applyAlignment="1">
      <alignment horizontal="center" vertical="center" wrapText="1"/>
    </xf>
    <xf numFmtId="0" fontId="54" fillId="0" borderId="8" xfId="0" applyFont="1" applyBorder="1" applyAlignment="1">
      <alignment horizontal="center" vertical="center" wrapText="1"/>
    </xf>
    <xf numFmtId="0" fontId="54" fillId="0" borderId="13" xfId="0" applyFont="1" applyBorder="1" applyAlignment="1">
      <alignment horizontal="center" vertical="center" textRotation="90"/>
    </xf>
    <xf numFmtId="0" fontId="54" fillId="0" borderId="8" xfId="0" applyFont="1" applyBorder="1" applyAlignment="1">
      <alignment horizontal="center" vertical="center" textRotation="90"/>
    </xf>
    <xf numFmtId="0" fontId="72" fillId="0" borderId="0" xfId="3" applyFont="1" applyAlignment="1">
      <alignment horizontal="center" wrapText="1"/>
    </xf>
    <xf numFmtId="0" fontId="49" fillId="0" borderId="0" xfId="0" applyFont="1" applyAlignment="1">
      <alignment horizontal="left" vertical="center"/>
    </xf>
    <xf numFmtId="0" fontId="54" fillId="0" borderId="0" xfId="0" applyFont="1" applyAlignment="1">
      <alignment horizontal="left" vertical="center" wrapText="1"/>
    </xf>
    <xf numFmtId="0" fontId="7" fillId="0" borderId="0" xfId="0" applyFont="1" applyAlignment="1">
      <alignment horizontal="left" vertical="center" wrapText="1"/>
    </xf>
    <xf numFmtId="0" fontId="9" fillId="0" borderId="12" xfId="0" applyFont="1" applyBorder="1" applyAlignment="1">
      <alignment horizontal="center" vertical="center"/>
    </xf>
    <xf numFmtId="0" fontId="5" fillId="0" borderId="18" xfId="0" applyFont="1" applyBorder="1" applyAlignment="1">
      <alignment horizontal="right" wrapText="1" indent="1"/>
    </xf>
    <xf numFmtId="0" fontId="5" fillId="0" borderId="20" xfId="0" applyFont="1" applyBorder="1" applyAlignment="1">
      <alignment horizontal="right" wrapText="1" indent="1"/>
    </xf>
    <xf numFmtId="0" fontId="5" fillId="0" borderId="19" xfId="0" applyFont="1" applyBorder="1" applyAlignment="1">
      <alignment horizontal="right" wrapText="1" indent="1"/>
    </xf>
    <xf numFmtId="0" fontId="7" fillId="0" borderId="0" xfId="0" applyFont="1" applyAlignment="1">
      <alignment horizontal="left" vertical="center"/>
    </xf>
    <xf numFmtId="0" fontId="9" fillId="0" borderId="12" xfId="0" applyFont="1" applyBorder="1" applyAlignment="1">
      <alignment horizontal="center" vertical="center" textRotation="90"/>
    </xf>
    <xf numFmtId="0" fontId="9" fillId="0" borderId="12" xfId="0" applyFont="1" applyBorder="1" applyAlignment="1">
      <alignment horizontal="center" vertical="center" wrapText="1"/>
    </xf>
  </cellXfs>
  <cellStyles count="105">
    <cellStyle name="Accent" xfId="64" xr:uid="{00000000-0005-0000-0000-000000000000}"/>
    <cellStyle name="Accent 1" xfId="65" xr:uid="{00000000-0005-0000-0000-000001000000}"/>
    <cellStyle name="Accent 2" xfId="66" xr:uid="{00000000-0005-0000-0000-000002000000}"/>
    <cellStyle name="Accent 3" xfId="67" xr:uid="{00000000-0005-0000-0000-000003000000}"/>
    <cellStyle name="Bad" xfId="68" xr:uid="{00000000-0005-0000-0000-000004000000}"/>
    <cellStyle name="cf1" xfId="69" xr:uid="{00000000-0005-0000-0000-000005000000}"/>
    <cellStyle name="cf2" xfId="70" xr:uid="{00000000-0005-0000-0000-000006000000}"/>
    <cellStyle name="cf3" xfId="71" xr:uid="{00000000-0005-0000-0000-000007000000}"/>
    <cellStyle name="cf4" xfId="72" xr:uid="{00000000-0005-0000-0000-000008000000}"/>
    <cellStyle name="cf5" xfId="73" xr:uid="{00000000-0005-0000-0000-000009000000}"/>
    <cellStyle name="cf6" xfId="74" xr:uid="{00000000-0005-0000-0000-00000A000000}"/>
    <cellStyle name="Comma 2" xfId="12" xr:uid="{00000000-0005-0000-0000-00000B000000}"/>
    <cellStyle name="Comma 2 2" xfId="13" xr:uid="{00000000-0005-0000-0000-00000C000000}"/>
    <cellStyle name="Comma 2 2 2" xfId="34" xr:uid="{00000000-0005-0000-0000-00000D000000}"/>
    <cellStyle name="Comma 2 3" xfId="33" xr:uid="{00000000-0005-0000-0000-00000E000000}"/>
    <cellStyle name="Comma 5" xfId="7" xr:uid="{00000000-0005-0000-0000-00000F000000}"/>
    <cellStyle name="Comma 5 2" xfId="19" xr:uid="{00000000-0005-0000-0000-000010000000}"/>
    <cellStyle name="Comma 5 2 2" xfId="44" xr:uid="{00000000-0005-0000-0000-000011000000}"/>
    <cellStyle name="Comma 5 2 2 2" xfId="57" xr:uid="{00000000-0005-0000-0000-000012000000}"/>
    <cellStyle name="Comma 5 2 3" xfId="51" xr:uid="{00000000-0005-0000-0000-000013000000}"/>
    <cellStyle name="Comma 5 2 3 2" xfId="59" xr:uid="{00000000-0005-0000-0000-000014000000}"/>
    <cellStyle name="Comma 5 2 4" xfId="53" xr:uid="{00000000-0005-0000-0000-000015000000}"/>
    <cellStyle name="Comma 5 2 4 2" xfId="61" xr:uid="{00000000-0005-0000-0000-000016000000}"/>
    <cellStyle name="Comma 5 2 5" xfId="95" xr:uid="{00000000-0005-0000-0000-000017000000}"/>
    <cellStyle name="Comma 5 2 6" xfId="99" xr:uid="{00000000-0005-0000-0000-000018000000}"/>
    <cellStyle name="Comma 5 3" xfId="23" xr:uid="{00000000-0005-0000-0000-000019000000}"/>
    <cellStyle name="Comma 5 3 2" xfId="25" xr:uid="{00000000-0005-0000-0000-00001A000000}"/>
    <cellStyle name="Comma 5 3 2 2" xfId="75" xr:uid="{00000000-0005-0000-0000-00001B000000}"/>
    <cellStyle name="Comma 5 3 3" xfId="35" xr:uid="{00000000-0005-0000-0000-00001C000000}"/>
    <cellStyle name="Comma 5 4" xfId="42" xr:uid="{00000000-0005-0000-0000-00001D000000}"/>
    <cellStyle name="Comma 5 4 2" xfId="56" xr:uid="{00000000-0005-0000-0000-00001E000000}"/>
    <cellStyle name="Comma 5 4 3" xfId="93" xr:uid="{00000000-0005-0000-0000-00001F000000}"/>
    <cellStyle name="ConditionalStyle_1" xfId="76" xr:uid="{00000000-0005-0000-0000-000020000000}"/>
    <cellStyle name="Error" xfId="77" xr:uid="{00000000-0005-0000-0000-000021000000}"/>
    <cellStyle name="Excel Built-in Explanatory Text" xfId="36" xr:uid="{00000000-0005-0000-0000-000022000000}"/>
    <cellStyle name="Excel Built-in Explanatory Text 2" xfId="78" xr:uid="{00000000-0005-0000-0000-000023000000}"/>
    <cellStyle name="Excel Built-in Good" xfId="45" xr:uid="{00000000-0005-0000-0000-000024000000}"/>
    <cellStyle name="Excel Built-in Normal" xfId="8" xr:uid="{00000000-0005-0000-0000-000025000000}"/>
    <cellStyle name="Excel Built-in Normal 1" xfId="10" xr:uid="{00000000-0005-0000-0000-000026000000}"/>
    <cellStyle name="Excel Built-in Normal 2" xfId="37" xr:uid="{00000000-0005-0000-0000-000027000000}"/>
    <cellStyle name="Excel Built-in Normal 3" xfId="17" xr:uid="{00000000-0005-0000-0000-000028000000}"/>
    <cellStyle name="Excel Built-in Normal 4" xfId="48" xr:uid="{00000000-0005-0000-0000-000029000000}"/>
    <cellStyle name="Footnote" xfId="79" xr:uid="{00000000-0005-0000-0000-00002A000000}"/>
    <cellStyle name="Good" xfId="80" xr:uid="{00000000-0005-0000-0000-00002B000000}"/>
    <cellStyle name="Heading" xfId="81" xr:uid="{00000000-0005-0000-0000-00002C000000}"/>
    <cellStyle name="Heading 1" xfId="82" xr:uid="{00000000-0005-0000-0000-00002D000000}"/>
    <cellStyle name="Heading 2" xfId="83" xr:uid="{00000000-0005-0000-0000-00002E000000}"/>
    <cellStyle name="Komats" xfId="103" builtinId="3"/>
    <cellStyle name="Komats 2" xfId="62" xr:uid="{00000000-0005-0000-0000-00002F000000}"/>
    <cellStyle name="Labs" xfId="102" builtinId="26"/>
    <cellStyle name="Neutral" xfId="84" xr:uid="{00000000-0005-0000-0000-000031000000}"/>
    <cellStyle name="Normal 10 2" xfId="24" xr:uid="{00000000-0005-0000-0000-000032000000}"/>
    <cellStyle name="Normal 11" xfId="27" xr:uid="{00000000-0005-0000-0000-000033000000}"/>
    <cellStyle name="Normal 15" xfId="54" xr:uid="{00000000-0005-0000-0000-000034000000}"/>
    <cellStyle name="Normal 2" xfId="1" xr:uid="{00000000-0005-0000-0000-000035000000}"/>
    <cellStyle name="Normal 2 2" xfId="46" xr:uid="{00000000-0005-0000-0000-000036000000}"/>
    <cellStyle name="Normal 2 2 2" xfId="9" xr:uid="{00000000-0005-0000-0000-000037000000}"/>
    <cellStyle name="Normal 3" xfId="11" xr:uid="{00000000-0005-0000-0000-000038000000}"/>
    <cellStyle name="Normal 3 2" xfId="29" xr:uid="{00000000-0005-0000-0000-000039000000}"/>
    <cellStyle name="Normal 3 2 2" xfId="85" xr:uid="{00000000-0005-0000-0000-00003A000000}"/>
    <cellStyle name="Normal 3 2 3" xfId="47" xr:uid="{00000000-0005-0000-0000-00003B000000}"/>
    <cellStyle name="Normal 3 3" xfId="28" xr:uid="{00000000-0005-0000-0000-00003C000000}"/>
    <cellStyle name="Normal 4" xfId="15" xr:uid="{00000000-0005-0000-0000-00003D000000}"/>
    <cellStyle name="Normal 6" xfId="14" xr:uid="{00000000-0005-0000-0000-00003E000000}"/>
    <cellStyle name="Normal 9" xfId="2" xr:uid="{00000000-0005-0000-0000-00003F000000}"/>
    <cellStyle name="Normal 9 2" xfId="86" xr:uid="{00000000-0005-0000-0000-000040000000}"/>
    <cellStyle name="Normal_Book1" xfId="96" xr:uid="{00000000-0005-0000-0000-000041000000}"/>
    <cellStyle name="Normal_Sheet2" xfId="100" xr:uid="{00000000-0005-0000-0000-000042000000}"/>
    <cellStyle name="Normal_Tāme" xfId="3" xr:uid="{00000000-0005-0000-0000-000043000000}"/>
    <cellStyle name="Note" xfId="87" xr:uid="{00000000-0005-0000-0000-000044000000}"/>
    <cellStyle name="Parastais 2" xfId="4" xr:uid="{00000000-0005-0000-0000-000045000000}"/>
    <cellStyle name="Parastais 3" xfId="6" xr:uid="{00000000-0005-0000-0000-000046000000}"/>
    <cellStyle name="Parastais_4_Tame_2019.03.11_specdarbi1 2" xfId="101" xr:uid="{00000000-0005-0000-0000-000047000000}"/>
    <cellStyle name="Parasts" xfId="0" builtinId="0"/>
    <cellStyle name="Parasts 2" xfId="20" xr:uid="{00000000-0005-0000-0000-000049000000}"/>
    <cellStyle name="Parasts 2 2" xfId="21" xr:uid="{00000000-0005-0000-0000-00004A000000}"/>
    <cellStyle name="Parasts 2 2 2" xfId="49" xr:uid="{00000000-0005-0000-0000-00004B000000}"/>
    <cellStyle name="Parasts 2 2 3" xfId="38" xr:uid="{00000000-0005-0000-0000-00004C000000}"/>
    <cellStyle name="Parasts 2 3" xfId="30" xr:uid="{00000000-0005-0000-0000-00004D000000}"/>
    <cellStyle name="Parasts 2 3 2" xfId="43" xr:uid="{00000000-0005-0000-0000-00004E000000}"/>
    <cellStyle name="Parasts 3" xfId="16" xr:uid="{00000000-0005-0000-0000-00004F000000}"/>
    <cellStyle name="Parasts 3 2" xfId="31" xr:uid="{00000000-0005-0000-0000-000050000000}"/>
    <cellStyle name="Parasts 3 2 2" xfId="88" xr:uid="{00000000-0005-0000-0000-000051000000}"/>
    <cellStyle name="Parasts 4" xfId="26" xr:uid="{00000000-0005-0000-0000-000052000000}"/>
    <cellStyle name="Parasts 4 2" xfId="32" xr:uid="{00000000-0005-0000-0000-000053000000}"/>
    <cellStyle name="Parasts 5" xfId="40" xr:uid="{00000000-0005-0000-0000-000054000000}"/>
    <cellStyle name="Parasts 5 2" xfId="55" xr:uid="{00000000-0005-0000-0000-000055000000}"/>
    <cellStyle name="Parasts 5 3" xfId="63" xr:uid="{00000000-0005-0000-0000-000056000000}"/>
    <cellStyle name="Parasts 6" xfId="50" xr:uid="{00000000-0005-0000-0000-000057000000}"/>
    <cellStyle name="Parasts 6 2" xfId="58" xr:uid="{00000000-0005-0000-0000-000058000000}"/>
    <cellStyle name="Parasts 7" xfId="52" xr:uid="{00000000-0005-0000-0000-000059000000}"/>
    <cellStyle name="Parasts 7 2" xfId="60" xr:uid="{00000000-0005-0000-0000-00005A000000}"/>
    <cellStyle name="Parasts 8" xfId="94" xr:uid="{00000000-0005-0000-0000-00005B000000}"/>
    <cellStyle name="Parasts 9" xfId="98" xr:uid="{00000000-0005-0000-0000-00005C000000}"/>
    <cellStyle name="Status" xfId="89" xr:uid="{00000000-0005-0000-0000-00005D000000}"/>
    <cellStyle name="Style 1" xfId="5" xr:uid="{00000000-0005-0000-0000-00005E000000}"/>
    <cellStyle name="Style 1 2" xfId="18" xr:uid="{00000000-0005-0000-0000-00005F000000}"/>
    <cellStyle name="Style 1 2 2" xfId="104" xr:uid="{E7543D9C-4961-4240-BB75-6EA9D81FCCF2}"/>
    <cellStyle name="Style 1 2 3" xfId="22" xr:uid="{00000000-0005-0000-0000-000060000000}"/>
    <cellStyle name="Style 1 3" xfId="39" xr:uid="{00000000-0005-0000-0000-000061000000}"/>
    <cellStyle name="Style 1 3 2" xfId="90" xr:uid="{00000000-0005-0000-0000-000062000000}"/>
    <cellStyle name="Text" xfId="91" xr:uid="{00000000-0005-0000-0000-000063000000}"/>
    <cellStyle name="Warning" xfId="92" xr:uid="{00000000-0005-0000-0000-000064000000}"/>
    <cellStyle name="Обычный_33. OZOLNIEKU NOVADA DOME_OZO SKOLA_TELPU, GAITENU, KAPNU TELPU REMONTS_TAME_VADIMS_2011_02_25_melnraksts" xfId="41" xr:uid="{00000000-0005-0000-0000-000065000000}"/>
    <cellStyle name="Хороший" xfId="97" xr:uid="{00000000-0005-0000-0000-000066000000}"/>
  </cellStyles>
  <dxfs count="51">
    <dxf>
      <font>
        <condense val="0"/>
        <extend val="0"/>
        <color indexed="9"/>
      </font>
    </dxf>
    <dxf>
      <font>
        <b val="0"/>
        <condense val="0"/>
        <extend val="0"/>
        <sz val="11"/>
        <color indexed="9"/>
      </font>
    </dxf>
    <dxf>
      <font>
        <b val="0"/>
        <condense val="0"/>
        <extend val="0"/>
        <sz val="11"/>
        <color indexed="9"/>
      </font>
    </dxf>
    <dxf>
      <font>
        <b val="0"/>
        <condense val="0"/>
        <extend val="0"/>
        <sz val="11"/>
        <color indexed="9"/>
      </font>
    </dxf>
    <dxf>
      <font>
        <b val="0"/>
        <condense val="0"/>
        <extend val="0"/>
        <sz val="11"/>
        <color indexed="9"/>
      </font>
    </dxf>
    <dxf>
      <font>
        <b val="0"/>
        <condense val="0"/>
        <extend val="0"/>
        <sz val="11"/>
        <color indexed="9"/>
      </font>
    </dxf>
    <dxf>
      <font>
        <b val="0"/>
        <condense val="0"/>
        <extend val="0"/>
        <sz val="11"/>
        <color indexed="9"/>
      </font>
    </dxf>
    <dxf>
      <font>
        <b val="0"/>
        <condense val="0"/>
        <extend val="0"/>
        <sz val="11"/>
        <color indexed="9"/>
      </font>
    </dxf>
    <dxf>
      <font>
        <b val="0"/>
        <condense val="0"/>
        <extend val="0"/>
        <sz val="11"/>
        <color indexed="9"/>
      </font>
    </dxf>
    <dxf>
      <font>
        <b val="0"/>
        <condense val="0"/>
        <extend val="0"/>
        <sz val="11"/>
        <color indexed="9"/>
      </font>
    </dxf>
    <dxf>
      <font>
        <b val="0"/>
        <condense val="0"/>
        <extend val="0"/>
        <sz val="11"/>
        <color indexed="9"/>
      </font>
    </dxf>
    <dxf>
      <font>
        <b val="0"/>
        <condense val="0"/>
        <extend val="0"/>
        <sz val="11"/>
        <color indexed="9"/>
      </font>
    </dxf>
    <dxf>
      <font>
        <b val="0"/>
        <condense val="0"/>
        <extend val="0"/>
        <sz val="11"/>
        <color indexed="9"/>
      </font>
    </dxf>
    <dxf>
      <font>
        <b val="0"/>
        <condense val="0"/>
        <extend val="0"/>
        <sz val="11"/>
        <color indexed="9"/>
      </font>
    </dxf>
    <dxf>
      <font>
        <b val="0"/>
        <condense val="0"/>
        <extend val="0"/>
        <sz val="11"/>
        <color indexed="9"/>
      </font>
    </dxf>
    <dxf>
      <font>
        <b val="0"/>
        <condense val="0"/>
        <extend val="0"/>
        <sz val="11"/>
        <color indexed="9"/>
      </font>
    </dxf>
    <dxf>
      <font>
        <b val="0"/>
        <condense val="0"/>
        <extend val="0"/>
        <sz val="11"/>
        <color indexed="9"/>
      </font>
    </dxf>
    <dxf>
      <font>
        <b val="0"/>
        <condense val="0"/>
        <extend val="0"/>
        <sz val="11"/>
        <color indexed="9"/>
      </font>
    </dxf>
    <dxf>
      <font>
        <b val="0"/>
        <condense val="0"/>
        <extend val="0"/>
        <color indexed="9"/>
      </font>
    </dxf>
    <dxf>
      <font>
        <b val="0"/>
        <condense val="0"/>
        <extend val="0"/>
        <color indexed="9"/>
      </font>
    </dxf>
    <dxf>
      <font>
        <b val="0"/>
        <condense val="0"/>
        <extend val="0"/>
        <color indexed="9"/>
      </font>
    </dxf>
    <dxf>
      <font>
        <b val="0"/>
        <condense val="0"/>
        <extend val="0"/>
        <color indexed="9"/>
      </font>
    </dxf>
    <dxf>
      <font>
        <b val="0"/>
        <condense val="0"/>
        <extend val="0"/>
        <sz val="11"/>
        <color indexed="9"/>
      </font>
    </dxf>
    <dxf>
      <font>
        <condense val="0"/>
        <extend val="0"/>
        <color indexed="9"/>
      </font>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b val="0"/>
        <condense val="0"/>
        <extend val="0"/>
        <sz val="11"/>
        <color indexed="9"/>
      </font>
    </dxf>
    <dxf>
      <font>
        <b val="0"/>
        <condense val="0"/>
        <extend val="0"/>
        <sz val="11"/>
        <color indexed="9"/>
      </font>
    </dxf>
    <dxf>
      <font>
        <b val="0"/>
        <condense val="0"/>
        <extend val="0"/>
        <sz val="11"/>
        <color indexed="9"/>
      </font>
    </dxf>
    <dxf>
      <font>
        <b val="0"/>
        <condense val="0"/>
        <extend val="0"/>
        <sz val="11"/>
        <color indexed="9"/>
      </font>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theme" Target="theme/theme1.xml"/><Relationship Id="rId3" Type="http://schemas.openxmlformats.org/officeDocument/2006/relationships/worksheet" Target="worksheets/sheet3.xml"/><Relationship Id="rId21" Type="http://schemas.openxmlformats.org/officeDocument/2006/relationships/calcChain" Target="calcChain.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externalLink" Target="externalLinks/externalLink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ustomXml" Target="../customXml/item2.xml"/><Relationship Id="rId10" Type="http://schemas.openxmlformats.org/officeDocument/2006/relationships/worksheet" Target="worksheets/sheet10.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ustomXml" Target="../customXml/item1.xml"/></Relationships>
</file>

<file path=xl/externalLinks/_rels/externalLink1.xml.rels><?xml version="1.0" encoding="UTF-8" standalone="yes"?>
<Relationships xmlns="http://schemas.openxmlformats.org/package/2006/relationships"><Relationship Id="rId2" Type="http://schemas.openxmlformats.org/officeDocument/2006/relationships/externalLinkPath" Target="file:///C:\Users\Agita.Uzane\Downloads\7_1_pielikums_Finan&#353;u_piedav&#257;jums_Darbu_apjomi_1%20(2).xlsx" TargetMode="External"/><Relationship Id="rId1" Type="http://schemas.openxmlformats.org/officeDocument/2006/relationships/externalLinkPath" Target="file:///C:\Users\Agita.Uzane\Downloads\7_1_pielikums_Finan&#353;u_piedav&#257;jums_Darbu_apjomi_1%20(2).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KT"/>
      <sheetName val="KS_1"/>
      <sheetName val="1-1. DOP"/>
      <sheetName val="1-2. CMD"/>
      <sheetName val="1-3. FAS"/>
      <sheetName val="1-4. INV"/>
      <sheetName val="1-5. EL"/>
      <sheetName val="1-6. AVK-A"/>
      <sheetName val="1-7. SM"/>
      <sheetName val="1-8. AVK-V"/>
      <sheetName val="1-9. UK"/>
      <sheetName val="1-10. UATS"/>
      <sheetName val="1-11. ESS (VAS)"/>
    </sheetNames>
    <sheetDataSet>
      <sheetData sheetId="0">
        <row r="28">
          <cell r="B28" t="str">
            <v>Pavisam būvniecības izmaksas, neskaitot PVN:</v>
          </cell>
        </row>
        <row r="30">
          <cell r="B30" t="str">
            <v>Pavisam būvniecības izmaksas:</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0"/>
  </sheetPr>
  <dimension ref="A1:Q37"/>
  <sheetViews>
    <sheetView workbookViewId="0">
      <selection activeCell="F10" sqref="F10"/>
    </sheetView>
  </sheetViews>
  <sheetFormatPr defaultRowHeight="14.4"/>
  <cols>
    <col min="1" max="1" width="6.5546875" bestFit="1" customWidth="1"/>
    <col min="2" max="2" width="41.44140625" customWidth="1"/>
    <col min="3" max="3" width="28.5546875" customWidth="1"/>
  </cols>
  <sheetData>
    <row r="1" spans="1:12">
      <c r="C1" s="52" t="s">
        <v>0</v>
      </c>
    </row>
    <row r="2" spans="1:12">
      <c r="C2" s="52" t="s">
        <v>1</v>
      </c>
    </row>
    <row r="3" spans="1:12">
      <c r="C3" s="52" t="s">
        <v>2</v>
      </c>
    </row>
    <row r="4" spans="1:12" ht="13.95" customHeight="1">
      <c r="B4" s="696" t="s">
        <v>3</v>
      </c>
      <c r="C4" s="696"/>
    </row>
    <row r="5" spans="1:12" ht="13.95" customHeight="1">
      <c r="B5" s="696" t="s">
        <v>4</v>
      </c>
      <c r="C5" s="696"/>
    </row>
    <row r="6" spans="1:12" ht="13.95" customHeight="1">
      <c r="B6" s="693" t="s">
        <v>5</v>
      </c>
      <c r="C6" s="693"/>
    </row>
    <row r="7" spans="1:12" ht="13.95" customHeight="1">
      <c r="B7" s="696" t="s">
        <v>6</v>
      </c>
      <c r="C7" s="696"/>
    </row>
    <row r="8" spans="1:12">
      <c r="A8" s="129"/>
      <c r="C8" s="130" t="s">
        <v>7</v>
      </c>
    </row>
    <row r="9" spans="1:12">
      <c r="A9" s="693"/>
      <c r="B9" s="693"/>
      <c r="C9" s="693"/>
    </row>
    <row r="10" spans="1:12">
      <c r="A10" s="47"/>
      <c r="B10" s="129"/>
      <c r="C10" s="130" t="s">
        <v>8</v>
      </c>
    </row>
    <row r="11" spans="1:12">
      <c r="A11" s="128"/>
      <c r="B11" s="128"/>
      <c r="C11" s="130" t="s">
        <v>9</v>
      </c>
    </row>
    <row r="12" spans="1:12">
      <c r="A12" s="694" t="s">
        <v>10</v>
      </c>
      <c r="B12" s="694"/>
      <c r="C12" s="694"/>
    </row>
    <row r="14" spans="1:12">
      <c r="A14" s="695" t="s">
        <v>11</v>
      </c>
      <c r="B14" s="695"/>
      <c r="C14" s="695"/>
      <c r="D14" s="1"/>
      <c r="E14" s="1"/>
      <c r="F14" s="1"/>
      <c r="G14" s="1"/>
      <c r="H14" s="1"/>
      <c r="I14" s="1"/>
    </row>
    <row r="15" spans="1:12">
      <c r="A15" s="129"/>
      <c r="B15" s="129"/>
      <c r="C15" s="129"/>
    </row>
    <row r="16" spans="1:12" s="3" customFormat="1" ht="12.75" customHeight="1">
      <c r="A16" s="691" t="s">
        <v>12</v>
      </c>
      <c r="B16" s="691"/>
      <c r="C16" s="691"/>
      <c r="D16" s="19"/>
      <c r="E16" s="19"/>
      <c r="F16" s="19"/>
      <c r="G16" s="19"/>
      <c r="H16" s="19"/>
      <c r="I16" s="19"/>
      <c r="J16" s="19"/>
      <c r="K16" s="19"/>
      <c r="L16" s="19"/>
    </row>
    <row r="17" spans="1:17" s="3" customFormat="1" ht="12.75" customHeight="1">
      <c r="A17" s="691" t="s">
        <v>13</v>
      </c>
      <c r="B17" s="691"/>
      <c r="C17" s="691"/>
      <c r="D17" s="19"/>
      <c r="E17" s="19"/>
      <c r="F17" s="19"/>
      <c r="G17" s="19"/>
      <c r="H17" s="19"/>
      <c r="I17" s="19"/>
      <c r="J17" s="19"/>
      <c r="K17" s="19"/>
      <c r="L17" s="19"/>
    </row>
    <row r="18" spans="1:17" s="3" customFormat="1" ht="12.75" customHeight="1">
      <c r="A18" s="692" t="s">
        <v>14</v>
      </c>
      <c r="B18" s="692"/>
      <c r="C18" s="692"/>
      <c r="D18" s="12"/>
      <c r="E18" s="12"/>
      <c r="F18" s="12"/>
      <c r="G18" s="12"/>
      <c r="H18" s="12"/>
      <c r="L18" s="4"/>
      <c r="O18" s="4"/>
    </row>
    <row r="19" spans="1:17" s="3" customFormat="1" ht="11.7" customHeight="1">
      <c r="A19" s="697" t="s">
        <v>15</v>
      </c>
      <c r="B19" s="697"/>
      <c r="C19" s="697"/>
    </row>
    <row r="20" spans="1:17" ht="13.95" customHeight="1">
      <c r="A20" s="129"/>
      <c r="B20" s="129"/>
      <c r="C20" s="129"/>
    </row>
    <row r="21" spans="1:17" ht="27.45" customHeight="1" thickBot="1">
      <c r="A21" s="126" t="s">
        <v>16</v>
      </c>
      <c r="B21" s="127" t="s">
        <v>17</v>
      </c>
      <c r="C21" s="127" t="s">
        <v>18</v>
      </c>
    </row>
    <row r="22" spans="1:17" ht="29.4" thickTop="1">
      <c r="A22" s="183">
        <v>1</v>
      </c>
      <c r="B22" s="184" t="s">
        <v>19</v>
      </c>
      <c r="C22" s="171">
        <f>Kopsavilkums!E33</f>
        <v>0</v>
      </c>
    </row>
    <row r="23" spans="1:17" ht="15" thickBot="1">
      <c r="A23" s="131"/>
      <c r="B23" s="124" t="s">
        <v>20</v>
      </c>
      <c r="C23" s="125">
        <f>SUM(C22)</f>
        <v>0</v>
      </c>
    </row>
    <row r="24" spans="1:17" ht="15" thickTop="1">
      <c r="A24" s="185" t="str">
        <f>[1]KT!B28</f>
        <v>Pavisam būvniecības izmaksas, neskaitot PVN:</v>
      </c>
      <c r="B24" s="186"/>
      <c r="C24" s="187">
        <f>C23</f>
        <v>0</v>
      </c>
    </row>
    <row r="25" spans="1:17">
      <c r="A25" s="690" t="s">
        <v>21</v>
      </c>
      <c r="B25" s="690"/>
      <c r="C25" s="268">
        <f>C23*21%</f>
        <v>0</v>
      </c>
    </row>
    <row r="26" spans="1:17">
      <c r="A26" s="411" t="str">
        <f>[1]KT!B30</f>
        <v>Pavisam būvniecības izmaksas:</v>
      </c>
      <c r="B26" s="412"/>
      <c r="C26" s="413">
        <f>C23+C25</f>
        <v>0</v>
      </c>
    </row>
    <row r="27" spans="1:17">
      <c r="A27" s="122"/>
      <c r="B27" s="123"/>
      <c r="C27" s="65"/>
    </row>
    <row r="28" spans="1:17">
      <c r="A28" s="122"/>
      <c r="B28" s="123"/>
      <c r="C28" s="65"/>
    </row>
    <row r="29" spans="1:17">
      <c r="A29" s="122"/>
      <c r="B29" s="123"/>
      <c r="C29" s="65"/>
    </row>
    <row r="30" spans="1:17">
      <c r="A30" s="128"/>
      <c r="B30" s="128"/>
      <c r="C30" s="49"/>
    </row>
    <row r="31" spans="1:17" s="2" customFormat="1">
      <c r="A31" s="188" t="s">
        <v>22</v>
      </c>
      <c r="B31" s="189"/>
      <c r="C31" s="190"/>
      <c r="D31" s="22"/>
      <c r="E31" s="22"/>
      <c r="F31" s="22"/>
      <c r="G31" s="22"/>
      <c r="H31" s="22"/>
      <c r="I31" s="22"/>
      <c r="J31" s="22"/>
      <c r="K31" s="22"/>
      <c r="L31" s="22"/>
      <c r="M31" s="22"/>
      <c r="N31" s="22"/>
      <c r="O31" s="22"/>
      <c r="P31" s="22"/>
      <c r="Q31" s="22"/>
    </row>
    <row r="32" spans="1:17" s="2" customFormat="1" ht="12.75" customHeight="1">
      <c r="A32" s="54"/>
      <c r="B32" s="54"/>
      <c r="C32" s="55" t="s">
        <v>23</v>
      </c>
      <c r="D32" s="11"/>
      <c r="E32" s="11"/>
      <c r="F32" s="11"/>
      <c r="G32" s="11"/>
      <c r="H32" s="11"/>
      <c r="I32" s="11"/>
      <c r="J32" s="11"/>
      <c r="K32" s="11"/>
      <c r="L32" s="11"/>
      <c r="M32" s="11"/>
      <c r="N32" s="11"/>
      <c r="O32" s="1"/>
      <c r="P32" s="1"/>
      <c r="Q32" s="1"/>
    </row>
    <row r="33" spans="1:17" s="2" customFormat="1">
      <c r="A33" s="56" t="s">
        <v>24</v>
      </c>
      <c r="B33" s="57"/>
      <c r="C33" s="56"/>
    </row>
    <row r="34" spans="1:17">
      <c r="A34" s="56"/>
      <c r="B34" s="56"/>
      <c r="C34" s="56"/>
    </row>
    <row r="35" spans="1:17" s="2" customFormat="1" ht="13.8">
      <c r="A35" s="54"/>
      <c r="B35" s="54"/>
      <c r="C35" s="54"/>
      <c r="Q35" s="22"/>
    </row>
    <row r="36" spans="1:17">
      <c r="A36" s="188" t="s">
        <v>25</v>
      </c>
      <c r="B36" s="189"/>
      <c r="C36" s="190"/>
    </row>
    <row r="37" spans="1:17">
      <c r="A37" s="54"/>
      <c r="B37" s="56"/>
      <c r="C37" s="55" t="s">
        <v>23</v>
      </c>
    </row>
  </sheetData>
  <mergeCells count="12">
    <mergeCell ref="B4:C4"/>
    <mergeCell ref="B5:C5"/>
    <mergeCell ref="B6:C6"/>
    <mergeCell ref="B7:C7"/>
    <mergeCell ref="A19:C19"/>
    <mergeCell ref="A25:B25"/>
    <mergeCell ref="A16:C16"/>
    <mergeCell ref="A17:C17"/>
    <mergeCell ref="A18:C18"/>
    <mergeCell ref="A9:C9"/>
    <mergeCell ref="A12:C12"/>
    <mergeCell ref="A14:C14"/>
  </mergeCells>
  <pageMargins left="1.42" right="0.23622047244094491" top="0.94488188976377963" bottom="0.74803149606299213" header="0.51181102362204722" footer="0.31496062992125984"/>
  <pageSetup scale="92"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0"/>
  </sheetPr>
  <dimension ref="A1:P49"/>
  <sheetViews>
    <sheetView showZeros="0" topLeftCell="A29" workbookViewId="0">
      <selection activeCell="C27" sqref="C27:D27"/>
    </sheetView>
  </sheetViews>
  <sheetFormatPr defaultColWidth="9.21875" defaultRowHeight="13.2"/>
  <cols>
    <col min="1" max="2" width="9.21875" style="2" customWidth="1"/>
    <col min="3" max="3" width="35.77734375" style="2" customWidth="1"/>
    <col min="4" max="4" width="6.5546875" style="2" customWidth="1"/>
    <col min="5" max="5" width="15.21875" style="2" customWidth="1"/>
    <col min="6" max="6" width="10" style="2" customWidth="1"/>
    <col min="7" max="7" width="15.21875" style="2" customWidth="1"/>
    <col min="8" max="8" width="11.5546875" style="2" bestFit="1" customWidth="1"/>
    <col min="9" max="9" width="11.5546875" style="2" customWidth="1"/>
    <col min="10" max="10" width="11.5546875" style="2" bestFit="1" customWidth="1"/>
    <col min="11" max="11" width="11" style="2" bestFit="1" customWidth="1"/>
    <col min="12" max="16384" width="9.21875" style="2"/>
  </cols>
  <sheetData>
    <row r="1" spans="1:16" s="7" customFormat="1" ht="14.7" customHeight="1">
      <c r="A1" s="695" t="s">
        <v>26</v>
      </c>
      <c r="B1" s="695"/>
      <c r="C1" s="695"/>
      <c r="D1" s="695"/>
      <c r="E1" s="695"/>
      <c r="F1" s="695"/>
      <c r="G1" s="695"/>
      <c r="H1" s="695"/>
      <c r="I1" s="695"/>
      <c r="J1" s="14"/>
      <c r="K1" s="14"/>
      <c r="L1" s="14"/>
      <c r="M1" s="14"/>
      <c r="N1" s="14"/>
      <c r="O1" s="14"/>
      <c r="P1" s="14"/>
    </row>
    <row r="2" spans="1:16" s="7" customFormat="1" ht="14.4">
      <c r="A2" s="700" t="s">
        <v>27</v>
      </c>
      <c r="B2" s="700"/>
      <c r="C2" s="700"/>
      <c r="D2" s="700"/>
      <c r="E2" s="700"/>
      <c r="F2" s="700"/>
      <c r="G2" s="700"/>
      <c r="H2" s="700"/>
      <c r="I2" s="700"/>
      <c r="J2" s="1"/>
      <c r="K2" s="14"/>
      <c r="L2" s="14"/>
      <c r="M2" s="14"/>
      <c r="N2" s="14"/>
      <c r="O2" s="14"/>
      <c r="P2" s="14"/>
    </row>
    <row r="3" spans="1:16" ht="14.4">
      <c r="A3" s="701" t="s">
        <v>28</v>
      </c>
      <c r="B3" s="701"/>
      <c r="C3" s="701"/>
      <c r="D3" s="701"/>
      <c r="E3" s="701"/>
      <c r="F3" s="701"/>
      <c r="G3" s="701"/>
      <c r="H3" s="701"/>
      <c r="I3" s="701"/>
      <c r="J3" s="14"/>
      <c r="K3" s="14"/>
      <c r="L3" s="14"/>
      <c r="M3" s="14"/>
      <c r="N3" s="14"/>
      <c r="O3" s="14"/>
      <c r="P3" s="14"/>
    </row>
    <row r="4" spans="1:16" s="3" customFormat="1" ht="14.4">
      <c r="A4" s="693" t="s">
        <v>29</v>
      </c>
      <c r="B4" s="693"/>
      <c r="C4" s="693"/>
      <c r="D4" s="693"/>
      <c r="E4" s="693"/>
      <c r="F4" s="693"/>
      <c r="G4" s="693"/>
      <c r="H4" s="693"/>
      <c r="I4" s="693"/>
      <c r="J4" s="14"/>
      <c r="K4" s="14"/>
      <c r="L4" s="14"/>
      <c r="M4" s="14"/>
      <c r="N4" s="14"/>
      <c r="O4" s="14"/>
      <c r="P4" s="14"/>
    </row>
    <row r="5" spans="1:16" s="3" customFormat="1" ht="14.4">
      <c r="A5" s="128"/>
      <c r="B5" s="128"/>
      <c r="C5" s="128"/>
      <c r="D5" s="128"/>
      <c r="E5" s="128"/>
      <c r="F5" s="128"/>
      <c r="G5" s="128"/>
      <c r="H5" s="128"/>
      <c r="I5" s="128"/>
      <c r="J5" s="14"/>
      <c r="K5" s="14"/>
      <c r="L5" s="14"/>
      <c r="M5" s="14"/>
      <c r="N5" s="14"/>
      <c r="O5" s="14"/>
      <c r="P5" s="14"/>
    </row>
    <row r="6" spans="1:16" s="3" customFormat="1" ht="12.75" customHeight="1">
      <c r="A6" s="691" t="s">
        <v>30</v>
      </c>
      <c r="B6" s="691"/>
      <c r="C6" s="59" t="s">
        <v>31</v>
      </c>
      <c r="D6" s="59"/>
      <c r="E6" s="60"/>
      <c r="F6" s="60"/>
      <c r="G6" s="60"/>
      <c r="H6" s="60"/>
      <c r="I6" s="60"/>
      <c r="J6" s="19"/>
      <c r="K6" s="19"/>
      <c r="L6" s="19"/>
      <c r="M6" s="19"/>
    </row>
    <row r="7" spans="1:16" s="3" customFormat="1" ht="12.75" customHeight="1">
      <c r="A7" s="691" t="s">
        <v>32</v>
      </c>
      <c r="B7" s="691"/>
      <c r="C7" s="59" t="s">
        <v>31</v>
      </c>
      <c r="D7" s="59"/>
      <c r="E7" s="60"/>
      <c r="F7" s="60"/>
      <c r="G7" s="60"/>
      <c r="H7" s="60"/>
      <c r="I7" s="60"/>
      <c r="J7" s="19"/>
      <c r="K7" s="19"/>
      <c r="L7" s="19"/>
      <c r="M7" s="19"/>
    </row>
    <row r="8" spans="1:16" s="3" customFormat="1" ht="12.75" customHeight="1">
      <c r="A8" s="692" t="s">
        <v>33</v>
      </c>
      <c r="B8" s="692"/>
      <c r="C8" s="61" t="s">
        <v>34</v>
      </c>
      <c r="D8" s="61"/>
      <c r="E8" s="62"/>
      <c r="F8" s="62"/>
      <c r="G8" s="62"/>
      <c r="H8" s="62"/>
      <c r="I8" s="62"/>
      <c r="M8" s="4"/>
      <c r="P8" s="4"/>
    </row>
    <row r="9" spans="1:16" s="3" customFormat="1" ht="13.2" customHeight="1">
      <c r="A9" s="697" t="s">
        <v>35</v>
      </c>
      <c r="B9" s="697"/>
      <c r="C9" s="51"/>
      <c r="D9" s="51"/>
      <c r="E9" s="51"/>
      <c r="F9" s="51"/>
      <c r="G9" s="51"/>
      <c r="H9" s="51"/>
      <c r="I9" s="51"/>
    </row>
    <row r="10" spans="1:16" ht="14.4">
      <c r="A10" s="129"/>
      <c r="B10" s="51"/>
      <c r="C10" s="53" t="s">
        <v>36</v>
      </c>
      <c r="D10" s="53"/>
      <c r="E10" s="63">
        <f>E33</f>
        <v>0</v>
      </c>
      <c r="F10" s="129"/>
      <c r="G10" s="129"/>
      <c r="H10" s="129"/>
      <c r="I10" s="129"/>
      <c r="J10" s="14"/>
      <c r="K10" s="14"/>
      <c r="L10" s="14"/>
      <c r="M10" s="14"/>
      <c r="N10" s="14"/>
      <c r="O10" s="14"/>
      <c r="P10" s="14"/>
    </row>
    <row r="11" spans="1:16" ht="14.4">
      <c r="A11" s="129"/>
      <c r="B11" s="64"/>
      <c r="C11" s="53" t="s">
        <v>37</v>
      </c>
      <c r="D11" s="53"/>
      <c r="E11" s="63">
        <f>I29</f>
        <v>0</v>
      </c>
      <c r="F11" s="129"/>
      <c r="G11" s="129"/>
      <c r="H11" s="129"/>
      <c r="I11" s="129"/>
      <c r="J11" s="14"/>
      <c r="K11" s="14"/>
      <c r="L11" s="14"/>
      <c r="M11" s="14"/>
      <c r="N11" s="14"/>
      <c r="O11" s="14"/>
      <c r="P11" s="14"/>
    </row>
    <row r="12" spans="1:16" ht="14.4">
      <c r="A12" s="129"/>
      <c r="B12" s="129"/>
      <c r="C12" s="129"/>
      <c r="D12" s="129"/>
      <c r="E12" s="129"/>
      <c r="F12" s="129"/>
      <c r="G12" s="129"/>
      <c r="H12" s="129"/>
      <c r="I12" s="129"/>
      <c r="J12" s="14"/>
      <c r="K12" s="14"/>
      <c r="L12" s="14"/>
      <c r="M12" s="14"/>
      <c r="N12" s="14"/>
      <c r="O12" s="14"/>
      <c r="P12" s="14"/>
    </row>
    <row r="13" spans="1:16" ht="13.2" customHeight="1">
      <c r="A13" s="702" t="s">
        <v>16</v>
      </c>
      <c r="B13" s="704" t="s">
        <v>38</v>
      </c>
      <c r="C13" s="709" t="s">
        <v>39</v>
      </c>
      <c r="D13" s="710"/>
      <c r="E13" s="704" t="s">
        <v>40</v>
      </c>
      <c r="F13" s="706" t="s">
        <v>41</v>
      </c>
      <c r="G13" s="707"/>
      <c r="H13" s="708"/>
      <c r="I13" s="704" t="s">
        <v>42</v>
      </c>
      <c r="J13" s="14"/>
      <c r="K13" s="14"/>
      <c r="L13" s="14"/>
      <c r="M13" s="14"/>
      <c r="N13" s="14"/>
      <c r="O13" s="14"/>
      <c r="P13" s="14"/>
    </row>
    <row r="14" spans="1:16" ht="28.8">
      <c r="A14" s="703"/>
      <c r="B14" s="705"/>
      <c r="C14" s="711"/>
      <c r="D14" s="712"/>
      <c r="E14" s="705"/>
      <c r="F14" s="414" t="s">
        <v>43</v>
      </c>
      <c r="G14" s="414" t="s">
        <v>44</v>
      </c>
      <c r="H14" s="414" t="s">
        <v>45</v>
      </c>
      <c r="I14" s="705"/>
      <c r="J14" s="14"/>
      <c r="K14" s="14"/>
      <c r="L14" s="14"/>
      <c r="M14" s="14"/>
      <c r="N14" s="14"/>
      <c r="O14" s="14"/>
      <c r="P14" s="14"/>
    </row>
    <row r="15" spans="1:16" ht="14.4">
      <c r="A15" s="253" t="s">
        <v>46</v>
      </c>
      <c r="B15" s="253" t="s">
        <v>46</v>
      </c>
      <c r="C15" s="698" t="s">
        <v>47</v>
      </c>
      <c r="D15" s="699"/>
      <c r="E15" s="272">
        <f>F15+G15+H15</f>
        <v>0</v>
      </c>
      <c r="F15" s="251">
        <f>Nr.1!M83</f>
        <v>0</v>
      </c>
      <c r="G15" s="415">
        <f>Nr.1!N83</f>
        <v>0</v>
      </c>
      <c r="H15" s="251">
        <f>Nr.1!O83</f>
        <v>0</v>
      </c>
      <c r="I15" s="415">
        <f>Nr.1!L83</f>
        <v>0</v>
      </c>
      <c r="J15" s="14"/>
      <c r="K15" s="15"/>
      <c r="L15" s="14"/>
      <c r="M15" s="14"/>
      <c r="N15" s="14"/>
      <c r="O15" s="14"/>
      <c r="P15" s="14"/>
    </row>
    <row r="16" spans="1:16" ht="14.4">
      <c r="A16" s="253" t="s">
        <v>48</v>
      </c>
      <c r="B16" s="253" t="s">
        <v>48</v>
      </c>
      <c r="C16" s="698" t="s">
        <v>49</v>
      </c>
      <c r="D16" s="699"/>
      <c r="E16" s="272">
        <f t="shared" ref="E16:E22" si="0">F16+G16+H16</f>
        <v>0</v>
      </c>
      <c r="F16" s="191">
        <f>Nr.2!M345</f>
        <v>0</v>
      </c>
      <c r="G16" s="156">
        <f>Nr.2!N345</f>
        <v>0</v>
      </c>
      <c r="H16" s="156">
        <f>Nr.2!O345</f>
        <v>0</v>
      </c>
      <c r="I16" s="415">
        <f>Nr.2!L345</f>
        <v>0</v>
      </c>
      <c r="J16" s="14"/>
      <c r="K16" s="15"/>
      <c r="L16" s="14"/>
      <c r="M16" s="14"/>
      <c r="N16" s="14"/>
      <c r="O16" s="14"/>
      <c r="P16" s="14"/>
    </row>
    <row r="17" spans="1:16" ht="14.4">
      <c r="A17" s="253" t="s">
        <v>50</v>
      </c>
      <c r="B17" s="253" t="s">
        <v>50</v>
      </c>
      <c r="C17" s="698" t="s">
        <v>51</v>
      </c>
      <c r="D17" s="699"/>
      <c r="E17" s="272">
        <f>F17+G17+H17</f>
        <v>0</v>
      </c>
      <c r="F17" s="191">
        <f>Nr.3!M113</f>
        <v>0</v>
      </c>
      <c r="G17" s="156">
        <f>Nr.3!N113</f>
        <v>0</v>
      </c>
      <c r="H17" s="156">
        <f>Nr.3!O113</f>
        <v>0</v>
      </c>
      <c r="I17" s="415">
        <f>Nr.3!L113</f>
        <v>0</v>
      </c>
      <c r="J17" s="14"/>
      <c r="K17" s="15"/>
      <c r="L17" s="14"/>
      <c r="M17" s="14"/>
      <c r="N17" s="14"/>
      <c r="O17" s="14"/>
      <c r="P17" s="14"/>
    </row>
    <row r="18" spans="1:16" ht="25.95" customHeight="1">
      <c r="A18" s="253" t="s">
        <v>52</v>
      </c>
      <c r="B18" s="253" t="s">
        <v>52</v>
      </c>
      <c r="C18" s="698" t="s">
        <v>53</v>
      </c>
      <c r="D18" s="699"/>
      <c r="E18" s="272">
        <f t="shared" si="0"/>
        <v>0</v>
      </c>
      <c r="F18" s="191">
        <f>Nr.4!M45</f>
        <v>0</v>
      </c>
      <c r="G18" s="156">
        <f>Nr.4!N45</f>
        <v>0</v>
      </c>
      <c r="H18" s="156">
        <f>Nr.4!O45</f>
        <v>0</v>
      </c>
      <c r="I18" s="415">
        <f>Nr.4!L45</f>
        <v>0</v>
      </c>
      <c r="J18" s="14"/>
      <c r="K18" s="15"/>
      <c r="L18" s="14"/>
      <c r="M18" s="14"/>
      <c r="N18" s="14"/>
      <c r="O18" s="14"/>
      <c r="P18" s="14"/>
    </row>
    <row r="19" spans="1:16" ht="25.95" customHeight="1">
      <c r="A19" s="253" t="s">
        <v>54</v>
      </c>
      <c r="B19" s="253" t="s">
        <v>54</v>
      </c>
      <c r="C19" s="698" t="s">
        <v>55</v>
      </c>
      <c r="D19" s="699"/>
      <c r="E19" s="272">
        <f t="shared" ref="E19:E21" si="1">F19+G19+H19</f>
        <v>0</v>
      </c>
      <c r="F19" s="191">
        <f>Nr.5!M62</f>
        <v>0</v>
      </c>
      <c r="G19" s="156">
        <f>Nr.5!N62</f>
        <v>0</v>
      </c>
      <c r="H19" s="156">
        <f>Nr.5!O62</f>
        <v>0</v>
      </c>
      <c r="I19" s="415">
        <f>Nr.5!L62</f>
        <v>0</v>
      </c>
      <c r="J19" s="14"/>
      <c r="K19" s="15"/>
      <c r="L19" s="14"/>
      <c r="M19" s="14"/>
      <c r="N19" s="14"/>
      <c r="O19" s="14"/>
      <c r="P19" s="14"/>
    </row>
    <row r="20" spans="1:16" ht="15.75" customHeight="1">
      <c r="A20" s="253" t="s">
        <v>56</v>
      </c>
      <c r="B20" s="253" t="s">
        <v>56</v>
      </c>
      <c r="C20" s="698" t="s">
        <v>57</v>
      </c>
      <c r="D20" s="699"/>
      <c r="E20" s="272">
        <f t="shared" si="1"/>
        <v>0</v>
      </c>
      <c r="F20" s="191">
        <f>Nr.6!M53</f>
        <v>0</v>
      </c>
      <c r="G20" s="156">
        <f>Nr.6!N53</f>
        <v>0</v>
      </c>
      <c r="H20" s="156">
        <f>Nr.6!O53</f>
        <v>0</v>
      </c>
      <c r="I20" s="415">
        <f>Nr.6!L53</f>
        <v>0</v>
      </c>
      <c r="J20" s="14"/>
      <c r="K20" s="15"/>
      <c r="L20" s="14"/>
      <c r="M20" s="14"/>
      <c r="N20" s="14"/>
      <c r="O20" s="14"/>
      <c r="P20" s="14"/>
    </row>
    <row r="21" spans="1:16" ht="14.4">
      <c r="A21" s="253" t="s">
        <v>58</v>
      </c>
      <c r="B21" s="253" t="s">
        <v>58</v>
      </c>
      <c r="C21" s="698" t="s">
        <v>59</v>
      </c>
      <c r="D21" s="699"/>
      <c r="E21" s="272">
        <f t="shared" si="1"/>
        <v>0</v>
      </c>
      <c r="F21" s="191">
        <f>Nr.7!M37</f>
        <v>0</v>
      </c>
      <c r="G21" s="156">
        <f>Nr.7!N37</f>
        <v>0</v>
      </c>
      <c r="H21" s="156">
        <f>Nr.7!O37</f>
        <v>0</v>
      </c>
      <c r="I21" s="415">
        <f>Nr.7!L37</f>
        <v>0</v>
      </c>
      <c r="J21" s="14"/>
      <c r="K21" s="15"/>
      <c r="L21" s="14"/>
      <c r="M21" s="14"/>
      <c r="N21" s="14"/>
      <c r="O21" s="14"/>
      <c r="P21" s="14"/>
    </row>
    <row r="22" spans="1:16" ht="14.4">
      <c r="A22" s="253" t="s">
        <v>60</v>
      </c>
      <c r="B22" s="253" t="s">
        <v>60</v>
      </c>
      <c r="C22" s="713" t="s">
        <v>61</v>
      </c>
      <c r="D22" s="714"/>
      <c r="E22" s="272">
        <f t="shared" si="0"/>
        <v>0</v>
      </c>
      <c r="F22" s="191">
        <f>Nr.8!M116</f>
        <v>0</v>
      </c>
      <c r="G22" s="156">
        <f>Nr.8!N116</f>
        <v>0</v>
      </c>
      <c r="H22" s="156">
        <f>Nr.8!O116</f>
        <v>0</v>
      </c>
      <c r="I22" s="415">
        <f>Nr.8!L116</f>
        <v>0</v>
      </c>
      <c r="J22" s="14"/>
      <c r="K22" s="15"/>
      <c r="L22" s="14"/>
      <c r="M22" s="14"/>
      <c r="N22" s="14"/>
      <c r="O22" s="14"/>
      <c r="P22" s="14"/>
    </row>
    <row r="23" spans="1:16" ht="14.4">
      <c r="A23" s="253" t="s">
        <v>62</v>
      </c>
      <c r="B23" s="253" t="s">
        <v>62</v>
      </c>
      <c r="C23" s="698" t="s">
        <v>63</v>
      </c>
      <c r="D23" s="699"/>
      <c r="E23" s="272">
        <f t="shared" ref="E23" si="2">F23+G23+H23</f>
        <v>0</v>
      </c>
      <c r="F23" s="191">
        <f>Nr.9!M197</f>
        <v>0</v>
      </c>
      <c r="G23" s="156">
        <f>Nr.9!N197</f>
        <v>0</v>
      </c>
      <c r="H23" s="156">
        <f>Nr.9!O197</f>
        <v>0</v>
      </c>
      <c r="I23" s="415">
        <f>Nr.9!L197</f>
        <v>0</v>
      </c>
      <c r="J23" s="14"/>
      <c r="K23" s="15"/>
      <c r="L23" s="14"/>
      <c r="M23" s="14"/>
      <c r="N23" s="14"/>
      <c r="O23" s="14"/>
      <c r="P23" s="14"/>
    </row>
    <row r="24" spans="1:16" ht="14.4">
      <c r="A24" s="253" t="s">
        <v>64</v>
      </c>
      <c r="B24" s="253" t="s">
        <v>64</v>
      </c>
      <c r="C24" s="698" t="s">
        <v>65</v>
      </c>
      <c r="D24" s="699"/>
      <c r="E24" s="272">
        <f>F24+G24+H24</f>
        <v>0</v>
      </c>
      <c r="F24" s="191">
        <f>Nr.10!M216</f>
        <v>0</v>
      </c>
      <c r="G24" s="415">
        <f>Nr.10!N216</f>
        <v>0</v>
      </c>
      <c r="H24" s="415">
        <f>Nr.10!O216</f>
        <v>0</v>
      </c>
      <c r="I24" s="415">
        <f>Nr.10!L216</f>
        <v>0</v>
      </c>
      <c r="J24" s="14"/>
      <c r="K24" s="15"/>
      <c r="L24" s="14"/>
      <c r="M24" s="14"/>
      <c r="N24" s="14"/>
      <c r="O24" s="14"/>
      <c r="P24" s="14"/>
    </row>
    <row r="25" spans="1:16" ht="14.4">
      <c r="A25" s="253" t="s">
        <v>66</v>
      </c>
      <c r="B25" s="253" t="s">
        <v>66</v>
      </c>
      <c r="C25" s="698" t="s">
        <v>67</v>
      </c>
      <c r="D25" s="699"/>
      <c r="E25" s="272">
        <f t="shared" ref="E25:E27" si="3">F25+G25+H25</f>
        <v>0</v>
      </c>
      <c r="F25" s="191">
        <f>Nr.11!M161</f>
        <v>0</v>
      </c>
      <c r="G25" s="415">
        <f>Nr.11!N161</f>
        <v>0</v>
      </c>
      <c r="H25" s="415">
        <f>Nr.11!O161</f>
        <v>0</v>
      </c>
      <c r="I25" s="415">
        <f>Nr.11!L161</f>
        <v>0</v>
      </c>
      <c r="J25" s="14"/>
      <c r="K25" s="15"/>
      <c r="L25" s="14"/>
      <c r="M25" s="14"/>
      <c r="N25" s="14"/>
      <c r="O25" s="14"/>
      <c r="P25" s="14"/>
    </row>
    <row r="26" spans="1:16" ht="14.4">
      <c r="A26" s="253" t="s">
        <v>68</v>
      </c>
      <c r="B26" s="253" t="s">
        <v>68</v>
      </c>
      <c r="C26" s="698" t="s">
        <v>69</v>
      </c>
      <c r="D26" s="699"/>
      <c r="E26" s="272">
        <f t="shared" si="3"/>
        <v>0</v>
      </c>
      <c r="F26" s="191">
        <f>Nr.12!M88</f>
        <v>0</v>
      </c>
      <c r="G26" s="415">
        <f>Nr.12!N88</f>
        <v>0</v>
      </c>
      <c r="H26" s="415">
        <f>Nr.12!O88</f>
        <v>0</v>
      </c>
      <c r="I26" s="415">
        <f>Nr.12!L88</f>
        <v>0</v>
      </c>
      <c r="J26" s="14"/>
      <c r="K26" s="15"/>
      <c r="L26" s="14"/>
      <c r="M26" s="14"/>
      <c r="N26" s="14"/>
      <c r="O26" s="14"/>
      <c r="P26" s="14"/>
    </row>
    <row r="27" spans="1:16" ht="14.4">
      <c r="A27" s="253" t="s">
        <v>70</v>
      </c>
      <c r="B27" s="253" t="s">
        <v>70</v>
      </c>
      <c r="C27" s="698" t="s">
        <v>71</v>
      </c>
      <c r="D27" s="699"/>
      <c r="E27" s="272">
        <f t="shared" si="3"/>
        <v>0</v>
      </c>
      <c r="F27" s="191">
        <f>Nr.13!M155</f>
        <v>0</v>
      </c>
      <c r="G27" s="415">
        <f>Nr.13!N155</f>
        <v>0</v>
      </c>
      <c r="H27" s="415">
        <f>Nr.13!O155</f>
        <v>0</v>
      </c>
      <c r="I27" s="415">
        <f>Nr.13!L155</f>
        <v>0</v>
      </c>
      <c r="J27" s="14"/>
      <c r="K27" s="15"/>
      <c r="L27" s="14"/>
      <c r="M27" s="14"/>
      <c r="N27" s="14"/>
      <c r="O27" s="14"/>
      <c r="P27" s="14"/>
    </row>
    <row r="28" spans="1:16" ht="14.4">
      <c r="A28" s="253" t="s">
        <v>72</v>
      </c>
      <c r="B28" s="253" t="s">
        <v>72</v>
      </c>
      <c r="C28" s="698" t="s">
        <v>73</v>
      </c>
      <c r="D28" s="699"/>
      <c r="E28" s="272">
        <f t="shared" ref="E28" si="4">F28+G28+H28</f>
        <v>0</v>
      </c>
      <c r="F28" s="191">
        <f>Nr.14!M46</f>
        <v>0</v>
      </c>
      <c r="G28" s="415">
        <f>Nr.14!N46</f>
        <v>0</v>
      </c>
      <c r="H28" s="415">
        <f>Nr.14!O46</f>
        <v>0</v>
      </c>
      <c r="I28" s="415">
        <f>Nr.14!L46</f>
        <v>0</v>
      </c>
      <c r="J28" s="14"/>
      <c r="K28" s="15"/>
      <c r="L28" s="14"/>
      <c r="M28" s="14"/>
      <c r="N28" s="14"/>
      <c r="O28" s="14"/>
      <c r="P28" s="14"/>
    </row>
    <row r="29" spans="1:16" ht="14.4">
      <c r="A29" s="416"/>
      <c r="B29" s="416"/>
      <c r="C29" s="417" t="s">
        <v>74</v>
      </c>
      <c r="D29" s="192"/>
      <c r="E29" s="193">
        <f>SUM(E15:E28)</f>
        <v>0</v>
      </c>
      <c r="F29" s="193">
        <f>SUM(F15:F28)</f>
        <v>0</v>
      </c>
      <c r="G29" s="418">
        <f>SUM(G15:G28)</f>
        <v>0</v>
      </c>
      <c r="H29" s="418">
        <f>SUM(H15:H28)</f>
        <v>0</v>
      </c>
      <c r="I29" s="418">
        <f>SUM(I15:I28)</f>
        <v>0</v>
      </c>
      <c r="J29" s="20"/>
      <c r="K29" s="15"/>
      <c r="L29" s="14"/>
      <c r="M29" s="14"/>
      <c r="N29" s="14"/>
      <c r="O29" s="14"/>
      <c r="P29" s="14"/>
    </row>
    <row r="30" spans="1:16" ht="14.4">
      <c r="A30" s="416"/>
      <c r="B30" s="419"/>
      <c r="C30" s="417" t="s">
        <v>75</v>
      </c>
      <c r="D30" s="420"/>
      <c r="E30" s="413">
        <f>ROUND(E29*D30,2)</f>
        <v>0</v>
      </c>
      <c r="F30" s="129"/>
      <c r="G30" s="129"/>
      <c r="H30" s="129"/>
      <c r="I30" s="129"/>
      <c r="J30" s="14"/>
      <c r="K30" s="14"/>
      <c r="L30" s="14"/>
      <c r="M30" s="14"/>
      <c r="N30" s="14"/>
      <c r="O30" s="14"/>
      <c r="P30" s="14"/>
    </row>
    <row r="31" spans="1:16" ht="14.4">
      <c r="A31" s="419"/>
      <c r="B31" s="419"/>
      <c r="C31" s="421" t="s">
        <v>76</v>
      </c>
      <c r="D31" s="420"/>
      <c r="E31" s="415">
        <f>ROUND(E30*D31,2)</f>
        <v>0</v>
      </c>
      <c r="F31" s="129"/>
      <c r="G31" s="129"/>
      <c r="H31" s="129"/>
      <c r="I31" s="129"/>
      <c r="J31" s="14"/>
      <c r="K31" s="14"/>
      <c r="L31" s="14"/>
      <c r="M31" s="14"/>
      <c r="N31" s="14"/>
      <c r="O31" s="14"/>
      <c r="P31" s="14"/>
    </row>
    <row r="32" spans="1:16" ht="14.4">
      <c r="A32" s="419"/>
      <c r="B32" s="419"/>
      <c r="C32" s="417" t="s">
        <v>77</v>
      </c>
      <c r="D32" s="420"/>
      <c r="E32" s="413">
        <f>ROUND(E29*D32,2)</f>
        <v>0</v>
      </c>
      <c r="F32" s="129"/>
      <c r="G32" s="132"/>
      <c r="H32" s="129"/>
      <c r="I32" s="129"/>
      <c r="J32" s="14"/>
      <c r="K32" s="14"/>
      <c r="L32" s="14"/>
      <c r="M32" s="14"/>
      <c r="N32" s="14"/>
      <c r="O32" s="14"/>
      <c r="P32" s="14"/>
    </row>
    <row r="33" spans="1:16" ht="14.4">
      <c r="A33" s="419"/>
      <c r="B33" s="419"/>
      <c r="C33" s="417" t="s">
        <v>78</v>
      </c>
      <c r="D33" s="422"/>
      <c r="E33" s="413">
        <f>E29+E30+E32</f>
        <v>0</v>
      </c>
      <c r="F33" s="129"/>
      <c r="G33" s="133"/>
      <c r="H33" s="64"/>
      <c r="I33" s="65"/>
      <c r="J33" s="14"/>
      <c r="K33" s="14"/>
      <c r="L33" s="14"/>
      <c r="M33" s="14"/>
      <c r="N33" s="14"/>
      <c r="O33" s="14"/>
      <c r="P33" s="14"/>
    </row>
    <row r="34" spans="1:16" ht="14.4">
      <c r="A34" s="129"/>
      <c r="B34" s="129"/>
      <c r="C34" s="64"/>
      <c r="D34" s="64"/>
      <c r="E34" s="65"/>
      <c r="F34" s="129"/>
      <c r="G34" s="129"/>
      <c r="H34" s="64"/>
      <c r="I34" s="64"/>
      <c r="J34" s="14"/>
      <c r="K34" s="14"/>
      <c r="L34" s="14"/>
      <c r="M34" s="14"/>
      <c r="N34" s="14"/>
      <c r="O34" s="14"/>
      <c r="P34" s="14"/>
    </row>
    <row r="35" spans="1:16" ht="14.4">
      <c r="A35" s="47"/>
      <c r="B35" s="47"/>
      <c r="C35" s="47"/>
      <c r="D35" s="47"/>
      <c r="E35" s="47"/>
      <c r="F35" s="47"/>
      <c r="G35" s="47"/>
      <c r="H35" s="47"/>
      <c r="I35" s="47"/>
    </row>
    <row r="36" spans="1:16" ht="14.4">
      <c r="A36" s="194" t="s">
        <v>22</v>
      </c>
      <c r="B36" s="194"/>
      <c r="C36" s="195"/>
      <c r="D36" s="53"/>
      <c r="E36" s="47"/>
      <c r="F36" s="66"/>
      <c r="G36" s="66"/>
      <c r="H36" s="66"/>
      <c r="I36" s="66"/>
    </row>
    <row r="37" spans="1:16" ht="14.4">
      <c r="A37" s="51"/>
      <c r="B37" s="51"/>
      <c r="C37" s="53" t="s">
        <v>23</v>
      </c>
      <c r="D37" s="53"/>
      <c r="E37" s="47"/>
      <c r="F37" s="47"/>
      <c r="G37" s="47"/>
      <c r="H37" s="47"/>
      <c r="I37" s="47"/>
    </row>
    <row r="38" spans="1:16" ht="14.4">
      <c r="A38" s="51" t="s">
        <v>24</v>
      </c>
      <c r="B38" s="58"/>
      <c r="C38" s="51"/>
      <c r="D38" s="51"/>
      <c r="E38" s="47"/>
      <c r="F38" s="47"/>
      <c r="G38" s="47"/>
      <c r="H38" s="47"/>
      <c r="I38" s="47"/>
    </row>
    <row r="39" spans="1:16" ht="14.4">
      <c r="A39" s="51"/>
      <c r="B39" s="51"/>
      <c r="C39" s="51"/>
      <c r="D39" s="51"/>
      <c r="E39" s="47"/>
      <c r="F39" s="47"/>
      <c r="G39" s="47"/>
      <c r="H39" s="47"/>
      <c r="I39" s="47"/>
    </row>
    <row r="40" spans="1:16" ht="14.4">
      <c r="A40" s="51"/>
      <c r="B40" s="51"/>
      <c r="C40" s="51"/>
      <c r="D40" s="51"/>
      <c r="E40" s="47"/>
      <c r="F40" s="47"/>
      <c r="G40" s="47"/>
      <c r="H40" s="47"/>
      <c r="I40" s="66"/>
    </row>
    <row r="41" spans="1:16" ht="14.4">
      <c r="A41" s="194" t="s">
        <v>25</v>
      </c>
      <c r="B41" s="194"/>
      <c r="C41" s="195"/>
      <c r="D41" s="53"/>
      <c r="E41" s="47"/>
      <c r="F41" s="47"/>
      <c r="G41" s="47"/>
      <c r="H41" s="47"/>
      <c r="I41" s="47"/>
    </row>
    <row r="42" spans="1:16" ht="14.4">
      <c r="A42" s="51"/>
      <c r="B42" s="51"/>
      <c r="C42" s="53" t="s">
        <v>23</v>
      </c>
      <c r="D42" s="53"/>
      <c r="E42" s="47"/>
      <c r="F42" s="47"/>
      <c r="G42" s="47"/>
      <c r="H42" s="47"/>
      <c r="I42" s="47"/>
    </row>
    <row r="43" spans="1:16" ht="14.4">
      <c r="A43" s="47"/>
      <c r="B43" s="47"/>
      <c r="C43" s="47"/>
      <c r="D43" s="47"/>
      <c r="E43" s="47"/>
      <c r="F43" s="47"/>
      <c r="G43" s="47"/>
      <c r="H43" s="47"/>
      <c r="I43" s="47"/>
    </row>
    <row r="44" spans="1:16" ht="14.4">
      <c r="A44" s="47"/>
      <c r="B44" s="47"/>
      <c r="C44" s="47"/>
      <c r="D44" s="47"/>
      <c r="E44" s="47"/>
      <c r="F44" s="47"/>
      <c r="G44" s="47"/>
      <c r="H44" s="47"/>
      <c r="I44" s="47"/>
    </row>
    <row r="45" spans="1:16" ht="14.4">
      <c r="A45" s="47"/>
      <c r="B45" s="47"/>
      <c r="C45" s="47"/>
      <c r="D45" s="47"/>
      <c r="E45" s="47"/>
      <c r="F45" s="47"/>
      <c r="G45" s="47"/>
      <c r="H45" s="47"/>
      <c r="I45" s="47"/>
    </row>
    <row r="46" spans="1:16" ht="13.8">
      <c r="A46" s="48"/>
      <c r="B46" s="48"/>
      <c r="C46" s="48"/>
      <c r="D46" s="48"/>
      <c r="E46" s="48"/>
      <c r="F46" s="48"/>
      <c r="G46" s="48"/>
      <c r="H46" s="48"/>
      <c r="I46" s="48"/>
    </row>
    <row r="47" spans="1:16" ht="13.8">
      <c r="A47" s="48"/>
      <c r="B47" s="48"/>
      <c r="C47" s="48"/>
      <c r="D47" s="48"/>
      <c r="E47" s="48"/>
      <c r="F47" s="48"/>
      <c r="G47" s="48"/>
      <c r="H47" s="48"/>
      <c r="I47" s="48"/>
    </row>
    <row r="48" spans="1:16" ht="13.8">
      <c r="A48" s="48"/>
      <c r="B48" s="48"/>
      <c r="C48" s="48"/>
      <c r="D48" s="48"/>
      <c r="E48" s="48"/>
      <c r="F48" s="48"/>
      <c r="G48" s="48"/>
      <c r="H48" s="48"/>
      <c r="I48" s="48"/>
    </row>
    <row r="49" spans="1:9" ht="13.8">
      <c r="A49" s="48"/>
      <c r="B49" s="48"/>
      <c r="C49" s="48"/>
      <c r="D49" s="48"/>
      <c r="E49" s="48"/>
      <c r="F49" s="48"/>
      <c r="G49" s="48"/>
      <c r="H49" s="48"/>
      <c r="I49" s="48"/>
    </row>
  </sheetData>
  <mergeCells count="28">
    <mergeCell ref="C28:D28"/>
    <mergeCell ref="C13:D14"/>
    <mergeCell ref="C23:D23"/>
    <mergeCell ref="C24:D24"/>
    <mergeCell ref="C25:D25"/>
    <mergeCell ref="C26:D26"/>
    <mergeCell ref="C27:D27"/>
    <mergeCell ref="C18:D18"/>
    <mergeCell ref="C19:D19"/>
    <mergeCell ref="C20:D20"/>
    <mergeCell ref="C21:D21"/>
    <mergeCell ref="C22:D22"/>
    <mergeCell ref="A9:B9"/>
    <mergeCell ref="C15:D15"/>
    <mergeCell ref="C16:D16"/>
    <mergeCell ref="C17:D17"/>
    <mergeCell ref="A1:I1"/>
    <mergeCell ref="A2:I2"/>
    <mergeCell ref="A6:B6"/>
    <mergeCell ref="A7:B7"/>
    <mergeCell ref="A8:B8"/>
    <mergeCell ref="A3:I3"/>
    <mergeCell ref="A4:I4"/>
    <mergeCell ref="A13:A14"/>
    <mergeCell ref="B13:B14"/>
    <mergeCell ref="E13:E14"/>
    <mergeCell ref="F13:H13"/>
    <mergeCell ref="I13:I14"/>
  </mergeCells>
  <phoneticPr fontId="16" type="noConversion"/>
  <pageMargins left="0.47244094488188981" right="0.19685039370078741" top="0.9055118110236221" bottom="0.35433070866141736" header="0.59055118110236227" footer="0.19685039370078741"/>
  <pageSetup scale="85" orientation="portrait" r:id="rId1"/>
  <ignoredErrors>
    <ignoredError sqref="A18:B26 A27:A28 B27:B28 A15 A16 A17" numberStoredAsText="1"/>
  </ignoredError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theme="0"/>
  </sheetPr>
  <dimension ref="A1:Q97"/>
  <sheetViews>
    <sheetView showZeros="0" topLeftCell="A75" zoomScale="85" zoomScaleNormal="85" workbookViewId="0">
      <selection activeCell="N6" sqref="N6"/>
    </sheetView>
  </sheetViews>
  <sheetFormatPr defaultColWidth="9.21875" defaultRowHeight="14.4"/>
  <cols>
    <col min="1" max="1" width="8.21875" style="47" bestFit="1" customWidth="1"/>
    <col min="2" max="2" width="8.5546875" style="47" bestFit="1" customWidth="1"/>
    <col min="3" max="3" width="44.77734375" style="47" customWidth="1"/>
    <col min="4" max="4" width="5.21875" style="47" bestFit="1" customWidth="1"/>
    <col min="5" max="5" width="10.77734375" style="47" customWidth="1"/>
    <col min="6" max="6" width="9.21875" style="47" customWidth="1"/>
    <col min="7" max="7" width="6.5546875" style="47" bestFit="1" customWidth="1"/>
    <col min="8" max="8" width="7.77734375" style="47" bestFit="1" customWidth="1"/>
    <col min="9" max="9" width="8.77734375" style="47" bestFit="1" customWidth="1"/>
    <col min="10" max="10" width="10.44140625" style="47" bestFit="1" customWidth="1"/>
    <col min="11" max="11" width="12.44140625" style="47" customWidth="1"/>
    <col min="12" max="12" width="8.77734375" style="47" bestFit="1" customWidth="1"/>
    <col min="13" max="14" width="9.77734375" style="47" bestFit="1" customWidth="1"/>
    <col min="15" max="15" width="8.77734375" style="47" bestFit="1" customWidth="1"/>
    <col min="16" max="16" width="10.77734375" style="47" bestFit="1" customWidth="1"/>
    <col min="17" max="17" width="11.77734375" style="2" customWidth="1"/>
    <col min="18" max="16384" width="9.21875" style="2"/>
  </cols>
  <sheetData>
    <row r="1" spans="1:17" s="7" customFormat="1" ht="45.6" customHeight="1">
      <c r="A1" s="73"/>
      <c r="B1" s="74"/>
      <c r="C1" s="75"/>
      <c r="D1" s="73"/>
      <c r="E1" s="73"/>
      <c r="F1" s="73"/>
      <c r="G1" s="73"/>
      <c r="H1" s="73"/>
      <c r="I1" s="73"/>
      <c r="J1" s="73"/>
      <c r="K1" s="73"/>
      <c r="L1" s="73"/>
      <c r="M1" s="73"/>
      <c r="N1" s="715" t="s">
        <v>79</v>
      </c>
      <c r="O1" s="716"/>
      <c r="P1" s="716"/>
    </row>
    <row r="2" spans="1:17">
      <c r="A2" s="695" t="s">
        <v>80</v>
      </c>
      <c r="B2" s="695"/>
      <c r="C2" s="695"/>
      <c r="D2" s="695"/>
      <c r="E2" s="695"/>
      <c r="F2" s="695"/>
      <c r="G2" s="695"/>
      <c r="H2" s="695"/>
      <c r="I2" s="695"/>
      <c r="J2" s="695"/>
      <c r="K2" s="695"/>
      <c r="L2" s="695"/>
      <c r="M2" s="695"/>
      <c r="N2" s="695"/>
      <c r="O2" s="695"/>
      <c r="P2" s="695"/>
      <c r="Q2" s="1"/>
    </row>
    <row r="3" spans="1:17" ht="14.7" customHeight="1">
      <c r="A3" s="730" t="s">
        <v>27</v>
      </c>
      <c r="B3" s="730"/>
      <c r="C3" s="730"/>
      <c r="D3" s="730"/>
      <c r="E3" s="730"/>
      <c r="F3" s="730"/>
      <c r="G3" s="730"/>
      <c r="H3" s="730"/>
      <c r="I3" s="730"/>
      <c r="J3" s="730"/>
      <c r="K3" s="730"/>
      <c r="L3" s="730"/>
      <c r="M3" s="730"/>
      <c r="N3" s="730"/>
      <c r="O3" s="730"/>
      <c r="P3" s="730"/>
    </row>
    <row r="4" spans="1:17">
      <c r="A4" s="695" t="s">
        <v>81</v>
      </c>
      <c r="B4" s="695"/>
      <c r="C4" s="695"/>
      <c r="D4" s="695"/>
      <c r="E4" s="695"/>
      <c r="F4" s="695"/>
      <c r="G4" s="695"/>
      <c r="H4" s="695"/>
      <c r="I4" s="695"/>
      <c r="J4" s="695"/>
      <c r="K4" s="695"/>
      <c r="L4" s="695"/>
      <c r="M4" s="695"/>
      <c r="N4" s="695"/>
      <c r="O4" s="695"/>
      <c r="P4" s="695"/>
    </row>
    <row r="5" spans="1:17">
      <c r="A5" s="717" t="s">
        <v>82</v>
      </c>
      <c r="B5" s="717"/>
      <c r="C5" s="717"/>
      <c r="D5" s="717"/>
      <c r="E5" s="717"/>
      <c r="F5" s="717"/>
      <c r="G5" s="717"/>
      <c r="H5" s="717"/>
      <c r="I5" s="717"/>
      <c r="J5" s="717"/>
      <c r="K5" s="717"/>
      <c r="L5" s="717"/>
      <c r="M5" s="717"/>
      <c r="N5" s="717"/>
      <c r="O5" s="717"/>
      <c r="P5" s="717"/>
    </row>
    <row r="6" spans="1:17">
      <c r="C6" s="79"/>
    </row>
    <row r="7" spans="1:17" s="3" customFormat="1" ht="12.75" customHeight="1">
      <c r="A7" s="697" t="str">
        <f>Kopsavilkums!A6</f>
        <v xml:space="preserve">Objekta nosaukums: </v>
      </c>
      <c r="B7" s="697"/>
      <c r="C7" s="732" t="str">
        <f>Kopsavilkums!C6</f>
        <v>Ēkas pārbūve</v>
      </c>
      <c r="D7" s="732"/>
      <c r="E7" s="732"/>
      <c r="F7" s="732"/>
      <c r="G7" s="732"/>
      <c r="H7" s="732"/>
      <c r="I7" s="732"/>
      <c r="J7" s="732"/>
      <c r="K7" s="732"/>
      <c r="L7" s="732"/>
      <c r="M7" s="732"/>
      <c r="N7" s="732"/>
      <c r="O7" s="51"/>
      <c r="P7" s="51"/>
    </row>
    <row r="8" spans="1:17" s="3" customFormat="1" ht="12.75" customHeight="1">
      <c r="A8" s="697" t="str">
        <f>Kopsavilkums!A7</f>
        <v xml:space="preserve">Būves nosaukums:    </v>
      </c>
      <c r="B8" s="697"/>
      <c r="C8" s="732" t="str">
        <f>Kopsavilkums!C7</f>
        <v>Ēkas pārbūve</v>
      </c>
      <c r="D8" s="732"/>
      <c r="E8" s="732"/>
      <c r="F8" s="732"/>
      <c r="G8" s="732"/>
      <c r="H8" s="732"/>
      <c r="I8" s="732"/>
      <c r="J8" s="732"/>
      <c r="K8" s="732"/>
      <c r="L8" s="732"/>
      <c r="M8" s="732"/>
      <c r="N8" s="732"/>
      <c r="O8" s="51"/>
      <c r="P8" s="51"/>
    </row>
    <row r="9" spans="1:17" s="3" customFormat="1">
      <c r="A9" s="697" t="str">
        <f>Kopsavilkums!A8</f>
        <v>Objekta adrese:</v>
      </c>
      <c r="B9" s="697"/>
      <c r="C9" s="722" t="str">
        <f>Kopsavilkums!C8</f>
        <v>Raiņa iela 27, Cēsis, Cēsu novads</v>
      </c>
      <c r="D9" s="723"/>
      <c r="E9" s="723"/>
      <c r="F9" s="723"/>
      <c r="G9" s="723"/>
      <c r="H9" s="723"/>
      <c r="I9" s="64"/>
      <c r="J9" s="64"/>
      <c r="K9" s="64"/>
      <c r="L9" s="64"/>
      <c r="M9" s="64"/>
      <c r="N9" s="78"/>
      <c r="O9" s="78"/>
      <c r="P9" s="51"/>
    </row>
    <row r="10" spans="1:17" s="3" customFormat="1">
      <c r="A10" s="697" t="str">
        <f>Kopsavilkums!A9</f>
        <v xml:space="preserve">Pasūtījuma Nr.: </v>
      </c>
      <c r="B10" s="697"/>
      <c r="C10" s="62">
        <f>Kopsavilkums!C9</f>
        <v>0</v>
      </c>
      <c r="D10" s="51"/>
      <c r="E10" s="51"/>
      <c r="F10" s="51"/>
      <c r="G10" s="51"/>
      <c r="H10" s="51"/>
      <c r="I10" s="51"/>
      <c r="J10" s="51"/>
      <c r="K10" s="51"/>
      <c r="L10" s="51"/>
      <c r="M10" s="51"/>
      <c r="N10" s="51"/>
      <c r="O10" s="51"/>
      <c r="P10" s="51"/>
    </row>
    <row r="11" spans="1:17" s="3" customFormat="1">
      <c r="A11" s="51"/>
      <c r="B11" s="51"/>
      <c r="C11" s="51"/>
      <c r="D11" s="51"/>
      <c r="E11" s="51"/>
      <c r="F11" s="51"/>
      <c r="G11" s="51"/>
      <c r="H11" s="51"/>
      <c r="I11" s="51"/>
      <c r="J11" s="51"/>
      <c r="K11" s="51" t="s">
        <v>83</v>
      </c>
      <c r="L11" s="51"/>
      <c r="M11" s="53" t="s">
        <v>84</v>
      </c>
      <c r="N11" s="726">
        <f>P83</f>
        <v>0</v>
      </c>
      <c r="O11" s="726"/>
      <c r="P11" s="51"/>
    </row>
    <row r="12" spans="1:17" s="3" customFormat="1">
      <c r="A12" s="697" t="s">
        <v>85</v>
      </c>
      <c r="B12" s="697"/>
      <c r="C12" s="697"/>
      <c r="D12" s="697"/>
      <c r="E12" s="697"/>
      <c r="F12" s="697"/>
      <c r="G12" s="697"/>
      <c r="H12" s="697"/>
      <c r="I12" s="51"/>
      <c r="J12" s="51"/>
      <c r="K12" s="51"/>
      <c r="L12" s="51"/>
      <c r="M12" s="51"/>
      <c r="N12" s="51"/>
      <c r="O12" s="51"/>
      <c r="P12" s="51"/>
    </row>
    <row r="13" spans="1:17" s="3" customFormat="1">
      <c r="A13" s="51"/>
      <c r="B13" s="51"/>
      <c r="C13" s="62"/>
      <c r="D13" s="51"/>
      <c r="E13" s="51"/>
      <c r="F13" s="724" t="s">
        <v>86</v>
      </c>
      <c r="G13" s="724"/>
      <c r="H13" s="724"/>
      <c r="I13" s="724"/>
      <c r="J13" s="724"/>
      <c r="K13" s="724"/>
      <c r="L13" s="724"/>
      <c r="M13" s="724"/>
      <c r="N13" s="724"/>
      <c r="O13" s="724"/>
      <c r="P13" s="51"/>
    </row>
    <row r="14" spans="1:17">
      <c r="C14" s="79"/>
    </row>
    <row r="15" spans="1:17" ht="12.75" customHeight="1">
      <c r="A15" s="729" t="s">
        <v>16</v>
      </c>
      <c r="B15" s="729" t="s">
        <v>87</v>
      </c>
      <c r="C15" s="731" t="s">
        <v>88</v>
      </c>
      <c r="D15" s="729" t="s">
        <v>89</v>
      </c>
      <c r="E15" s="729" t="s">
        <v>90</v>
      </c>
      <c r="F15" s="725" t="s">
        <v>91</v>
      </c>
      <c r="G15" s="725"/>
      <c r="H15" s="725"/>
      <c r="I15" s="725"/>
      <c r="J15" s="725"/>
      <c r="K15" s="725"/>
      <c r="L15" s="725" t="s">
        <v>92</v>
      </c>
      <c r="M15" s="725"/>
      <c r="N15" s="725"/>
      <c r="O15" s="725"/>
      <c r="P15" s="725"/>
      <c r="Q15" s="17"/>
    </row>
    <row r="16" spans="1:17" ht="84.75" customHeight="1">
      <c r="A16" s="729"/>
      <c r="B16" s="729"/>
      <c r="C16" s="731"/>
      <c r="D16" s="729"/>
      <c r="E16" s="729"/>
      <c r="F16" s="248" t="s">
        <v>93</v>
      </c>
      <c r="G16" s="249" t="s">
        <v>94</v>
      </c>
      <c r="H16" s="248" t="s">
        <v>95</v>
      </c>
      <c r="I16" s="248" t="s">
        <v>96</v>
      </c>
      <c r="J16" s="248" t="s">
        <v>97</v>
      </c>
      <c r="K16" s="248" t="s">
        <v>20</v>
      </c>
      <c r="L16" s="248" t="s">
        <v>98</v>
      </c>
      <c r="M16" s="248" t="s">
        <v>95</v>
      </c>
      <c r="N16" s="248" t="s">
        <v>96</v>
      </c>
      <c r="O16" s="248" t="s">
        <v>97</v>
      </c>
      <c r="P16" s="248" t="s">
        <v>99</v>
      </c>
      <c r="Q16" s="18"/>
    </row>
    <row r="17" spans="1:17">
      <c r="A17" s="247">
        <v>1</v>
      </c>
      <c r="B17" s="247">
        <v>2</v>
      </c>
      <c r="C17" s="247">
        <v>3</v>
      </c>
      <c r="D17" s="247">
        <v>4</v>
      </c>
      <c r="E17" s="247">
        <v>5</v>
      </c>
      <c r="F17" s="247">
        <v>6</v>
      </c>
      <c r="G17" s="247">
        <v>7</v>
      </c>
      <c r="H17" s="247">
        <v>8</v>
      </c>
      <c r="I17" s="247">
        <v>9</v>
      </c>
      <c r="J17" s="247">
        <v>10</v>
      </c>
      <c r="K17" s="247">
        <v>11</v>
      </c>
      <c r="L17" s="247">
        <v>12</v>
      </c>
      <c r="M17" s="247">
        <v>13</v>
      </c>
      <c r="N17" s="247">
        <v>14</v>
      </c>
      <c r="O17" s="247">
        <v>15</v>
      </c>
      <c r="P17" s="247">
        <v>16</v>
      </c>
      <c r="Q17" s="10"/>
    </row>
    <row r="18" spans="1:17">
      <c r="A18" s="294" t="s">
        <v>100</v>
      </c>
      <c r="B18" s="167"/>
      <c r="C18" s="423" t="s">
        <v>101</v>
      </c>
      <c r="D18" s="424"/>
      <c r="E18" s="283"/>
      <c r="F18" s="182"/>
      <c r="G18" s="167"/>
      <c r="H18" s="167"/>
      <c r="I18" s="167"/>
      <c r="J18" s="167"/>
      <c r="K18" s="167"/>
      <c r="L18" s="167"/>
      <c r="M18" s="167"/>
      <c r="N18" s="167"/>
      <c r="O18" s="167"/>
      <c r="P18" s="167"/>
      <c r="Q18" s="10"/>
    </row>
    <row r="19" spans="1:17" ht="28.8">
      <c r="A19" s="296" t="s">
        <v>102</v>
      </c>
      <c r="B19" s="279" t="s">
        <v>103</v>
      </c>
      <c r="C19" s="425" t="s">
        <v>104</v>
      </c>
      <c r="D19" s="426" t="s">
        <v>105</v>
      </c>
      <c r="E19" s="426">
        <v>1</v>
      </c>
      <c r="F19" s="426"/>
      <c r="G19" s="426"/>
      <c r="H19" s="426"/>
      <c r="I19" s="426"/>
      <c r="J19" s="426"/>
      <c r="K19" s="252">
        <f t="shared" ref="K19" si="0">ROUND(J19+I19+H19,2)</f>
        <v>0</v>
      </c>
      <c r="L19" s="252">
        <f t="shared" ref="L19" si="1">ROUND(F19*E19,2)</f>
        <v>0</v>
      </c>
      <c r="M19" s="252">
        <f t="shared" ref="M19" si="2">ROUND(H19*E19,2)</f>
        <v>0</v>
      </c>
      <c r="N19" s="252">
        <f t="shared" ref="N19" si="3">ROUND(I19*E19,2)</f>
        <v>0</v>
      </c>
      <c r="O19" s="252">
        <f t="shared" ref="O19" si="4">ROUND(J19*E19,2)</f>
        <v>0</v>
      </c>
      <c r="P19" s="252">
        <f t="shared" ref="P19" si="5">ROUND(O19+N19+M19,2)</f>
        <v>0</v>
      </c>
      <c r="Q19" s="10"/>
    </row>
    <row r="20" spans="1:17" ht="28.8">
      <c r="A20" s="296" t="s">
        <v>106</v>
      </c>
      <c r="B20" s="279" t="s">
        <v>107</v>
      </c>
      <c r="C20" s="425" t="s">
        <v>108</v>
      </c>
      <c r="D20" s="427" t="s">
        <v>109</v>
      </c>
      <c r="E20" s="428">
        <v>187</v>
      </c>
      <c r="F20" s="251"/>
      <c r="G20" s="252"/>
      <c r="H20" s="252"/>
      <c r="I20" s="252"/>
      <c r="J20" s="252"/>
      <c r="K20" s="252">
        <f t="shared" ref="K20" si="6">ROUND(J20+I20+H20,2)</f>
        <v>0</v>
      </c>
      <c r="L20" s="252">
        <f t="shared" ref="L20" si="7">ROUND(F20*E20,2)</f>
        <v>0</v>
      </c>
      <c r="M20" s="252">
        <f t="shared" ref="M20" si="8">ROUND(H20*E20,2)</f>
        <v>0</v>
      </c>
      <c r="N20" s="252">
        <f t="shared" ref="N20" si="9">ROUND(I20*E20,2)</f>
        <v>0</v>
      </c>
      <c r="O20" s="252">
        <f t="shared" ref="O20" si="10">ROUND(J20*E20,2)</f>
        <v>0</v>
      </c>
      <c r="P20" s="252">
        <f t="shared" ref="P20" si="11">ROUND(O20+N20+M20,2)</f>
        <v>0</v>
      </c>
      <c r="Q20" s="10"/>
    </row>
    <row r="21" spans="1:17" ht="12" customHeight="1">
      <c r="A21" s="296" t="s">
        <v>110</v>
      </c>
      <c r="B21" s="279" t="s">
        <v>103</v>
      </c>
      <c r="C21" s="336" t="s">
        <v>111</v>
      </c>
      <c r="D21" s="426" t="s">
        <v>105</v>
      </c>
      <c r="E21" s="429">
        <v>1</v>
      </c>
      <c r="F21" s="287"/>
      <c r="G21" s="426"/>
      <c r="H21" s="196"/>
      <c r="I21" s="196"/>
      <c r="J21" s="196"/>
      <c r="K21" s="196">
        <f t="shared" ref="K21:K24" si="12">ROUND(J21+I21+H21,2)</f>
        <v>0</v>
      </c>
      <c r="L21" s="196">
        <f t="shared" ref="L21:L24" si="13">ROUND(F21*E21,2)</f>
        <v>0</v>
      </c>
      <c r="M21" s="196">
        <f t="shared" ref="M21:M24" si="14">ROUND(H21*E21,2)</f>
        <v>0</v>
      </c>
      <c r="N21" s="196">
        <f t="shared" ref="N21:N24" si="15">ROUND(I21*E21,2)</f>
        <v>0</v>
      </c>
      <c r="O21" s="196">
        <f t="shared" ref="O21:O24" si="16">ROUND(J21*E21,2)</f>
        <v>0</v>
      </c>
      <c r="P21" s="196">
        <f t="shared" ref="P21:P24" si="17">ROUND(O21+N21+M21,2)</f>
        <v>0</v>
      </c>
      <c r="Q21" s="10"/>
    </row>
    <row r="22" spans="1:17" ht="28.8">
      <c r="A22" s="296" t="s">
        <v>112</v>
      </c>
      <c r="B22" s="279" t="s">
        <v>103</v>
      </c>
      <c r="C22" s="336" t="s">
        <v>113</v>
      </c>
      <c r="D22" s="427" t="s">
        <v>114</v>
      </c>
      <c r="E22" s="430">
        <v>1</v>
      </c>
      <c r="F22" s="251"/>
      <c r="G22" s="252"/>
      <c r="H22" s="252"/>
      <c r="I22" s="252"/>
      <c r="J22" s="252"/>
      <c r="K22" s="252">
        <f t="shared" si="12"/>
        <v>0</v>
      </c>
      <c r="L22" s="252">
        <f t="shared" si="13"/>
        <v>0</v>
      </c>
      <c r="M22" s="252">
        <f t="shared" si="14"/>
        <v>0</v>
      </c>
      <c r="N22" s="252">
        <f t="shared" si="15"/>
        <v>0</v>
      </c>
      <c r="O22" s="252">
        <f t="shared" si="16"/>
        <v>0</v>
      </c>
      <c r="P22" s="252">
        <f t="shared" si="17"/>
        <v>0</v>
      </c>
    </row>
    <row r="23" spans="1:17" ht="28.8">
      <c r="A23" s="296" t="s">
        <v>115</v>
      </c>
      <c r="B23" s="279" t="s">
        <v>103</v>
      </c>
      <c r="C23" s="336" t="s">
        <v>116</v>
      </c>
      <c r="D23" s="285" t="s">
        <v>117</v>
      </c>
      <c r="E23" s="268">
        <v>4</v>
      </c>
      <c r="F23" s="251"/>
      <c r="G23" s="252"/>
      <c r="H23" s="252"/>
      <c r="I23" s="252"/>
      <c r="J23" s="252"/>
      <c r="K23" s="252">
        <f t="shared" si="12"/>
        <v>0</v>
      </c>
      <c r="L23" s="252">
        <f t="shared" si="13"/>
        <v>0</v>
      </c>
      <c r="M23" s="252">
        <f t="shared" si="14"/>
        <v>0</v>
      </c>
      <c r="N23" s="252">
        <f t="shared" si="15"/>
        <v>0</v>
      </c>
      <c r="O23" s="252">
        <f t="shared" si="16"/>
        <v>0</v>
      </c>
      <c r="P23" s="252">
        <f t="shared" si="17"/>
        <v>0</v>
      </c>
    </row>
    <row r="24" spans="1:17" ht="28.8">
      <c r="A24" s="296" t="s">
        <v>118</v>
      </c>
      <c r="B24" s="279" t="s">
        <v>103</v>
      </c>
      <c r="C24" s="336" t="s">
        <v>119</v>
      </c>
      <c r="D24" s="427" t="s">
        <v>114</v>
      </c>
      <c r="E24" s="431">
        <v>1</v>
      </c>
      <c r="F24" s="251"/>
      <c r="G24" s="252"/>
      <c r="H24" s="252"/>
      <c r="I24" s="252"/>
      <c r="J24" s="252"/>
      <c r="K24" s="252">
        <f t="shared" si="12"/>
        <v>0</v>
      </c>
      <c r="L24" s="252">
        <f t="shared" si="13"/>
        <v>0</v>
      </c>
      <c r="M24" s="252">
        <f t="shared" si="14"/>
        <v>0</v>
      </c>
      <c r="N24" s="252">
        <f t="shared" si="15"/>
        <v>0</v>
      </c>
      <c r="O24" s="252">
        <f t="shared" si="16"/>
        <v>0</v>
      </c>
      <c r="P24" s="252">
        <f t="shared" si="17"/>
        <v>0</v>
      </c>
    </row>
    <row r="25" spans="1:17">
      <c r="A25" s="296" t="s">
        <v>120</v>
      </c>
      <c r="B25" s="279"/>
      <c r="C25" s="432" t="s">
        <v>121</v>
      </c>
      <c r="D25" s="284"/>
      <c r="E25" s="284"/>
      <c r="F25" s="284"/>
      <c r="G25" s="284"/>
      <c r="H25" s="284"/>
      <c r="I25" s="284"/>
      <c r="J25" s="284"/>
      <c r="K25" s="284"/>
      <c r="L25" s="284"/>
      <c r="M25" s="284"/>
      <c r="N25" s="284"/>
      <c r="O25" s="284"/>
      <c r="P25" s="284"/>
      <c r="Q25" s="10"/>
    </row>
    <row r="26" spans="1:17" ht="43.2">
      <c r="A26" s="296" t="s">
        <v>122</v>
      </c>
      <c r="B26" s="279" t="s">
        <v>103</v>
      </c>
      <c r="C26" s="425" t="s">
        <v>123</v>
      </c>
      <c r="D26" s="427" t="s">
        <v>117</v>
      </c>
      <c r="E26" s="428">
        <v>1</v>
      </c>
      <c r="F26" s="251"/>
      <c r="G26" s="252"/>
      <c r="H26" s="252"/>
      <c r="I26" s="252"/>
      <c r="J26" s="252"/>
      <c r="K26" s="252">
        <f t="shared" ref="K26" si="18">ROUND(J26+I26+H26,2)</f>
        <v>0</v>
      </c>
      <c r="L26" s="252">
        <f t="shared" ref="L26" si="19">ROUND(F26*E26,2)</f>
        <v>0</v>
      </c>
      <c r="M26" s="252">
        <f t="shared" ref="M26" si="20">ROUND(H26*E26,2)</f>
        <v>0</v>
      </c>
      <c r="N26" s="252">
        <f t="shared" ref="N26" si="21">ROUND(I26*E26,2)</f>
        <v>0</v>
      </c>
      <c r="O26" s="252">
        <f t="shared" ref="O26" si="22">ROUND(J26*E26,2)</f>
        <v>0</v>
      </c>
      <c r="P26" s="252">
        <f t="shared" ref="P26" si="23">ROUND(O26+N26+M26,2)</f>
        <v>0</v>
      </c>
      <c r="Q26" s="10"/>
    </row>
    <row r="27" spans="1:17" ht="43.2">
      <c r="A27" s="296" t="s">
        <v>124</v>
      </c>
      <c r="B27" s="279" t="s">
        <v>103</v>
      </c>
      <c r="C27" s="425" t="s">
        <v>125</v>
      </c>
      <c r="D27" s="427" t="s">
        <v>117</v>
      </c>
      <c r="E27" s="428">
        <v>1</v>
      </c>
      <c r="F27" s="251"/>
      <c r="G27" s="252"/>
      <c r="H27" s="252"/>
      <c r="I27" s="252"/>
      <c r="J27" s="252"/>
      <c r="K27" s="252">
        <f t="shared" ref="K27:K29" si="24">ROUND(J27+I27+H27,2)</f>
        <v>0</v>
      </c>
      <c r="L27" s="252">
        <f t="shared" ref="L27:L29" si="25">ROUND(F27*E27,2)</f>
        <v>0</v>
      </c>
      <c r="M27" s="252">
        <f t="shared" ref="M27:M29" si="26">ROUND(H27*E27,2)</f>
        <v>0</v>
      </c>
      <c r="N27" s="252">
        <f t="shared" ref="N27:N29" si="27">ROUND(I27*E27,2)</f>
        <v>0</v>
      </c>
      <c r="O27" s="252">
        <f t="shared" ref="O27:O29" si="28">ROUND(J27*E27,2)</f>
        <v>0</v>
      </c>
      <c r="P27" s="252">
        <f t="shared" ref="P27:P29" si="29">ROUND(O27+N27+M27,2)</f>
        <v>0</v>
      </c>
      <c r="Q27" s="10"/>
    </row>
    <row r="28" spans="1:17" ht="43.2">
      <c r="A28" s="296" t="s">
        <v>126</v>
      </c>
      <c r="B28" s="279" t="s">
        <v>103</v>
      </c>
      <c r="C28" s="425" t="s">
        <v>127</v>
      </c>
      <c r="D28" s="427" t="s">
        <v>117</v>
      </c>
      <c r="E28" s="428">
        <v>1</v>
      </c>
      <c r="F28" s="251"/>
      <c r="G28" s="252"/>
      <c r="H28" s="252"/>
      <c r="I28" s="252"/>
      <c r="J28" s="252"/>
      <c r="K28" s="252">
        <f t="shared" si="24"/>
        <v>0</v>
      </c>
      <c r="L28" s="252">
        <f t="shared" si="25"/>
        <v>0</v>
      </c>
      <c r="M28" s="252">
        <f t="shared" si="26"/>
        <v>0</v>
      </c>
      <c r="N28" s="252">
        <f t="shared" si="27"/>
        <v>0</v>
      </c>
      <c r="O28" s="252">
        <f t="shared" si="28"/>
        <v>0</v>
      </c>
      <c r="P28" s="252">
        <f t="shared" si="29"/>
        <v>0</v>
      </c>
      <c r="Q28" s="10"/>
    </row>
    <row r="29" spans="1:17" ht="43.2">
      <c r="A29" s="296" t="s">
        <v>128</v>
      </c>
      <c r="B29" s="279" t="s">
        <v>103</v>
      </c>
      <c r="C29" s="425" t="s">
        <v>129</v>
      </c>
      <c r="D29" s="433" t="s">
        <v>114</v>
      </c>
      <c r="E29" s="429">
        <v>1</v>
      </c>
      <c r="F29" s="251"/>
      <c r="G29" s="252"/>
      <c r="H29" s="252"/>
      <c r="I29" s="252"/>
      <c r="J29" s="252"/>
      <c r="K29" s="252">
        <f t="shared" si="24"/>
        <v>0</v>
      </c>
      <c r="L29" s="252">
        <f t="shared" si="25"/>
        <v>0</v>
      </c>
      <c r="M29" s="252">
        <f t="shared" si="26"/>
        <v>0</v>
      </c>
      <c r="N29" s="252">
        <f t="shared" si="27"/>
        <v>0</v>
      </c>
      <c r="O29" s="252">
        <f t="shared" si="28"/>
        <v>0</v>
      </c>
      <c r="P29" s="252">
        <f t="shared" si="29"/>
        <v>0</v>
      </c>
      <c r="Q29" s="10"/>
    </row>
    <row r="30" spans="1:17" ht="28.8">
      <c r="A30" s="296" t="s">
        <v>130</v>
      </c>
      <c r="B30" s="279" t="s">
        <v>103</v>
      </c>
      <c r="C30" s="336" t="s">
        <v>131</v>
      </c>
      <c r="D30" s="434" t="s">
        <v>117</v>
      </c>
      <c r="E30" s="268">
        <v>1</v>
      </c>
      <c r="F30" s="251"/>
      <c r="G30" s="252"/>
      <c r="H30" s="252"/>
      <c r="I30" s="252"/>
      <c r="J30" s="252"/>
      <c r="K30" s="252">
        <f t="shared" ref="K30:K31" si="30">ROUND(J30+I30+H30,2)</f>
        <v>0</v>
      </c>
      <c r="L30" s="252">
        <f t="shared" ref="L30:L31" si="31">ROUND(F30*E30,2)</f>
        <v>0</v>
      </c>
      <c r="M30" s="252">
        <f t="shared" ref="M30:M31" si="32">ROUND(H30*E30,2)</f>
        <v>0</v>
      </c>
      <c r="N30" s="252">
        <f t="shared" ref="N30:N31" si="33">ROUND(I30*E30,2)</f>
        <v>0</v>
      </c>
      <c r="O30" s="252">
        <f t="shared" ref="O30:O31" si="34">ROUND(J30*E30,2)</f>
        <v>0</v>
      </c>
      <c r="P30" s="252">
        <f t="shared" ref="P30:P31" si="35">ROUND(O30+N30+M30,2)</f>
        <v>0</v>
      </c>
      <c r="Q30" s="10"/>
    </row>
    <row r="31" spans="1:17" ht="28.8">
      <c r="A31" s="296" t="s">
        <v>132</v>
      </c>
      <c r="B31" s="279" t="s">
        <v>103</v>
      </c>
      <c r="C31" s="336" t="s">
        <v>133</v>
      </c>
      <c r="D31" s="434" t="s">
        <v>117</v>
      </c>
      <c r="E31" s="268">
        <v>1</v>
      </c>
      <c r="F31" s="251"/>
      <c r="G31" s="252"/>
      <c r="H31" s="252"/>
      <c r="I31" s="252"/>
      <c r="J31" s="252"/>
      <c r="K31" s="252">
        <f t="shared" si="30"/>
        <v>0</v>
      </c>
      <c r="L31" s="252">
        <f t="shared" si="31"/>
        <v>0</v>
      </c>
      <c r="M31" s="252">
        <f t="shared" si="32"/>
        <v>0</v>
      </c>
      <c r="N31" s="252">
        <f t="shared" si="33"/>
        <v>0</v>
      </c>
      <c r="O31" s="252">
        <f t="shared" si="34"/>
        <v>0</v>
      </c>
      <c r="P31" s="252">
        <f t="shared" si="35"/>
        <v>0</v>
      </c>
      <c r="Q31" s="10"/>
    </row>
    <row r="32" spans="1:17">
      <c r="A32" s="296" t="s">
        <v>134</v>
      </c>
      <c r="B32" s="279"/>
      <c r="C32" s="293" t="s">
        <v>135</v>
      </c>
      <c r="D32" s="427"/>
      <c r="E32" s="435"/>
      <c r="F32" s="251"/>
      <c r="G32" s="252"/>
      <c r="H32" s="142"/>
      <c r="I32" s="142"/>
      <c r="J32" s="142"/>
      <c r="K32" s="142"/>
      <c r="L32" s="142"/>
      <c r="M32" s="142"/>
      <c r="N32" s="142"/>
      <c r="O32" s="142"/>
      <c r="P32" s="142"/>
      <c r="Q32" s="10"/>
    </row>
    <row r="33" spans="1:17" ht="28.8">
      <c r="A33" s="296" t="s">
        <v>136</v>
      </c>
      <c r="B33" s="279" t="s">
        <v>103</v>
      </c>
      <c r="C33" s="425" t="s">
        <v>137</v>
      </c>
      <c r="D33" s="427" t="s">
        <v>114</v>
      </c>
      <c r="E33" s="428">
        <v>1</v>
      </c>
      <c r="F33" s="251"/>
      <c r="G33" s="252"/>
      <c r="H33" s="252"/>
      <c r="I33" s="252"/>
      <c r="J33" s="252"/>
      <c r="K33" s="252">
        <f t="shared" ref="K33" si="36">ROUND(J33+I33+H33,2)</f>
        <v>0</v>
      </c>
      <c r="L33" s="252">
        <f t="shared" ref="L33" si="37">ROUND(F33*E33,2)</f>
        <v>0</v>
      </c>
      <c r="M33" s="252">
        <f t="shared" ref="M33" si="38">ROUND(H33*E33,2)</f>
        <v>0</v>
      </c>
      <c r="N33" s="252">
        <f t="shared" ref="N33" si="39">ROUND(I33*E33,2)</f>
        <v>0</v>
      </c>
      <c r="O33" s="252">
        <f t="shared" ref="O33" si="40">ROUND(J33*E33,2)</f>
        <v>0</v>
      </c>
      <c r="P33" s="252">
        <f t="shared" ref="P33" si="41">ROUND(O33+N33+M33,2)</f>
        <v>0</v>
      </c>
      <c r="Q33" s="10"/>
    </row>
    <row r="34" spans="1:17" ht="28.8">
      <c r="A34" s="296" t="s">
        <v>138</v>
      </c>
      <c r="B34" s="279" t="s">
        <v>103</v>
      </c>
      <c r="C34" s="425" t="s">
        <v>139</v>
      </c>
      <c r="D34" s="427" t="s">
        <v>114</v>
      </c>
      <c r="E34" s="428">
        <v>1</v>
      </c>
      <c r="F34" s="251"/>
      <c r="G34" s="252"/>
      <c r="H34" s="252"/>
      <c r="I34" s="252"/>
      <c r="J34" s="252"/>
      <c r="K34" s="252">
        <f t="shared" ref="K34:K42" si="42">ROUND(J34+I34+H34,2)</f>
        <v>0</v>
      </c>
      <c r="L34" s="252">
        <f t="shared" ref="L34:L42" si="43">ROUND(F34*E34,2)</f>
        <v>0</v>
      </c>
      <c r="M34" s="252">
        <f t="shared" ref="M34:M42" si="44">ROUND(H34*E34,2)</f>
        <v>0</v>
      </c>
      <c r="N34" s="252">
        <f t="shared" ref="N34:N42" si="45">ROUND(I34*E34,2)</f>
        <v>0</v>
      </c>
      <c r="O34" s="252">
        <f t="shared" ref="O34:O42" si="46">ROUND(J34*E34,2)</f>
        <v>0</v>
      </c>
      <c r="P34" s="252">
        <f t="shared" ref="P34:P42" si="47">ROUND(O34+N34+M34,2)</f>
        <v>0</v>
      </c>
      <c r="Q34" s="10"/>
    </row>
    <row r="35" spans="1:17" ht="28.8">
      <c r="A35" s="296" t="s">
        <v>140</v>
      </c>
      <c r="B35" s="279" t="s">
        <v>103</v>
      </c>
      <c r="C35" s="425" t="s">
        <v>141</v>
      </c>
      <c r="D35" s="427" t="s">
        <v>114</v>
      </c>
      <c r="E35" s="428">
        <v>1</v>
      </c>
      <c r="F35" s="251"/>
      <c r="G35" s="252"/>
      <c r="H35" s="252"/>
      <c r="I35" s="252"/>
      <c r="J35" s="252"/>
      <c r="K35" s="252">
        <f t="shared" si="42"/>
        <v>0</v>
      </c>
      <c r="L35" s="252">
        <f t="shared" si="43"/>
        <v>0</v>
      </c>
      <c r="M35" s="252">
        <f t="shared" si="44"/>
        <v>0</v>
      </c>
      <c r="N35" s="252">
        <f t="shared" si="45"/>
        <v>0</v>
      </c>
      <c r="O35" s="252">
        <f t="shared" si="46"/>
        <v>0</v>
      </c>
      <c r="P35" s="252">
        <f t="shared" si="47"/>
        <v>0</v>
      </c>
      <c r="Q35" s="10"/>
    </row>
    <row r="36" spans="1:17" ht="28.8">
      <c r="A36" s="296" t="s">
        <v>142</v>
      </c>
      <c r="B36" s="279" t="s">
        <v>103</v>
      </c>
      <c r="C36" s="425" t="s">
        <v>143</v>
      </c>
      <c r="D36" s="427" t="s">
        <v>114</v>
      </c>
      <c r="E36" s="428">
        <v>1</v>
      </c>
      <c r="F36" s="251"/>
      <c r="G36" s="252"/>
      <c r="H36" s="252"/>
      <c r="I36" s="252"/>
      <c r="J36" s="252"/>
      <c r="K36" s="252">
        <f t="shared" si="42"/>
        <v>0</v>
      </c>
      <c r="L36" s="252">
        <f t="shared" si="43"/>
        <v>0</v>
      </c>
      <c r="M36" s="252">
        <f t="shared" si="44"/>
        <v>0</v>
      </c>
      <c r="N36" s="252">
        <f t="shared" si="45"/>
        <v>0</v>
      </c>
      <c r="O36" s="252">
        <f t="shared" si="46"/>
        <v>0</v>
      </c>
      <c r="P36" s="252">
        <f t="shared" si="47"/>
        <v>0</v>
      </c>
      <c r="Q36" s="10"/>
    </row>
    <row r="37" spans="1:17" ht="28.8">
      <c r="A37" s="296" t="s">
        <v>144</v>
      </c>
      <c r="B37" s="279" t="s">
        <v>103</v>
      </c>
      <c r="C37" s="425" t="s">
        <v>145</v>
      </c>
      <c r="D37" s="427" t="s">
        <v>114</v>
      </c>
      <c r="E37" s="428">
        <v>1</v>
      </c>
      <c r="F37" s="251"/>
      <c r="G37" s="252"/>
      <c r="H37" s="252"/>
      <c r="I37" s="252"/>
      <c r="J37" s="252"/>
      <c r="K37" s="252">
        <f t="shared" si="42"/>
        <v>0</v>
      </c>
      <c r="L37" s="252">
        <f t="shared" si="43"/>
        <v>0</v>
      </c>
      <c r="M37" s="252">
        <f t="shared" si="44"/>
        <v>0</v>
      </c>
      <c r="N37" s="252">
        <f t="shared" si="45"/>
        <v>0</v>
      </c>
      <c r="O37" s="252">
        <f t="shared" si="46"/>
        <v>0</v>
      </c>
      <c r="P37" s="252">
        <f t="shared" si="47"/>
        <v>0</v>
      </c>
      <c r="Q37" s="10"/>
    </row>
    <row r="38" spans="1:17" ht="28.8">
      <c r="A38" s="296" t="s">
        <v>146</v>
      </c>
      <c r="B38" s="279" t="s">
        <v>103</v>
      </c>
      <c r="C38" s="425" t="s">
        <v>147</v>
      </c>
      <c r="D38" s="427" t="s">
        <v>114</v>
      </c>
      <c r="E38" s="428">
        <v>1</v>
      </c>
      <c r="F38" s="251"/>
      <c r="G38" s="252"/>
      <c r="H38" s="252"/>
      <c r="I38" s="252"/>
      <c r="J38" s="252"/>
      <c r="K38" s="252">
        <f t="shared" si="42"/>
        <v>0</v>
      </c>
      <c r="L38" s="252">
        <f t="shared" si="43"/>
        <v>0</v>
      </c>
      <c r="M38" s="252">
        <f t="shared" si="44"/>
        <v>0</v>
      </c>
      <c r="N38" s="252">
        <f t="shared" si="45"/>
        <v>0</v>
      </c>
      <c r="O38" s="252">
        <f t="shared" si="46"/>
        <v>0</v>
      </c>
      <c r="P38" s="252">
        <f t="shared" si="47"/>
        <v>0</v>
      </c>
      <c r="Q38" s="10"/>
    </row>
    <row r="39" spans="1:17" ht="28.8">
      <c r="A39" s="296" t="s">
        <v>148</v>
      </c>
      <c r="B39" s="279" t="s">
        <v>103</v>
      </c>
      <c r="C39" s="336" t="s">
        <v>149</v>
      </c>
      <c r="D39" s="427" t="s">
        <v>114</v>
      </c>
      <c r="E39" s="428">
        <v>1</v>
      </c>
      <c r="F39" s="251"/>
      <c r="G39" s="252"/>
      <c r="H39" s="252"/>
      <c r="I39" s="252"/>
      <c r="J39" s="252"/>
      <c r="K39" s="252">
        <f t="shared" si="42"/>
        <v>0</v>
      </c>
      <c r="L39" s="252">
        <f t="shared" si="43"/>
        <v>0</v>
      </c>
      <c r="M39" s="252">
        <f t="shared" si="44"/>
        <v>0</v>
      </c>
      <c r="N39" s="252">
        <f t="shared" si="45"/>
        <v>0</v>
      </c>
      <c r="O39" s="252">
        <f t="shared" si="46"/>
        <v>0</v>
      </c>
      <c r="P39" s="252">
        <f t="shared" si="47"/>
        <v>0</v>
      </c>
      <c r="Q39" s="10"/>
    </row>
    <row r="40" spans="1:17" ht="28.8">
      <c r="A40" s="296" t="s">
        <v>150</v>
      </c>
      <c r="B40" s="279" t="s">
        <v>103</v>
      </c>
      <c r="C40" s="336" t="s">
        <v>151</v>
      </c>
      <c r="D40" s="427" t="s">
        <v>114</v>
      </c>
      <c r="E40" s="428">
        <v>1</v>
      </c>
      <c r="F40" s="251"/>
      <c r="G40" s="252"/>
      <c r="H40" s="252"/>
      <c r="I40" s="252"/>
      <c r="J40" s="252"/>
      <c r="K40" s="252">
        <f t="shared" si="42"/>
        <v>0</v>
      </c>
      <c r="L40" s="252">
        <f t="shared" si="43"/>
        <v>0</v>
      </c>
      <c r="M40" s="252">
        <f t="shared" si="44"/>
        <v>0</v>
      </c>
      <c r="N40" s="252">
        <f t="shared" si="45"/>
        <v>0</v>
      </c>
      <c r="O40" s="252">
        <f t="shared" si="46"/>
        <v>0</v>
      </c>
      <c r="P40" s="252">
        <f t="shared" si="47"/>
        <v>0</v>
      </c>
      <c r="Q40" s="10"/>
    </row>
    <row r="41" spans="1:17" ht="28.8">
      <c r="A41" s="296" t="s">
        <v>152</v>
      </c>
      <c r="B41" s="279" t="s">
        <v>103</v>
      </c>
      <c r="C41" s="436" t="s">
        <v>153</v>
      </c>
      <c r="D41" s="427" t="s">
        <v>114</v>
      </c>
      <c r="E41" s="435">
        <v>1</v>
      </c>
      <c r="F41" s="251"/>
      <c r="G41" s="252"/>
      <c r="H41" s="252"/>
      <c r="I41" s="251"/>
      <c r="J41" s="252"/>
      <c r="K41" s="252">
        <f t="shared" si="42"/>
        <v>0</v>
      </c>
      <c r="L41" s="252">
        <f t="shared" si="43"/>
        <v>0</v>
      </c>
      <c r="M41" s="252">
        <f t="shared" si="44"/>
        <v>0</v>
      </c>
      <c r="N41" s="252">
        <f t="shared" si="45"/>
        <v>0</v>
      </c>
      <c r="O41" s="252">
        <f t="shared" si="46"/>
        <v>0</v>
      </c>
      <c r="P41" s="252">
        <f t="shared" si="47"/>
        <v>0</v>
      </c>
      <c r="Q41" s="10"/>
    </row>
    <row r="42" spans="1:17" ht="28.8">
      <c r="A42" s="256" t="s">
        <v>154</v>
      </c>
      <c r="B42" s="437" t="s">
        <v>103</v>
      </c>
      <c r="C42" s="438" t="s">
        <v>155</v>
      </c>
      <c r="D42" s="439" t="s">
        <v>114</v>
      </c>
      <c r="E42" s="440">
        <v>1</v>
      </c>
      <c r="F42" s="441"/>
      <c r="G42" s="442"/>
      <c r="H42" s="258"/>
      <c r="I42" s="443"/>
      <c r="J42" s="444"/>
      <c r="K42" s="258">
        <f t="shared" si="42"/>
        <v>0</v>
      </c>
      <c r="L42" s="258">
        <f t="shared" si="43"/>
        <v>0</v>
      </c>
      <c r="M42" s="258">
        <f t="shared" si="44"/>
        <v>0</v>
      </c>
      <c r="N42" s="258">
        <f t="shared" si="45"/>
        <v>0</v>
      </c>
      <c r="O42" s="258">
        <f t="shared" si="46"/>
        <v>0</v>
      </c>
      <c r="P42" s="258">
        <f t="shared" si="47"/>
        <v>0</v>
      </c>
    </row>
    <row r="43" spans="1:17">
      <c r="A43" s="294" t="s">
        <v>156</v>
      </c>
      <c r="B43" s="279"/>
      <c r="C43" s="423" t="s">
        <v>157</v>
      </c>
      <c r="D43" s="427"/>
      <c r="E43" s="435"/>
      <c r="F43" s="251"/>
      <c r="G43" s="252"/>
      <c r="H43" s="252"/>
      <c r="I43" s="251"/>
      <c r="J43" s="252"/>
      <c r="K43" s="252"/>
      <c r="L43" s="252"/>
      <c r="M43" s="252"/>
      <c r="N43" s="252"/>
      <c r="O43" s="252"/>
      <c r="P43" s="252"/>
      <c r="Q43" s="10"/>
    </row>
    <row r="44" spans="1:17" ht="28.8">
      <c r="A44" s="445" t="s">
        <v>158</v>
      </c>
      <c r="B44" s="446" t="s">
        <v>159</v>
      </c>
      <c r="C44" s="230" t="s">
        <v>160</v>
      </c>
      <c r="D44" s="446" t="s">
        <v>114</v>
      </c>
      <c r="E44" s="447">
        <v>1</v>
      </c>
      <c r="F44" s="251"/>
      <c r="G44" s="252"/>
      <c r="H44" s="252"/>
      <c r="I44" s="252"/>
      <c r="J44" s="252"/>
      <c r="K44" s="252">
        <f t="shared" ref="K44" si="48">ROUND(J44+I44+H44,2)</f>
        <v>0</v>
      </c>
      <c r="L44" s="252">
        <f t="shared" ref="L44" si="49">ROUND(F44*E44,2)</f>
        <v>0</v>
      </c>
      <c r="M44" s="252">
        <f t="shared" ref="M44" si="50">ROUND(H44*E44,2)</f>
        <v>0</v>
      </c>
      <c r="N44" s="252">
        <f t="shared" ref="N44" si="51">ROUND(I44*E44,2)</f>
        <v>0</v>
      </c>
      <c r="O44" s="252">
        <f t="shared" ref="O44" si="52">ROUND(J44*E44,2)</f>
        <v>0</v>
      </c>
      <c r="P44" s="252">
        <f t="shared" ref="P44" si="53">ROUND(O44+N44+M44,2)</f>
        <v>0</v>
      </c>
      <c r="Q44" s="10"/>
    </row>
    <row r="45" spans="1:17" ht="28.8">
      <c r="A45" s="448" t="s">
        <v>161</v>
      </c>
      <c r="B45" s="449" t="s">
        <v>159</v>
      </c>
      <c r="C45" s="450" t="s">
        <v>162</v>
      </c>
      <c r="D45" s="449" t="s">
        <v>114</v>
      </c>
      <c r="E45" s="451">
        <v>1</v>
      </c>
      <c r="F45" s="251"/>
      <c r="G45" s="252"/>
      <c r="H45" s="252"/>
      <c r="I45" s="252"/>
      <c r="J45" s="252"/>
      <c r="K45" s="252">
        <f t="shared" ref="K45" si="54">ROUND(J45+I45+H45,2)</f>
        <v>0</v>
      </c>
      <c r="L45" s="252">
        <f t="shared" ref="L45" si="55">ROUND(F45*E45,2)</f>
        <v>0</v>
      </c>
      <c r="M45" s="252">
        <f t="shared" ref="M45" si="56">ROUND(H45*E45,2)</f>
        <v>0</v>
      </c>
      <c r="N45" s="252">
        <f t="shared" ref="N45" si="57">ROUND(I45*E45,2)</f>
        <v>0</v>
      </c>
      <c r="O45" s="252">
        <f t="shared" ref="O45" si="58">ROUND(J45*E45,2)</f>
        <v>0</v>
      </c>
      <c r="P45" s="252">
        <f t="shared" ref="P45" si="59">ROUND(O45+N45+M45,2)</f>
        <v>0</v>
      </c>
      <c r="Q45" s="10"/>
    </row>
    <row r="46" spans="1:17" ht="28.8">
      <c r="A46" s="296" t="s">
        <v>163</v>
      </c>
      <c r="B46" s="279" t="s">
        <v>159</v>
      </c>
      <c r="C46" s="452" t="s">
        <v>164</v>
      </c>
      <c r="D46" s="453" t="s">
        <v>114</v>
      </c>
      <c r="E46" s="428">
        <v>1</v>
      </c>
      <c r="F46" s="251"/>
      <c r="G46" s="252"/>
      <c r="H46" s="252"/>
      <c r="I46" s="252"/>
      <c r="J46" s="252"/>
      <c r="K46" s="252">
        <f t="shared" ref="K46" si="60">ROUND(J46+I46+H46,2)</f>
        <v>0</v>
      </c>
      <c r="L46" s="252">
        <f t="shared" ref="L46" si="61">ROUND(F46*E46,2)</f>
        <v>0</v>
      </c>
      <c r="M46" s="252">
        <f t="shared" ref="M46" si="62">ROUND(H46*E46,2)</f>
        <v>0</v>
      </c>
      <c r="N46" s="252">
        <f t="shared" ref="N46" si="63">ROUND(I46*E46,2)</f>
        <v>0</v>
      </c>
      <c r="O46" s="252">
        <f t="shared" ref="O46" si="64">ROUND(J46*E46,2)</f>
        <v>0</v>
      </c>
      <c r="P46" s="252">
        <f t="shared" ref="P46" si="65">ROUND(O46+N46+M46,2)</f>
        <v>0</v>
      </c>
      <c r="Q46" s="10"/>
    </row>
    <row r="47" spans="1:17" ht="28.8">
      <c r="A47" s="296" t="s">
        <v>165</v>
      </c>
      <c r="B47" s="279" t="s">
        <v>159</v>
      </c>
      <c r="C47" s="336" t="s">
        <v>166</v>
      </c>
      <c r="D47" s="265" t="s">
        <v>114</v>
      </c>
      <c r="E47" s="428">
        <v>1</v>
      </c>
      <c r="F47" s="251"/>
      <c r="G47" s="252"/>
      <c r="H47" s="252"/>
      <c r="I47" s="252"/>
      <c r="J47" s="252"/>
      <c r="K47" s="252">
        <f>ROUND(J47+I47+H47,2)</f>
        <v>0</v>
      </c>
      <c r="L47" s="252">
        <f>ROUND(F47*E47,2)</f>
        <v>0</v>
      </c>
      <c r="M47" s="252">
        <f>ROUND(H47*E47,2)</f>
        <v>0</v>
      </c>
      <c r="N47" s="252">
        <f>ROUND(I47*E47,2)</f>
        <v>0</v>
      </c>
      <c r="O47" s="252">
        <f>ROUND(J47*E47,2)</f>
        <v>0</v>
      </c>
      <c r="P47" s="252">
        <f>ROUND(O47+N47+M47,2)</f>
        <v>0</v>
      </c>
      <c r="Q47" s="10"/>
    </row>
    <row r="48" spans="1:17" ht="28.8">
      <c r="A48" s="296" t="s">
        <v>167</v>
      </c>
      <c r="B48" s="279" t="s">
        <v>159</v>
      </c>
      <c r="C48" s="452" t="s">
        <v>168</v>
      </c>
      <c r="D48" s="453" t="s">
        <v>114</v>
      </c>
      <c r="E48" s="428">
        <v>1</v>
      </c>
      <c r="F48" s="251"/>
      <c r="G48" s="252"/>
      <c r="H48" s="252"/>
      <c r="I48" s="252"/>
      <c r="J48" s="252"/>
      <c r="K48" s="252">
        <f t="shared" ref="K48:K54" si="66">ROUND(J48+I48+H48,2)</f>
        <v>0</v>
      </c>
      <c r="L48" s="252">
        <f t="shared" ref="L48:L54" si="67">ROUND(F48*E48,2)</f>
        <v>0</v>
      </c>
      <c r="M48" s="252">
        <f t="shared" ref="M48:M54" si="68">ROUND(H48*E48,2)</f>
        <v>0</v>
      </c>
      <c r="N48" s="252">
        <f t="shared" ref="N48:N54" si="69">ROUND(I48*E48,2)</f>
        <v>0</v>
      </c>
      <c r="O48" s="252">
        <f t="shared" ref="O48:O54" si="70">ROUND(J48*E48,2)</f>
        <v>0</v>
      </c>
      <c r="P48" s="252">
        <f t="shared" ref="P48:P54" si="71">ROUND(O48+N48+M48,2)</f>
        <v>0</v>
      </c>
      <c r="Q48" s="10"/>
    </row>
    <row r="49" spans="1:17" ht="28.8">
      <c r="A49" s="296" t="s">
        <v>169</v>
      </c>
      <c r="B49" s="279" t="s">
        <v>159</v>
      </c>
      <c r="C49" s="425" t="s">
        <v>170</v>
      </c>
      <c r="D49" s="265" t="s">
        <v>171</v>
      </c>
      <c r="E49" s="428">
        <v>18.18</v>
      </c>
      <c r="F49" s="251"/>
      <c r="G49" s="252"/>
      <c r="H49" s="252"/>
      <c r="I49" s="252"/>
      <c r="J49" s="252"/>
      <c r="K49" s="252">
        <f t="shared" si="66"/>
        <v>0</v>
      </c>
      <c r="L49" s="252">
        <f t="shared" si="67"/>
        <v>0</v>
      </c>
      <c r="M49" s="252">
        <f t="shared" si="68"/>
        <v>0</v>
      </c>
      <c r="N49" s="252">
        <f t="shared" si="69"/>
        <v>0</v>
      </c>
      <c r="O49" s="252">
        <f t="shared" si="70"/>
        <v>0</v>
      </c>
      <c r="P49" s="252">
        <f t="shared" si="71"/>
        <v>0</v>
      </c>
      <c r="Q49" s="10"/>
    </row>
    <row r="50" spans="1:17" ht="28.8">
      <c r="A50" s="296" t="s">
        <v>172</v>
      </c>
      <c r="B50" s="279" t="s">
        <v>159</v>
      </c>
      <c r="C50" s="425" t="s">
        <v>173</v>
      </c>
      <c r="D50" s="265" t="s">
        <v>114</v>
      </c>
      <c r="E50" s="428">
        <v>1</v>
      </c>
      <c r="F50" s="251"/>
      <c r="G50" s="252"/>
      <c r="H50" s="252"/>
      <c r="I50" s="252"/>
      <c r="J50" s="252"/>
      <c r="K50" s="252">
        <f t="shared" si="66"/>
        <v>0</v>
      </c>
      <c r="L50" s="252">
        <f t="shared" si="67"/>
        <v>0</v>
      </c>
      <c r="M50" s="252">
        <f t="shared" si="68"/>
        <v>0</v>
      </c>
      <c r="N50" s="252">
        <f t="shared" si="69"/>
        <v>0</v>
      </c>
      <c r="O50" s="252">
        <f t="shared" si="70"/>
        <v>0</v>
      </c>
      <c r="P50" s="252">
        <f t="shared" si="71"/>
        <v>0</v>
      </c>
      <c r="Q50" s="10"/>
    </row>
    <row r="51" spans="1:17" ht="28.8">
      <c r="A51" s="296" t="s">
        <v>174</v>
      </c>
      <c r="B51" s="348" t="s">
        <v>159</v>
      </c>
      <c r="C51" s="349" t="s">
        <v>175</v>
      </c>
      <c r="D51" s="350" t="s">
        <v>114</v>
      </c>
      <c r="E51" s="351">
        <v>1</v>
      </c>
      <c r="F51" s="352"/>
      <c r="G51" s="252"/>
      <c r="H51" s="353"/>
      <c r="I51" s="353"/>
      <c r="J51" s="353"/>
      <c r="K51" s="353">
        <f t="shared" si="66"/>
        <v>0</v>
      </c>
      <c r="L51" s="353">
        <f t="shared" si="67"/>
        <v>0</v>
      </c>
      <c r="M51" s="353">
        <f t="shared" si="68"/>
        <v>0</v>
      </c>
      <c r="N51" s="353">
        <f t="shared" si="69"/>
        <v>0</v>
      </c>
      <c r="O51" s="353">
        <f t="shared" si="70"/>
        <v>0</v>
      </c>
      <c r="P51" s="353">
        <f t="shared" si="71"/>
        <v>0</v>
      </c>
      <c r="Q51" s="10"/>
    </row>
    <row r="52" spans="1:17" ht="28.8">
      <c r="A52" s="296" t="s">
        <v>176</v>
      </c>
      <c r="B52" s="348" t="s">
        <v>159</v>
      </c>
      <c r="C52" s="278" t="s">
        <v>177</v>
      </c>
      <c r="D52" s="328" t="s">
        <v>178</v>
      </c>
      <c r="E52" s="454">
        <v>1</v>
      </c>
      <c r="F52" s="251"/>
      <c r="G52" s="252"/>
      <c r="H52" s="252"/>
      <c r="I52" s="455"/>
      <c r="J52" s="455"/>
      <c r="K52" s="252">
        <f t="shared" si="66"/>
        <v>0</v>
      </c>
      <c r="L52" s="252">
        <f t="shared" si="67"/>
        <v>0</v>
      </c>
      <c r="M52" s="252">
        <f t="shared" si="68"/>
        <v>0</v>
      </c>
      <c r="N52" s="252">
        <f t="shared" si="69"/>
        <v>0</v>
      </c>
      <c r="O52" s="252">
        <f t="shared" si="70"/>
        <v>0</v>
      </c>
      <c r="P52" s="252">
        <f t="shared" si="71"/>
        <v>0</v>
      </c>
      <c r="Q52" s="10"/>
    </row>
    <row r="53" spans="1:17" ht="28.8">
      <c r="A53" s="296" t="s">
        <v>179</v>
      </c>
      <c r="B53" s="348" t="s">
        <v>159</v>
      </c>
      <c r="C53" s="349" t="s">
        <v>180</v>
      </c>
      <c r="D53" s="453" t="s">
        <v>114</v>
      </c>
      <c r="E53" s="428">
        <v>5</v>
      </c>
      <c r="F53" s="251"/>
      <c r="G53" s="252"/>
      <c r="H53" s="252"/>
      <c r="I53" s="252"/>
      <c r="J53" s="252"/>
      <c r="K53" s="252">
        <f t="shared" si="66"/>
        <v>0</v>
      </c>
      <c r="L53" s="252">
        <f t="shared" si="67"/>
        <v>0</v>
      </c>
      <c r="M53" s="252">
        <f t="shared" si="68"/>
        <v>0</v>
      </c>
      <c r="N53" s="252">
        <f t="shared" si="69"/>
        <v>0</v>
      </c>
      <c r="O53" s="252">
        <f t="shared" si="70"/>
        <v>0</v>
      </c>
      <c r="P53" s="252">
        <f t="shared" si="71"/>
        <v>0</v>
      </c>
      <c r="Q53" s="10"/>
    </row>
    <row r="54" spans="1:17" ht="28.8">
      <c r="A54" s="296" t="s">
        <v>181</v>
      </c>
      <c r="B54" s="279" t="s">
        <v>159</v>
      </c>
      <c r="C54" s="278" t="s">
        <v>182</v>
      </c>
      <c r="D54" s="265" t="s">
        <v>171</v>
      </c>
      <c r="E54" s="428">
        <v>872</v>
      </c>
      <c r="F54" s="456"/>
      <c r="G54" s="252"/>
      <c r="H54" s="252"/>
      <c r="I54" s="142"/>
      <c r="J54" s="142"/>
      <c r="K54" s="252">
        <f t="shared" si="66"/>
        <v>0</v>
      </c>
      <c r="L54" s="252">
        <f t="shared" si="67"/>
        <v>0</v>
      </c>
      <c r="M54" s="252">
        <f t="shared" si="68"/>
        <v>0</v>
      </c>
      <c r="N54" s="252">
        <f t="shared" si="69"/>
        <v>0</v>
      </c>
      <c r="O54" s="252">
        <f t="shared" si="70"/>
        <v>0</v>
      </c>
      <c r="P54" s="252">
        <f t="shared" si="71"/>
        <v>0</v>
      </c>
      <c r="Q54" s="10"/>
    </row>
    <row r="55" spans="1:17" ht="28.8">
      <c r="A55" s="296" t="s">
        <v>183</v>
      </c>
      <c r="B55" s="279" t="s">
        <v>159</v>
      </c>
      <c r="C55" s="349" t="s">
        <v>184</v>
      </c>
      <c r="D55" s="265" t="s">
        <v>171</v>
      </c>
      <c r="E55" s="351">
        <v>225</v>
      </c>
      <c r="F55" s="456"/>
      <c r="G55" s="252"/>
      <c r="H55" s="252"/>
      <c r="I55" s="142"/>
      <c r="J55" s="142"/>
      <c r="K55" s="252">
        <f t="shared" ref="K55" si="72">ROUND(J55+I55+H55,2)</f>
        <v>0</v>
      </c>
      <c r="L55" s="252">
        <f t="shared" ref="L55" si="73">ROUND(F55*E55,2)</f>
        <v>0</v>
      </c>
      <c r="M55" s="252">
        <f t="shared" ref="M55" si="74">ROUND(H55*E55,2)</f>
        <v>0</v>
      </c>
      <c r="N55" s="252">
        <f t="shared" ref="N55" si="75">ROUND(I55*E55,2)</f>
        <v>0</v>
      </c>
      <c r="O55" s="252">
        <f t="shared" ref="O55" si="76">ROUND(J55*E55,2)</f>
        <v>0</v>
      </c>
      <c r="P55" s="252">
        <f t="shared" ref="P55" si="77">ROUND(O55+N55+M55,2)</f>
        <v>0</v>
      </c>
      <c r="Q55" s="10"/>
    </row>
    <row r="56" spans="1:17" ht="28.8">
      <c r="A56" s="296" t="s">
        <v>185</v>
      </c>
      <c r="B56" s="279" t="s">
        <v>159</v>
      </c>
      <c r="C56" s="349" t="s">
        <v>186</v>
      </c>
      <c r="D56" s="265" t="s">
        <v>171</v>
      </c>
      <c r="E56" s="351">
        <v>39</v>
      </c>
      <c r="F56" s="456"/>
      <c r="G56" s="252"/>
      <c r="H56" s="252"/>
      <c r="I56" s="142"/>
      <c r="J56" s="142"/>
      <c r="K56" s="252">
        <f t="shared" ref="K56" si="78">ROUND(J56+I56+H56,2)</f>
        <v>0</v>
      </c>
      <c r="L56" s="252">
        <f t="shared" ref="L56" si="79">ROUND(F56*E56,2)</f>
        <v>0</v>
      </c>
      <c r="M56" s="252">
        <f t="shared" ref="M56" si="80">ROUND(H56*E56,2)</f>
        <v>0</v>
      </c>
      <c r="N56" s="252">
        <f t="shared" ref="N56" si="81">ROUND(I56*E56,2)</f>
        <v>0</v>
      </c>
      <c r="O56" s="252">
        <f t="shared" ref="O56" si="82">ROUND(J56*E56,2)</f>
        <v>0</v>
      </c>
      <c r="P56" s="252">
        <f t="shared" ref="P56" si="83">ROUND(O56+N56+M56,2)</f>
        <v>0</v>
      </c>
      <c r="Q56" s="10"/>
    </row>
    <row r="57" spans="1:17">
      <c r="A57" s="296" t="s">
        <v>187</v>
      </c>
      <c r="B57" s="279"/>
      <c r="C57" s="293" t="s">
        <v>188</v>
      </c>
      <c r="D57" s="265"/>
      <c r="E57" s="428"/>
      <c r="F57" s="251"/>
      <c r="G57" s="252"/>
      <c r="H57" s="252"/>
      <c r="I57" s="252"/>
      <c r="J57" s="252"/>
      <c r="K57" s="252"/>
      <c r="L57" s="252"/>
      <c r="M57" s="252"/>
      <c r="N57" s="252"/>
      <c r="O57" s="252"/>
      <c r="P57" s="252"/>
      <c r="Q57" s="10"/>
    </row>
    <row r="58" spans="1:17" ht="28.8">
      <c r="A58" s="296" t="s">
        <v>189</v>
      </c>
      <c r="B58" s="279" t="s">
        <v>159</v>
      </c>
      <c r="C58" s="425" t="s">
        <v>190</v>
      </c>
      <c r="D58" s="265" t="s">
        <v>171</v>
      </c>
      <c r="E58" s="428">
        <v>17.670000000000002</v>
      </c>
      <c r="F58" s="251"/>
      <c r="G58" s="252"/>
      <c r="H58" s="252"/>
      <c r="I58" s="252"/>
      <c r="J58" s="252"/>
      <c r="K58" s="252">
        <f t="shared" ref="K58:K63" si="84">ROUND(J58+I58+H58,2)</f>
        <v>0</v>
      </c>
      <c r="L58" s="252">
        <f t="shared" ref="L58:L63" si="85">ROUND(F58*E58,2)</f>
        <v>0</v>
      </c>
      <c r="M58" s="252">
        <f t="shared" ref="M58:M63" si="86">ROUND(H58*E58,2)</f>
        <v>0</v>
      </c>
      <c r="N58" s="252">
        <f t="shared" ref="N58:N63" si="87">ROUND(I58*E58,2)</f>
        <v>0</v>
      </c>
      <c r="O58" s="252">
        <f t="shared" ref="O58:O63" si="88">ROUND(J58*E58,2)</f>
        <v>0</v>
      </c>
      <c r="P58" s="252">
        <f t="shared" ref="P58:P63" si="89">ROUND(O58+N58+M58,2)</f>
        <v>0</v>
      </c>
      <c r="Q58" s="10"/>
    </row>
    <row r="59" spans="1:17" ht="28.8">
      <c r="A59" s="296" t="s">
        <v>191</v>
      </c>
      <c r="B59" s="279" t="s">
        <v>159</v>
      </c>
      <c r="C59" s="425" t="s">
        <v>192</v>
      </c>
      <c r="D59" s="265" t="s">
        <v>171</v>
      </c>
      <c r="E59" s="428">
        <v>171.05</v>
      </c>
      <c r="F59" s="251"/>
      <c r="G59" s="252"/>
      <c r="H59" s="252"/>
      <c r="I59" s="252"/>
      <c r="J59" s="252"/>
      <c r="K59" s="252">
        <f t="shared" si="84"/>
        <v>0</v>
      </c>
      <c r="L59" s="252">
        <f t="shared" si="85"/>
        <v>0</v>
      </c>
      <c r="M59" s="252">
        <f t="shared" si="86"/>
        <v>0</v>
      </c>
      <c r="N59" s="252">
        <f t="shared" si="87"/>
        <v>0</v>
      </c>
      <c r="O59" s="252">
        <f t="shared" si="88"/>
        <v>0</v>
      </c>
      <c r="P59" s="252">
        <f t="shared" si="89"/>
        <v>0</v>
      </c>
      <c r="Q59" s="10"/>
    </row>
    <row r="60" spans="1:17" ht="28.8">
      <c r="A60" s="296" t="s">
        <v>193</v>
      </c>
      <c r="B60" s="279" t="s">
        <v>159</v>
      </c>
      <c r="C60" s="436" t="s">
        <v>194</v>
      </c>
      <c r="D60" s="328" t="s">
        <v>171</v>
      </c>
      <c r="E60" s="252">
        <v>21.2</v>
      </c>
      <c r="F60" s="251"/>
      <c r="G60" s="252"/>
      <c r="H60" s="252"/>
      <c r="I60" s="252"/>
      <c r="J60" s="252"/>
      <c r="K60" s="252">
        <f t="shared" si="84"/>
        <v>0</v>
      </c>
      <c r="L60" s="252">
        <f t="shared" si="85"/>
        <v>0</v>
      </c>
      <c r="M60" s="252">
        <f t="shared" si="86"/>
        <v>0</v>
      </c>
      <c r="N60" s="252">
        <f t="shared" si="87"/>
        <v>0</v>
      </c>
      <c r="O60" s="252">
        <f t="shared" si="88"/>
        <v>0</v>
      </c>
      <c r="P60" s="252">
        <f t="shared" si="89"/>
        <v>0</v>
      </c>
      <c r="Q60" s="10"/>
    </row>
    <row r="61" spans="1:17" ht="28.8">
      <c r="A61" s="296" t="s">
        <v>195</v>
      </c>
      <c r="B61" s="279" t="s">
        <v>159</v>
      </c>
      <c r="C61" s="278" t="s">
        <v>196</v>
      </c>
      <c r="D61" s="328" t="s">
        <v>171</v>
      </c>
      <c r="E61" s="457">
        <v>81.66</v>
      </c>
      <c r="F61" s="251"/>
      <c r="G61" s="252"/>
      <c r="H61" s="252"/>
      <c r="I61" s="252"/>
      <c r="J61" s="252"/>
      <c r="K61" s="252">
        <f t="shared" si="84"/>
        <v>0</v>
      </c>
      <c r="L61" s="252">
        <f t="shared" si="85"/>
        <v>0</v>
      </c>
      <c r="M61" s="252">
        <f t="shared" si="86"/>
        <v>0</v>
      </c>
      <c r="N61" s="252">
        <f t="shared" si="87"/>
        <v>0</v>
      </c>
      <c r="O61" s="252">
        <f t="shared" si="88"/>
        <v>0</v>
      </c>
      <c r="P61" s="252">
        <f t="shared" si="89"/>
        <v>0</v>
      </c>
      <c r="Q61" s="10"/>
    </row>
    <row r="62" spans="1:17" ht="28.8">
      <c r="A62" s="296" t="s">
        <v>197</v>
      </c>
      <c r="B62" s="279" t="s">
        <v>198</v>
      </c>
      <c r="C62" s="278" t="s">
        <v>199</v>
      </c>
      <c r="D62" s="328" t="s">
        <v>178</v>
      </c>
      <c r="E62" s="454">
        <v>18.27</v>
      </c>
      <c r="F62" s="251"/>
      <c r="G62" s="197"/>
      <c r="H62" s="252"/>
      <c r="I62" s="455"/>
      <c r="J62" s="455"/>
      <c r="K62" s="252">
        <f t="shared" si="84"/>
        <v>0</v>
      </c>
      <c r="L62" s="252">
        <f t="shared" si="85"/>
        <v>0</v>
      </c>
      <c r="M62" s="252">
        <f t="shared" si="86"/>
        <v>0</v>
      </c>
      <c r="N62" s="252">
        <f t="shared" si="87"/>
        <v>0</v>
      </c>
      <c r="O62" s="252">
        <f t="shared" si="88"/>
        <v>0</v>
      </c>
      <c r="P62" s="252">
        <f t="shared" si="89"/>
        <v>0</v>
      </c>
      <c r="Q62" s="10"/>
    </row>
    <row r="63" spans="1:17" ht="28.8">
      <c r="B63" s="279" t="s">
        <v>159</v>
      </c>
      <c r="C63" s="278" t="s">
        <v>200</v>
      </c>
      <c r="D63" s="328" t="s">
        <v>178</v>
      </c>
      <c r="E63" s="252">
        <v>0.67</v>
      </c>
      <c r="F63" s="251"/>
      <c r="G63" s="252"/>
      <c r="H63" s="252"/>
      <c r="I63" s="251"/>
      <c r="J63" s="251"/>
      <c r="K63" s="252">
        <f t="shared" si="84"/>
        <v>0</v>
      </c>
      <c r="L63" s="252">
        <f t="shared" si="85"/>
        <v>0</v>
      </c>
      <c r="M63" s="252">
        <f t="shared" si="86"/>
        <v>0</v>
      </c>
      <c r="N63" s="252">
        <f t="shared" si="87"/>
        <v>0</v>
      </c>
      <c r="O63" s="252">
        <f t="shared" si="88"/>
        <v>0</v>
      </c>
      <c r="P63" s="252">
        <f t="shared" si="89"/>
        <v>0</v>
      </c>
      <c r="Q63" s="10"/>
    </row>
    <row r="64" spans="1:17" ht="28.8">
      <c r="A64" s="296" t="s">
        <v>201</v>
      </c>
      <c r="B64" s="279" t="s">
        <v>159</v>
      </c>
      <c r="C64" s="278" t="s">
        <v>202</v>
      </c>
      <c r="D64" s="328" t="s">
        <v>178</v>
      </c>
      <c r="E64" s="252">
        <v>1.8</v>
      </c>
      <c r="F64" s="251"/>
      <c r="G64" s="252"/>
      <c r="H64" s="252"/>
      <c r="I64" s="251"/>
      <c r="J64" s="251"/>
      <c r="K64" s="252">
        <f t="shared" ref="K64:K65" si="90">ROUND(J64+I64+H64,2)</f>
        <v>0</v>
      </c>
      <c r="L64" s="252">
        <f t="shared" ref="L64:L65" si="91">ROUND(F64*E64,2)</f>
        <v>0</v>
      </c>
      <c r="M64" s="252">
        <f t="shared" ref="M64:M65" si="92">ROUND(H64*E64,2)</f>
        <v>0</v>
      </c>
      <c r="N64" s="252">
        <f t="shared" ref="N64:N65" si="93">ROUND(I64*E64,2)</f>
        <v>0</v>
      </c>
      <c r="O64" s="252">
        <f t="shared" ref="O64:O65" si="94">ROUND(J64*E64,2)</f>
        <v>0</v>
      </c>
      <c r="P64" s="252">
        <f t="shared" ref="P64:P65" si="95">ROUND(O64+N64+M64,2)</f>
        <v>0</v>
      </c>
      <c r="Q64" s="10"/>
    </row>
    <row r="65" spans="1:17" ht="28.8">
      <c r="A65" s="296" t="s">
        <v>203</v>
      </c>
      <c r="B65" s="279" t="s">
        <v>198</v>
      </c>
      <c r="C65" s="278" t="s">
        <v>204</v>
      </c>
      <c r="D65" s="328" t="s">
        <v>178</v>
      </c>
      <c r="E65" s="454">
        <v>20.079999999999998</v>
      </c>
      <c r="F65" s="251"/>
      <c r="G65" s="197"/>
      <c r="H65" s="252"/>
      <c r="I65" s="455"/>
      <c r="J65" s="455"/>
      <c r="K65" s="252">
        <f t="shared" si="90"/>
        <v>0</v>
      </c>
      <c r="L65" s="252">
        <f t="shared" si="91"/>
        <v>0</v>
      </c>
      <c r="M65" s="252">
        <f t="shared" si="92"/>
        <v>0</v>
      </c>
      <c r="N65" s="252">
        <f t="shared" si="93"/>
        <v>0</v>
      </c>
      <c r="O65" s="252">
        <f t="shared" si="94"/>
        <v>0</v>
      </c>
      <c r="P65" s="252">
        <f t="shared" si="95"/>
        <v>0</v>
      </c>
      <c r="Q65" s="10"/>
    </row>
    <row r="66" spans="1:17" s="37" customFormat="1" ht="28.8">
      <c r="A66" s="296" t="s">
        <v>205</v>
      </c>
      <c r="B66" s="279" t="s">
        <v>159</v>
      </c>
      <c r="C66" s="425" t="s">
        <v>206</v>
      </c>
      <c r="D66" s="265" t="s">
        <v>171</v>
      </c>
      <c r="E66" s="428">
        <v>481.53</v>
      </c>
      <c r="F66" s="251"/>
      <c r="G66" s="252"/>
      <c r="H66" s="252"/>
      <c r="I66" s="455"/>
      <c r="J66" s="455"/>
      <c r="K66" s="252">
        <f t="shared" ref="K66" si="96">ROUND(J66+I66+H66,2)</f>
        <v>0</v>
      </c>
      <c r="L66" s="252">
        <f>ROUND(F66*E66,2)</f>
        <v>0</v>
      </c>
      <c r="M66" s="252">
        <f>ROUND(H66*E66,2)</f>
        <v>0</v>
      </c>
      <c r="N66" s="252">
        <f>ROUND(I66*E66,2)</f>
        <v>0</v>
      </c>
      <c r="O66" s="252">
        <f>ROUND(J66*E66,2)</f>
        <v>0</v>
      </c>
      <c r="P66" s="252">
        <f t="shared" ref="P66" si="97">ROUND(O66+N66+M66,2)</f>
        <v>0</v>
      </c>
    </row>
    <row r="67" spans="1:17" ht="35.25" customHeight="1">
      <c r="A67" s="296" t="s">
        <v>207</v>
      </c>
      <c r="B67" s="279" t="s">
        <v>159</v>
      </c>
      <c r="C67" s="425" t="s">
        <v>208</v>
      </c>
      <c r="D67" s="265" t="s">
        <v>171</v>
      </c>
      <c r="E67" s="428">
        <v>1722.66</v>
      </c>
      <c r="F67" s="251"/>
      <c r="G67" s="252"/>
      <c r="H67" s="252"/>
      <c r="I67" s="455"/>
      <c r="J67" s="455"/>
      <c r="K67" s="252">
        <f t="shared" ref="K67:K68" si="98">ROUND(J67+I67+H67,2)</f>
        <v>0</v>
      </c>
      <c r="L67" s="252">
        <f>ROUND(F67*E67,2)</f>
        <v>0</v>
      </c>
      <c r="M67" s="252">
        <f>ROUND(H67*E67,2)</f>
        <v>0</v>
      </c>
      <c r="N67" s="252">
        <f>ROUND(I67*E67,2)</f>
        <v>0</v>
      </c>
      <c r="O67" s="252">
        <f>ROUND(J67*E67,2)</f>
        <v>0</v>
      </c>
      <c r="P67" s="252">
        <f t="shared" ref="P67:P68" si="99">ROUND(O67+N67+M67,2)</f>
        <v>0</v>
      </c>
      <c r="Q67" s="10"/>
    </row>
    <row r="68" spans="1:17" ht="28.8">
      <c r="A68" s="296" t="s">
        <v>209</v>
      </c>
      <c r="B68" s="279" t="s">
        <v>159</v>
      </c>
      <c r="C68" s="278" t="s">
        <v>210</v>
      </c>
      <c r="D68" s="265" t="s">
        <v>171</v>
      </c>
      <c r="E68" s="428">
        <v>883.3</v>
      </c>
      <c r="F68" s="456"/>
      <c r="G68" s="252"/>
      <c r="H68" s="252"/>
      <c r="I68" s="142"/>
      <c r="J68" s="142"/>
      <c r="K68" s="252">
        <f t="shared" si="98"/>
        <v>0</v>
      </c>
      <c r="L68" s="252">
        <f t="shared" ref="L68" si="100">ROUND(F68*E68,2)</f>
        <v>0</v>
      </c>
      <c r="M68" s="252">
        <f t="shared" ref="M68" si="101">ROUND(H68*E68,2)</f>
        <v>0</v>
      </c>
      <c r="N68" s="252">
        <f t="shared" ref="N68" si="102">ROUND(I68*E68,2)</f>
        <v>0</v>
      </c>
      <c r="O68" s="252">
        <f t="shared" ref="O68" si="103">ROUND(J68*E68,2)</f>
        <v>0</v>
      </c>
      <c r="P68" s="252">
        <f t="shared" si="99"/>
        <v>0</v>
      </c>
      <c r="Q68" s="10"/>
    </row>
    <row r="69" spans="1:17">
      <c r="A69" s="296"/>
      <c r="B69" s="279"/>
      <c r="C69" s="293" t="s">
        <v>211</v>
      </c>
      <c r="D69" s="265"/>
      <c r="E69" s="428"/>
      <c r="F69" s="251"/>
      <c r="G69" s="252"/>
      <c r="H69" s="252"/>
      <c r="I69" s="252"/>
      <c r="J69" s="252"/>
      <c r="K69" s="252"/>
      <c r="L69" s="252"/>
      <c r="M69" s="252"/>
      <c r="N69" s="252"/>
      <c r="O69" s="252"/>
      <c r="P69" s="252"/>
      <c r="Q69" s="10"/>
    </row>
    <row r="70" spans="1:17" ht="28.8">
      <c r="A70" s="296" t="s">
        <v>212</v>
      </c>
      <c r="B70" s="279" t="s">
        <v>159</v>
      </c>
      <c r="C70" s="425" t="s">
        <v>190</v>
      </c>
      <c r="D70" s="265" t="s">
        <v>171</v>
      </c>
      <c r="E70" s="428">
        <v>3.52</v>
      </c>
      <c r="F70" s="251"/>
      <c r="G70" s="252"/>
      <c r="H70" s="252"/>
      <c r="I70" s="252"/>
      <c r="J70" s="252"/>
      <c r="K70" s="252">
        <f t="shared" ref="K70:K79" si="104">ROUND(J70+I70+H70,2)</f>
        <v>0</v>
      </c>
      <c r="L70" s="252">
        <f t="shared" ref="L70:L74" si="105">ROUND(F70*E70,2)</f>
        <v>0</v>
      </c>
      <c r="M70" s="252">
        <f t="shared" ref="M70:M74" si="106">ROUND(H70*E70,2)</f>
        <v>0</v>
      </c>
      <c r="N70" s="252">
        <f t="shared" ref="N70:N74" si="107">ROUND(I70*E70,2)</f>
        <v>0</v>
      </c>
      <c r="O70" s="252">
        <f t="shared" ref="O70:O74" si="108">ROUND(J70*E70,2)</f>
        <v>0</v>
      </c>
      <c r="P70" s="252">
        <f t="shared" ref="P70:P79" si="109">ROUND(O70+N70+M70,2)</f>
        <v>0</v>
      </c>
      <c r="Q70" s="10"/>
    </row>
    <row r="71" spans="1:17" ht="28.8">
      <c r="A71" s="296" t="s">
        <v>213</v>
      </c>
      <c r="B71" s="279" t="s">
        <v>159</v>
      </c>
      <c r="C71" s="425" t="s">
        <v>192</v>
      </c>
      <c r="D71" s="265" t="s">
        <v>171</v>
      </c>
      <c r="E71" s="428">
        <v>252.2</v>
      </c>
      <c r="F71" s="251"/>
      <c r="G71" s="252"/>
      <c r="H71" s="252"/>
      <c r="I71" s="252"/>
      <c r="J71" s="252"/>
      <c r="K71" s="252">
        <f t="shared" si="104"/>
        <v>0</v>
      </c>
      <c r="L71" s="252">
        <f t="shared" si="105"/>
        <v>0</v>
      </c>
      <c r="M71" s="252">
        <f t="shared" si="106"/>
        <v>0</v>
      </c>
      <c r="N71" s="252">
        <f t="shared" si="107"/>
        <v>0</v>
      </c>
      <c r="O71" s="252">
        <f t="shared" si="108"/>
        <v>0</v>
      </c>
      <c r="P71" s="252">
        <f t="shared" si="109"/>
        <v>0</v>
      </c>
      <c r="Q71" s="10"/>
    </row>
    <row r="72" spans="1:17" ht="28.8">
      <c r="A72" s="296" t="s">
        <v>214</v>
      </c>
      <c r="B72" s="279" t="s">
        <v>159</v>
      </c>
      <c r="C72" s="278" t="s">
        <v>196</v>
      </c>
      <c r="D72" s="328" t="s">
        <v>171</v>
      </c>
      <c r="E72" s="457">
        <v>152.63999999999999</v>
      </c>
      <c r="F72" s="251"/>
      <c r="G72" s="252"/>
      <c r="H72" s="252"/>
      <c r="I72" s="252"/>
      <c r="J72" s="252"/>
      <c r="K72" s="252">
        <f t="shared" si="104"/>
        <v>0</v>
      </c>
      <c r="L72" s="252">
        <f t="shared" si="105"/>
        <v>0</v>
      </c>
      <c r="M72" s="252">
        <f t="shared" si="106"/>
        <v>0</v>
      </c>
      <c r="N72" s="252">
        <f t="shared" si="107"/>
        <v>0</v>
      </c>
      <c r="O72" s="252">
        <f t="shared" si="108"/>
        <v>0</v>
      </c>
      <c r="P72" s="252">
        <f t="shared" si="109"/>
        <v>0</v>
      </c>
      <c r="Q72" s="10"/>
    </row>
    <row r="73" spans="1:17" ht="28.8">
      <c r="A73" s="296" t="s">
        <v>215</v>
      </c>
      <c r="B73" s="279" t="s">
        <v>198</v>
      </c>
      <c r="C73" s="278" t="s">
        <v>199</v>
      </c>
      <c r="D73" s="328" t="s">
        <v>178</v>
      </c>
      <c r="E73" s="454">
        <v>15.9</v>
      </c>
      <c r="F73" s="251"/>
      <c r="G73" s="197"/>
      <c r="H73" s="252"/>
      <c r="I73" s="455"/>
      <c r="J73" s="455"/>
      <c r="K73" s="252">
        <f t="shared" si="104"/>
        <v>0</v>
      </c>
      <c r="L73" s="252">
        <f t="shared" si="105"/>
        <v>0</v>
      </c>
      <c r="M73" s="252">
        <f t="shared" si="106"/>
        <v>0</v>
      </c>
      <c r="N73" s="252">
        <f t="shared" si="107"/>
        <v>0</v>
      </c>
      <c r="O73" s="252">
        <f t="shared" si="108"/>
        <v>0</v>
      </c>
      <c r="P73" s="252">
        <f t="shared" si="109"/>
        <v>0</v>
      </c>
      <c r="Q73" s="10"/>
    </row>
    <row r="74" spans="1:17" ht="28.8">
      <c r="A74" s="296" t="s">
        <v>216</v>
      </c>
      <c r="B74" s="279" t="s">
        <v>159</v>
      </c>
      <c r="C74" s="278" t="s">
        <v>200</v>
      </c>
      <c r="D74" s="328" t="s">
        <v>178</v>
      </c>
      <c r="E74" s="252">
        <v>0.32</v>
      </c>
      <c r="F74" s="251"/>
      <c r="G74" s="252"/>
      <c r="H74" s="252"/>
      <c r="I74" s="251"/>
      <c r="J74" s="251"/>
      <c r="K74" s="252">
        <f t="shared" si="104"/>
        <v>0</v>
      </c>
      <c r="L74" s="252">
        <f t="shared" si="105"/>
        <v>0</v>
      </c>
      <c r="M74" s="252">
        <f t="shared" si="106"/>
        <v>0</v>
      </c>
      <c r="N74" s="252">
        <f t="shared" si="107"/>
        <v>0</v>
      </c>
      <c r="O74" s="252">
        <f t="shared" si="108"/>
        <v>0</v>
      </c>
      <c r="P74" s="252">
        <f t="shared" si="109"/>
        <v>0</v>
      </c>
      <c r="Q74" s="10"/>
    </row>
    <row r="75" spans="1:17" ht="28.8">
      <c r="A75" s="296" t="s">
        <v>217</v>
      </c>
      <c r="B75" s="279" t="s">
        <v>159</v>
      </c>
      <c r="C75" s="278" t="s">
        <v>218</v>
      </c>
      <c r="D75" s="328" t="s">
        <v>117</v>
      </c>
      <c r="E75" s="252">
        <v>4</v>
      </c>
      <c r="F75" s="251"/>
      <c r="G75" s="252"/>
      <c r="H75" s="252"/>
      <c r="I75" s="251"/>
      <c r="J75" s="251"/>
      <c r="K75" s="252">
        <f t="shared" ref="K75" si="110">ROUND(J75+I75+H75,2)</f>
        <v>0</v>
      </c>
      <c r="L75" s="252">
        <f t="shared" ref="L75" si="111">ROUND(F75*E75,2)</f>
        <v>0</v>
      </c>
      <c r="M75" s="252">
        <f t="shared" ref="M75" si="112">ROUND(H75*E75,2)</f>
        <v>0</v>
      </c>
      <c r="N75" s="252">
        <f t="shared" ref="N75" si="113">ROUND(I75*E75,2)</f>
        <v>0</v>
      </c>
      <c r="O75" s="252">
        <f t="shared" ref="O75" si="114">ROUND(J75*E75,2)</f>
        <v>0</v>
      </c>
      <c r="P75" s="252">
        <f t="shared" ref="P75" si="115">ROUND(O75+N75+M75,2)</f>
        <v>0</v>
      </c>
      <c r="Q75" s="10"/>
    </row>
    <row r="76" spans="1:17" ht="28.8">
      <c r="A76" s="296" t="s">
        <v>219</v>
      </c>
      <c r="B76" s="279" t="s">
        <v>159</v>
      </c>
      <c r="C76" s="278" t="s">
        <v>220</v>
      </c>
      <c r="D76" s="265" t="s">
        <v>171</v>
      </c>
      <c r="E76" s="428">
        <v>22</v>
      </c>
      <c r="F76" s="456"/>
      <c r="G76" s="252"/>
      <c r="H76" s="252"/>
      <c r="I76" s="142"/>
      <c r="J76" s="142"/>
      <c r="K76" s="252">
        <f t="shared" ref="K76" si="116">ROUND(J76+I76+H76,2)</f>
        <v>0</v>
      </c>
      <c r="L76" s="252">
        <f t="shared" ref="L76" si="117">ROUND(F76*E76,2)</f>
        <v>0</v>
      </c>
      <c r="M76" s="252">
        <f t="shared" ref="M76" si="118">ROUND(H76*E76,2)</f>
        <v>0</v>
      </c>
      <c r="N76" s="252">
        <f t="shared" ref="N76" si="119">ROUND(I76*E76,2)</f>
        <v>0</v>
      </c>
      <c r="O76" s="252">
        <f t="shared" ref="O76" si="120">ROUND(J76*E76,2)</f>
        <v>0</v>
      </c>
      <c r="P76" s="252">
        <f t="shared" ref="P76" si="121">ROUND(O76+N76+M76,2)</f>
        <v>0</v>
      </c>
      <c r="Q76" s="10"/>
    </row>
    <row r="77" spans="1:17" ht="28.8">
      <c r="A77" s="296" t="s">
        <v>221</v>
      </c>
      <c r="B77" s="279" t="s">
        <v>159</v>
      </c>
      <c r="C77" s="425" t="s">
        <v>206</v>
      </c>
      <c r="D77" s="265" t="s">
        <v>171</v>
      </c>
      <c r="E77" s="428">
        <v>534.92999999999995</v>
      </c>
      <c r="F77" s="251"/>
      <c r="G77" s="252"/>
      <c r="H77" s="252"/>
      <c r="I77" s="455"/>
      <c r="J77" s="455"/>
      <c r="K77" s="252">
        <f t="shared" si="104"/>
        <v>0</v>
      </c>
      <c r="L77" s="252">
        <f>ROUND(F77*E77,2)</f>
        <v>0</v>
      </c>
      <c r="M77" s="252">
        <f>ROUND(H77*E77,2)</f>
        <v>0</v>
      </c>
      <c r="N77" s="252">
        <f>ROUND(I77*E77,2)</f>
        <v>0</v>
      </c>
      <c r="O77" s="252">
        <f>ROUND(J77*E77,2)</f>
        <v>0</v>
      </c>
      <c r="P77" s="252">
        <f t="shared" si="109"/>
        <v>0</v>
      </c>
      <c r="Q77" s="10"/>
    </row>
    <row r="78" spans="1:17" ht="28.8">
      <c r="A78" s="296" t="s">
        <v>222</v>
      </c>
      <c r="B78" s="279" t="s">
        <v>159</v>
      </c>
      <c r="C78" s="425" t="s">
        <v>208</v>
      </c>
      <c r="D78" s="265" t="s">
        <v>171</v>
      </c>
      <c r="E78" s="428">
        <v>1722.66</v>
      </c>
      <c r="F78" s="251"/>
      <c r="G78" s="252"/>
      <c r="H78" s="252"/>
      <c r="I78" s="455"/>
      <c r="J78" s="455"/>
      <c r="K78" s="252">
        <f t="shared" si="104"/>
        <v>0</v>
      </c>
      <c r="L78" s="252">
        <f>ROUND(F78*E78,2)</f>
        <v>0</v>
      </c>
      <c r="M78" s="252">
        <f>ROUND(H78*E78,2)</f>
        <v>0</v>
      </c>
      <c r="N78" s="252">
        <f>ROUND(I78*E78,2)</f>
        <v>0</v>
      </c>
      <c r="O78" s="252">
        <f>ROUND(J78*E78,2)</f>
        <v>0</v>
      </c>
      <c r="P78" s="252">
        <f t="shared" si="109"/>
        <v>0</v>
      </c>
      <c r="Q78" s="10"/>
    </row>
    <row r="79" spans="1:17" ht="28.8">
      <c r="A79" s="296" t="s">
        <v>223</v>
      </c>
      <c r="B79" s="279" t="s">
        <v>159</v>
      </c>
      <c r="C79" s="278" t="s">
        <v>224</v>
      </c>
      <c r="D79" s="265" t="s">
        <v>171</v>
      </c>
      <c r="E79" s="428">
        <v>837.7</v>
      </c>
      <c r="F79" s="456"/>
      <c r="G79" s="252"/>
      <c r="H79" s="252"/>
      <c r="I79" s="142"/>
      <c r="J79" s="142"/>
      <c r="K79" s="252">
        <f t="shared" si="104"/>
        <v>0</v>
      </c>
      <c r="L79" s="252">
        <f t="shared" ref="L79" si="122">ROUND(F79*E79,2)</f>
        <v>0</v>
      </c>
      <c r="M79" s="252">
        <f t="shared" ref="M79" si="123">ROUND(H79*E79,2)</f>
        <v>0</v>
      </c>
      <c r="N79" s="252">
        <f t="shared" ref="N79" si="124">ROUND(I79*E79,2)</f>
        <v>0</v>
      </c>
      <c r="O79" s="252">
        <f t="shared" ref="O79" si="125">ROUND(J79*E79,2)</f>
        <v>0</v>
      </c>
      <c r="P79" s="252">
        <f t="shared" si="109"/>
        <v>0</v>
      </c>
      <c r="Q79" s="10"/>
    </row>
    <row r="80" spans="1:17">
      <c r="A80" s="250" t="s">
        <v>225</v>
      </c>
      <c r="B80" s="279"/>
      <c r="C80" s="247" t="s">
        <v>226</v>
      </c>
      <c r="D80" s="328"/>
      <c r="E80" s="268"/>
      <c r="F80" s="251"/>
      <c r="G80" s="252"/>
      <c r="H80" s="252"/>
      <c r="I80" s="252"/>
      <c r="J80" s="252"/>
      <c r="K80" s="252"/>
      <c r="L80" s="252"/>
      <c r="M80" s="252"/>
      <c r="N80" s="252"/>
      <c r="O80" s="252"/>
      <c r="P80" s="252"/>
      <c r="Q80" s="10"/>
    </row>
    <row r="81" spans="1:17" ht="28.8">
      <c r="A81" s="253" t="s">
        <v>227</v>
      </c>
      <c r="B81" s="279" t="s">
        <v>159</v>
      </c>
      <c r="C81" s="331" t="s">
        <v>228</v>
      </c>
      <c r="D81" s="328" t="s">
        <v>229</v>
      </c>
      <c r="E81" s="251">
        <v>1</v>
      </c>
      <c r="F81" s="251"/>
      <c r="G81" s="252"/>
      <c r="H81" s="252"/>
      <c r="I81" s="252"/>
      <c r="J81" s="252"/>
      <c r="K81" s="252">
        <f t="shared" ref="K81:K82" si="126">ROUND(J81+I81+H81,2)</f>
        <v>0</v>
      </c>
      <c r="L81" s="252">
        <f t="shared" ref="L81:L82" si="127">ROUND(F81*E81,2)</f>
        <v>0</v>
      </c>
      <c r="M81" s="252">
        <f t="shared" ref="M81:M82" si="128">ROUND(H81*E81,2)</f>
        <v>0</v>
      </c>
      <c r="N81" s="252">
        <f t="shared" ref="N81:N82" si="129">ROUND(I81*E81,2)</f>
        <v>0</v>
      </c>
      <c r="O81" s="252">
        <f t="shared" ref="O81:O82" si="130">ROUND(J81*E81,2)</f>
        <v>0</v>
      </c>
      <c r="P81" s="252">
        <f t="shared" ref="P81:P82" si="131">ROUND(O81+N81+M81,2)</f>
        <v>0</v>
      </c>
      <c r="Q81" s="10"/>
    </row>
    <row r="82" spans="1:17" ht="28.8">
      <c r="A82" s="253" t="s">
        <v>230</v>
      </c>
      <c r="B82" s="279" t="s">
        <v>159</v>
      </c>
      <c r="C82" s="331" t="s">
        <v>231</v>
      </c>
      <c r="D82" s="328" t="s">
        <v>229</v>
      </c>
      <c r="E82" s="251">
        <v>1</v>
      </c>
      <c r="F82" s="251"/>
      <c r="G82" s="252"/>
      <c r="H82" s="252"/>
      <c r="I82" s="252"/>
      <c r="J82" s="252"/>
      <c r="K82" s="252">
        <f t="shared" si="126"/>
        <v>0</v>
      </c>
      <c r="L82" s="252">
        <f t="shared" si="127"/>
        <v>0</v>
      </c>
      <c r="M82" s="252">
        <f t="shared" si="128"/>
        <v>0</v>
      </c>
      <c r="N82" s="252">
        <f t="shared" si="129"/>
        <v>0</v>
      </c>
      <c r="O82" s="252">
        <f t="shared" si="130"/>
        <v>0</v>
      </c>
      <c r="P82" s="252">
        <f t="shared" si="131"/>
        <v>0</v>
      </c>
      <c r="Q82" s="10"/>
    </row>
    <row r="83" spans="1:17">
      <c r="A83" s="284"/>
      <c r="B83" s="285"/>
      <c r="C83" s="719" t="s">
        <v>232</v>
      </c>
      <c r="D83" s="720"/>
      <c r="E83" s="720"/>
      <c r="F83" s="720"/>
      <c r="G83" s="720"/>
      <c r="H83" s="720"/>
      <c r="I83" s="720"/>
      <c r="J83" s="720"/>
      <c r="K83" s="721"/>
      <c r="L83" s="251">
        <f>SUM(L18:L82)</f>
        <v>0</v>
      </c>
      <c r="M83" s="291">
        <f>SUM(M18:M82)</f>
        <v>0</v>
      </c>
      <c r="N83" s="291">
        <f>SUM(N18:N82)</f>
        <v>0</v>
      </c>
      <c r="O83" s="291">
        <f>SUM(O18:O82)</f>
        <v>0</v>
      </c>
      <c r="P83" s="291">
        <f>SUM(P18:P82)</f>
        <v>0</v>
      </c>
      <c r="Q83" s="10"/>
    </row>
    <row r="84" spans="1:17">
      <c r="C84" s="79"/>
      <c r="D84" s="76"/>
      <c r="E84" s="76"/>
      <c r="F84" s="76"/>
      <c r="G84" s="76"/>
      <c r="H84" s="76"/>
      <c r="I84" s="76"/>
      <c r="J84" s="76"/>
      <c r="K84" s="76"/>
      <c r="L84" s="76"/>
      <c r="M84" s="76"/>
      <c r="N84" s="76"/>
      <c r="O84" s="76"/>
      <c r="P84" s="76"/>
    </row>
    <row r="85" spans="1:17">
      <c r="C85" s="79"/>
      <c r="D85" s="81"/>
      <c r="E85" s="81"/>
      <c r="F85" s="81"/>
      <c r="G85" s="81"/>
      <c r="H85" s="81"/>
      <c r="I85" s="81"/>
      <c r="J85" s="81"/>
      <c r="K85" s="81"/>
      <c r="L85" s="81"/>
      <c r="M85" s="81"/>
      <c r="N85" s="81"/>
      <c r="O85" s="81"/>
      <c r="P85" s="81"/>
    </row>
    <row r="86" spans="1:17">
      <c r="A86" s="47" t="str">
        <f>Kopsavilkums!A36</f>
        <v>Sastādīja:</v>
      </c>
      <c r="B86" s="47">
        <f>Kopsavilkums!B36</f>
        <v>0</v>
      </c>
      <c r="C86" s="160">
        <f>Kopsavilkums!C36</f>
        <v>0</v>
      </c>
      <c r="D86" s="160"/>
      <c r="H86" s="76"/>
      <c r="I86" s="76"/>
      <c r="J86" s="76"/>
      <c r="K86" s="76"/>
      <c r="L86" s="76"/>
      <c r="M86" s="76"/>
      <c r="N86" s="76"/>
      <c r="O86" s="76"/>
      <c r="P86" s="76"/>
    </row>
    <row r="87" spans="1:17">
      <c r="A87" s="47">
        <f>Kopsavilkums!A37</f>
        <v>0</v>
      </c>
      <c r="B87" s="47">
        <f>Kopsavilkums!B37</f>
        <v>0</v>
      </c>
      <c r="C87" s="717" t="str">
        <f>Kopsavilkums!C37</f>
        <v>(paraksts un tā atšifrējums, datums)</v>
      </c>
      <c r="D87" s="717"/>
      <c r="E87" s="717"/>
      <c r="F87" s="717"/>
      <c r="G87" s="717"/>
      <c r="H87" s="76"/>
      <c r="I87" s="76"/>
      <c r="J87" s="76"/>
      <c r="K87" s="76"/>
      <c r="L87" s="76"/>
      <c r="M87" s="76"/>
      <c r="N87" s="76"/>
      <c r="O87" s="76"/>
      <c r="P87" s="76"/>
    </row>
    <row r="88" spans="1:17">
      <c r="A88" s="727" t="str">
        <f>Kopsavilkums!A38</f>
        <v xml:space="preserve">Sertifikāta Nr.: </v>
      </c>
      <c r="B88" s="727"/>
      <c r="C88" s="47">
        <f>Kopsavilkums!C38</f>
        <v>0</v>
      </c>
      <c r="H88" s="81"/>
      <c r="I88" s="81"/>
      <c r="J88" s="81"/>
      <c r="K88" s="81"/>
      <c r="L88" s="81"/>
      <c r="M88" s="81"/>
      <c r="N88" s="81"/>
      <c r="O88" s="81"/>
      <c r="P88" s="81"/>
    </row>
    <row r="89" spans="1:17">
      <c r="A89" s="47">
        <f>Kopsavilkums!A39</f>
        <v>0</v>
      </c>
      <c r="B89" s="47">
        <f>Kopsavilkums!B39</f>
        <v>0</v>
      </c>
      <c r="C89" s="76">
        <f>Kopsavilkums!C39</f>
        <v>0</v>
      </c>
      <c r="D89" s="76"/>
      <c r="E89" s="76"/>
      <c r="F89" s="76"/>
      <c r="G89" s="76"/>
      <c r="H89" s="76"/>
      <c r="I89" s="76"/>
      <c r="J89" s="76"/>
      <c r="K89" s="76"/>
      <c r="L89" s="76"/>
      <c r="M89" s="76"/>
      <c r="N89" s="76"/>
      <c r="O89" s="76"/>
      <c r="P89" s="76"/>
    </row>
    <row r="90" spans="1:17">
      <c r="A90" s="47">
        <f>Kopsavilkums!A40</f>
        <v>0</v>
      </c>
      <c r="B90" s="47">
        <f>Kopsavilkums!B40</f>
        <v>0</v>
      </c>
      <c r="C90" s="82">
        <f>Kopsavilkums!C40</f>
        <v>0</v>
      </c>
      <c r="D90" s="76"/>
      <c r="E90" s="76"/>
      <c r="F90" s="76"/>
      <c r="G90" s="76"/>
      <c r="H90" s="76"/>
      <c r="I90" s="76"/>
      <c r="J90" s="76"/>
      <c r="K90" s="76"/>
      <c r="L90" s="76"/>
      <c r="M90" s="76"/>
      <c r="N90" s="76"/>
      <c r="O90" s="76"/>
      <c r="P90" s="76"/>
    </row>
    <row r="91" spans="1:17">
      <c r="A91" s="727" t="str">
        <f>Kopsavilkums!A41</f>
        <v>Pārbaudīja:</v>
      </c>
      <c r="B91" s="727"/>
      <c r="C91" s="728">
        <f>Kopsavilkums!C41</f>
        <v>0</v>
      </c>
      <c r="D91" s="728"/>
      <c r="H91" s="83"/>
      <c r="I91" s="83"/>
      <c r="J91" s="83"/>
      <c r="K91" s="83"/>
      <c r="L91" s="83"/>
      <c r="M91" s="83"/>
      <c r="N91" s="83"/>
      <c r="O91" s="64"/>
      <c r="P91" s="64"/>
    </row>
    <row r="92" spans="1:17">
      <c r="A92" s="47">
        <f>Kopsavilkums!A42</f>
        <v>0</v>
      </c>
      <c r="B92" s="47">
        <f>Kopsavilkums!B42</f>
        <v>0</v>
      </c>
      <c r="C92" s="717" t="str">
        <f>Kopsavilkums!C42</f>
        <v>(paraksts un tā atšifrējums, datums)</v>
      </c>
      <c r="D92" s="717"/>
      <c r="E92" s="717"/>
      <c r="F92" s="717"/>
      <c r="G92" s="717"/>
      <c r="H92" s="73"/>
      <c r="I92" s="73"/>
      <c r="J92" s="73"/>
      <c r="K92" s="73"/>
      <c r="L92" s="73"/>
      <c r="M92" s="84"/>
      <c r="N92" s="84"/>
      <c r="O92" s="84"/>
      <c r="P92" s="84"/>
    </row>
    <row r="93" spans="1:17">
      <c r="C93" s="82"/>
      <c r="D93" s="76"/>
      <c r="E93" s="76"/>
      <c r="F93" s="76"/>
      <c r="G93" s="76"/>
      <c r="H93" s="73"/>
      <c r="P93" s="73"/>
    </row>
    <row r="94" spans="1:17">
      <c r="C94" s="718"/>
      <c r="D94" s="718"/>
      <c r="E94" s="79"/>
      <c r="F94" s="79"/>
      <c r="G94" s="79"/>
      <c r="H94" s="85"/>
      <c r="I94" s="86"/>
      <c r="J94" s="86"/>
      <c r="K94" s="86"/>
      <c r="L94" s="86"/>
      <c r="M94" s="73"/>
      <c r="N94" s="73"/>
      <c r="O94" s="73"/>
      <c r="P94" s="73"/>
    </row>
    <row r="95" spans="1:17">
      <c r="C95" s="75"/>
      <c r="P95" s="66"/>
    </row>
    <row r="96" spans="1:17">
      <c r="C96" s="75"/>
    </row>
    <row r="97" spans="3:16">
      <c r="C97" s="75"/>
      <c r="P97" s="66"/>
    </row>
  </sheetData>
  <mergeCells count="29">
    <mergeCell ref="C87:G87"/>
    <mergeCell ref="C15:C16"/>
    <mergeCell ref="D15:D16"/>
    <mergeCell ref="E15:E16"/>
    <mergeCell ref="C7:N7"/>
    <mergeCell ref="C8:N8"/>
    <mergeCell ref="B15:B16"/>
    <mergeCell ref="A2:P2"/>
    <mergeCell ref="A4:P4"/>
    <mergeCell ref="A5:P5"/>
    <mergeCell ref="A7:B7"/>
    <mergeCell ref="A8:B8"/>
    <mergeCell ref="A3:P3"/>
    <mergeCell ref="N1:P1"/>
    <mergeCell ref="C92:G92"/>
    <mergeCell ref="C94:D94"/>
    <mergeCell ref="C83:K83"/>
    <mergeCell ref="C9:H9"/>
    <mergeCell ref="A12:H12"/>
    <mergeCell ref="F13:O13"/>
    <mergeCell ref="F15:K15"/>
    <mergeCell ref="L15:P15"/>
    <mergeCell ref="N11:O11"/>
    <mergeCell ref="A9:B9"/>
    <mergeCell ref="A10:B10"/>
    <mergeCell ref="A88:B88"/>
    <mergeCell ref="C91:D91"/>
    <mergeCell ref="A91:B91"/>
    <mergeCell ref="A15:A16"/>
  </mergeCells>
  <phoneticPr fontId="16" type="noConversion"/>
  <printOptions horizontalCentered="1"/>
  <pageMargins left="0.31496062992125984" right="0.19685039370078741" top="0.35433070866141736" bottom="0.52" header="0.15748031496062992" footer="0.31"/>
  <pageSetup paperSize="9" scale="80" orientation="landscape" r:id="rId1"/>
  <ignoredErrors>
    <ignoredError sqref="A19:A42 A81:A82 A70:A79 A64:A68 A44:A62" twoDigitTextYear="1"/>
  </ignoredError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theme="0"/>
  </sheetPr>
  <dimension ref="A1:AP359"/>
  <sheetViews>
    <sheetView showZeros="0" topLeftCell="A5" zoomScale="85" zoomScaleNormal="85" workbookViewId="0">
      <selection activeCell="N1" sqref="N1:P1"/>
    </sheetView>
  </sheetViews>
  <sheetFormatPr defaultColWidth="9.21875" defaultRowHeight="14.4"/>
  <cols>
    <col min="1" max="1" width="8.21875" style="93" bestFit="1" customWidth="1"/>
    <col min="2" max="2" width="12.44140625" style="90" customWidth="1"/>
    <col min="3" max="3" width="56.21875" style="93" customWidth="1"/>
    <col min="4" max="4" width="5.21875" style="93" bestFit="1" customWidth="1"/>
    <col min="5" max="5" width="9.5546875" style="93" bestFit="1" customWidth="1"/>
    <col min="6" max="6" width="7.21875" style="93" bestFit="1" customWidth="1"/>
    <col min="7" max="7" width="6.5546875" style="93" bestFit="1" customWidth="1"/>
    <col min="8" max="8" width="7.77734375" style="93" bestFit="1" customWidth="1"/>
    <col min="9" max="9" width="8.77734375" style="93" bestFit="1" customWidth="1"/>
    <col min="10" max="10" width="7.77734375" style="93" customWidth="1"/>
    <col min="11" max="11" width="8.21875" style="93" customWidth="1"/>
    <col min="12" max="12" width="8.77734375" style="93" bestFit="1" customWidth="1"/>
    <col min="13" max="13" width="9.77734375" style="93" bestFit="1" customWidth="1"/>
    <col min="14" max="14" width="10.5546875" style="93" bestFit="1" customWidth="1"/>
    <col min="15" max="15" width="8.77734375" style="93" bestFit="1" customWidth="1"/>
    <col min="16" max="16" width="10.77734375" style="93" bestFit="1" customWidth="1"/>
    <col min="17" max="17" width="11.77734375" style="2" customWidth="1"/>
    <col min="18" max="16384" width="9.21875" style="2"/>
  </cols>
  <sheetData>
    <row r="1" spans="1:17" s="7" customFormat="1" ht="153" customHeight="1">
      <c r="A1" s="87"/>
      <c r="B1" s="88"/>
      <c r="C1" s="89"/>
      <c r="D1" s="87"/>
      <c r="E1" s="87"/>
      <c r="F1" s="87"/>
      <c r="G1" s="87"/>
      <c r="H1" s="87"/>
      <c r="I1" s="87"/>
      <c r="J1" s="87"/>
      <c r="K1" s="87"/>
      <c r="L1" s="87"/>
      <c r="M1" s="87"/>
      <c r="N1" s="782" t="s">
        <v>2854</v>
      </c>
      <c r="O1" s="736"/>
      <c r="P1" s="736"/>
    </row>
    <row r="2" spans="1:17">
      <c r="A2" s="733" t="s">
        <v>233</v>
      </c>
      <c r="B2" s="733"/>
      <c r="C2" s="733"/>
      <c r="D2" s="733"/>
      <c r="E2" s="733"/>
      <c r="F2" s="733"/>
      <c r="G2" s="733"/>
      <c r="H2" s="733"/>
      <c r="I2" s="733"/>
      <c r="J2" s="733"/>
      <c r="K2" s="733"/>
      <c r="L2" s="733"/>
      <c r="M2" s="733"/>
      <c r="N2" s="733"/>
      <c r="O2" s="733"/>
      <c r="P2" s="733"/>
      <c r="Q2" s="1"/>
    </row>
    <row r="3" spans="1:17">
      <c r="A3" s="696" t="s">
        <v>27</v>
      </c>
      <c r="B3" s="696"/>
      <c r="C3" s="696"/>
      <c r="D3" s="696"/>
      <c r="E3" s="696"/>
      <c r="F3" s="696"/>
      <c r="G3" s="696"/>
      <c r="H3" s="696"/>
      <c r="I3" s="696"/>
      <c r="J3" s="696"/>
      <c r="K3" s="696"/>
      <c r="L3" s="696"/>
      <c r="M3" s="696"/>
      <c r="N3" s="696"/>
      <c r="O3" s="696"/>
      <c r="P3" s="696"/>
    </row>
    <row r="4" spans="1:17">
      <c r="A4" s="733" t="s">
        <v>234</v>
      </c>
      <c r="B4" s="733"/>
      <c r="C4" s="733"/>
      <c r="D4" s="733"/>
      <c r="E4" s="733"/>
      <c r="F4" s="733"/>
      <c r="G4" s="733"/>
      <c r="H4" s="733"/>
      <c r="I4" s="733"/>
      <c r="J4" s="733"/>
      <c r="K4" s="733"/>
      <c r="L4" s="733"/>
      <c r="M4" s="733"/>
      <c r="N4" s="733"/>
      <c r="O4" s="733"/>
      <c r="P4" s="733"/>
    </row>
    <row r="5" spans="1:17">
      <c r="A5" s="734" t="s">
        <v>82</v>
      </c>
      <c r="B5" s="734"/>
      <c r="C5" s="734"/>
      <c r="D5" s="734"/>
      <c r="E5" s="734"/>
      <c r="F5" s="734"/>
      <c r="G5" s="734"/>
      <c r="H5" s="734"/>
      <c r="I5" s="734"/>
      <c r="J5" s="734"/>
      <c r="K5" s="734"/>
      <c r="L5" s="734"/>
      <c r="M5" s="734"/>
      <c r="N5" s="734"/>
      <c r="O5" s="734"/>
      <c r="P5" s="734"/>
    </row>
    <row r="6" spans="1:17">
      <c r="D6" s="93">
        <f>Nr.1!D7</f>
        <v>0</v>
      </c>
      <c r="E6" s="93">
        <f>Nr.1!E7</f>
        <v>0</v>
      </c>
      <c r="F6" s="93">
        <f>Nr.1!F7</f>
        <v>0</v>
      </c>
      <c r="G6" s="93">
        <f>Nr.1!G7</f>
        <v>0</v>
      </c>
      <c r="H6" s="93">
        <f>Nr.1!H7</f>
        <v>0</v>
      </c>
      <c r="I6" s="93">
        <f>Nr.1!I7</f>
        <v>0</v>
      </c>
      <c r="J6" s="93">
        <f>Nr.1!J7</f>
        <v>0</v>
      </c>
      <c r="K6" s="93">
        <f>Nr.1!K7</f>
        <v>0</v>
      </c>
      <c r="L6" s="93">
        <f>Nr.1!L7</f>
        <v>0</v>
      </c>
      <c r="M6" s="93">
        <f>Nr.1!M7</f>
        <v>0</v>
      </c>
      <c r="N6" s="93">
        <f>Nr.1!N7</f>
        <v>0</v>
      </c>
    </row>
    <row r="7" spans="1:17" s="3" customFormat="1" ht="12.75" customHeight="1">
      <c r="A7" s="735" t="str">
        <f>Nr.1!A7</f>
        <v xml:space="preserve">Objekta nosaukums: </v>
      </c>
      <c r="B7" s="735"/>
      <c r="C7" s="92" t="str">
        <f>Nr.1!C7</f>
        <v>Ēkas pārbūve</v>
      </c>
      <c r="D7" s="96">
        <f>Nr.1!D8</f>
        <v>0</v>
      </c>
      <c r="E7" s="96">
        <f>Nr.1!E8</f>
        <v>0</v>
      </c>
      <c r="F7" s="96">
        <f>Nr.1!F8</f>
        <v>0</v>
      </c>
      <c r="G7" s="96">
        <f>Nr.1!G8</f>
        <v>0</v>
      </c>
      <c r="H7" s="96">
        <f>Nr.1!H8</f>
        <v>0</v>
      </c>
      <c r="I7" s="96">
        <f>Nr.1!I8</f>
        <v>0</v>
      </c>
      <c r="J7" s="96">
        <f>Nr.1!J8</f>
        <v>0</v>
      </c>
      <c r="K7" s="96">
        <f>Nr.1!K8</f>
        <v>0</v>
      </c>
      <c r="L7" s="96">
        <f>Nr.1!L8</f>
        <v>0</v>
      </c>
      <c r="M7" s="96">
        <f>Nr.1!M8</f>
        <v>0</v>
      </c>
      <c r="N7" s="96">
        <f>Nr.1!N8</f>
        <v>0</v>
      </c>
      <c r="O7" s="56"/>
      <c r="P7" s="56"/>
    </row>
    <row r="8" spans="1:17" s="3" customFormat="1" ht="12.75" customHeight="1">
      <c r="A8" s="94" t="str">
        <f>Nr.1!A8</f>
        <v xml:space="preserve">Būves nosaukums:    </v>
      </c>
      <c r="B8" s="57"/>
      <c r="C8" s="95" t="str">
        <f>Nr.1!C8</f>
        <v>Ēkas pārbūve</v>
      </c>
      <c r="D8" s="96">
        <f>Nr.1!D9</f>
        <v>0</v>
      </c>
      <c r="E8" s="96">
        <f>Nr.1!E9</f>
        <v>0</v>
      </c>
      <c r="F8" s="96">
        <f>Nr.1!F9</f>
        <v>0</v>
      </c>
      <c r="G8" s="96">
        <f>Nr.1!G9</f>
        <v>0</v>
      </c>
      <c r="H8" s="96">
        <f>Nr.1!H9</f>
        <v>0</v>
      </c>
      <c r="I8" s="96">
        <f>Nr.1!I9</f>
        <v>0</v>
      </c>
      <c r="J8" s="96">
        <f>Nr.1!J9</f>
        <v>0</v>
      </c>
      <c r="K8" s="96">
        <f>Nr.1!K9</f>
        <v>0</v>
      </c>
      <c r="L8" s="96">
        <f>Nr.1!L9</f>
        <v>0</v>
      </c>
      <c r="M8" s="96">
        <f>Nr.1!M9</f>
        <v>0</v>
      </c>
      <c r="N8" s="96">
        <f>Nr.1!N9</f>
        <v>0</v>
      </c>
      <c r="O8" s="56"/>
      <c r="P8" s="56"/>
    </row>
    <row r="9" spans="1:17" s="3" customFormat="1" ht="12.75" customHeight="1">
      <c r="A9" s="94" t="str">
        <f>Nr.1!A9</f>
        <v>Objekta adrese:</v>
      </c>
      <c r="B9" s="57"/>
      <c r="C9" s="95" t="str">
        <f>Nr.1!C9</f>
        <v>Raiņa iela 27, Cēsis, Cēsu novads</v>
      </c>
      <c r="D9" s="56">
        <f>Nr.1!D10</f>
        <v>0</v>
      </c>
      <c r="E9" s="56">
        <f>Nr.1!E10</f>
        <v>0</v>
      </c>
      <c r="F9" s="56">
        <f>Nr.1!F10</f>
        <v>0</v>
      </c>
      <c r="G9" s="56">
        <f>Nr.1!G10</f>
        <v>0</v>
      </c>
      <c r="H9" s="56">
        <f>Nr.1!H10</f>
        <v>0</v>
      </c>
      <c r="I9" s="56">
        <f>Nr.1!I10</f>
        <v>0</v>
      </c>
      <c r="J9" s="56">
        <f>Nr.1!J10</f>
        <v>0</v>
      </c>
      <c r="K9" s="56">
        <f>Nr.1!K10</f>
        <v>0</v>
      </c>
      <c r="L9" s="56">
        <f>Nr.1!L10</f>
        <v>0</v>
      </c>
      <c r="M9" s="56">
        <f>Nr.1!M10</f>
        <v>0</v>
      </c>
      <c r="N9" s="98">
        <f>Nr.1!N10</f>
        <v>0</v>
      </c>
      <c r="O9" s="98"/>
      <c r="P9" s="56"/>
    </row>
    <row r="10" spans="1:17" s="3" customFormat="1">
      <c r="A10" s="94" t="str">
        <f>Nr.1!A10</f>
        <v xml:space="preserve">Pasūtījuma Nr.: </v>
      </c>
      <c r="B10" s="57"/>
      <c r="C10" s="97">
        <f>Nr.1!C10</f>
        <v>0</v>
      </c>
      <c r="D10" s="56"/>
      <c r="E10" s="56"/>
      <c r="F10" s="56"/>
      <c r="G10" s="56"/>
      <c r="H10" s="56"/>
      <c r="I10" s="56"/>
      <c r="J10" s="56"/>
      <c r="K10" s="56"/>
      <c r="L10" s="56"/>
      <c r="M10" s="56"/>
      <c r="N10" s="56"/>
      <c r="O10" s="56"/>
      <c r="P10" s="56"/>
    </row>
    <row r="11" spans="1:17" s="3" customFormat="1">
      <c r="A11" s="56"/>
      <c r="B11" s="57"/>
      <c r="C11" s="56"/>
      <c r="D11" s="56"/>
      <c r="E11" s="56"/>
      <c r="F11" s="56"/>
      <c r="G11" s="56"/>
      <c r="H11" s="56"/>
      <c r="I11" s="56"/>
      <c r="J11" s="56"/>
      <c r="K11" s="56" t="s">
        <v>83</v>
      </c>
      <c r="L11" s="56"/>
      <c r="M11" s="55" t="s">
        <v>84</v>
      </c>
      <c r="N11" s="738">
        <f>P345</f>
        <v>0</v>
      </c>
      <c r="O11" s="738"/>
      <c r="P11" s="56"/>
    </row>
    <row r="12" spans="1:17" s="3" customFormat="1">
      <c r="A12" s="744" t="s">
        <v>235</v>
      </c>
      <c r="B12" s="744"/>
      <c r="C12" s="744"/>
      <c r="D12" s="744"/>
      <c r="E12" s="744"/>
      <c r="F12" s="744"/>
      <c r="G12" s="744"/>
      <c r="H12" s="744"/>
      <c r="I12" s="56"/>
      <c r="J12" s="56"/>
      <c r="K12" s="56"/>
      <c r="L12" s="56"/>
      <c r="M12" s="56"/>
      <c r="N12" s="56"/>
      <c r="O12" s="56"/>
      <c r="P12" s="56"/>
    </row>
    <row r="13" spans="1:17" s="3" customFormat="1">
      <c r="A13" s="56"/>
      <c r="B13" s="57"/>
      <c r="C13" s="99"/>
      <c r="D13" s="56"/>
      <c r="E13" s="56"/>
      <c r="F13" s="739" t="s">
        <v>236</v>
      </c>
      <c r="G13" s="739"/>
      <c r="H13" s="739"/>
      <c r="I13" s="739"/>
      <c r="J13" s="739"/>
      <c r="K13" s="739"/>
      <c r="L13" s="739"/>
      <c r="M13" s="739"/>
      <c r="N13" s="739"/>
      <c r="O13" s="739"/>
      <c r="P13" s="56"/>
    </row>
    <row r="14" spans="1:17">
      <c r="C14" s="100"/>
    </row>
    <row r="15" spans="1:17" ht="12.75" customHeight="1">
      <c r="A15" s="745" t="s">
        <v>16</v>
      </c>
      <c r="B15" s="745" t="s">
        <v>87</v>
      </c>
      <c r="C15" s="746" t="s">
        <v>88</v>
      </c>
      <c r="D15" s="745" t="s">
        <v>89</v>
      </c>
      <c r="E15" s="745" t="s">
        <v>90</v>
      </c>
      <c r="F15" s="740" t="s">
        <v>91</v>
      </c>
      <c r="G15" s="740"/>
      <c r="H15" s="740"/>
      <c r="I15" s="740"/>
      <c r="J15" s="740"/>
      <c r="K15" s="740"/>
      <c r="L15" s="740" t="s">
        <v>92</v>
      </c>
      <c r="M15" s="740"/>
      <c r="N15" s="740"/>
      <c r="O15" s="740"/>
      <c r="P15" s="740"/>
      <c r="Q15" s="17"/>
    </row>
    <row r="16" spans="1:17" ht="84.75" customHeight="1">
      <c r="A16" s="745"/>
      <c r="B16" s="745"/>
      <c r="C16" s="746"/>
      <c r="D16" s="745"/>
      <c r="E16" s="745"/>
      <c r="F16" s="459" t="s">
        <v>93</v>
      </c>
      <c r="G16" s="460" t="s">
        <v>94</v>
      </c>
      <c r="H16" s="459" t="s">
        <v>95</v>
      </c>
      <c r="I16" s="459" t="s">
        <v>96</v>
      </c>
      <c r="J16" s="459" t="s">
        <v>97</v>
      </c>
      <c r="K16" s="459" t="s">
        <v>20</v>
      </c>
      <c r="L16" s="459" t="s">
        <v>98</v>
      </c>
      <c r="M16" s="459" t="s">
        <v>95</v>
      </c>
      <c r="N16" s="459" t="s">
        <v>96</v>
      </c>
      <c r="O16" s="459" t="s">
        <v>97</v>
      </c>
      <c r="P16" s="459" t="s">
        <v>99</v>
      </c>
      <c r="Q16" s="18"/>
    </row>
    <row r="17" spans="1:17">
      <c r="A17" s="458">
        <v>1</v>
      </c>
      <c r="B17" s="458">
        <v>2</v>
      </c>
      <c r="C17" s="458">
        <v>3</v>
      </c>
      <c r="D17" s="458">
        <v>4</v>
      </c>
      <c r="E17" s="458">
        <v>5</v>
      </c>
      <c r="F17" s="458">
        <v>6</v>
      </c>
      <c r="G17" s="458">
        <v>7</v>
      </c>
      <c r="H17" s="458">
        <v>8</v>
      </c>
      <c r="I17" s="458">
        <v>9</v>
      </c>
      <c r="J17" s="458">
        <v>10</v>
      </c>
      <c r="K17" s="458">
        <v>11</v>
      </c>
      <c r="L17" s="458">
        <v>12</v>
      </c>
      <c r="M17" s="458">
        <v>13</v>
      </c>
      <c r="N17" s="458">
        <v>14</v>
      </c>
      <c r="O17" s="458">
        <v>15</v>
      </c>
      <c r="P17" s="458">
        <v>16</v>
      </c>
      <c r="Q17" s="10"/>
    </row>
    <row r="18" spans="1:17">
      <c r="A18" s="461" t="s">
        <v>237</v>
      </c>
      <c r="B18" s="462"/>
      <c r="C18" s="458" t="s">
        <v>238</v>
      </c>
      <c r="D18" s="463"/>
      <c r="E18" s="464"/>
      <c r="F18" s="465"/>
      <c r="G18" s="466"/>
      <c r="H18" s="466"/>
      <c r="I18" s="466"/>
      <c r="J18" s="465"/>
      <c r="K18" s="466"/>
      <c r="L18" s="466"/>
      <c r="M18" s="466"/>
      <c r="N18" s="466"/>
      <c r="O18" s="466"/>
      <c r="P18" s="466"/>
      <c r="Q18" s="10"/>
    </row>
    <row r="19" spans="1:17">
      <c r="A19" s="467" t="s">
        <v>239</v>
      </c>
      <c r="B19" s="462" t="s">
        <v>240</v>
      </c>
      <c r="C19" s="468" t="s">
        <v>241</v>
      </c>
      <c r="D19" s="469" t="s">
        <v>178</v>
      </c>
      <c r="E19" s="470">
        <v>110.16</v>
      </c>
      <c r="F19" s="471"/>
      <c r="G19" s="472"/>
      <c r="H19" s="466"/>
      <c r="I19" s="473"/>
      <c r="J19" s="464"/>
      <c r="K19" s="466"/>
      <c r="L19" s="466">
        <f t="shared" ref="L19:L34" si="0">ROUND(F19*E19,2)</f>
        <v>0</v>
      </c>
      <c r="M19" s="466">
        <f t="shared" ref="M19:M34" si="1">ROUND(H19*E19,2)</f>
        <v>0</v>
      </c>
      <c r="N19" s="466">
        <f t="shared" ref="N19:N34" si="2">ROUND(I19*E19,2)</f>
        <v>0</v>
      </c>
      <c r="O19" s="466">
        <f t="shared" ref="O19:O34" si="3">ROUND(J19*E19,2)</f>
        <v>0</v>
      </c>
      <c r="P19" s="466">
        <f t="shared" ref="P19:P34" si="4">ROUND(O19+N19+M19,2)</f>
        <v>0</v>
      </c>
    </row>
    <row r="20" spans="1:17">
      <c r="A20" s="467" t="s">
        <v>242</v>
      </c>
      <c r="B20" s="462" t="s">
        <v>240</v>
      </c>
      <c r="C20" s="468" t="s">
        <v>243</v>
      </c>
      <c r="D20" s="469" t="s">
        <v>178</v>
      </c>
      <c r="E20" s="470">
        <v>54</v>
      </c>
      <c r="F20" s="471"/>
      <c r="G20" s="472"/>
      <c r="H20" s="466"/>
      <c r="I20" s="473"/>
      <c r="J20" s="464"/>
      <c r="K20" s="466"/>
      <c r="L20" s="466">
        <f t="shared" si="0"/>
        <v>0</v>
      </c>
      <c r="M20" s="466">
        <f t="shared" si="1"/>
        <v>0</v>
      </c>
      <c r="N20" s="466">
        <f t="shared" si="2"/>
        <v>0</v>
      </c>
      <c r="O20" s="466">
        <f t="shared" si="3"/>
        <v>0</v>
      </c>
      <c r="P20" s="466">
        <f t="shared" si="4"/>
        <v>0</v>
      </c>
    </row>
    <row r="21" spans="1:17">
      <c r="A21" s="467" t="s">
        <v>244</v>
      </c>
      <c r="B21" s="462" t="s">
        <v>240</v>
      </c>
      <c r="C21" s="474" t="s">
        <v>245</v>
      </c>
      <c r="D21" s="469" t="s">
        <v>114</v>
      </c>
      <c r="E21" s="470">
        <v>1</v>
      </c>
      <c r="F21" s="475"/>
      <c r="G21" s="472"/>
      <c r="H21" s="476"/>
      <c r="I21" s="476"/>
      <c r="J21" s="477"/>
      <c r="K21" s="466"/>
      <c r="L21" s="466">
        <f t="shared" si="0"/>
        <v>0</v>
      </c>
      <c r="M21" s="466">
        <f t="shared" si="1"/>
        <v>0</v>
      </c>
      <c r="N21" s="466">
        <f t="shared" si="2"/>
        <v>0</v>
      </c>
      <c r="O21" s="466">
        <f t="shared" si="3"/>
        <v>0</v>
      </c>
      <c r="P21" s="466">
        <f t="shared" si="4"/>
        <v>0</v>
      </c>
    </row>
    <row r="22" spans="1:17" ht="28.8">
      <c r="A22" s="467" t="s">
        <v>246</v>
      </c>
      <c r="B22" s="462" t="s">
        <v>240</v>
      </c>
      <c r="C22" s="474" t="s">
        <v>247</v>
      </c>
      <c r="D22" s="469" t="s">
        <v>171</v>
      </c>
      <c r="E22" s="478">
        <v>113.66</v>
      </c>
      <c r="F22" s="471"/>
      <c r="G22" s="466"/>
      <c r="H22" s="466"/>
      <c r="I22" s="465"/>
      <c r="J22" s="464"/>
      <c r="K22" s="466"/>
      <c r="L22" s="466">
        <f t="shared" si="0"/>
        <v>0</v>
      </c>
      <c r="M22" s="466">
        <f t="shared" si="1"/>
        <v>0</v>
      </c>
      <c r="N22" s="466">
        <f t="shared" si="2"/>
        <v>0</v>
      </c>
      <c r="O22" s="466">
        <f t="shared" si="3"/>
        <v>0</v>
      </c>
      <c r="P22" s="466">
        <f t="shared" si="4"/>
        <v>0</v>
      </c>
    </row>
    <row r="23" spans="1:17" ht="28.8">
      <c r="A23" s="467" t="s">
        <v>248</v>
      </c>
      <c r="B23" s="462" t="s">
        <v>240</v>
      </c>
      <c r="C23" s="479" t="s">
        <v>249</v>
      </c>
      <c r="D23" s="463" t="s">
        <v>171</v>
      </c>
      <c r="E23" s="478">
        <v>141.66</v>
      </c>
      <c r="F23" s="478"/>
      <c r="G23" s="466"/>
      <c r="H23" s="466"/>
      <c r="I23" s="466"/>
      <c r="J23" s="466"/>
      <c r="K23" s="466"/>
      <c r="L23" s="466">
        <f t="shared" si="0"/>
        <v>0</v>
      </c>
      <c r="M23" s="466">
        <f t="shared" si="1"/>
        <v>0</v>
      </c>
      <c r="N23" s="466">
        <f t="shared" si="2"/>
        <v>0</v>
      </c>
      <c r="O23" s="466">
        <f t="shared" si="3"/>
        <v>0</v>
      </c>
      <c r="P23" s="466">
        <f t="shared" si="4"/>
        <v>0</v>
      </c>
    </row>
    <row r="24" spans="1:17">
      <c r="A24" s="467" t="s">
        <v>250</v>
      </c>
      <c r="B24" s="462" t="s">
        <v>240</v>
      </c>
      <c r="C24" s="479" t="s">
        <v>251</v>
      </c>
      <c r="D24" s="469" t="s">
        <v>178</v>
      </c>
      <c r="E24" s="478">
        <v>9.4700000000000006</v>
      </c>
      <c r="F24" s="478"/>
      <c r="G24" s="466"/>
      <c r="H24" s="466"/>
      <c r="I24" s="466"/>
      <c r="J24" s="471"/>
      <c r="K24" s="466"/>
      <c r="L24" s="466">
        <f t="shared" si="0"/>
        <v>0</v>
      </c>
      <c r="M24" s="466">
        <f t="shared" si="1"/>
        <v>0</v>
      </c>
      <c r="N24" s="466">
        <f t="shared" si="2"/>
        <v>0</v>
      </c>
      <c r="O24" s="466">
        <f t="shared" si="3"/>
        <v>0</v>
      </c>
      <c r="P24" s="466">
        <f t="shared" si="4"/>
        <v>0</v>
      </c>
    </row>
    <row r="25" spans="1:17" ht="28.8">
      <c r="A25" s="467" t="s">
        <v>252</v>
      </c>
      <c r="B25" s="462" t="s">
        <v>240</v>
      </c>
      <c r="C25" s="479" t="s">
        <v>253</v>
      </c>
      <c r="D25" s="463" t="s">
        <v>254</v>
      </c>
      <c r="E25" s="478">
        <v>536.84</v>
      </c>
      <c r="F25" s="478"/>
      <c r="G25" s="466"/>
      <c r="H25" s="466"/>
      <c r="I25" s="466"/>
      <c r="J25" s="471"/>
      <c r="K25" s="466"/>
      <c r="L25" s="466">
        <f t="shared" si="0"/>
        <v>0</v>
      </c>
      <c r="M25" s="466">
        <f t="shared" si="1"/>
        <v>0</v>
      </c>
      <c r="N25" s="466">
        <f t="shared" si="2"/>
        <v>0</v>
      </c>
      <c r="O25" s="466">
        <f t="shared" si="3"/>
        <v>0</v>
      </c>
      <c r="P25" s="466">
        <f t="shared" si="4"/>
        <v>0</v>
      </c>
    </row>
    <row r="26" spans="1:17" ht="28.8">
      <c r="A26" s="467" t="s">
        <v>255</v>
      </c>
      <c r="B26" s="462" t="s">
        <v>240</v>
      </c>
      <c r="C26" s="480" t="s">
        <v>256</v>
      </c>
      <c r="D26" s="469" t="s">
        <v>178</v>
      </c>
      <c r="E26" s="478">
        <v>20.77</v>
      </c>
      <c r="F26" s="478"/>
      <c r="G26" s="466"/>
      <c r="H26" s="466"/>
      <c r="I26" s="466"/>
      <c r="J26" s="471"/>
      <c r="K26" s="466"/>
      <c r="L26" s="466">
        <f t="shared" si="0"/>
        <v>0</v>
      </c>
      <c r="M26" s="466">
        <f t="shared" si="1"/>
        <v>0</v>
      </c>
      <c r="N26" s="466">
        <f t="shared" si="2"/>
        <v>0</v>
      </c>
      <c r="O26" s="466">
        <f t="shared" si="3"/>
        <v>0</v>
      </c>
      <c r="P26" s="466">
        <f t="shared" si="4"/>
        <v>0</v>
      </c>
    </row>
    <row r="27" spans="1:17" ht="43.2">
      <c r="A27" s="467" t="s">
        <v>257</v>
      </c>
      <c r="B27" s="462" t="s">
        <v>240</v>
      </c>
      <c r="C27" s="474" t="s">
        <v>258</v>
      </c>
      <c r="D27" s="469" t="s">
        <v>171</v>
      </c>
      <c r="E27" s="478">
        <v>141.66</v>
      </c>
      <c r="F27" s="471"/>
      <c r="G27" s="466"/>
      <c r="H27" s="466"/>
      <c r="I27" s="465"/>
      <c r="J27" s="464"/>
      <c r="K27" s="466"/>
      <c r="L27" s="466">
        <f t="shared" si="0"/>
        <v>0</v>
      </c>
      <c r="M27" s="466">
        <f t="shared" si="1"/>
        <v>0</v>
      </c>
      <c r="N27" s="466">
        <f t="shared" si="2"/>
        <v>0</v>
      </c>
      <c r="O27" s="466">
        <f t="shared" si="3"/>
        <v>0</v>
      </c>
      <c r="P27" s="466">
        <f t="shared" si="4"/>
        <v>0</v>
      </c>
    </row>
    <row r="28" spans="1:17" ht="28.8">
      <c r="A28" s="467" t="s">
        <v>259</v>
      </c>
      <c r="B28" s="462" t="s">
        <v>240</v>
      </c>
      <c r="C28" s="474" t="s">
        <v>260</v>
      </c>
      <c r="D28" s="469" t="s">
        <v>171</v>
      </c>
      <c r="E28" s="478">
        <v>126.28</v>
      </c>
      <c r="F28" s="471"/>
      <c r="G28" s="466"/>
      <c r="H28" s="466"/>
      <c r="I28" s="465"/>
      <c r="J28" s="464"/>
      <c r="K28" s="466"/>
      <c r="L28" s="466">
        <f t="shared" si="0"/>
        <v>0</v>
      </c>
      <c r="M28" s="466">
        <f t="shared" si="1"/>
        <v>0</v>
      </c>
      <c r="N28" s="466">
        <f t="shared" si="2"/>
        <v>0</v>
      </c>
      <c r="O28" s="466">
        <f t="shared" si="3"/>
        <v>0</v>
      </c>
      <c r="P28" s="466">
        <f t="shared" si="4"/>
        <v>0</v>
      </c>
    </row>
    <row r="29" spans="1:17" ht="28.8">
      <c r="A29" s="467" t="s">
        <v>261</v>
      </c>
      <c r="B29" s="462" t="s">
        <v>240</v>
      </c>
      <c r="C29" s="474" t="s">
        <v>262</v>
      </c>
      <c r="D29" s="469" t="s">
        <v>171</v>
      </c>
      <c r="E29" s="478">
        <v>141.66</v>
      </c>
      <c r="F29" s="471"/>
      <c r="G29" s="466"/>
      <c r="H29" s="466"/>
      <c r="I29" s="465"/>
      <c r="J29" s="464"/>
      <c r="K29" s="466"/>
      <c r="L29" s="466">
        <f t="shared" si="0"/>
        <v>0</v>
      </c>
      <c r="M29" s="466">
        <f t="shared" si="1"/>
        <v>0</v>
      </c>
      <c r="N29" s="466">
        <f t="shared" si="2"/>
        <v>0</v>
      </c>
      <c r="O29" s="466">
        <f t="shared" si="3"/>
        <v>0</v>
      </c>
      <c r="P29" s="466">
        <f t="shared" si="4"/>
        <v>0</v>
      </c>
    </row>
    <row r="30" spans="1:17" ht="28.8">
      <c r="A30" s="467" t="s">
        <v>263</v>
      </c>
      <c r="B30" s="462" t="s">
        <v>240</v>
      </c>
      <c r="C30" s="474" t="s">
        <v>264</v>
      </c>
      <c r="D30" s="469" t="s">
        <v>171</v>
      </c>
      <c r="E30" s="478">
        <v>34.29</v>
      </c>
      <c r="F30" s="471"/>
      <c r="G30" s="466"/>
      <c r="H30" s="466"/>
      <c r="I30" s="465"/>
      <c r="J30" s="464"/>
      <c r="K30" s="466"/>
      <c r="L30" s="466">
        <f t="shared" si="0"/>
        <v>0</v>
      </c>
      <c r="M30" s="466">
        <f t="shared" si="1"/>
        <v>0</v>
      </c>
      <c r="N30" s="466">
        <f t="shared" si="2"/>
        <v>0</v>
      </c>
      <c r="O30" s="466">
        <f t="shared" si="3"/>
        <v>0</v>
      </c>
      <c r="P30" s="466">
        <f t="shared" si="4"/>
        <v>0</v>
      </c>
    </row>
    <row r="31" spans="1:17" ht="28.8">
      <c r="A31" s="467" t="s">
        <v>265</v>
      </c>
      <c r="B31" s="462" t="s">
        <v>240</v>
      </c>
      <c r="C31" s="468" t="s">
        <v>266</v>
      </c>
      <c r="D31" s="478" t="s">
        <v>178</v>
      </c>
      <c r="E31" s="478">
        <v>75</v>
      </c>
      <c r="F31" s="478"/>
      <c r="G31" s="478"/>
      <c r="H31" s="478"/>
      <c r="I31" s="478"/>
      <c r="J31" s="478"/>
      <c r="K31" s="478"/>
      <c r="L31" s="478">
        <f t="shared" si="0"/>
        <v>0</v>
      </c>
      <c r="M31" s="478">
        <f t="shared" si="1"/>
        <v>0</v>
      </c>
      <c r="N31" s="478">
        <f t="shared" si="2"/>
        <v>0</v>
      </c>
      <c r="O31" s="478">
        <f t="shared" si="3"/>
        <v>0</v>
      </c>
      <c r="P31" s="478">
        <f t="shared" si="4"/>
        <v>0</v>
      </c>
    </row>
    <row r="32" spans="1:17" ht="43.2">
      <c r="A32" s="467" t="s">
        <v>267</v>
      </c>
      <c r="B32" s="462" t="s">
        <v>240</v>
      </c>
      <c r="C32" s="479" t="s">
        <v>268</v>
      </c>
      <c r="D32" s="463" t="s">
        <v>171</v>
      </c>
      <c r="E32" s="481">
        <v>50.12</v>
      </c>
      <c r="F32" s="471"/>
      <c r="G32" s="466"/>
      <c r="H32" s="466"/>
      <c r="I32" s="465"/>
      <c r="J32" s="464"/>
      <c r="K32" s="466"/>
      <c r="L32" s="466">
        <f t="shared" si="0"/>
        <v>0</v>
      </c>
      <c r="M32" s="466">
        <f t="shared" si="1"/>
        <v>0</v>
      </c>
      <c r="N32" s="466">
        <f t="shared" si="2"/>
        <v>0</v>
      </c>
      <c r="O32" s="466">
        <f t="shared" si="3"/>
        <v>0</v>
      </c>
      <c r="P32" s="466">
        <f t="shared" si="4"/>
        <v>0</v>
      </c>
    </row>
    <row r="33" spans="1:17">
      <c r="A33" s="467" t="s">
        <v>269</v>
      </c>
      <c r="B33" s="462" t="s">
        <v>240</v>
      </c>
      <c r="C33" s="479" t="s">
        <v>270</v>
      </c>
      <c r="D33" s="463" t="s">
        <v>171</v>
      </c>
      <c r="E33" s="478">
        <v>50.12</v>
      </c>
      <c r="F33" s="471"/>
      <c r="G33" s="465"/>
      <c r="H33" s="466"/>
      <c r="I33" s="465"/>
      <c r="J33" s="464"/>
      <c r="K33" s="466"/>
      <c r="L33" s="466">
        <f t="shared" si="0"/>
        <v>0</v>
      </c>
      <c r="M33" s="466">
        <f t="shared" si="1"/>
        <v>0</v>
      </c>
      <c r="N33" s="466">
        <f t="shared" si="2"/>
        <v>0</v>
      </c>
      <c r="O33" s="466">
        <f t="shared" si="3"/>
        <v>0</v>
      </c>
      <c r="P33" s="466">
        <f t="shared" si="4"/>
        <v>0</v>
      </c>
    </row>
    <row r="34" spans="1:17" ht="28.8">
      <c r="A34" s="467" t="s">
        <v>271</v>
      </c>
      <c r="B34" s="462" t="s">
        <v>240</v>
      </c>
      <c r="C34" s="479" t="s">
        <v>272</v>
      </c>
      <c r="D34" s="469" t="s">
        <v>171</v>
      </c>
      <c r="E34" s="478">
        <v>50.12</v>
      </c>
      <c r="F34" s="478"/>
      <c r="G34" s="465"/>
      <c r="H34" s="466"/>
      <c r="I34" s="478"/>
      <c r="J34" s="478"/>
      <c r="K34" s="466"/>
      <c r="L34" s="466">
        <f t="shared" si="0"/>
        <v>0</v>
      </c>
      <c r="M34" s="466">
        <f t="shared" si="1"/>
        <v>0</v>
      </c>
      <c r="N34" s="466">
        <f t="shared" si="2"/>
        <v>0</v>
      </c>
      <c r="O34" s="466">
        <f t="shared" si="3"/>
        <v>0</v>
      </c>
      <c r="P34" s="466">
        <f t="shared" si="4"/>
        <v>0</v>
      </c>
    </row>
    <row r="35" spans="1:17">
      <c r="A35" s="467" t="s">
        <v>273</v>
      </c>
      <c r="B35" s="462"/>
      <c r="C35" s="482" t="s">
        <v>274</v>
      </c>
      <c r="D35" s="469"/>
      <c r="E35" s="478"/>
      <c r="F35" s="478"/>
      <c r="G35" s="465"/>
      <c r="H35" s="466"/>
      <c r="I35" s="478"/>
      <c r="J35" s="478"/>
      <c r="K35" s="466"/>
      <c r="L35" s="466"/>
      <c r="M35" s="466"/>
      <c r="N35" s="466"/>
      <c r="O35" s="466"/>
      <c r="P35" s="466"/>
    </row>
    <row r="36" spans="1:17" ht="43.2">
      <c r="A36" s="467" t="s">
        <v>275</v>
      </c>
      <c r="B36" s="462" t="s">
        <v>240</v>
      </c>
      <c r="C36" s="474" t="s">
        <v>276</v>
      </c>
      <c r="D36" s="469" t="s">
        <v>171</v>
      </c>
      <c r="E36" s="478">
        <v>9.15</v>
      </c>
      <c r="F36" s="471"/>
      <c r="G36" s="466"/>
      <c r="H36" s="466"/>
      <c r="I36" s="465"/>
      <c r="J36" s="464"/>
      <c r="K36" s="466"/>
      <c r="L36" s="466">
        <f>ROUND(F36*E36,2)</f>
        <v>0</v>
      </c>
      <c r="M36" s="466">
        <f>ROUND(H36*E36,2)</f>
        <v>0</v>
      </c>
      <c r="N36" s="466">
        <f>ROUND(I36*E36,2)</f>
        <v>0</v>
      </c>
      <c r="O36" s="466">
        <f>ROUND(J36*E36,2)</f>
        <v>0</v>
      </c>
      <c r="P36" s="466">
        <f>ROUND(O36+N36+M36,2)</f>
        <v>0</v>
      </c>
    </row>
    <row r="37" spans="1:17" ht="43.2">
      <c r="A37" s="467" t="s">
        <v>277</v>
      </c>
      <c r="B37" s="462" t="s">
        <v>240</v>
      </c>
      <c r="C37" s="474" t="s">
        <v>278</v>
      </c>
      <c r="D37" s="469" t="s">
        <v>171</v>
      </c>
      <c r="E37" s="478">
        <v>9.15</v>
      </c>
      <c r="F37" s="471"/>
      <c r="G37" s="466"/>
      <c r="H37" s="466"/>
      <c r="I37" s="465"/>
      <c r="J37" s="464"/>
      <c r="K37" s="466"/>
      <c r="L37" s="466">
        <f>ROUND(F37*E37,2)</f>
        <v>0</v>
      </c>
      <c r="M37" s="466">
        <f>ROUND(H37*E37,2)</f>
        <v>0</v>
      </c>
      <c r="N37" s="466">
        <f>ROUND(I37*E37,2)</f>
        <v>0</v>
      </c>
      <c r="O37" s="466">
        <f>ROUND(J37*E37,2)</f>
        <v>0</v>
      </c>
      <c r="P37" s="466">
        <f>ROUND(O37+N37+M37,2)</f>
        <v>0</v>
      </c>
    </row>
    <row r="38" spans="1:17" ht="28.8">
      <c r="A38" s="467" t="s">
        <v>279</v>
      </c>
      <c r="B38" s="462" t="s">
        <v>240</v>
      </c>
      <c r="C38" s="474" t="s">
        <v>280</v>
      </c>
      <c r="D38" s="469" t="s">
        <v>178</v>
      </c>
      <c r="E38" s="478">
        <v>0.65</v>
      </c>
      <c r="F38" s="478"/>
      <c r="G38" s="466"/>
      <c r="H38" s="466"/>
      <c r="I38" s="466"/>
      <c r="J38" s="471"/>
      <c r="K38" s="466"/>
      <c r="L38" s="466">
        <f>ROUND(F38*E38,2)</f>
        <v>0</v>
      </c>
      <c r="M38" s="466">
        <f>ROUND(H38*E38,2)</f>
        <v>0</v>
      </c>
      <c r="N38" s="466">
        <f>ROUND(I38*E38,2)</f>
        <v>0</v>
      </c>
      <c r="O38" s="466">
        <f>ROUND(J38*E38,2)</f>
        <v>0</v>
      </c>
      <c r="P38" s="466">
        <f>ROUND(O38+N38+M38,2)</f>
        <v>0</v>
      </c>
    </row>
    <row r="39" spans="1:17">
      <c r="A39" s="461" t="s">
        <v>281</v>
      </c>
      <c r="B39" s="462"/>
      <c r="C39" s="458" t="s">
        <v>282</v>
      </c>
      <c r="D39" s="463"/>
      <c r="E39" s="464"/>
      <c r="F39" s="465"/>
      <c r="G39" s="466"/>
      <c r="H39" s="466"/>
      <c r="I39" s="466"/>
      <c r="J39" s="465"/>
      <c r="K39" s="466"/>
      <c r="L39" s="466"/>
      <c r="M39" s="466"/>
      <c r="N39" s="466"/>
      <c r="O39" s="466"/>
      <c r="P39" s="466"/>
      <c r="Q39" s="10"/>
    </row>
    <row r="40" spans="1:17">
      <c r="A40" s="467" t="s">
        <v>283</v>
      </c>
      <c r="B40" s="462" t="s">
        <v>240</v>
      </c>
      <c r="C40" s="479" t="s">
        <v>284</v>
      </c>
      <c r="D40" s="463" t="s">
        <v>114</v>
      </c>
      <c r="E40" s="483">
        <v>1</v>
      </c>
      <c r="F40" s="478"/>
      <c r="G40" s="466"/>
      <c r="H40" s="466"/>
      <c r="I40" s="465"/>
      <c r="J40" s="464"/>
      <c r="K40" s="466"/>
      <c r="L40" s="466">
        <f t="shared" ref="L40:L51" si="5">ROUND(F40*E40,2)</f>
        <v>0</v>
      </c>
      <c r="M40" s="466">
        <f t="shared" ref="M40:M51" si="6">ROUND(H40*E40,2)</f>
        <v>0</v>
      </c>
      <c r="N40" s="466">
        <f t="shared" ref="N40:N51" si="7">ROUND(I40*E40,2)</f>
        <v>0</v>
      </c>
      <c r="O40" s="466">
        <f t="shared" ref="O40:O51" si="8">ROUND(J40*E40,2)</f>
        <v>0</v>
      </c>
      <c r="P40" s="466">
        <f t="shared" ref="P40:P51" si="9">ROUND(O40+N40+M40,2)</f>
        <v>0</v>
      </c>
    </row>
    <row r="41" spans="1:17">
      <c r="A41" s="467" t="s">
        <v>285</v>
      </c>
      <c r="B41" s="462" t="s">
        <v>240</v>
      </c>
      <c r="C41" s="479" t="s">
        <v>286</v>
      </c>
      <c r="D41" s="463" t="s">
        <v>114</v>
      </c>
      <c r="E41" s="484">
        <v>1</v>
      </c>
      <c r="F41" s="471"/>
      <c r="G41" s="466"/>
      <c r="H41" s="466"/>
      <c r="I41" s="465"/>
      <c r="J41" s="464"/>
      <c r="K41" s="466"/>
      <c r="L41" s="466">
        <f t="shared" si="5"/>
        <v>0</v>
      </c>
      <c r="M41" s="466">
        <f t="shared" si="6"/>
        <v>0</v>
      </c>
      <c r="N41" s="466">
        <f t="shared" si="7"/>
        <v>0</v>
      </c>
      <c r="O41" s="466">
        <f t="shared" si="8"/>
        <v>0</v>
      </c>
      <c r="P41" s="466">
        <f t="shared" si="9"/>
        <v>0</v>
      </c>
    </row>
    <row r="42" spans="1:17" ht="43.2">
      <c r="A42" s="467" t="s">
        <v>287</v>
      </c>
      <c r="B42" s="462" t="s">
        <v>240</v>
      </c>
      <c r="C42" s="479" t="s">
        <v>288</v>
      </c>
      <c r="D42" s="469" t="s">
        <v>171</v>
      </c>
      <c r="E42" s="478">
        <v>50</v>
      </c>
      <c r="F42" s="478"/>
      <c r="G42" s="466"/>
      <c r="H42" s="485"/>
      <c r="I42" s="478"/>
      <c r="J42" s="478"/>
      <c r="K42" s="466"/>
      <c r="L42" s="466">
        <f t="shared" si="5"/>
        <v>0</v>
      </c>
      <c r="M42" s="466">
        <f t="shared" si="6"/>
        <v>0</v>
      </c>
      <c r="N42" s="466">
        <f t="shared" si="7"/>
        <v>0</v>
      </c>
      <c r="O42" s="466">
        <f t="shared" si="8"/>
        <v>0</v>
      </c>
      <c r="P42" s="466">
        <f t="shared" si="9"/>
        <v>0</v>
      </c>
    </row>
    <row r="43" spans="1:17" ht="28.8">
      <c r="A43" s="467" t="s">
        <v>289</v>
      </c>
      <c r="B43" s="462" t="s">
        <v>240</v>
      </c>
      <c r="C43" s="486" t="s">
        <v>290</v>
      </c>
      <c r="D43" s="469" t="s">
        <v>178</v>
      </c>
      <c r="E43" s="478">
        <v>21.18</v>
      </c>
      <c r="F43" s="471"/>
      <c r="G43" s="466"/>
      <c r="H43" s="466"/>
      <c r="I43" s="466"/>
      <c r="J43" s="483"/>
      <c r="K43" s="466"/>
      <c r="L43" s="466">
        <f t="shared" si="5"/>
        <v>0</v>
      </c>
      <c r="M43" s="466">
        <f t="shared" si="6"/>
        <v>0</v>
      </c>
      <c r="N43" s="466">
        <f t="shared" si="7"/>
        <v>0</v>
      </c>
      <c r="O43" s="466">
        <f t="shared" si="8"/>
        <v>0</v>
      </c>
      <c r="P43" s="466">
        <f t="shared" si="9"/>
        <v>0</v>
      </c>
    </row>
    <row r="44" spans="1:17">
      <c r="A44" s="467" t="s">
        <v>291</v>
      </c>
      <c r="B44" s="462"/>
      <c r="C44" s="482" t="s">
        <v>292</v>
      </c>
      <c r="D44" s="469"/>
      <c r="E44" s="478"/>
      <c r="F44" s="478"/>
      <c r="G44" s="466"/>
      <c r="H44" s="485"/>
      <c r="I44" s="478"/>
      <c r="J44" s="478"/>
      <c r="K44" s="466"/>
      <c r="L44" s="466">
        <f t="shared" si="5"/>
        <v>0</v>
      </c>
      <c r="M44" s="466">
        <f t="shared" si="6"/>
        <v>0</v>
      </c>
      <c r="N44" s="466">
        <f t="shared" si="7"/>
        <v>0</v>
      </c>
      <c r="O44" s="466">
        <f t="shared" si="8"/>
        <v>0</v>
      </c>
      <c r="P44" s="466">
        <f t="shared" si="9"/>
        <v>0</v>
      </c>
    </row>
    <row r="45" spans="1:17" ht="57.6">
      <c r="A45" s="467" t="s">
        <v>293</v>
      </c>
      <c r="B45" s="462" t="s">
        <v>240</v>
      </c>
      <c r="C45" s="479" t="s">
        <v>294</v>
      </c>
      <c r="D45" s="463" t="s">
        <v>171</v>
      </c>
      <c r="E45" s="478">
        <v>924.24</v>
      </c>
      <c r="F45" s="478"/>
      <c r="G45" s="465"/>
      <c r="H45" s="465"/>
      <c r="I45" s="465"/>
      <c r="J45" s="465"/>
      <c r="K45" s="466"/>
      <c r="L45" s="466">
        <f t="shared" si="5"/>
        <v>0</v>
      </c>
      <c r="M45" s="466">
        <f t="shared" si="6"/>
        <v>0</v>
      </c>
      <c r="N45" s="466">
        <f t="shared" si="7"/>
        <v>0</v>
      </c>
      <c r="O45" s="466">
        <f t="shared" si="8"/>
        <v>0</v>
      </c>
      <c r="P45" s="466">
        <f t="shared" si="9"/>
        <v>0</v>
      </c>
    </row>
    <row r="46" spans="1:17" ht="72">
      <c r="A46" s="467" t="s">
        <v>295</v>
      </c>
      <c r="B46" s="462" t="s">
        <v>240</v>
      </c>
      <c r="C46" s="487" t="s">
        <v>296</v>
      </c>
      <c r="D46" s="463" t="s">
        <v>171</v>
      </c>
      <c r="E46" s="478">
        <v>794.01</v>
      </c>
      <c r="F46" s="478"/>
      <c r="G46" s="465"/>
      <c r="H46" s="466"/>
      <c r="I46" s="465"/>
      <c r="J46" s="464"/>
      <c r="K46" s="466"/>
      <c r="L46" s="466">
        <f t="shared" si="5"/>
        <v>0</v>
      </c>
      <c r="M46" s="466">
        <f t="shared" si="6"/>
        <v>0</v>
      </c>
      <c r="N46" s="466">
        <f t="shared" si="7"/>
        <v>0</v>
      </c>
      <c r="O46" s="466">
        <f t="shared" si="8"/>
        <v>0</v>
      </c>
      <c r="P46" s="466">
        <f t="shared" si="9"/>
        <v>0</v>
      </c>
    </row>
    <row r="47" spans="1:17" ht="43.2">
      <c r="A47" s="467" t="s">
        <v>297</v>
      </c>
      <c r="B47" s="462" t="s">
        <v>240</v>
      </c>
      <c r="C47" s="479" t="s">
        <v>298</v>
      </c>
      <c r="D47" s="463" t="s">
        <v>171</v>
      </c>
      <c r="E47" s="466">
        <v>114</v>
      </c>
      <c r="F47" s="471"/>
      <c r="G47" s="466"/>
      <c r="H47" s="466"/>
      <c r="I47" s="465"/>
      <c r="J47" s="464"/>
      <c r="K47" s="466"/>
      <c r="L47" s="466">
        <f t="shared" si="5"/>
        <v>0</v>
      </c>
      <c r="M47" s="466">
        <f t="shared" si="6"/>
        <v>0</v>
      </c>
      <c r="N47" s="466">
        <f t="shared" si="7"/>
        <v>0</v>
      </c>
      <c r="O47" s="466">
        <f t="shared" si="8"/>
        <v>0</v>
      </c>
      <c r="P47" s="466">
        <f t="shared" si="9"/>
        <v>0</v>
      </c>
    </row>
    <row r="48" spans="1:17" ht="43.2">
      <c r="A48" s="467" t="s">
        <v>299</v>
      </c>
      <c r="B48" s="462" t="s">
        <v>240</v>
      </c>
      <c r="C48" s="479" t="s">
        <v>300</v>
      </c>
      <c r="D48" s="463" t="s">
        <v>171</v>
      </c>
      <c r="E48" s="478">
        <v>686.47</v>
      </c>
      <c r="F48" s="478"/>
      <c r="G48" s="465"/>
      <c r="H48" s="465"/>
      <c r="I48" s="465"/>
      <c r="J48" s="483"/>
      <c r="K48" s="466"/>
      <c r="L48" s="466">
        <f t="shared" si="5"/>
        <v>0</v>
      </c>
      <c r="M48" s="466">
        <f t="shared" si="6"/>
        <v>0</v>
      </c>
      <c r="N48" s="466">
        <f t="shared" si="7"/>
        <v>0</v>
      </c>
      <c r="O48" s="466">
        <f t="shared" si="8"/>
        <v>0</v>
      </c>
      <c r="P48" s="466">
        <f t="shared" si="9"/>
        <v>0</v>
      </c>
    </row>
    <row r="49" spans="1:17" ht="43.2">
      <c r="A49" s="467" t="s">
        <v>301</v>
      </c>
      <c r="B49" s="462" t="s">
        <v>240</v>
      </c>
      <c r="C49" s="479" t="s">
        <v>302</v>
      </c>
      <c r="D49" s="463" t="s">
        <v>171</v>
      </c>
      <c r="E49" s="478">
        <v>93.87</v>
      </c>
      <c r="F49" s="478"/>
      <c r="G49" s="465"/>
      <c r="H49" s="465"/>
      <c r="I49" s="465"/>
      <c r="J49" s="483"/>
      <c r="K49" s="466"/>
      <c r="L49" s="466">
        <f t="shared" si="5"/>
        <v>0</v>
      </c>
      <c r="M49" s="466">
        <f t="shared" si="6"/>
        <v>0</v>
      </c>
      <c r="N49" s="466">
        <f t="shared" si="7"/>
        <v>0</v>
      </c>
      <c r="O49" s="466">
        <f t="shared" si="8"/>
        <v>0</v>
      </c>
      <c r="P49" s="466">
        <f t="shared" si="9"/>
        <v>0</v>
      </c>
    </row>
    <row r="50" spans="1:17" ht="43.2">
      <c r="A50" s="467" t="s">
        <v>303</v>
      </c>
      <c r="B50" s="462" t="s">
        <v>240</v>
      </c>
      <c r="C50" s="479" t="s">
        <v>304</v>
      </c>
      <c r="D50" s="463" t="s">
        <v>171</v>
      </c>
      <c r="E50" s="478">
        <v>143.9</v>
      </c>
      <c r="F50" s="478"/>
      <c r="G50" s="465"/>
      <c r="H50" s="465"/>
      <c r="I50" s="465"/>
      <c r="J50" s="483"/>
      <c r="K50" s="466"/>
      <c r="L50" s="466">
        <f t="shared" si="5"/>
        <v>0</v>
      </c>
      <c r="M50" s="466">
        <f t="shared" si="6"/>
        <v>0</v>
      </c>
      <c r="N50" s="466">
        <f t="shared" si="7"/>
        <v>0</v>
      </c>
      <c r="O50" s="466">
        <f t="shared" si="8"/>
        <v>0</v>
      </c>
      <c r="P50" s="466">
        <f t="shared" si="9"/>
        <v>0</v>
      </c>
    </row>
    <row r="51" spans="1:17" ht="57.6">
      <c r="A51" s="467" t="s">
        <v>305</v>
      </c>
      <c r="B51" s="462" t="s">
        <v>240</v>
      </c>
      <c r="C51" s="479" t="s">
        <v>306</v>
      </c>
      <c r="D51" s="463" t="s">
        <v>171</v>
      </c>
      <c r="E51" s="478">
        <v>95.34</v>
      </c>
      <c r="F51" s="471"/>
      <c r="G51" s="466"/>
      <c r="H51" s="466"/>
      <c r="I51" s="465"/>
      <c r="J51" s="464"/>
      <c r="K51" s="466"/>
      <c r="L51" s="466">
        <f t="shared" si="5"/>
        <v>0</v>
      </c>
      <c r="M51" s="466">
        <f t="shared" si="6"/>
        <v>0</v>
      </c>
      <c r="N51" s="466">
        <f t="shared" si="7"/>
        <v>0</v>
      </c>
      <c r="O51" s="466">
        <f t="shared" si="8"/>
        <v>0</v>
      </c>
      <c r="P51" s="466">
        <f t="shared" si="9"/>
        <v>0</v>
      </c>
    </row>
    <row r="52" spans="1:17">
      <c r="A52" s="467" t="s">
        <v>307</v>
      </c>
      <c r="B52" s="462"/>
      <c r="C52" s="482" t="s">
        <v>308</v>
      </c>
      <c r="D52" s="463"/>
      <c r="E52" s="464"/>
      <c r="F52" s="465"/>
      <c r="G52" s="466"/>
      <c r="H52" s="466"/>
      <c r="I52" s="466"/>
      <c r="J52" s="465"/>
      <c r="K52" s="466"/>
      <c r="L52" s="466"/>
      <c r="M52" s="466"/>
      <c r="N52" s="466"/>
      <c r="O52" s="466"/>
      <c r="P52" s="466"/>
      <c r="Q52" s="10"/>
    </row>
    <row r="53" spans="1:17" ht="72">
      <c r="A53" s="467" t="s">
        <v>309</v>
      </c>
      <c r="B53" s="462" t="s">
        <v>240</v>
      </c>
      <c r="C53" s="474" t="s">
        <v>310</v>
      </c>
      <c r="D53" s="469" t="s">
        <v>114</v>
      </c>
      <c r="E53" s="483">
        <v>52</v>
      </c>
      <c r="F53" s="471"/>
      <c r="G53" s="466"/>
      <c r="H53" s="466"/>
      <c r="I53" s="466"/>
      <c r="J53" s="464"/>
      <c r="K53" s="466"/>
      <c r="L53" s="466">
        <f>ROUND(F53*E53,2)</f>
        <v>0</v>
      </c>
      <c r="M53" s="466">
        <f>ROUND(H53*E53,2)</f>
        <v>0</v>
      </c>
      <c r="N53" s="466">
        <f>ROUND(I53*E53,2)</f>
        <v>0</v>
      </c>
      <c r="O53" s="466">
        <f>ROUND(J53*E53,2)</f>
        <v>0</v>
      </c>
      <c r="P53" s="466">
        <f>ROUND(O53+N53+M53,2)</f>
        <v>0</v>
      </c>
    </row>
    <row r="54" spans="1:17" ht="43.2">
      <c r="A54" s="467" t="s">
        <v>311</v>
      </c>
      <c r="B54" s="462" t="s">
        <v>240</v>
      </c>
      <c r="C54" s="479" t="s">
        <v>312</v>
      </c>
      <c r="D54" s="463" t="s">
        <v>313</v>
      </c>
      <c r="E54" s="478">
        <v>73.510000000000005</v>
      </c>
      <c r="F54" s="471"/>
      <c r="G54" s="466"/>
      <c r="H54" s="466"/>
      <c r="I54" s="465"/>
      <c r="J54" s="464"/>
      <c r="K54" s="466"/>
      <c r="L54" s="466">
        <f>ROUND(F54*E54,2)</f>
        <v>0</v>
      </c>
      <c r="M54" s="466">
        <f>ROUND(H54*E54,2)</f>
        <v>0</v>
      </c>
      <c r="N54" s="466">
        <f>ROUND(I54*E54,2)</f>
        <v>0</v>
      </c>
      <c r="O54" s="466">
        <f>ROUND(J54*E54,2)</f>
        <v>0</v>
      </c>
      <c r="P54" s="466">
        <f>ROUND(O54+N54+M54,2)</f>
        <v>0</v>
      </c>
      <c r="Q54" s="10"/>
    </row>
    <row r="55" spans="1:17" ht="28.8">
      <c r="A55" s="488" t="s">
        <v>309</v>
      </c>
      <c r="B55" s="407" t="s">
        <v>240</v>
      </c>
      <c r="C55" s="468" t="s">
        <v>314</v>
      </c>
      <c r="D55" s="489" t="s">
        <v>114</v>
      </c>
      <c r="E55" s="490">
        <v>1</v>
      </c>
      <c r="F55" s="409"/>
      <c r="G55" s="406"/>
      <c r="H55" s="406"/>
      <c r="I55" s="406"/>
      <c r="J55" s="410"/>
      <c r="K55" s="406"/>
      <c r="L55" s="406">
        <f>ROUND(F55*E55,2)</f>
        <v>0</v>
      </c>
      <c r="M55" s="406">
        <f>ROUND(H55*E55,2)</f>
        <v>0</v>
      </c>
      <c r="N55" s="406">
        <f>ROUND(I55*E55,2)</f>
        <v>0</v>
      </c>
      <c r="O55" s="406">
        <f>ROUND(J55*E55,2)</f>
        <v>0</v>
      </c>
      <c r="P55" s="406">
        <f>ROUND(O55+N55+M55,2)</f>
        <v>0</v>
      </c>
    </row>
    <row r="56" spans="1:17" s="3" customFormat="1">
      <c r="A56" s="491" t="s">
        <v>315</v>
      </c>
      <c r="B56" s="198"/>
      <c r="C56" s="458" t="s">
        <v>316</v>
      </c>
      <c r="D56" s="199"/>
      <c r="E56" s="200"/>
      <c r="F56" s="492"/>
      <c r="G56" s="493"/>
      <c r="H56" s="493"/>
      <c r="I56" s="494"/>
      <c r="J56" s="492"/>
      <c r="K56" s="495"/>
      <c r="L56" s="496"/>
      <c r="M56" s="497"/>
      <c r="N56" s="497"/>
      <c r="O56" s="497"/>
      <c r="P56" s="497"/>
    </row>
    <row r="57" spans="1:17" s="3" customFormat="1">
      <c r="A57" s="498" t="s">
        <v>317</v>
      </c>
      <c r="B57" s="198"/>
      <c r="C57" s="482" t="s">
        <v>318</v>
      </c>
      <c r="D57" s="199"/>
      <c r="E57" s="200"/>
      <c r="F57" s="492"/>
      <c r="G57" s="493"/>
      <c r="H57" s="493"/>
      <c r="I57" s="499"/>
      <c r="J57" s="499"/>
      <c r="K57" s="495"/>
      <c r="L57" s="496"/>
      <c r="M57" s="497"/>
      <c r="N57" s="497"/>
      <c r="O57" s="497"/>
      <c r="P57" s="497"/>
    </row>
    <row r="58" spans="1:17" ht="28.8">
      <c r="A58" s="498" t="s">
        <v>319</v>
      </c>
      <c r="B58" s="462" t="s">
        <v>320</v>
      </c>
      <c r="C58" s="479" t="s">
        <v>321</v>
      </c>
      <c r="D58" s="463" t="s">
        <v>171</v>
      </c>
      <c r="E58" s="500">
        <v>803.09</v>
      </c>
      <c r="F58" s="501"/>
      <c r="G58" s="501"/>
      <c r="H58" s="501"/>
      <c r="I58" s="501"/>
      <c r="J58" s="501"/>
      <c r="K58" s="466"/>
      <c r="L58" s="466">
        <f t="shared" ref="L58:L64" si="10">ROUND(F58*E58,2)</f>
        <v>0</v>
      </c>
      <c r="M58" s="466">
        <f t="shared" ref="M58:M64" si="11">ROUND(H58*E58,2)</f>
        <v>0</v>
      </c>
      <c r="N58" s="466">
        <f t="shared" ref="N58:N64" si="12">ROUND(I58*E58,2)</f>
        <v>0</v>
      </c>
      <c r="O58" s="466">
        <f t="shared" ref="O58:O64" si="13">ROUND(J58*E58,2)</f>
        <v>0</v>
      </c>
      <c r="P58" s="466">
        <f t="shared" ref="P58:P64" si="14">ROUND(O58+N58+M58,2)</f>
        <v>0</v>
      </c>
      <c r="Q58" s="10"/>
    </row>
    <row r="59" spans="1:17" ht="28.8">
      <c r="A59" s="498" t="s">
        <v>322</v>
      </c>
      <c r="B59" s="462" t="s">
        <v>320</v>
      </c>
      <c r="C59" s="479" t="s">
        <v>323</v>
      </c>
      <c r="D59" s="463" t="s">
        <v>171</v>
      </c>
      <c r="E59" s="500">
        <v>803.09</v>
      </c>
      <c r="F59" s="501"/>
      <c r="G59" s="501"/>
      <c r="H59" s="501"/>
      <c r="I59" s="501"/>
      <c r="J59" s="501"/>
      <c r="K59" s="466"/>
      <c r="L59" s="466">
        <f t="shared" si="10"/>
        <v>0</v>
      </c>
      <c r="M59" s="466">
        <f t="shared" si="11"/>
        <v>0</v>
      </c>
      <c r="N59" s="466">
        <f t="shared" si="12"/>
        <v>0</v>
      </c>
      <c r="O59" s="466">
        <f t="shared" si="13"/>
        <v>0</v>
      </c>
      <c r="P59" s="466">
        <f t="shared" si="14"/>
        <v>0</v>
      </c>
      <c r="Q59" s="10"/>
    </row>
    <row r="60" spans="1:17" ht="28.8">
      <c r="A60" s="498" t="s">
        <v>324</v>
      </c>
      <c r="B60" s="462" t="s">
        <v>320</v>
      </c>
      <c r="C60" s="479" t="s">
        <v>325</v>
      </c>
      <c r="D60" s="463" t="s">
        <v>171</v>
      </c>
      <c r="E60" s="500">
        <v>803.09</v>
      </c>
      <c r="F60" s="501"/>
      <c r="G60" s="501"/>
      <c r="H60" s="501"/>
      <c r="I60" s="501"/>
      <c r="J60" s="501"/>
      <c r="K60" s="466"/>
      <c r="L60" s="466">
        <f t="shared" si="10"/>
        <v>0</v>
      </c>
      <c r="M60" s="466">
        <f t="shared" si="11"/>
        <v>0</v>
      </c>
      <c r="N60" s="466">
        <f t="shared" si="12"/>
        <v>0</v>
      </c>
      <c r="O60" s="466">
        <f t="shared" si="13"/>
        <v>0</v>
      </c>
      <c r="P60" s="466">
        <f t="shared" si="14"/>
        <v>0</v>
      </c>
      <c r="Q60" s="10"/>
    </row>
    <row r="61" spans="1:17" ht="28.8">
      <c r="A61" s="498" t="s">
        <v>326</v>
      </c>
      <c r="B61" s="462" t="s">
        <v>320</v>
      </c>
      <c r="C61" s="479" t="s">
        <v>327</v>
      </c>
      <c r="D61" s="463" t="s">
        <v>171</v>
      </c>
      <c r="E61" s="500">
        <v>803.09</v>
      </c>
      <c r="F61" s="501"/>
      <c r="G61" s="501"/>
      <c r="H61" s="501"/>
      <c r="I61" s="501"/>
      <c r="J61" s="501"/>
      <c r="K61" s="466"/>
      <c r="L61" s="466">
        <f t="shared" si="10"/>
        <v>0</v>
      </c>
      <c r="M61" s="466">
        <f t="shared" si="11"/>
        <v>0</v>
      </c>
      <c r="N61" s="466">
        <f t="shared" si="12"/>
        <v>0</v>
      </c>
      <c r="O61" s="466">
        <f t="shared" si="13"/>
        <v>0</v>
      </c>
      <c r="P61" s="466">
        <f t="shared" si="14"/>
        <v>0</v>
      </c>
      <c r="Q61" s="10"/>
    </row>
    <row r="62" spans="1:17" ht="28.8">
      <c r="A62" s="498" t="s">
        <v>328</v>
      </c>
      <c r="B62" s="462" t="s">
        <v>320</v>
      </c>
      <c r="C62" s="479" t="s">
        <v>329</v>
      </c>
      <c r="D62" s="463" t="s">
        <v>171</v>
      </c>
      <c r="E62" s="500">
        <v>803.09</v>
      </c>
      <c r="F62" s="501"/>
      <c r="G62" s="501"/>
      <c r="H62" s="501"/>
      <c r="I62" s="501"/>
      <c r="J62" s="501"/>
      <c r="K62" s="466"/>
      <c r="L62" s="466">
        <f t="shared" si="10"/>
        <v>0</v>
      </c>
      <c r="M62" s="466">
        <f t="shared" si="11"/>
        <v>0</v>
      </c>
      <c r="N62" s="466">
        <f t="shared" si="12"/>
        <v>0</v>
      </c>
      <c r="O62" s="466">
        <f t="shared" si="13"/>
        <v>0</v>
      </c>
      <c r="P62" s="466">
        <f t="shared" si="14"/>
        <v>0</v>
      </c>
      <c r="Q62" s="10"/>
    </row>
    <row r="63" spans="1:17" ht="28.8">
      <c r="A63" s="498" t="s">
        <v>330</v>
      </c>
      <c r="B63" s="462" t="s">
        <v>320</v>
      </c>
      <c r="C63" s="479" t="s">
        <v>331</v>
      </c>
      <c r="D63" s="463" t="s">
        <v>171</v>
      </c>
      <c r="E63" s="500">
        <v>972.03</v>
      </c>
      <c r="F63" s="501"/>
      <c r="G63" s="501"/>
      <c r="H63" s="501"/>
      <c r="I63" s="501"/>
      <c r="J63" s="501"/>
      <c r="K63" s="466"/>
      <c r="L63" s="466">
        <f t="shared" si="10"/>
        <v>0</v>
      </c>
      <c r="M63" s="466">
        <f t="shared" si="11"/>
        <v>0</v>
      </c>
      <c r="N63" s="466">
        <f t="shared" si="12"/>
        <v>0</v>
      </c>
      <c r="O63" s="466">
        <f t="shared" si="13"/>
        <v>0</v>
      </c>
      <c r="P63" s="466">
        <f t="shared" si="14"/>
        <v>0</v>
      </c>
      <c r="Q63" s="10"/>
    </row>
    <row r="64" spans="1:17" ht="43.2">
      <c r="A64" s="498" t="s">
        <v>332</v>
      </c>
      <c r="B64" s="462" t="s">
        <v>320</v>
      </c>
      <c r="C64" s="479" t="s">
        <v>333</v>
      </c>
      <c r="D64" s="463" t="s">
        <v>171</v>
      </c>
      <c r="E64" s="500">
        <v>13</v>
      </c>
      <c r="F64" s="501"/>
      <c r="G64" s="501"/>
      <c r="H64" s="501"/>
      <c r="I64" s="501"/>
      <c r="J64" s="501"/>
      <c r="K64" s="466"/>
      <c r="L64" s="466">
        <f t="shared" si="10"/>
        <v>0</v>
      </c>
      <c r="M64" s="466">
        <f t="shared" si="11"/>
        <v>0</v>
      </c>
      <c r="N64" s="466">
        <f t="shared" si="12"/>
        <v>0</v>
      </c>
      <c r="O64" s="466">
        <f t="shared" si="13"/>
        <v>0</v>
      </c>
      <c r="P64" s="466">
        <f t="shared" si="14"/>
        <v>0</v>
      </c>
      <c r="Q64" s="10"/>
    </row>
    <row r="65" spans="1:18">
      <c r="A65" s="498" t="s">
        <v>334</v>
      </c>
      <c r="B65" s="502"/>
      <c r="C65" s="482" t="s">
        <v>335</v>
      </c>
      <c r="D65" s="463"/>
      <c r="E65" s="466"/>
      <c r="F65" s="501"/>
      <c r="G65" s="501"/>
      <c r="H65" s="501"/>
      <c r="I65" s="501"/>
      <c r="J65" s="501"/>
      <c r="K65" s="466"/>
      <c r="L65" s="503"/>
      <c r="M65" s="503"/>
      <c r="N65" s="503"/>
      <c r="O65" s="503"/>
      <c r="P65" s="503"/>
      <c r="Q65" s="10"/>
    </row>
    <row r="66" spans="1:18" ht="43.2">
      <c r="A66" s="498" t="s">
        <v>336</v>
      </c>
      <c r="B66" s="462" t="s">
        <v>337</v>
      </c>
      <c r="C66" s="479" t="s">
        <v>338</v>
      </c>
      <c r="D66" s="469" t="s">
        <v>178</v>
      </c>
      <c r="E66" s="500">
        <v>0.47</v>
      </c>
      <c r="F66" s="501"/>
      <c r="G66" s="501"/>
      <c r="H66" s="501"/>
      <c r="I66" s="501"/>
      <c r="J66" s="501"/>
      <c r="K66" s="466"/>
      <c r="L66" s="466">
        <f t="shared" ref="L66:L72" si="15">ROUND(F66*E66,2)</f>
        <v>0</v>
      </c>
      <c r="M66" s="466">
        <f t="shared" ref="M66:M71" si="16">ROUND(H66*E66,2)</f>
        <v>0</v>
      </c>
      <c r="N66" s="466">
        <f t="shared" ref="N66:N71" si="17">ROUND(I66*E66,2)</f>
        <v>0</v>
      </c>
      <c r="O66" s="466">
        <f t="shared" ref="O66:O71" si="18">ROUND(J66*E66,2)</f>
        <v>0</v>
      </c>
      <c r="P66" s="466">
        <f t="shared" ref="P66:P72" si="19">ROUND(O66+N66+M66,2)</f>
        <v>0</v>
      </c>
      <c r="Q66" s="10"/>
    </row>
    <row r="67" spans="1:18" ht="28.8">
      <c r="A67" s="498" t="s">
        <v>339</v>
      </c>
      <c r="B67" s="462" t="s">
        <v>320</v>
      </c>
      <c r="C67" s="504" t="s">
        <v>340</v>
      </c>
      <c r="D67" s="463" t="s">
        <v>171</v>
      </c>
      <c r="E67" s="471">
        <v>95.5</v>
      </c>
      <c r="F67" s="501"/>
      <c r="G67" s="501"/>
      <c r="H67" s="501"/>
      <c r="I67" s="501"/>
      <c r="J67" s="501"/>
      <c r="K67" s="466"/>
      <c r="L67" s="466">
        <f t="shared" si="15"/>
        <v>0</v>
      </c>
      <c r="M67" s="466">
        <f t="shared" si="16"/>
        <v>0</v>
      </c>
      <c r="N67" s="466">
        <f t="shared" si="17"/>
        <v>0</v>
      </c>
      <c r="O67" s="466">
        <f t="shared" si="18"/>
        <v>0</v>
      </c>
      <c r="P67" s="466">
        <f t="shared" si="19"/>
        <v>0</v>
      </c>
      <c r="Q67" s="10"/>
    </row>
    <row r="68" spans="1:18" ht="43.2">
      <c r="A68" s="498" t="s">
        <v>341</v>
      </c>
      <c r="B68" s="462" t="s">
        <v>320</v>
      </c>
      <c r="C68" s="505" t="s">
        <v>342</v>
      </c>
      <c r="D68" s="462" t="s">
        <v>171</v>
      </c>
      <c r="E68" s="471">
        <v>149.51</v>
      </c>
      <c r="F68" s="501"/>
      <c r="G68" s="501"/>
      <c r="H68" s="501"/>
      <c r="I68" s="501"/>
      <c r="J68" s="501"/>
      <c r="K68" s="466"/>
      <c r="L68" s="466">
        <f t="shared" si="15"/>
        <v>0</v>
      </c>
      <c r="M68" s="466">
        <f t="shared" si="16"/>
        <v>0</v>
      </c>
      <c r="N68" s="466">
        <f t="shared" si="17"/>
        <v>0</v>
      </c>
      <c r="O68" s="466">
        <f t="shared" si="18"/>
        <v>0</v>
      </c>
      <c r="P68" s="466">
        <f t="shared" si="19"/>
        <v>0</v>
      </c>
      <c r="Q68" s="10"/>
    </row>
    <row r="69" spans="1:18" ht="43.2">
      <c r="A69" s="498" t="s">
        <v>343</v>
      </c>
      <c r="B69" s="462" t="s">
        <v>320</v>
      </c>
      <c r="C69" s="479" t="s">
        <v>344</v>
      </c>
      <c r="D69" s="463" t="s">
        <v>171</v>
      </c>
      <c r="E69" s="500">
        <v>174.36</v>
      </c>
      <c r="F69" s="501"/>
      <c r="G69" s="501"/>
      <c r="H69" s="501"/>
      <c r="I69" s="501"/>
      <c r="J69" s="501"/>
      <c r="K69" s="466"/>
      <c r="L69" s="466">
        <f t="shared" si="15"/>
        <v>0</v>
      </c>
      <c r="M69" s="466">
        <f t="shared" si="16"/>
        <v>0</v>
      </c>
      <c r="N69" s="466">
        <f t="shared" si="17"/>
        <v>0</v>
      </c>
      <c r="O69" s="466">
        <f t="shared" si="18"/>
        <v>0</v>
      </c>
      <c r="P69" s="466">
        <f t="shared" si="19"/>
        <v>0</v>
      </c>
      <c r="Q69" s="10"/>
    </row>
    <row r="70" spans="1:18" ht="28.8">
      <c r="A70" s="498" t="s">
        <v>345</v>
      </c>
      <c r="B70" s="462" t="s">
        <v>320</v>
      </c>
      <c r="C70" s="486" t="s">
        <v>346</v>
      </c>
      <c r="D70" s="469" t="s">
        <v>178</v>
      </c>
      <c r="E70" s="478">
        <v>0.91</v>
      </c>
      <c r="F70" s="501"/>
      <c r="G70" s="501"/>
      <c r="H70" s="501"/>
      <c r="I70" s="501"/>
      <c r="J70" s="501"/>
      <c r="K70" s="466"/>
      <c r="L70" s="466">
        <f t="shared" si="15"/>
        <v>0</v>
      </c>
      <c r="M70" s="466">
        <f t="shared" si="16"/>
        <v>0</v>
      </c>
      <c r="N70" s="466">
        <f t="shared" si="17"/>
        <v>0</v>
      </c>
      <c r="O70" s="466">
        <f t="shared" si="18"/>
        <v>0</v>
      </c>
      <c r="P70" s="466">
        <f t="shared" si="19"/>
        <v>0</v>
      </c>
    </row>
    <row r="71" spans="1:18" ht="43.2">
      <c r="A71" s="498" t="s">
        <v>347</v>
      </c>
      <c r="B71" s="462" t="s">
        <v>320</v>
      </c>
      <c r="C71" s="486" t="s">
        <v>348</v>
      </c>
      <c r="D71" s="469" t="s">
        <v>349</v>
      </c>
      <c r="E71" s="485">
        <v>82.51</v>
      </c>
      <c r="F71" s="501"/>
      <c r="G71" s="501"/>
      <c r="H71" s="501"/>
      <c r="I71" s="501"/>
      <c r="J71" s="501"/>
      <c r="K71" s="466"/>
      <c r="L71" s="466">
        <f t="shared" si="15"/>
        <v>0</v>
      </c>
      <c r="M71" s="466">
        <f t="shared" si="16"/>
        <v>0</v>
      </c>
      <c r="N71" s="466">
        <f t="shared" si="17"/>
        <v>0</v>
      </c>
      <c r="O71" s="466">
        <f t="shared" si="18"/>
        <v>0</v>
      </c>
      <c r="P71" s="466">
        <f t="shared" si="19"/>
        <v>0</v>
      </c>
    </row>
    <row r="72" spans="1:18">
      <c r="A72" s="498" t="s">
        <v>350</v>
      </c>
      <c r="B72" s="462" t="s">
        <v>320</v>
      </c>
      <c r="C72" s="474" t="s">
        <v>351</v>
      </c>
      <c r="D72" s="506" t="s">
        <v>114</v>
      </c>
      <c r="E72" s="507">
        <v>1</v>
      </c>
      <c r="F72" s="471"/>
      <c r="G72" s="501"/>
      <c r="H72" s="466"/>
      <c r="I72" s="465"/>
      <c r="J72" s="464"/>
      <c r="K72" s="466"/>
      <c r="L72" s="466">
        <f t="shared" si="15"/>
        <v>0</v>
      </c>
      <c r="M72" s="466">
        <f t="shared" ref="M72" si="20">ROUND(H72*E72,2)</f>
        <v>0</v>
      </c>
      <c r="N72" s="466">
        <f t="shared" ref="N72" si="21">ROUND(I72*E72,2)</f>
        <v>0</v>
      </c>
      <c r="O72" s="466">
        <f t="shared" ref="O72" si="22">ROUND(J72*E72,2)</f>
        <v>0</v>
      </c>
      <c r="P72" s="466">
        <f t="shared" si="19"/>
        <v>0</v>
      </c>
    </row>
    <row r="73" spans="1:18">
      <c r="A73" s="498" t="s">
        <v>352</v>
      </c>
      <c r="B73" s="462"/>
      <c r="C73" s="482" t="s">
        <v>353</v>
      </c>
      <c r="D73" s="463"/>
      <c r="E73" s="464"/>
      <c r="F73" s="465"/>
      <c r="G73" s="501"/>
      <c r="H73" s="466"/>
      <c r="I73" s="466"/>
      <c r="J73" s="465"/>
      <c r="K73" s="466"/>
      <c r="L73" s="466"/>
      <c r="M73" s="466"/>
      <c r="N73" s="466"/>
      <c r="O73" s="466"/>
      <c r="P73" s="466"/>
      <c r="Q73" s="10"/>
    </row>
    <row r="74" spans="1:18" ht="43.2">
      <c r="A74" s="498" t="s">
        <v>354</v>
      </c>
      <c r="B74" s="462" t="s">
        <v>320</v>
      </c>
      <c r="C74" s="508" t="s">
        <v>355</v>
      </c>
      <c r="D74" s="509" t="s">
        <v>171</v>
      </c>
      <c r="E74" s="463">
        <v>69.84</v>
      </c>
      <c r="F74" s="510"/>
      <c r="G74" s="501"/>
      <c r="H74" s="511"/>
      <c r="I74" s="465"/>
      <c r="J74" s="512"/>
      <c r="K74" s="466"/>
      <c r="L74" s="466">
        <f t="shared" ref="L74:L77" si="23">ROUND(F74*E74,2)</f>
        <v>0</v>
      </c>
      <c r="M74" s="466">
        <f t="shared" ref="M74:M81" si="24">ROUND(H74*E74,2)</f>
        <v>0</v>
      </c>
      <c r="N74" s="466">
        <f t="shared" ref="N74:N81" si="25">ROUND(I74*E74,2)</f>
        <v>0</v>
      </c>
      <c r="O74" s="466">
        <f t="shared" ref="O74:O81" si="26">ROUND(J74*E74,2)</f>
        <v>0</v>
      </c>
      <c r="P74" s="466">
        <f t="shared" ref="P74:P77" si="27">ROUND(O74+N74+M74,2)</f>
        <v>0</v>
      </c>
      <c r="Q74" s="10"/>
    </row>
    <row r="75" spans="1:18" ht="28.8">
      <c r="A75" s="513" t="s">
        <v>356</v>
      </c>
      <c r="B75" s="514" t="s">
        <v>320</v>
      </c>
      <c r="C75" s="515" t="s">
        <v>357</v>
      </c>
      <c r="D75" s="514" t="s">
        <v>171</v>
      </c>
      <c r="E75" s="516">
        <v>75.88</v>
      </c>
      <c r="F75" s="471"/>
      <c r="G75" s="501"/>
      <c r="H75" s="511"/>
      <c r="I75" s="501"/>
      <c r="J75" s="517"/>
      <c r="K75" s="466"/>
      <c r="L75" s="466">
        <f t="shared" si="23"/>
        <v>0</v>
      </c>
      <c r="M75" s="466">
        <f t="shared" si="24"/>
        <v>0</v>
      </c>
      <c r="N75" s="466">
        <f t="shared" si="25"/>
        <v>0</v>
      </c>
      <c r="O75" s="466">
        <f t="shared" si="26"/>
        <v>0</v>
      </c>
      <c r="P75" s="466">
        <f t="shared" si="27"/>
        <v>0</v>
      </c>
      <c r="Q75" s="10"/>
    </row>
    <row r="76" spans="1:18" ht="28.8">
      <c r="A76" s="498" t="s">
        <v>358</v>
      </c>
      <c r="B76" s="462" t="s">
        <v>320</v>
      </c>
      <c r="C76" s="479" t="s">
        <v>359</v>
      </c>
      <c r="D76" s="462" t="s">
        <v>171</v>
      </c>
      <c r="E76" s="471">
        <v>75.88</v>
      </c>
      <c r="F76" s="471"/>
      <c r="G76" s="501"/>
      <c r="H76" s="511"/>
      <c r="I76" s="501"/>
      <c r="J76" s="517"/>
      <c r="K76" s="466"/>
      <c r="L76" s="466">
        <f t="shared" si="23"/>
        <v>0</v>
      </c>
      <c r="M76" s="466">
        <f t="shared" si="24"/>
        <v>0</v>
      </c>
      <c r="N76" s="466">
        <f t="shared" si="25"/>
        <v>0</v>
      </c>
      <c r="O76" s="466">
        <f t="shared" si="26"/>
        <v>0</v>
      </c>
      <c r="P76" s="466">
        <f t="shared" si="27"/>
        <v>0</v>
      </c>
      <c r="Q76" s="10"/>
    </row>
    <row r="77" spans="1:18" ht="28.8">
      <c r="A77" s="498" t="s">
        <v>360</v>
      </c>
      <c r="B77" s="462" t="s">
        <v>320</v>
      </c>
      <c r="C77" s="479" t="s">
        <v>329</v>
      </c>
      <c r="D77" s="463" t="s">
        <v>171</v>
      </c>
      <c r="E77" s="471">
        <v>75.88</v>
      </c>
      <c r="F77" s="501"/>
      <c r="G77" s="501"/>
      <c r="H77" s="501"/>
      <c r="I77" s="501"/>
      <c r="J77" s="501"/>
      <c r="K77" s="466"/>
      <c r="L77" s="466">
        <f t="shared" si="23"/>
        <v>0</v>
      </c>
      <c r="M77" s="466">
        <f t="shared" si="24"/>
        <v>0</v>
      </c>
      <c r="N77" s="466">
        <f t="shared" si="25"/>
        <v>0</v>
      </c>
      <c r="O77" s="466">
        <f t="shared" si="26"/>
        <v>0</v>
      </c>
      <c r="P77" s="466">
        <f t="shared" si="27"/>
        <v>0</v>
      </c>
      <c r="Q77" s="10"/>
    </row>
    <row r="78" spans="1:18" ht="28.8">
      <c r="A78" s="498" t="s">
        <v>361</v>
      </c>
      <c r="B78" s="462" t="s">
        <v>320</v>
      </c>
      <c r="C78" s="479" t="s">
        <v>331</v>
      </c>
      <c r="D78" s="463" t="s">
        <v>171</v>
      </c>
      <c r="E78" s="409">
        <v>75.88</v>
      </c>
      <c r="F78" s="501"/>
      <c r="G78" s="501"/>
      <c r="H78" s="501"/>
      <c r="I78" s="501"/>
      <c r="J78" s="501"/>
      <c r="K78" s="466"/>
      <c r="L78" s="466">
        <f t="shared" ref="L78:L80" si="28">ROUND(F78*E78,2)</f>
        <v>0</v>
      </c>
      <c r="M78" s="466">
        <f t="shared" ref="M78:M80" si="29">ROUND(H78*E78,2)</f>
        <v>0</v>
      </c>
      <c r="N78" s="466">
        <f t="shared" ref="N78:N80" si="30">ROUND(I78*E78,2)</f>
        <v>0</v>
      </c>
      <c r="O78" s="466">
        <f t="shared" ref="O78:O80" si="31">ROUND(J78*E78,2)</f>
        <v>0</v>
      </c>
      <c r="P78" s="466">
        <f t="shared" ref="P78:P80" si="32">ROUND(O78+N78+M78,2)</f>
        <v>0</v>
      </c>
      <c r="Q78" s="10"/>
    </row>
    <row r="79" spans="1:18" ht="43.2">
      <c r="A79" s="498" t="s">
        <v>362</v>
      </c>
      <c r="B79" s="462" t="s">
        <v>320</v>
      </c>
      <c r="C79" s="505" t="s">
        <v>363</v>
      </c>
      <c r="D79" s="462" t="s">
        <v>171</v>
      </c>
      <c r="E79" s="471">
        <v>14.33</v>
      </c>
      <c r="F79" s="501"/>
      <c r="G79" s="501"/>
      <c r="H79" s="501"/>
      <c r="I79" s="501"/>
      <c r="J79" s="501"/>
      <c r="K79" s="466"/>
      <c r="L79" s="466">
        <f t="shared" si="28"/>
        <v>0</v>
      </c>
      <c r="M79" s="466">
        <f t="shared" si="29"/>
        <v>0</v>
      </c>
      <c r="N79" s="466">
        <f t="shared" si="30"/>
        <v>0</v>
      </c>
      <c r="O79" s="466">
        <f t="shared" si="31"/>
        <v>0</v>
      </c>
      <c r="P79" s="466">
        <f t="shared" si="32"/>
        <v>0</v>
      </c>
      <c r="Q79" s="10"/>
    </row>
    <row r="80" spans="1:18" ht="57.6">
      <c r="A80" s="498" t="s">
        <v>364</v>
      </c>
      <c r="B80" s="462" t="s">
        <v>320</v>
      </c>
      <c r="C80" s="201" t="s">
        <v>365</v>
      </c>
      <c r="D80" s="485" t="s">
        <v>366</v>
      </c>
      <c r="E80" s="485">
        <v>2</v>
      </c>
      <c r="F80" s="501"/>
      <c r="G80" s="501"/>
      <c r="H80" s="501"/>
      <c r="I80" s="501"/>
      <c r="J80" s="501"/>
      <c r="K80" s="466"/>
      <c r="L80" s="466">
        <f t="shared" si="28"/>
        <v>0</v>
      </c>
      <c r="M80" s="466">
        <f t="shared" si="29"/>
        <v>0</v>
      </c>
      <c r="N80" s="466">
        <f t="shared" si="30"/>
        <v>0</v>
      </c>
      <c r="O80" s="466">
        <f t="shared" si="31"/>
        <v>0</v>
      </c>
      <c r="P80" s="466">
        <f t="shared" si="32"/>
        <v>0</v>
      </c>
      <c r="R80" s="2" t="s">
        <v>367</v>
      </c>
    </row>
    <row r="81" spans="1:42">
      <c r="A81" s="498" t="s">
        <v>368</v>
      </c>
      <c r="B81" s="462" t="s">
        <v>320</v>
      </c>
      <c r="C81" s="474" t="s">
        <v>369</v>
      </c>
      <c r="D81" s="506" t="s">
        <v>114</v>
      </c>
      <c r="E81" s="507">
        <v>1</v>
      </c>
      <c r="F81" s="471"/>
      <c r="G81" s="501"/>
      <c r="H81" s="466"/>
      <c r="I81" s="465"/>
      <c r="J81" s="464"/>
      <c r="K81" s="466"/>
      <c r="L81" s="466">
        <f>ROUND(F81*E81,2)</f>
        <v>0</v>
      </c>
      <c r="M81" s="466">
        <f t="shared" si="24"/>
        <v>0</v>
      </c>
      <c r="N81" s="466">
        <f t="shared" si="25"/>
        <v>0</v>
      </c>
      <c r="O81" s="466">
        <f t="shared" si="26"/>
        <v>0</v>
      </c>
      <c r="P81" s="466">
        <f>ROUND(O81+N81+M81,2)</f>
        <v>0</v>
      </c>
    </row>
    <row r="82" spans="1:42">
      <c r="A82" s="498" t="s">
        <v>370</v>
      </c>
      <c r="B82" s="462"/>
      <c r="C82" s="482" t="s">
        <v>371</v>
      </c>
      <c r="D82" s="463"/>
      <c r="E82" s="464"/>
      <c r="F82" s="465"/>
      <c r="G82" s="466"/>
      <c r="H82" s="466"/>
      <c r="I82" s="466"/>
      <c r="J82" s="465"/>
      <c r="K82" s="466"/>
      <c r="L82" s="466"/>
      <c r="M82" s="466"/>
      <c r="N82" s="466"/>
      <c r="O82" s="466"/>
      <c r="P82" s="466"/>
      <c r="Q82" s="10"/>
    </row>
    <row r="83" spans="1:42" ht="28.8">
      <c r="A83" s="498" t="s">
        <v>372</v>
      </c>
      <c r="B83" s="462" t="s">
        <v>320</v>
      </c>
      <c r="C83" s="479" t="s">
        <v>321</v>
      </c>
      <c r="D83" s="463" t="s">
        <v>171</v>
      </c>
      <c r="E83" s="500">
        <v>22.07</v>
      </c>
      <c r="F83" s="501"/>
      <c r="G83" s="501"/>
      <c r="H83" s="501"/>
      <c r="I83" s="501"/>
      <c r="J83" s="501"/>
      <c r="K83" s="466"/>
      <c r="L83" s="466">
        <f t="shared" ref="L83:L84" si="33">ROUND(F83*E83,2)</f>
        <v>0</v>
      </c>
      <c r="M83" s="466">
        <f t="shared" ref="M83:M84" si="34">ROUND(H83*E83,2)</f>
        <v>0</v>
      </c>
      <c r="N83" s="466">
        <f t="shared" ref="N83:N84" si="35">ROUND(I83*E83,2)</f>
        <v>0</v>
      </c>
      <c r="O83" s="466">
        <f t="shared" ref="O83:O84" si="36">ROUND(J83*E83,2)</f>
        <v>0</v>
      </c>
      <c r="P83" s="466">
        <f t="shared" ref="P83:P84" si="37">ROUND(O83+N83+M83,2)</f>
        <v>0</v>
      </c>
      <c r="Q83" s="10"/>
    </row>
    <row r="84" spans="1:42" ht="28.8">
      <c r="A84" s="498" t="s">
        <v>373</v>
      </c>
      <c r="B84" s="462" t="s">
        <v>320</v>
      </c>
      <c r="C84" s="479" t="s">
        <v>323</v>
      </c>
      <c r="D84" s="463" t="s">
        <v>171</v>
      </c>
      <c r="E84" s="500">
        <v>22.07</v>
      </c>
      <c r="F84" s="501"/>
      <c r="G84" s="501"/>
      <c r="H84" s="501"/>
      <c r="I84" s="501"/>
      <c r="J84" s="501"/>
      <c r="K84" s="466"/>
      <c r="L84" s="466">
        <f t="shared" si="33"/>
        <v>0</v>
      </c>
      <c r="M84" s="466">
        <f t="shared" si="34"/>
        <v>0</v>
      </c>
      <c r="N84" s="466">
        <f t="shared" si="35"/>
        <v>0</v>
      </c>
      <c r="O84" s="466">
        <f t="shared" si="36"/>
        <v>0</v>
      </c>
      <c r="P84" s="466">
        <f t="shared" si="37"/>
        <v>0</v>
      </c>
      <c r="Q84" s="10"/>
    </row>
    <row r="85" spans="1:42" ht="43.2">
      <c r="A85" s="498" t="s">
        <v>374</v>
      </c>
      <c r="B85" s="462" t="s">
        <v>320</v>
      </c>
      <c r="C85" s="479" t="s">
        <v>375</v>
      </c>
      <c r="D85" s="463" t="s">
        <v>171</v>
      </c>
      <c r="E85" s="500">
        <v>22.07</v>
      </c>
      <c r="F85" s="501"/>
      <c r="G85" s="501"/>
      <c r="H85" s="501"/>
      <c r="I85" s="501"/>
      <c r="J85" s="501"/>
      <c r="K85" s="466"/>
      <c r="L85" s="466">
        <f t="shared" ref="L85:L97" si="38">ROUND(F85*E85,2)</f>
        <v>0</v>
      </c>
      <c r="M85" s="466">
        <f t="shared" ref="M85:M97" si="39">ROUND(H85*E85,2)</f>
        <v>0</v>
      </c>
      <c r="N85" s="466">
        <f t="shared" ref="N85:N97" si="40">ROUND(I85*E85,2)</f>
        <v>0</v>
      </c>
      <c r="O85" s="466">
        <f t="shared" ref="O85:O97" si="41">ROUND(J85*E85,2)</f>
        <v>0</v>
      </c>
      <c r="P85" s="466">
        <f t="shared" ref="P85:P97" si="42">ROUND(O85+N85+M85,2)</f>
        <v>0</v>
      </c>
      <c r="Q85" s="10"/>
    </row>
    <row r="86" spans="1:42" ht="43.2">
      <c r="A86" s="498" t="s">
        <v>376</v>
      </c>
      <c r="B86" s="462" t="s">
        <v>320</v>
      </c>
      <c r="C86" s="479" t="s">
        <v>377</v>
      </c>
      <c r="D86" s="463" t="s">
        <v>171</v>
      </c>
      <c r="E86" s="500">
        <v>22.07</v>
      </c>
      <c r="F86" s="501"/>
      <c r="G86" s="501"/>
      <c r="H86" s="501"/>
      <c r="I86" s="501"/>
      <c r="J86" s="501"/>
      <c r="K86" s="466"/>
      <c r="L86" s="466">
        <f t="shared" si="38"/>
        <v>0</v>
      </c>
      <c r="M86" s="466">
        <f t="shared" si="39"/>
        <v>0</v>
      </c>
      <c r="N86" s="466">
        <f t="shared" si="40"/>
        <v>0</v>
      </c>
      <c r="O86" s="466">
        <f t="shared" si="41"/>
        <v>0</v>
      </c>
      <c r="P86" s="466">
        <f t="shared" si="42"/>
        <v>0</v>
      </c>
      <c r="Q86" s="10"/>
    </row>
    <row r="87" spans="1:42" ht="28.8">
      <c r="A87" s="498" t="s">
        <v>378</v>
      </c>
      <c r="B87" s="462" t="s">
        <v>320</v>
      </c>
      <c r="C87" s="479" t="s">
        <v>329</v>
      </c>
      <c r="D87" s="463" t="s">
        <v>171</v>
      </c>
      <c r="E87" s="500">
        <v>22.07</v>
      </c>
      <c r="F87" s="501"/>
      <c r="G87" s="501"/>
      <c r="H87" s="501"/>
      <c r="I87" s="501"/>
      <c r="J87" s="501"/>
      <c r="K87" s="466"/>
      <c r="L87" s="466">
        <f t="shared" si="38"/>
        <v>0</v>
      </c>
      <c r="M87" s="466">
        <f t="shared" si="39"/>
        <v>0</v>
      </c>
      <c r="N87" s="466">
        <f t="shared" si="40"/>
        <v>0</v>
      </c>
      <c r="O87" s="466">
        <f t="shared" si="41"/>
        <v>0</v>
      </c>
      <c r="P87" s="466">
        <f t="shared" si="42"/>
        <v>0</v>
      </c>
      <c r="Q87" s="10"/>
    </row>
    <row r="88" spans="1:42" ht="28.8">
      <c r="A88" s="498" t="s">
        <v>379</v>
      </c>
      <c r="B88" s="462" t="s">
        <v>320</v>
      </c>
      <c r="C88" s="479" t="s">
        <v>331</v>
      </c>
      <c r="D88" s="463" t="s">
        <v>171</v>
      </c>
      <c r="E88" s="500">
        <v>23.07</v>
      </c>
      <c r="F88" s="501"/>
      <c r="G88" s="501"/>
      <c r="H88" s="501"/>
      <c r="I88" s="501"/>
      <c r="J88" s="501"/>
      <c r="K88" s="466"/>
      <c r="L88" s="466">
        <f t="shared" si="38"/>
        <v>0</v>
      </c>
      <c r="M88" s="466">
        <f t="shared" si="39"/>
        <v>0</v>
      </c>
      <c r="N88" s="466">
        <f t="shared" si="40"/>
        <v>0</v>
      </c>
      <c r="O88" s="466">
        <f t="shared" si="41"/>
        <v>0</v>
      </c>
      <c r="P88" s="466">
        <f t="shared" si="42"/>
        <v>0</v>
      </c>
      <c r="Q88" s="10"/>
    </row>
    <row r="89" spans="1:42" ht="43.2">
      <c r="A89" s="498" t="s">
        <v>380</v>
      </c>
      <c r="B89" s="462" t="s">
        <v>320</v>
      </c>
      <c r="C89" s="518" t="s">
        <v>381</v>
      </c>
      <c r="D89" s="469" t="s">
        <v>178</v>
      </c>
      <c r="E89" s="483">
        <v>0.18</v>
      </c>
      <c r="F89" s="501"/>
      <c r="G89" s="501"/>
      <c r="H89" s="501"/>
      <c r="I89" s="501"/>
      <c r="J89" s="501"/>
      <c r="K89" s="466"/>
      <c r="L89" s="466">
        <f t="shared" si="38"/>
        <v>0</v>
      </c>
      <c r="M89" s="466">
        <f t="shared" si="39"/>
        <v>0</v>
      </c>
      <c r="N89" s="466">
        <f t="shared" si="40"/>
        <v>0</v>
      </c>
      <c r="O89" s="466">
        <f t="shared" si="41"/>
        <v>0</v>
      </c>
      <c r="P89" s="466">
        <f t="shared" si="42"/>
        <v>0</v>
      </c>
    </row>
    <row r="90" spans="1:42" ht="43.2">
      <c r="A90" s="498" t="s">
        <v>382</v>
      </c>
      <c r="B90" s="462" t="s">
        <v>320</v>
      </c>
      <c r="C90" s="518" t="s">
        <v>383</v>
      </c>
      <c r="D90" s="469" t="s">
        <v>178</v>
      </c>
      <c r="E90" s="483">
        <v>0.16</v>
      </c>
      <c r="F90" s="501"/>
      <c r="G90" s="501"/>
      <c r="H90" s="501"/>
      <c r="I90" s="501"/>
      <c r="J90" s="501"/>
      <c r="K90" s="466"/>
      <c r="L90" s="466">
        <f t="shared" si="38"/>
        <v>0</v>
      </c>
      <c r="M90" s="466">
        <f t="shared" si="39"/>
        <v>0</v>
      </c>
      <c r="N90" s="466">
        <f t="shared" si="40"/>
        <v>0</v>
      </c>
      <c r="O90" s="466">
        <f t="shared" si="41"/>
        <v>0</v>
      </c>
      <c r="P90" s="466">
        <f t="shared" si="42"/>
        <v>0</v>
      </c>
    </row>
    <row r="91" spans="1:42" ht="43.2">
      <c r="A91" s="498" t="s">
        <v>384</v>
      </c>
      <c r="B91" s="462" t="s">
        <v>320</v>
      </c>
      <c r="C91" s="505" t="s">
        <v>363</v>
      </c>
      <c r="D91" s="462" t="s">
        <v>171</v>
      </c>
      <c r="E91" s="471">
        <v>16.190000000000001</v>
      </c>
      <c r="F91" s="501"/>
      <c r="G91" s="501"/>
      <c r="H91" s="501"/>
      <c r="I91" s="501"/>
      <c r="J91" s="501"/>
      <c r="K91" s="466"/>
      <c r="L91" s="466">
        <f t="shared" si="38"/>
        <v>0</v>
      </c>
      <c r="M91" s="466">
        <f t="shared" si="39"/>
        <v>0</v>
      </c>
      <c r="N91" s="466">
        <f t="shared" si="40"/>
        <v>0</v>
      </c>
      <c r="O91" s="466">
        <f t="shared" si="41"/>
        <v>0</v>
      </c>
      <c r="P91" s="466">
        <f t="shared" si="42"/>
        <v>0</v>
      </c>
      <c r="Q91" s="10"/>
    </row>
    <row r="92" spans="1:42" s="40" customFormat="1">
      <c r="A92" s="491" t="s">
        <v>385</v>
      </c>
      <c r="B92" s="498"/>
      <c r="C92" s="458" t="s">
        <v>386</v>
      </c>
      <c r="D92" s="519"/>
      <c r="E92" s="519"/>
      <c r="F92" s="501"/>
      <c r="G92" s="501"/>
      <c r="H92" s="501"/>
      <c r="I92" s="501"/>
      <c r="J92" s="501"/>
      <c r="K92" s="466"/>
      <c r="L92" s="466">
        <f t="shared" si="38"/>
        <v>0</v>
      </c>
      <c r="M92" s="466">
        <f t="shared" si="39"/>
        <v>0</v>
      </c>
      <c r="N92" s="466">
        <f t="shared" si="40"/>
        <v>0</v>
      </c>
      <c r="O92" s="466">
        <f t="shared" si="41"/>
        <v>0</v>
      </c>
      <c r="P92" s="466">
        <f t="shared" si="42"/>
        <v>0</v>
      </c>
      <c r="Q92" s="41"/>
      <c r="R92" s="41"/>
      <c r="S92" s="39"/>
      <c r="T92" s="39"/>
      <c r="U92" s="39"/>
      <c r="V92" s="39"/>
      <c r="W92" s="39"/>
      <c r="X92" s="39"/>
      <c r="Y92" s="39"/>
      <c r="Z92" s="39"/>
      <c r="AA92" s="39"/>
      <c r="AB92" s="39"/>
      <c r="AC92" s="39"/>
      <c r="AD92" s="39"/>
      <c r="AE92" s="39"/>
      <c r="AF92" s="39"/>
      <c r="AG92" s="39"/>
      <c r="AH92" s="39"/>
      <c r="AI92" s="39"/>
      <c r="AJ92" s="39"/>
      <c r="AK92" s="39"/>
      <c r="AL92" s="39"/>
      <c r="AM92" s="39"/>
      <c r="AN92" s="39"/>
      <c r="AO92" s="39"/>
      <c r="AP92" s="39"/>
    </row>
    <row r="93" spans="1:42" ht="43.2">
      <c r="A93" s="498" t="s">
        <v>387</v>
      </c>
      <c r="B93" s="462" t="s">
        <v>240</v>
      </c>
      <c r="C93" s="520" t="s">
        <v>388</v>
      </c>
      <c r="D93" s="506" t="s">
        <v>171</v>
      </c>
      <c r="E93" s="464">
        <v>379</v>
      </c>
      <c r="F93" s="501"/>
      <c r="G93" s="501"/>
      <c r="H93" s="501"/>
      <c r="I93" s="501"/>
      <c r="J93" s="501"/>
      <c r="K93" s="466"/>
      <c r="L93" s="466">
        <f t="shared" si="38"/>
        <v>0</v>
      </c>
      <c r="M93" s="466">
        <f t="shared" si="39"/>
        <v>0</v>
      </c>
      <c r="N93" s="466">
        <f t="shared" si="40"/>
        <v>0</v>
      </c>
      <c r="O93" s="466">
        <f t="shared" si="41"/>
        <v>0</v>
      </c>
      <c r="P93" s="466">
        <f t="shared" si="42"/>
        <v>0</v>
      </c>
      <c r="Q93" s="41"/>
    </row>
    <row r="94" spans="1:42" ht="57.6">
      <c r="A94" s="498" t="s">
        <v>389</v>
      </c>
      <c r="B94" s="121" t="s">
        <v>390</v>
      </c>
      <c r="C94" s="520" t="s">
        <v>391</v>
      </c>
      <c r="D94" s="469" t="s">
        <v>254</v>
      </c>
      <c r="E94" s="521">
        <v>4291.8</v>
      </c>
      <c r="F94" s="501"/>
      <c r="G94" s="501"/>
      <c r="H94" s="501"/>
      <c r="I94" s="501"/>
      <c r="J94" s="501"/>
      <c r="K94" s="466"/>
      <c r="L94" s="466">
        <f t="shared" si="38"/>
        <v>0</v>
      </c>
      <c r="M94" s="466">
        <f t="shared" si="39"/>
        <v>0</v>
      </c>
      <c r="N94" s="466">
        <f t="shared" si="40"/>
        <v>0</v>
      </c>
      <c r="O94" s="466">
        <f t="shared" si="41"/>
        <v>0</v>
      </c>
      <c r="P94" s="466">
        <f t="shared" si="42"/>
        <v>0</v>
      </c>
      <c r="Q94" s="41"/>
    </row>
    <row r="95" spans="1:42" ht="44.7" customHeight="1">
      <c r="A95" s="498" t="s">
        <v>392</v>
      </c>
      <c r="B95" s="462" t="s">
        <v>393</v>
      </c>
      <c r="C95" s="479" t="s">
        <v>394</v>
      </c>
      <c r="D95" s="463" t="s">
        <v>109</v>
      </c>
      <c r="E95" s="522">
        <v>68.25</v>
      </c>
      <c r="F95" s="501"/>
      <c r="G95" s="501"/>
      <c r="H95" s="501"/>
      <c r="I95" s="501"/>
      <c r="J95" s="501"/>
      <c r="K95" s="466"/>
      <c r="L95" s="466">
        <f t="shared" si="38"/>
        <v>0</v>
      </c>
      <c r="M95" s="466">
        <f t="shared" si="39"/>
        <v>0</v>
      </c>
      <c r="N95" s="466">
        <f t="shared" si="40"/>
        <v>0</v>
      </c>
      <c r="O95" s="466">
        <f t="shared" si="41"/>
        <v>0</v>
      </c>
      <c r="P95" s="466">
        <f t="shared" si="42"/>
        <v>0</v>
      </c>
      <c r="Q95" s="10"/>
    </row>
    <row r="96" spans="1:42">
      <c r="A96" s="491" t="s">
        <v>395</v>
      </c>
      <c r="B96" s="463"/>
      <c r="C96" s="523" t="s">
        <v>396</v>
      </c>
      <c r="D96" s="463"/>
      <c r="E96" s="465"/>
      <c r="F96" s="501"/>
      <c r="G96" s="501"/>
      <c r="H96" s="501"/>
      <c r="I96" s="501"/>
      <c r="J96" s="501"/>
      <c r="K96" s="466"/>
      <c r="L96" s="466">
        <f t="shared" si="38"/>
        <v>0</v>
      </c>
      <c r="M96" s="466">
        <f t="shared" si="39"/>
        <v>0</v>
      </c>
      <c r="N96" s="466">
        <f t="shared" si="40"/>
        <v>0</v>
      </c>
      <c r="O96" s="466">
        <f t="shared" si="41"/>
        <v>0</v>
      </c>
      <c r="P96" s="466">
        <f t="shared" si="42"/>
        <v>0</v>
      </c>
      <c r="Q96" s="10"/>
    </row>
    <row r="97" spans="1:17" ht="225.75" customHeight="1">
      <c r="A97" s="498" t="s">
        <v>397</v>
      </c>
      <c r="B97" s="463" t="s">
        <v>390</v>
      </c>
      <c r="C97" s="520" t="s">
        <v>398</v>
      </c>
      <c r="D97" s="506" t="s">
        <v>171</v>
      </c>
      <c r="E97" s="478">
        <v>3.67</v>
      </c>
      <c r="F97" s="501"/>
      <c r="G97" s="501"/>
      <c r="H97" s="501"/>
      <c r="I97" s="501"/>
      <c r="J97" s="501"/>
      <c r="K97" s="466"/>
      <c r="L97" s="466">
        <f t="shared" si="38"/>
        <v>0</v>
      </c>
      <c r="M97" s="466">
        <f t="shared" si="39"/>
        <v>0</v>
      </c>
      <c r="N97" s="466">
        <f t="shared" si="40"/>
        <v>0</v>
      </c>
      <c r="O97" s="466">
        <f t="shared" si="41"/>
        <v>0</v>
      </c>
      <c r="P97" s="466">
        <f t="shared" si="42"/>
        <v>0</v>
      </c>
      <c r="Q97" s="10"/>
    </row>
    <row r="98" spans="1:17" ht="100.8">
      <c r="A98" s="498" t="s">
        <v>399</v>
      </c>
      <c r="B98" s="463" t="s">
        <v>390</v>
      </c>
      <c r="C98" s="520" t="s">
        <v>400</v>
      </c>
      <c r="D98" s="506" t="s">
        <v>171</v>
      </c>
      <c r="E98" s="478">
        <v>2.94</v>
      </c>
      <c r="F98" s="471"/>
      <c r="G98" s="202"/>
      <c r="H98" s="466"/>
      <c r="I98" s="203"/>
      <c r="J98" s="203"/>
      <c r="K98" s="466"/>
      <c r="L98" s="466">
        <f t="shared" ref="L98:L144" si="43">ROUND(F98*E98,2)</f>
        <v>0</v>
      </c>
      <c r="M98" s="466">
        <f t="shared" ref="M98:M144" si="44">ROUND(H98*E98,2)</f>
        <v>0</v>
      </c>
      <c r="N98" s="466">
        <f t="shared" ref="N98:N144" si="45">ROUND(I98*E98,2)</f>
        <v>0</v>
      </c>
      <c r="O98" s="466">
        <f t="shared" ref="O98:O144" si="46">ROUND(J98*E98,2)</f>
        <v>0</v>
      </c>
      <c r="P98" s="466">
        <f t="shared" ref="P98:P144" si="47">ROUND(O98+N98+M98,2)</f>
        <v>0</v>
      </c>
      <c r="Q98" s="10"/>
    </row>
    <row r="99" spans="1:17" ht="86.4">
      <c r="A99" s="498" t="s">
        <v>401</v>
      </c>
      <c r="B99" s="463" t="s">
        <v>390</v>
      </c>
      <c r="C99" s="520" t="s">
        <v>402</v>
      </c>
      <c r="D99" s="506" t="s">
        <v>171</v>
      </c>
      <c r="E99" s="478">
        <v>5.04</v>
      </c>
      <c r="F99" s="471"/>
      <c r="G99" s="202"/>
      <c r="H99" s="466"/>
      <c r="I99" s="203"/>
      <c r="J99" s="203"/>
      <c r="K99" s="466"/>
      <c r="L99" s="466">
        <f t="shared" si="43"/>
        <v>0</v>
      </c>
      <c r="M99" s="466">
        <f t="shared" si="44"/>
        <v>0</v>
      </c>
      <c r="N99" s="466">
        <f t="shared" si="45"/>
        <v>0</v>
      </c>
      <c r="O99" s="466">
        <f t="shared" si="46"/>
        <v>0</v>
      </c>
      <c r="P99" s="466">
        <f t="shared" si="47"/>
        <v>0</v>
      </c>
      <c r="Q99" s="10"/>
    </row>
    <row r="100" spans="1:17" ht="100.8">
      <c r="A100" s="498" t="s">
        <v>403</v>
      </c>
      <c r="B100" s="463" t="s">
        <v>390</v>
      </c>
      <c r="C100" s="520" t="s">
        <v>404</v>
      </c>
      <c r="D100" s="506" t="s">
        <v>171</v>
      </c>
      <c r="E100" s="478">
        <v>8.4</v>
      </c>
      <c r="F100" s="471"/>
      <c r="G100" s="202"/>
      <c r="H100" s="466"/>
      <c r="I100" s="203"/>
      <c r="J100" s="203"/>
      <c r="K100" s="466"/>
      <c r="L100" s="466">
        <f t="shared" si="43"/>
        <v>0</v>
      </c>
      <c r="M100" s="466">
        <f t="shared" si="44"/>
        <v>0</v>
      </c>
      <c r="N100" s="466">
        <f t="shared" si="45"/>
        <v>0</v>
      </c>
      <c r="O100" s="466">
        <f t="shared" si="46"/>
        <v>0</v>
      </c>
      <c r="P100" s="466">
        <f t="shared" si="47"/>
        <v>0</v>
      </c>
      <c r="Q100" s="10"/>
    </row>
    <row r="101" spans="1:17" ht="115.2">
      <c r="A101" s="498" t="s">
        <v>405</v>
      </c>
      <c r="B101" s="463" t="s">
        <v>390</v>
      </c>
      <c r="C101" s="520" t="s">
        <v>406</v>
      </c>
      <c r="D101" s="506" t="s">
        <v>171</v>
      </c>
      <c r="E101" s="478">
        <v>2.1</v>
      </c>
      <c r="F101" s="471"/>
      <c r="G101" s="202"/>
      <c r="H101" s="466"/>
      <c r="I101" s="203"/>
      <c r="J101" s="203"/>
      <c r="K101" s="466"/>
      <c r="L101" s="466">
        <f t="shared" si="43"/>
        <v>0</v>
      </c>
      <c r="M101" s="466">
        <f t="shared" si="44"/>
        <v>0</v>
      </c>
      <c r="N101" s="466">
        <f t="shared" si="45"/>
        <v>0</v>
      </c>
      <c r="O101" s="466">
        <f t="shared" si="46"/>
        <v>0</v>
      </c>
      <c r="P101" s="466">
        <f t="shared" si="47"/>
        <v>0</v>
      </c>
      <c r="Q101" s="10"/>
    </row>
    <row r="102" spans="1:17" ht="115.2">
      <c r="A102" s="498" t="s">
        <v>407</v>
      </c>
      <c r="B102" s="463" t="s">
        <v>390</v>
      </c>
      <c r="C102" s="520" t="s">
        <v>408</v>
      </c>
      <c r="D102" s="506" t="s">
        <v>171</v>
      </c>
      <c r="E102" s="478">
        <v>4.2</v>
      </c>
      <c r="F102" s="471"/>
      <c r="G102" s="202"/>
      <c r="H102" s="466"/>
      <c r="I102" s="203"/>
      <c r="J102" s="203"/>
      <c r="K102" s="466"/>
      <c r="L102" s="466">
        <f t="shared" si="43"/>
        <v>0</v>
      </c>
      <c r="M102" s="466">
        <f t="shared" si="44"/>
        <v>0</v>
      </c>
      <c r="N102" s="466">
        <f t="shared" si="45"/>
        <v>0</v>
      </c>
      <c r="O102" s="466">
        <f t="shared" si="46"/>
        <v>0</v>
      </c>
      <c r="P102" s="466">
        <f t="shared" si="47"/>
        <v>0</v>
      </c>
      <c r="Q102" s="10"/>
    </row>
    <row r="103" spans="1:17" ht="100.8">
      <c r="A103" s="498" t="s">
        <v>409</v>
      </c>
      <c r="B103" s="463" t="s">
        <v>390</v>
      </c>
      <c r="C103" s="520" t="s">
        <v>410</v>
      </c>
      <c r="D103" s="506" t="s">
        <v>171</v>
      </c>
      <c r="E103" s="478">
        <v>4.2</v>
      </c>
      <c r="F103" s="471"/>
      <c r="G103" s="202"/>
      <c r="H103" s="466"/>
      <c r="I103" s="203"/>
      <c r="J103" s="203"/>
      <c r="K103" s="466"/>
      <c r="L103" s="466">
        <f t="shared" si="43"/>
        <v>0</v>
      </c>
      <c r="M103" s="466">
        <f t="shared" si="44"/>
        <v>0</v>
      </c>
      <c r="N103" s="466">
        <f t="shared" si="45"/>
        <v>0</v>
      </c>
      <c r="O103" s="466">
        <f t="shared" si="46"/>
        <v>0</v>
      </c>
      <c r="P103" s="466">
        <f t="shared" si="47"/>
        <v>0</v>
      </c>
      <c r="Q103" s="10"/>
    </row>
    <row r="104" spans="1:17" ht="28.8">
      <c r="A104" s="498" t="s">
        <v>411</v>
      </c>
      <c r="B104" s="463" t="s">
        <v>390</v>
      </c>
      <c r="C104" s="520" t="s">
        <v>412</v>
      </c>
      <c r="D104" s="506" t="s">
        <v>413</v>
      </c>
      <c r="E104" s="478">
        <v>1</v>
      </c>
      <c r="F104" s="471"/>
      <c r="G104" s="202"/>
      <c r="H104" s="466"/>
      <c r="I104" s="203"/>
      <c r="J104" s="203"/>
      <c r="K104" s="466"/>
      <c r="L104" s="466">
        <f t="shared" si="43"/>
        <v>0</v>
      </c>
      <c r="M104" s="466">
        <f t="shared" si="44"/>
        <v>0</v>
      </c>
      <c r="N104" s="466">
        <f t="shared" si="45"/>
        <v>0</v>
      </c>
      <c r="O104" s="466">
        <f t="shared" si="46"/>
        <v>0</v>
      </c>
      <c r="P104" s="466">
        <f t="shared" si="47"/>
        <v>0</v>
      </c>
      <c r="Q104" s="10"/>
    </row>
    <row r="105" spans="1:17" ht="86.4">
      <c r="A105" s="524" t="s">
        <v>414</v>
      </c>
      <c r="B105" s="525" t="s">
        <v>390</v>
      </c>
      <c r="C105" s="526" t="s">
        <v>415</v>
      </c>
      <c r="D105" s="527" t="s">
        <v>171</v>
      </c>
      <c r="E105" s="528">
        <v>1.4</v>
      </c>
      <c r="F105" s="471"/>
      <c r="G105" s="202"/>
      <c r="H105" s="466"/>
      <c r="I105" s="203"/>
      <c r="J105" s="203"/>
      <c r="K105" s="466"/>
      <c r="L105" s="466">
        <f t="shared" si="43"/>
        <v>0</v>
      </c>
      <c r="M105" s="466">
        <f t="shared" si="44"/>
        <v>0</v>
      </c>
      <c r="N105" s="466">
        <f t="shared" si="45"/>
        <v>0</v>
      </c>
      <c r="O105" s="466">
        <f t="shared" si="46"/>
        <v>0</v>
      </c>
      <c r="P105" s="466">
        <f t="shared" si="47"/>
        <v>0</v>
      </c>
      <c r="Q105" s="10"/>
    </row>
    <row r="106" spans="1:17" ht="115.2">
      <c r="A106" s="498" t="s">
        <v>416</v>
      </c>
      <c r="B106" s="463" t="s">
        <v>390</v>
      </c>
      <c r="C106" s="520" t="s">
        <v>417</v>
      </c>
      <c r="D106" s="506" t="s">
        <v>171</v>
      </c>
      <c r="E106" s="478">
        <v>2.0299999999999998</v>
      </c>
      <c r="F106" s="519"/>
      <c r="G106" s="202"/>
      <c r="H106" s="466"/>
      <c r="I106" s="204"/>
      <c r="J106" s="203"/>
      <c r="K106" s="466"/>
      <c r="L106" s="466">
        <f t="shared" si="43"/>
        <v>0</v>
      </c>
      <c r="M106" s="466">
        <f t="shared" si="44"/>
        <v>0</v>
      </c>
      <c r="N106" s="466">
        <f t="shared" si="45"/>
        <v>0</v>
      </c>
      <c r="O106" s="466">
        <f t="shared" si="46"/>
        <v>0</v>
      </c>
      <c r="P106" s="466">
        <f t="shared" si="47"/>
        <v>0</v>
      </c>
      <c r="Q106" s="10"/>
    </row>
    <row r="107" spans="1:17" ht="187.2">
      <c r="A107" s="498" t="s">
        <v>418</v>
      </c>
      <c r="B107" s="463" t="s">
        <v>390</v>
      </c>
      <c r="C107" s="520" t="s">
        <v>419</v>
      </c>
      <c r="D107" s="506" t="s">
        <v>171</v>
      </c>
      <c r="E107" s="478">
        <v>11.88</v>
      </c>
      <c r="F107" s="519"/>
      <c r="G107" s="202"/>
      <c r="H107" s="466"/>
      <c r="I107" s="204"/>
      <c r="J107" s="203"/>
      <c r="K107" s="466"/>
      <c r="L107" s="466">
        <f t="shared" si="43"/>
        <v>0</v>
      </c>
      <c r="M107" s="466">
        <f t="shared" si="44"/>
        <v>0</v>
      </c>
      <c r="N107" s="466">
        <f t="shared" si="45"/>
        <v>0</v>
      </c>
      <c r="O107" s="466">
        <f t="shared" si="46"/>
        <v>0</v>
      </c>
      <c r="P107" s="466">
        <f t="shared" si="47"/>
        <v>0</v>
      </c>
      <c r="Q107" s="10"/>
    </row>
    <row r="108" spans="1:17" ht="129.6">
      <c r="A108" s="498" t="s">
        <v>420</v>
      </c>
      <c r="B108" s="463" t="s">
        <v>390</v>
      </c>
      <c r="C108" s="520" t="s">
        <v>421</v>
      </c>
      <c r="D108" s="506" t="s">
        <v>171</v>
      </c>
      <c r="E108" s="478">
        <v>6.3</v>
      </c>
      <c r="F108" s="519"/>
      <c r="G108" s="202"/>
      <c r="H108" s="466"/>
      <c r="I108" s="204"/>
      <c r="J108" s="203"/>
      <c r="K108" s="466"/>
      <c r="L108" s="466">
        <f t="shared" si="43"/>
        <v>0</v>
      </c>
      <c r="M108" s="466">
        <f t="shared" si="44"/>
        <v>0</v>
      </c>
      <c r="N108" s="466">
        <f t="shared" si="45"/>
        <v>0</v>
      </c>
      <c r="O108" s="466">
        <f t="shared" si="46"/>
        <v>0</v>
      </c>
      <c r="P108" s="466">
        <f t="shared" si="47"/>
        <v>0</v>
      </c>
      <c r="Q108" s="10"/>
    </row>
    <row r="109" spans="1:17" ht="158.4">
      <c r="A109" s="498" t="s">
        <v>422</v>
      </c>
      <c r="B109" s="463" t="s">
        <v>390</v>
      </c>
      <c r="C109" s="520" t="s">
        <v>423</v>
      </c>
      <c r="D109" s="506" t="s">
        <v>171</v>
      </c>
      <c r="E109" s="478">
        <v>2.9</v>
      </c>
      <c r="F109" s="519"/>
      <c r="G109" s="202"/>
      <c r="H109" s="466"/>
      <c r="I109" s="204"/>
      <c r="J109" s="203"/>
      <c r="K109" s="466"/>
      <c r="L109" s="466">
        <f t="shared" si="43"/>
        <v>0</v>
      </c>
      <c r="M109" s="466">
        <f t="shared" si="44"/>
        <v>0</v>
      </c>
      <c r="N109" s="466">
        <f t="shared" si="45"/>
        <v>0</v>
      </c>
      <c r="O109" s="466">
        <f t="shared" si="46"/>
        <v>0</v>
      </c>
      <c r="P109" s="466">
        <f t="shared" si="47"/>
        <v>0</v>
      </c>
      <c r="Q109" s="10"/>
    </row>
    <row r="110" spans="1:17" ht="158.4">
      <c r="A110" s="498" t="s">
        <v>424</v>
      </c>
      <c r="B110" s="463" t="s">
        <v>390</v>
      </c>
      <c r="C110" s="520" t="s">
        <v>425</v>
      </c>
      <c r="D110" s="506" t="s">
        <v>171</v>
      </c>
      <c r="E110" s="478">
        <v>4.04</v>
      </c>
      <c r="F110" s="519"/>
      <c r="G110" s="202"/>
      <c r="H110" s="466"/>
      <c r="I110" s="204"/>
      <c r="J110" s="203"/>
      <c r="K110" s="466"/>
      <c r="L110" s="466">
        <f t="shared" si="43"/>
        <v>0</v>
      </c>
      <c r="M110" s="466">
        <f t="shared" si="44"/>
        <v>0</v>
      </c>
      <c r="N110" s="466">
        <f t="shared" si="45"/>
        <v>0</v>
      </c>
      <c r="O110" s="466">
        <f t="shared" si="46"/>
        <v>0</v>
      </c>
      <c r="P110" s="466">
        <f t="shared" si="47"/>
        <v>0</v>
      </c>
      <c r="Q110" s="10"/>
    </row>
    <row r="111" spans="1:17" ht="144">
      <c r="A111" s="498" t="s">
        <v>426</v>
      </c>
      <c r="B111" s="462" t="s">
        <v>240</v>
      </c>
      <c r="C111" s="480" t="s">
        <v>427</v>
      </c>
      <c r="D111" s="506" t="s">
        <v>171</v>
      </c>
      <c r="E111" s="478">
        <v>11.81</v>
      </c>
      <c r="F111" s="529"/>
      <c r="G111" s="202"/>
      <c r="H111" s="466"/>
      <c r="I111" s="507"/>
      <c r="J111" s="507"/>
      <c r="K111" s="466"/>
      <c r="L111" s="466">
        <f t="shared" si="43"/>
        <v>0</v>
      </c>
      <c r="M111" s="466">
        <f t="shared" si="44"/>
        <v>0</v>
      </c>
      <c r="N111" s="466">
        <f t="shared" si="45"/>
        <v>0</v>
      </c>
      <c r="O111" s="466">
        <f t="shared" si="46"/>
        <v>0</v>
      </c>
      <c r="P111" s="466">
        <f t="shared" si="47"/>
        <v>0</v>
      </c>
    </row>
    <row r="112" spans="1:17" ht="144">
      <c r="A112" s="498" t="s">
        <v>428</v>
      </c>
      <c r="B112" s="462" t="s">
        <v>240</v>
      </c>
      <c r="C112" s="480" t="s">
        <v>429</v>
      </c>
      <c r="D112" s="506" t="s">
        <v>171</v>
      </c>
      <c r="E112" s="478">
        <v>23.67</v>
      </c>
      <c r="F112" s="529"/>
      <c r="G112" s="202"/>
      <c r="H112" s="466"/>
      <c r="I112" s="507"/>
      <c r="J112" s="507"/>
      <c r="K112" s="466"/>
      <c r="L112" s="466">
        <f t="shared" si="43"/>
        <v>0</v>
      </c>
      <c r="M112" s="466">
        <f t="shared" si="44"/>
        <v>0</v>
      </c>
      <c r="N112" s="466">
        <f t="shared" si="45"/>
        <v>0</v>
      </c>
      <c r="O112" s="466">
        <f t="shared" si="46"/>
        <v>0</v>
      </c>
      <c r="P112" s="466">
        <f t="shared" si="47"/>
        <v>0</v>
      </c>
    </row>
    <row r="113" spans="1:16" ht="144">
      <c r="A113" s="498" t="s">
        <v>430</v>
      </c>
      <c r="B113" s="462" t="s">
        <v>240</v>
      </c>
      <c r="C113" s="480" t="s">
        <v>431</v>
      </c>
      <c r="D113" s="506" t="s">
        <v>171</v>
      </c>
      <c r="E113" s="478">
        <v>23.73</v>
      </c>
      <c r="F113" s="529"/>
      <c r="G113" s="202"/>
      <c r="H113" s="466"/>
      <c r="I113" s="507"/>
      <c r="J113" s="507"/>
      <c r="K113" s="466"/>
      <c r="L113" s="466">
        <f t="shared" si="43"/>
        <v>0</v>
      </c>
      <c r="M113" s="466">
        <f t="shared" si="44"/>
        <v>0</v>
      </c>
      <c r="N113" s="466">
        <f t="shared" si="45"/>
        <v>0</v>
      </c>
      <c r="O113" s="466">
        <f t="shared" si="46"/>
        <v>0</v>
      </c>
      <c r="P113" s="466">
        <f t="shared" si="47"/>
        <v>0</v>
      </c>
    </row>
    <row r="114" spans="1:16" ht="144">
      <c r="A114" s="498" t="s">
        <v>432</v>
      </c>
      <c r="B114" s="462" t="s">
        <v>240</v>
      </c>
      <c r="C114" s="480" t="s">
        <v>433</v>
      </c>
      <c r="D114" s="506" t="s">
        <v>171</v>
      </c>
      <c r="E114" s="478">
        <v>11.9</v>
      </c>
      <c r="F114" s="529"/>
      <c r="G114" s="202"/>
      <c r="H114" s="466"/>
      <c r="I114" s="507"/>
      <c r="J114" s="507"/>
      <c r="K114" s="466"/>
      <c r="L114" s="466">
        <f t="shared" si="43"/>
        <v>0</v>
      </c>
      <c r="M114" s="466">
        <f t="shared" si="44"/>
        <v>0</v>
      </c>
      <c r="N114" s="466">
        <f t="shared" si="45"/>
        <v>0</v>
      </c>
      <c r="O114" s="466">
        <f t="shared" si="46"/>
        <v>0</v>
      </c>
      <c r="P114" s="466">
        <f t="shared" si="47"/>
        <v>0</v>
      </c>
    </row>
    <row r="115" spans="1:16" ht="144">
      <c r="A115" s="498" t="s">
        <v>434</v>
      </c>
      <c r="B115" s="462" t="s">
        <v>240</v>
      </c>
      <c r="C115" s="480" t="s">
        <v>435</v>
      </c>
      <c r="D115" s="506" t="s">
        <v>171</v>
      </c>
      <c r="E115" s="478">
        <v>11.95</v>
      </c>
      <c r="F115" s="529"/>
      <c r="G115" s="202"/>
      <c r="H115" s="466"/>
      <c r="I115" s="507"/>
      <c r="J115" s="507"/>
      <c r="K115" s="466"/>
      <c r="L115" s="466">
        <f t="shared" si="43"/>
        <v>0</v>
      </c>
      <c r="M115" s="466">
        <f t="shared" si="44"/>
        <v>0</v>
      </c>
      <c r="N115" s="466">
        <f t="shared" si="45"/>
        <v>0</v>
      </c>
      <c r="O115" s="466">
        <f t="shared" si="46"/>
        <v>0</v>
      </c>
      <c r="P115" s="466">
        <f t="shared" si="47"/>
        <v>0</v>
      </c>
    </row>
    <row r="116" spans="1:16" ht="144">
      <c r="A116" s="498" t="s">
        <v>436</v>
      </c>
      <c r="B116" s="462" t="s">
        <v>240</v>
      </c>
      <c r="C116" s="480" t="s">
        <v>437</v>
      </c>
      <c r="D116" s="506" t="s">
        <v>171</v>
      </c>
      <c r="E116" s="478">
        <v>122.65</v>
      </c>
      <c r="F116" s="529"/>
      <c r="G116" s="202"/>
      <c r="H116" s="466"/>
      <c r="I116" s="507"/>
      <c r="J116" s="507"/>
      <c r="K116" s="466"/>
      <c r="L116" s="466">
        <f t="shared" si="43"/>
        <v>0</v>
      </c>
      <c r="M116" s="466">
        <f t="shared" si="44"/>
        <v>0</v>
      </c>
      <c r="N116" s="466">
        <f t="shared" si="45"/>
        <v>0</v>
      </c>
      <c r="O116" s="466">
        <f t="shared" si="46"/>
        <v>0</v>
      </c>
      <c r="P116" s="466">
        <f t="shared" si="47"/>
        <v>0</v>
      </c>
    </row>
    <row r="117" spans="1:16" ht="129.6">
      <c r="A117" s="498" t="s">
        <v>438</v>
      </c>
      <c r="B117" s="462" t="s">
        <v>240</v>
      </c>
      <c r="C117" s="480" t="s">
        <v>439</v>
      </c>
      <c r="D117" s="506" t="s">
        <v>171</v>
      </c>
      <c r="E117" s="478">
        <v>109.53</v>
      </c>
      <c r="F117" s="529"/>
      <c r="G117" s="202"/>
      <c r="H117" s="466"/>
      <c r="I117" s="507"/>
      <c r="J117" s="507"/>
      <c r="K117" s="466"/>
      <c r="L117" s="466">
        <f t="shared" si="43"/>
        <v>0</v>
      </c>
      <c r="M117" s="466">
        <f t="shared" si="44"/>
        <v>0</v>
      </c>
      <c r="N117" s="466">
        <f t="shared" si="45"/>
        <v>0</v>
      </c>
      <c r="O117" s="466">
        <f t="shared" si="46"/>
        <v>0</v>
      </c>
      <c r="P117" s="466">
        <f t="shared" si="47"/>
        <v>0</v>
      </c>
    </row>
    <row r="118" spans="1:16" ht="144">
      <c r="A118" s="498" t="s">
        <v>440</v>
      </c>
      <c r="B118" s="462" t="s">
        <v>240</v>
      </c>
      <c r="C118" s="480" t="s">
        <v>441</v>
      </c>
      <c r="D118" s="506" t="s">
        <v>171</v>
      </c>
      <c r="E118" s="478">
        <v>8.14</v>
      </c>
      <c r="F118" s="529"/>
      <c r="G118" s="202"/>
      <c r="H118" s="466"/>
      <c r="I118" s="507"/>
      <c r="J118" s="507"/>
      <c r="K118" s="466"/>
      <c r="L118" s="466">
        <f t="shared" si="43"/>
        <v>0</v>
      </c>
      <c r="M118" s="466">
        <f t="shared" si="44"/>
        <v>0</v>
      </c>
      <c r="N118" s="466">
        <f t="shared" si="45"/>
        <v>0</v>
      </c>
      <c r="O118" s="466">
        <f t="shared" si="46"/>
        <v>0</v>
      </c>
      <c r="P118" s="466">
        <f t="shared" si="47"/>
        <v>0</v>
      </c>
    </row>
    <row r="119" spans="1:16" ht="43.2">
      <c r="A119" s="530" t="s">
        <v>442</v>
      </c>
      <c r="B119" s="531" t="s">
        <v>240</v>
      </c>
      <c r="C119" s="532" t="s">
        <v>443</v>
      </c>
      <c r="D119" s="533" t="s">
        <v>171</v>
      </c>
      <c r="E119" s="534">
        <v>8.14</v>
      </c>
      <c r="F119" s="529"/>
      <c r="G119" s="202"/>
      <c r="H119" s="466"/>
      <c r="I119" s="507"/>
      <c r="J119" s="507"/>
      <c r="K119" s="466"/>
      <c r="L119" s="466">
        <f t="shared" si="43"/>
        <v>0</v>
      </c>
      <c r="M119" s="466">
        <f t="shared" si="44"/>
        <v>0</v>
      </c>
      <c r="N119" s="466">
        <f t="shared" si="45"/>
        <v>0</v>
      </c>
      <c r="O119" s="466">
        <f t="shared" si="46"/>
        <v>0</v>
      </c>
      <c r="P119" s="466">
        <f t="shared" si="47"/>
        <v>0</v>
      </c>
    </row>
    <row r="120" spans="1:16" ht="72">
      <c r="A120" s="498" t="s">
        <v>444</v>
      </c>
      <c r="B120" s="462" t="s">
        <v>240</v>
      </c>
      <c r="C120" s="474" t="s">
        <v>445</v>
      </c>
      <c r="D120" s="469" t="s">
        <v>114</v>
      </c>
      <c r="E120" s="483">
        <v>8</v>
      </c>
      <c r="F120" s="471"/>
      <c r="G120" s="202"/>
      <c r="H120" s="466"/>
      <c r="I120" s="466"/>
      <c r="J120" s="464"/>
      <c r="K120" s="466"/>
      <c r="L120" s="466">
        <f t="shared" si="43"/>
        <v>0</v>
      </c>
      <c r="M120" s="466">
        <f t="shared" si="44"/>
        <v>0</v>
      </c>
      <c r="N120" s="466">
        <f t="shared" si="45"/>
        <v>0</v>
      </c>
      <c r="O120" s="466">
        <f t="shared" si="46"/>
        <v>0</v>
      </c>
      <c r="P120" s="466">
        <f t="shared" si="47"/>
        <v>0</v>
      </c>
    </row>
    <row r="121" spans="1:16" ht="129.6">
      <c r="A121" s="498" t="s">
        <v>446</v>
      </c>
      <c r="B121" s="462" t="s">
        <v>240</v>
      </c>
      <c r="C121" s="480" t="s">
        <v>447</v>
      </c>
      <c r="D121" s="506" t="s">
        <v>171</v>
      </c>
      <c r="E121" s="478">
        <v>17.53</v>
      </c>
      <c r="F121" s="529"/>
      <c r="G121" s="202"/>
      <c r="H121" s="466"/>
      <c r="I121" s="507"/>
      <c r="J121" s="507"/>
      <c r="K121" s="466"/>
      <c r="L121" s="466">
        <f t="shared" si="43"/>
        <v>0</v>
      </c>
      <c r="M121" s="466">
        <f t="shared" si="44"/>
        <v>0</v>
      </c>
      <c r="N121" s="466">
        <f t="shared" si="45"/>
        <v>0</v>
      </c>
      <c r="O121" s="466">
        <f t="shared" si="46"/>
        <v>0</v>
      </c>
      <c r="P121" s="466">
        <f t="shared" si="47"/>
        <v>0</v>
      </c>
    </row>
    <row r="122" spans="1:16" ht="259.2">
      <c r="A122" s="498" t="s">
        <v>448</v>
      </c>
      <c r="B122" s="462" t="s">
        <v>240</v>
      </c>
      <c r="C122" s="480" t="s">
        <v>449</v>
      </c>
      <c r="D122" s="506" t="s">
        <v>171</v>
      </c>
      <c r="E122" s="478">
        <v>15.53</v>
      </c>
      <c r="F122" s="529"/>
      <c r="G122" s="202"/>
      <c r="H122" s="466"/>
      <c r="I122" s="507"/>
      <c r="J122" s="507"/>
      <c r="K122" s="466"/>
      <c r="L122" s="466">
        <f t="shared" si="43"/>
        <v>0</v>
      </c>
      <c r="M122" s="466">
        <f t="shared" si="44"/>
        <v>0</v>
      </c>
      <c r="N122" s="466">
        <f t="shared" si="45"/>
        <v>0</v>
      </c>
      <c r="O122" s="466">
        <f t="shared" si="46"/>
        <v>0</v>
      </c>
      <c r="P122" s="466">
        <f t="shared" si="47"/>
        <v>0</v>
      </c>
    </row>
    <row r="123" spans="1:16" ht="43.2">
      <c r="A123" s="498" t="s">
        <v>450</v>
      </c>
      <c r="B123" s="462" t="s">
        <v>240</v>
      </c>
      <c r="C123" s="480" t="s">
        <v>451</v>
      </c>
      <c r="D123" s="506" t="s">
        <v>171</v>
      </c>
      <c r="E123" s="478">
        <v>15.53</v>
      </c>
      <c r="F123" s="529"/>
      <c r="G123" s="202"/>
      <c r="H123" s="466"/>
      <c r="I123" s="507"/>
      <c r="J123" s="507"/>
      <c r="K123" s="466"/>
      <c r="L123" s="466">
        <f t="shared" si="43"/>
        <v>0</v>
      </c>
      <c r="M123" s="466">
        <f t="shared" si="44"/>
        <v>0</v>
      </c>
      <c r="N123" s="466">
        <f t="shared" si="45"/>
        <v>0</v>
      </c>
      <c r="O123" s="466">
        <f t="shared" si="46"/>
        <v>0</v>
      </c>
      <c r="P123" s="466">
        <f t="shared" si="47"/>
        <v>0</v>
      </c>
    </row>
    <row r="124" spans="1:16" ht="129.6">
      <c r="A124" s="498" t="s">
        <v>452</v>
      </c>
      <c r="B124" s="462" t="s">
        <v>240</v>
      </c>
      <c r="C124" s="480" t="s">
        <v>453</v>
      </c>
      <c r="D124" s="506" t="s">
        <v>171</v>
      </c>
      <c r="E124" s="478">
        <v>18.190000000000001</v>
      </c>
      <c r="F124" s="529"/>
      <c r="G124" s="202"/>
      <c r="H124" s="466"/>
      <c r="I124" s="507"/>
      <c r="J124" s="507"/>
      <c r="K124" s="466"/>
      <c r="L124" s="466">
        <f t="shared" si="43"/>
        <v>0</v>
      </c>
      <c r="M124" s="466">
        <f t="shared" si="44"/>
        <v>0</v>
      </c>
      <c r="N124" s="466">
        <f t="shared" si="45"/>
        <v>0</v>
      </c>
      <c r="O124" s="466">
        <f t="shared" si="46"/>
        <v>0</v>
      </c>
      <c r="P124" s="466">
        <f t="shared" si="47"/>
        <v>0</v>
      </c>
    </row>
    <row r="125" spans="1:16" ht="259.2">
      <c r="A125" s="498" t="s">
        <v>454</v>
      </c>
      <c r="B125" s="462" t="s">
        <v>240</v>
      </c>
      <c r="C125" s="480" t="s">
        <v>455</v>
      </c>
      <c r="D125" s="506" t="s">
        <v>171</v>
      </c>
      <c r="E125" s="478">
        <v>21.19</v>
      </c>
      <c r="F125" s="529"/>
      <c r="G125" s="202"/>
      <c r="H125" s="466"/>
      <c r="I125" s="507"/>
      <c r="J125" s="507"/>
      <c r="K125" s="466"/>
      <c r="L125" s="466">
        <f t="shared" si="43"/>
        <v>0</v>
      </c>
      <c r="M125" s="466">
        <f t="shared" si="44"/>
        <v>0</v>
      </c>
      <c r="N125" s="466">
        <f t="shared" si="45"/>
        <v>0</v>
      </c>
      <c r="O125" s="466">
        <f t="shared" si="46"/>
        <v>0</v>
      </c>
      <c r="P125" s="466">
        <f t="shared" si="47"/>
        <v>0</v>
      </c>
    </row>
    <row r="126" spans="1:16" ht="144">
      <c r="A126" s="498" t="s">
        <v>456</v>
      </c>
      <c r="B126" s="462" t="s">
        <v>240</v>
      </c>
      <c r="C126" s="480" t="s">
        <v>457</v>
      </c>
      <c r="D126" s="506" t="s">
        <v>171</v>
      </c>
      <c r="E126" s="478">
        <v>17.77</v>
      </c>
      <c r="F126" s="529"/>
      <c r="G126" s="202"/>
      <c r="H126" s="466"/>
      <c r="I126" s="507"/>
      <c r="J126" s="507"/>
      <c r="K126" s="466"/>
      <c r="L126" s="466">
        <f t="shared" si="43"/>
        <v>0</v>
      </c>
      <c r="M126" s="466">
        <f t="shared" si="44"/>
        <v>0</v>
      </c>
      <c r="N126" s="466">
        <f t="shared" si="45"/>
        <v>0</v>
      </c>
      <c r="O126" s="466">
        <f t="shared" si="46"/>
        <v>0</v>
      </c>
      <c r="P126" s="466">
        <f t="shared" si="47"/>
        <v>0</v>
      </c>
    </row>
    <row r="127" spans="1:16" ht="144">
      <c r="A127" s="498" t="s">
        <v>458</v>
      </c>
      <c r="B127" s="462" t="s">
        <v>240</v>
      </c>
      <c r="C127" s="480" t="s">
        <v>459</v>
      </c>
      <c r="D127" s="506" t="s">
        <v>171</v>
      </c>
      <c r="E127" s="478">
        <v>19.05</v>
      </c>
      <c r="F127" s="529"/>
      <c r="G127" s="202"/>
      <c r="H127" s="466"/>
      <c r="I127" s="507"/>
      <c r="J127" s="507"/>
      <c r="K127" s="466"/>
      <c r="L127" s="466">
        <f t="shared" si="43"/>
        <v>0</v>
      </c>
      <c r="M127" s="466">
        <f t="shared" si="44"/>
        <v>0</v>
      </c>
      <c r="N127" s="466">
        <f t="shared" si="45"/>
        <v>0</v>
      </c>
      <c r="O127" s="466">
        <f t="shared" si="46"/>
        <v>0</v>
      </c>
      <c r="P127" s="466">
        <f t="shared" si="47"/>
        <v>0</v>
      </c>
    </row>
    <row r="128" spans="1:16" ht="144">
      <c r="A128" s="498" t="s">
        <v>460</v>
      </c>
      <c r="B128" s="462" t="s">
        <v>240</v>
      </c>
      <c r="C128" s="480" t="s">
        <v>461</v>
      </c>
      <c r="D128" s="506" t="s">
        <v>171</v>
      </c>
      <c r="E128" s="478">
        <v>38.340000000000003</v>
      </c>
      <c r="F128" s="529"/>
      <c r="G128" s="202"/>
      <c r="H128" s="466"/>
      <c r="I128" s="507"/>
      <c r="J128" s="507"/>
      <c r="K128" s="466"/>
      <c r="L128" s="466">
        <f t="shared" si="43"/>
        <v>0</v>
      </c>
      <c r="M128" s="466">
        <f t="shared" si="44"/>
        <v>0</v>
      </c>
      <c r="N128" s="466">
        <f t="shared" si="45"/>
        <v>0</v>
      </c>
      <c r="O128" s="466">
        <f t="shared" si="46"/>
        <v>0</v>
      </c>
      <c r="P128" s="466">
        <f t="shared" si="47"/>
        <v>0</v>
      </c>
    </row>
    <row r="129" spans="1:16" ht="144">
      <c r="A129" s="498" t="s">
        <v>462</v>
      </c>
      <c r="B129" s="462" t="s">
        <v>240</v>
      </c>
      <c r="C129" s="480" t="s">
        <v>463</v>
      </c>
      <c r="D129" s="506" t="s">
        <v>171</v>
      </c>
      <c r="E129" s="478">
        <v>19.260000000000002</v>
      </c>
      <c r="F129" s="529"/>
      <c r="G129" s="202"/>
      <c r="H129" s="466"/>
      <c r="I129" s="507"/>
      <c r="J129" s="507"/>
      <c r="K129" s="466"/>
      <c r="L129" s="466">
        <f t="shared" si="43"/>
        <v>0</v>
      </c>
      <c r="M129" s="466">
        <f t="shared" si="44"/>
        <v>0</v>
      </c>
      <c r="N129" s="466">
        <f t="shared" si="45"/>
        <v>0</v>
      </c>
      <c r="O129" s="466">
        <f t="shared" si="46"/>
        <v>0</v>
      </c>
      <c r="P129" s="466">
        <f t="shared" si="47"/>
        <v>0</v>
      </c>
    </row>
    <row r="130" spans="1:16" ht="172.8">
      <c r="A130" s="498" t="s">
        <v>464</v>
      </c>
      <c r="B130" s="462" t="s">
        <v>240</v>
      </c>
      <c r="C130" s="480" t="s">
        <v>465</v>
      </c>
      <c r="D130" s="506" t="s">
        <v>171</v>
      </c>
      <c r="E130" s="478">
        <v>14.11</v>
      </c>
      <c r="F130" s="529"/>
      <c r="G130" s="202"/>
      <c r="H130" s="466"/>
      <c r="I130" s="507"/>
      <c r="J130" s="507"/>
      <c r="K130" s="466"/>
      <c r="L130" s="466">
        <f t="shared" si="43"/>
        <v>0</v>
      </c>
      <c r="M130" s="466">
        <f t="shared" si="44"/>
        <v>0</v>
      </c>
      <c r="N130" s="466">
        <f t="shared" si="45"/>
        <v>0</v>
      </c>
      <c r="O130" s="466">
        <f t="shared" si="46"/>
        <v>0</v>
      </c>
      <c r="P130" s="466">
        <f t="shared" si="47"/>
        <v>0</v>
      </c>
    </row>
    <row r="131" spans="1:16" ht="172.8">
      <c r="A131" s="498" t="s">
        <v>466</v>
      </c>
      <c r="B131" s="462" t="s">
        <v>240</v>
      </c>
      <c r="C131" s="480" t="s">
        <v>467</v>
      </c>
      <c r="D131" s="506" t="s">
        <v>171</v>
      </c>
      <c r="E131" s="478">
        <v>6.25</v>
      </c>
      <c r="F131" s="529"/>
      <c r="G131" s="202"/>
      <c r="H131" s="466"/>
      <c r="I131" s="507"/>
      <c r="J131" s="507"/>
      <c r="K131" s="466"/>
      <c r="L131" s="466">
        <f t="shared" si="43"/>
        <v>0</v>
      </c>
      <c r="M131" s="466">
        <f t="shared" si="44"/>
        <v>0</v>
      </c>
      <c r="N131" s="466">
        <f t="shared" si="45"/>
        <v>0</v>
      </c>
      <c r="O131" s="466">
        <f t="shared" si="46"/>
        <v>0</v>
      </c>
      <c r="P131" s="466">
        <f t="shared" si="47"/>
        <v>0</v>
      </c>
    </row>
    <row r="132" spans="1:16" ht="259.2">
      <c r="A132" s="498" t="s">
        <v>468</v>
      </c>
      <c r="B132" s="462" t="s">
        <v>240</v>
      </c>
      <c r="C132" s="480" t="s">
        <v>469</v>
      </c>
      <c r="D132" s="506" t="s">
        <v>171</v>
      </c>
      <c r="E132" s="478">
        <v>15.53</v>
      </c>
      <c r="F132" s="529"/>
      <c r="G132" s="202"/>
      <c r="H132" s="466"/>
      <c r="I132" s="507"/>
      <c r="J132" s="507"/>
      <c r="K132" s="466"/>
      <c r="L132" s="466">
        <f t="shared" si="43"/>
        <v>0</v>
      </c>
      <c r="M132" s="466">
        <f t="shared" si="44"/>
        <v>0</v>
      </c>
      <c r="N132" s="466">
        <f t="shared" si="45"/>
        <v>0</v>
      </c>
      <c r="O132" s="466">
        <f t="shared" si="46"/>
        <v>0</v>
      </c>
      <c r="P132" s="466">
        <f t="shared" si="47"/>
        <v>0</v>
      </c>
    </row>
    <row r="133" spans="1:16" ht="158.4">
      <c r="A133" s="498" t="s">
        <v>470</v>
      </c>
      <c r="B133" s="462" t="s">
        <v>240</v>
      </c>
      <c r="C133" s="480" t="s">
        <v>471</v>
      </c>
      <c r="D133" s="506" t="s">
        <v>171</v>
      </c>
      <c r="E133" s="478">
        <v>7.95</v>
      </c>
      <c r="F133" s="529"/>
      <c r="G133" s="202"/>
      <c r="H133" s="466"/>
      <c r="I133" s="507"/>
      <c r="J133" s="507"/>
      <c r="K133" s="466"/>
      <c r="L133" s="466">
        <f t="shared" si="43"/>
        <v>0</v>
      </c>
      <c r="M133" s="466">
        <f t="shared" si="44"/>
        <v>0</v>
      </c>
      <c r="N133" s="466">
        <f t="shared" si="45"/>
        <v>0</v>
      </c>
      <c r="O133" s="466">
        <f t="shared" si="46"/>
        <v>0</v>
      </c>
      <c r="P133" s="466">
        <f t="shared" si="47"/>
        <v>0</v>
      </c>
    </row>
    <row r="134" spans="1:16" ht="158.4">
      <c r="A134" s="498" t="s">
        <v>472</v>
      </c>
      <c r="B134" s="462" t="s">
        <v>240</v>
      </c>
      <c r="C134" s="480" t="s">
        <v>473</v>
      </c>
      <c r="D134" s="506" t="s">
        <v>171</v>
      </c>
      <c r="E134" s="478">
        <v>106.5</v>
      </c>
      <c r="F134" s="529"/>
      <c r="G134" s="202"/>
      <c r="H134" s="466"/>
      <c r="I134" s="507"/>
      <c r="J134" s="507"/>
      <c r="K134" s="466"/>
      <c r="L134" s="466">
        <f t="shared" si="43"/>
        <v>0</v>
      </c>
      <c r="M134" s="466">
        <f t="shared" si="44"/>
        <v>0</v>
      </c>
      <c r="N134" s="466">
        <f t="shared" si="45"/>
        <v>0</v>
      </c>
      <c r="O134" s="466">
        <f t="shared" si="46"/>
        <v>0</v>
      </c>
      <c r="P134" s="466">
        <f t="shared" si="47"/>
        <v>0</v>
      </c>
    </row>
    <row r="135" spans="1:16" ht="72">
      <c r="A135" s="498" t="s">
        <v>474</v>
      </c>
      <c r="B135" s="462" t="s">
        <v>240</v>
      </c>
      <c r="C135" s="480" t="s">
        <v>475</v>
      </c>
      <c r="D135" s="506" t="s">
        <v>171</v>
      </c>
      <c r="E135" s="478">
        <v>33.75</v>
      </c>
      <c r="F135" s="529"/>
      <c r="G135" s="202"/>
      <c r="H135" s="466"/>
      <c r="I135" s="507"/>
      <c r="J135" s="507"/>
      <c r="K135" s="466"/>
      <c r="L135" s="466">
        <f t="shared" si="43"/>
        <v>0</v>
      </c>
      <c r="M135" s="466">
        <f t="shared" si="44"/>
        <v>0</v>
      </c>
      <c r="N135" s="466">
        <f t="shared" si="45"/>
        <v>0</v>
      </c>
      <c r="O135" s="466">
        <f t="shared" si="46"/>
        <v>0</v>
      </c>
      <c r="P135" s="466">
        <f t="shared" si="47"/>
        <v>0</v>
      </c>
    </row>
    <row r="136" spans="1:16" ht="72">
      <c r="A136" s="498" t="s">
        <v>476</v>
      </c>
      <c r="B136" s="462" t="s">
        <v>240</v>
      </c>
      <c r="C136" s="480" t="s">
        <v>477</v>
      </c>
      <c r="D136" s="506" t="s">
        <v>171</v>
      </c>
      <c r="E136" s="478">
        <v>20.65</v>
      </c>
      <c r="F136" s="529"/>
      <c r="G136" s="202"/>
      <c r="H136" s="466"/>
      <c r="I136" s="507"/>
      <c r="J136" s="507"/>
      <c r="K136" s="466"/>
      <c r="L136" s="466">
        <f t="shared" si="43"/>
        <v>0</v>
      </c>
      <c r="M136" s="466">
        <f t="shared" si="44"/>
        <v>0</v>
      </c>
      <c r="N136" s="466">
        <f t="shared" si="45"/>
        <v>0</v>
      </c>
      <c r="O136" s="466">
        <f t="shared" si="46"/>
        <v>0</v>
      </c>
      <c r="P136" s="466">
        <f t="shared" si="47"/>
        <v>0</v>
      </c>
    </row>
    <row r="137" spans="1:16" ht="72">
      <c r="A137" s="498" t="s">
        <v>478</v>
      </c>
      <c r="B137" s="462" t="s">
        <v>240</v>
      </c>
      <c r="C137" s="480" t="s">
        <v>479</v>
      </c>
      <c r="D137" s="506" t="s">
        <v>171</v>
      </c>
      <c r="E137" s="478">
        <v>23.42</v>
      </c>
      <c r="F137" s="529"/>
      <c r="G137" s="202"/>
      <c r="H137" s="466"/>
      <c r="I137" s="507"/>
      <c r="J137" s="507"/>
      <c r="K137" s="466"/>
      <c r="L137" s="466">
        <f t="shared" si="43"/>
        <v>0</v>
      </c>
      <c r="M137" s="466">
        <f t="shared" si="44"/>
        <v>0</v>
      </c>
      <c r="N137" s="466">
        <f t="shared" si="45"/>
        <v>0</v>
      </c>
      <c r="O137" s="466">
        <f t="shared" si="46"/>
        <v>0</v>
      </c>
      <c r="P137" s="466">
        <f t="shared" si="47"/>
        <v>0</v>
      </c>
    </row>
    <row r="138" spans="1:16" ht="72">
      <c r="A138" s="498" t="s">
        <v>480</v>
      </c>
      <c r="B138" s="462" t="s">
        <v>240</v>
      </c>
      <c r="C138" s="480" t="s">
        <v>481</v>
      </c>
      <c r="D138" s="506" t="s">
        <v>171</v>
      </c>
      <c r="E138" s="478">
        <v>9.68</v>
      </c>
      <c r="F138" s="529"/>
      <c r="G138" s="202"/>
      <c r="H138" s="466"/>
      <c r="I138" s="507"/>
      <c r="J138" s="507"/>
      <c r="K138" s="466"/>
      <c r="L138" s="466">
        <f t="shared" si="43"/>
        <v>0</v>
      </c>
      <c r="M138" s="466">
        <f t="shared" si="44"/>
        <v>0</v>
      </c>
      <c r="N138" s="466">
        <f t="shared" si="45"/>
        <v>0</v>
      </c>
      <c r="O138" s="466">
        <f t="shared" si="46"/>
        <v>0</v>
      </c>
      <c r="P138" s="466">
        <f t="shared" si="47"/>
        <v>0</v>
      </c>
    </row>
    <row r="139" spans="1:16" ht="72">
      <c r="A139" s="498" t="s">
        <v>482</v>
      </c>
      <c r="B139" s="462" t="s">
        <v>240</v>
      </c>
      <c r="C139" s="480" t="s">
        <v>483</v>
      </c>
      <c r="D139" s="506" t="s">
        <v>171</v>
      </c>
      <c r="E139" s="478">
        <v>10.77</v>
      </c>
      <c r="F139" s="529"/>
      <c r="G139" s="202"/>
      <c r="H139" s="466"/>
      <c r="I139" s="507"/>
      <c r="J139" s="507"/>
      <c r="K139" s="466"/>
      <c r="L139" s="466">
        <f t="shared" si="43"/>
        <v>0</v>
      </c>
      <c r="M139" s="466">
        <f t="shared" si="44"/>
        <v>0</v>
      </c>
      <c r="N139" s="466">
        <f t="shared" si="45"/>
        <v>0</v>
      </c>
      <c r="O139" s="466">
        <f t="shared" si="46"/>
        <v>0</v>
      </c>
      <c r="P139" s="466">
        <f t="shared" si="47"/>
        <v>0</v>
      </c>
    </row>
    <row r="140" spans="1:16" ht="72">
      <c r="A140" s="498" t="s">
        <v>484</v>
      </c>
      <c r="B140" s="462" t="s">
        <v>240</v>
      </c>
      <c r="C140" s="480" t="s">
        <v>485</v>
      </c>
      <c r="D140" s="506" t="s">
        <v>171</v>
      </c>
      <c r="E140" s="478">
        <v>8.66</v>
      </c>
      <c r="F140" s="529"/>
      <c r="G140" s="202"/>
      <c r="H140" s="466"/>
      <c r="I140" s="507"/>
      <c r="J140" s="507"/>
      <c r="K140" s="466"/>
      <c r="L140" s="466">
        <f t="shared" si="43"/>
        <v>0</v>
      </c>
      <c r="M140" s="466">
        <f t="shared" si="44"/>
        <v>0</v>
      </c>
      <c r="N140" s="466">
        <f t="shared" si="45"/>
        <v>0</v>
      </c>
      <c r="O140" s="466">
        <f t="shared" si="46"/>
        <v>0</v>
      </c>
      <c r="P140" s="466">
        <f t="shared" si="47"/>
        <v>0</v>
      </c>
    </row>
    <row r="141" spans="1:16" ht="72">
      <c r="A141" s="498" t="s">
        <v>486</v>
      </c>
      <c r="B141" s="462" t="s">
        <v>240</v>
      </c>
      <c r="C141" s="480" t="s">
        <v>487</v>
      </c>
      <c r="D141" s="506" t="s">
        <v>171</v>
      </c>
      <c r="E141" s="478">
        <v>9.82</v>
      </c>
      <c r="F141" s="529"/>
      <c r="G141" s="202"/>
      <c r="H141" s="466"/>
      <c r="I141" s="507"/>
      <c r="J141" s="507"/>
      <c r="K141" s="466"/>
      <c r="L141" s="466">
        <f t="shared" si="43"/>
        <v>0</v>
      </c>
      <c r="M141" s="466">
        <f t="shared" si="44"/>
        <v>0</v>
      </c>
      <c r="N141" s="466">
        <f t="shared" si="45"/>
        <v>0</v>
      </c>
      <c r="O141" s="466">
        <f t="shared" si="46"/>
        <v>0</v>
      </c>
      <c r="P141" s="466">
        <f t="shared" si="47"/>
        <v>0</v>
      </c>
    </row>
    <row r="142" spans="1:16" ht="72">
      <c r="A142" s="498" t="s">
        <v>488</v>
      </c>
      <c r="B142" s="462" t="s">
        <v>240</v>
      </c>
      <c r="C142" s="480" t="s">
        <v>489</v>
      </c>
      <c r="D142" s="506" t="s">
        <v>171</v>
      </c>
      <c r="E142" s="478">
        <v>8.66</v>
      </c>
      <c r="F142" s="529"/>
      <c r="G142" s="202"/>
      <c r="H142" s="466"/>
      <c r="I142" s="507"/>
      <c r="J142" s="507"/>
      <c r="K142" s="466"/>
      <c r="L142" s="466">
        <f t="shared" si="43"/>
        <v>0</v>
      </c>
      <c r="M142" s="466">
        <f t="shared" si="44"/>
        <v>0</v>
      </c>
      <c r="N142" s="466">
        <f t="shared" si="45"/>
        <v>0</v>
      </c>
      <c r="O142" s="466">
        <f t="shared" si="46"/>
        <v>0</v>
      </c>
      <c r="P142" s="466">
        <f t="shared" si="47"/>
        <v>0</v>
      </c>
    </row>
    <row r="143" spans="1:16" ht="100.8">
      <c r="A143" s="535" t="s">
        <v>490</v>
      </c>
      <c r="B143" s="536" t="s">
        <v>240</v>
      </c>
      <c r="C143" s="537" t="s">
        <v>491</v>
      </c>
      <c r="D143" s="538" t="s">
        <v>171</v>
      </c>
      <c r="E143" s="539">
        <v>18.489999999999998</v>
      </c>
      <c r="F143" s="529"/>
      <c r="G143" s="202"/>
      <c r="H143" s="466"/>
      <c r="I143" s="507"/>
      <c r="J143" s="507"/>
      <c r="K143" s="466"/>
      <c r="L143" s="466">
        <f t="shared" si="43"/>
        <v>0</v>
      </c>
      <c r="M143" s="466">
        <f t="shared" si="44"/>
        <v>0</v>
      </c>
      <c r="N143" s="466">
        <f t="shared" si="45"/>
        <v>0</v>
      </c>
      <c r="O143" s="466">
        <f t="shared" si="46"/>
        <v>0</v>
      </c>
      <c r="P143" s="466">
        <f t="shared" si="47"/>
        <v>0</v>
      </c>
    </row>
    <row r="144" spans="1:16" ht="100.8">
      <c r="A144" s="498" t="s">
        <v>492</v>
      </c>
      <c r="B144" s="462" t="s">
        <v>240</v>
      </c>
      <c r="C144" s="480" t="s">
        <v>493</v>
      </c>
      <c r="D144" s="506" t="s">
        <v>171</v>
      </c>
      <c r="E144" s="478">
        <v>3.75</v>
      </c>
      <c r="F144" s="529"/>
      <c r="G144" s="202"/>
      <c r="H144" s="466"/>
      <c r="I144" s="507"/>
      <c r="J144" s="507"/>
      <c r="K144" s="466"/>
      <c r="L144" s="466">
        <f t="shared" si="43"/>
        <v>0</v>
      </c>
      <c r="M144" s="466">
        <f t="shared" si="44"/>
        <v>0</v>
      </c>
      <c r="N144" s="466">
        <f t="shared" si="45"/>
        <v>0</v>
      </c>
      <c r="O144" s="466">
        <f t="shared" si="46"/>
        <v>0</v>
      </c>
      <c r="P144" s="466">
        <f t="shared" si="47"/>
        <v>0</v>
      </c>
    </row>
    <row r="145" spans="1:42">
      <c r="A145" s="498" t="s">
        <v>494</v>
      </c>
      <c r="B145" s="462" t="s">
        <v>240</v>
      </c>
      <c r="C145" s="540" t="s">
        <v>495</v>
      </c>
      <c r="D145" s="506"/>
      <c r="E145" s="478"/>
      <c r="F145" s="519"/>
      <c r="G145" s="202"/>
      <c r="H145" s="541"/>
      <c r="I145" s="204"/>
      <c r="J145" s="205"/>
      <c r="K145" s="466"/>
      <c r="L145" s="466"/>
      <c r="M145" s="466"/>
      <c r="N145" s="466"/>
      <c r="O145" s="466"/>
      <c r="P145" s="466"/>
      <c r="Q145" s="10"/>
    </row>
    <row r="146" spans="1:42" s="40" customFormat="1" ht="43.2">
      <c r="A146" s="498" t="s">
        <v>496</v>
      </c>
      <c r="B146" s="462" t="s">
        <v>240</v>
      </c>
      <c r="C146" s="480" t="s">
        <v>497</v>
      </c>
      <c r="D146" s="506" t="s">
        <v>109</v>
      </c>
      <c r="E146" s="507">
        <v>132.30000000000001</v>
      </c>
      <c r="F146" s="507"/>
      <c r="G146" s="507"/>
      <c r="H146" s="507"/>
      <c r="I146" s="507"/>
      <c r="J146" s="507"/>
      <c r="K146" s="507"/>
      <c r="L146" s="507">
        <f t="shared" ref="L146:L151" si="48">E146*F146</f>
        <v>0</v>
      </c>
      <c r="M146" s="507">
        <f t="shared" ref="M146:M151" si="49">H146*E146</f>
        <v>0</v>
      </c>
      <c r="N146" s="507">
        <f t="shared" ref="N146:N151" si="50">I146*E146</f>
        <v>0</v>
      </c>
      <c r="O146" s="507">
        <f t="shared" ref="O146:O151" si="51">J146*E146</f>
        <v>0</v>
      </c>
      <c r="P146" s="507">
        <f t="shared" ref="P146:P151" si="52">SUM(M146:O146)</f>
        <v>0</v>
      </c>
      <c r="Q146" s="42"/>
      <c r="R146" s="39"/>
      <c r="S146" s="39"/>
      <c r="T146" s="39"/>
      <c r="U146" s="39"/>
      <c r="V146" s="39"/>
      <c r="W146" s="39"/>
      <c r="X146" s="39"/>
      <c r="Y146" s="39"/>
      <c r="Z146" s="39"/>
      <c r="AA146" s="39"/>
      <c r="AB146" s="39"/>
      <c r="AC146" s="39"/>
      <c r="AD146" s="39"/>
      <c r="AE146" s="39"/>
      <c r="AF146" s="39"/>
      <c r="AG146" s="39"/>
      <c r="AH146" s="39"/>
      <c r="AI146" s="39"/>
      <c r="AJ146" s="39"/>
      <c r="AK146" s="39"/>
      <c r="AL146" s="39"/>
      <c r="AM146" s="39"/>
      <c r="AN146" s="39"/>
      <c r="AO146" s="39"/>
      <c r="AP146" s="39"/>
    </row>
    <row r="147" spans="1:42" s="40" customFormat="1" ht="57.6">
      <c r="A147" s="498" t="s">
        <v>498</v>
      </c>
      <c r="B147" s="462" t="s">
        <v>240</v>
      </c>
      <c r="C147" s="542" t="s">
        <v>499</v>
      </c>
      <c r="D147" s="506" t="s">
        <v>109</v>
      </c>
      <c r="E147" s="507">
        <v>32.1</v>
      </c>
      <c r="F147" s="507"/>
      <c r="G147" s="507"/>
      <c r="H147" s="507"/>
      <c r="I147" s="507"/>
      <c r="J147" s="507"/>
      <c r="K147" s="507"/>
      <c r="L147" s="507">
        <f t="shared" si="48"/>
        <v>0</v>
      </c>
      <c r="M147" s="507">
        <f t="shared" si="49"/>
        <v>0</v>
      </c>
      <c r="N147" s="507">
        <f t="shared" si="50"/>
        <v>0</v>
      </c>
      <c r="O147" s="507">
        <f t="shared" si="51"/>
        <v>0</v>
      </c>
      <c r="P147" s="507">
        <f t="shared" si="52"/>
        <v>0</v>
      </c>
      <c r="Q147" s="42"/>
      <c r="R147" s="39"/>
      <c r="S147" s="39"/>
      <c r="T147" s="39"/>
      <c r="U147" s="39"/>
      <c r="V147" s="39"/>
      <c r="W147" s="39"/>
      <c r="X147" s="39"/>
      <c r="Y147" s="39"/>
      <c r="Z147" s="39"/>
      <c r="AA147" s="39"/>
      <c r="AB147" s="39"/>
      <c r="AC147" s="39"/>
      <c r="AD147" s="39"/>
      <c r="AE147" s="39"/>
      <c r="AF147" s="39"/>
      <c r="AG147" s="39"/>
      <c r="AH147" s="39"/>
      <c r="AI147" s="39"/>
      <c r="AJ147" s="39"/>
      <c r="AK147" s="39"/>
      <c r="AL147" s="39"/>
      <c r="AM147" s="39"/>
      <c r="AN147" s="39"/>
      <c r="AO147" s="39"/>
      <c r="AP147" s="39"/>
    </row>
    <row r="148" spans="1:42" s="40" customFormat="1" ht="57.6">
      <c r="A148" s="498" t="s">
        <v>500</v>
      </c>
      <c r="B148" s="462" t="s">
        <v>240</v>
      </c>
      <c r="C148" s="542" t="s">
        <v>501</v>
      </c>
      <c r="D148" s="506" t="s">
        <v>109</v>
      </c>
      <c r="E148" s="507">
        <v>81.709999999999994</v>
      </c>
      <c r="F148" s="507"/>
      <c r="G148" s="507"/>
      <c r="H148" s="507"/>
      <c r="I148" s="507"/>
      <c r="J148" s="507"/>
      <c r="K148" s="507"/>
      <c r="L148" s="507">
        <f t="shared" si="48"/>
        <v>0</v>
      </c>
      <c r="M148" s="507">
        <f t="shared" si="49"/>
        <v>0</v>
      </c>
      <c r="N148" s="507">
        <f t="shared" si="50"/>
        <v>0</v>
      </c>
      <c r="O148" s="507">
        <f t="shared" si="51"/>
        <v>0</v>
      </c>
      <c r="P148" s="507">
        <f t="shared" si="52"/>
        <v>0</v>
      </c>
      <c r="Q148" s="42"/>
      <c r="R148" s="39"/>
      <c r="S148" s="39"/>
      <c r="T148" s="39"/>
      <c r="U148" s="39"/>
      <c r="V148" s="39"/>
      <c r="W148" s="39"/>
      <c r="X148" s="39"/>
      <c r="Y148" s="39"/>
      <c r="Z148" s="39"/>
      <c r="AA148" s="39"/>
      <c r="AB148" s="39"/>
      <c r="AC148" s="39"/>
      <c r="AD148" s="39"/>
      <c r="AE148" s="39"/>
      <c r="AF148" s="39"/>
      <c r="AG148" s="39"/>
      <c r="AH148" s="39"/>
      <c r="AI148" s="39"/>
      <c r="AJ148" s="39"/>
      <c r="AK148" s="39"/>
      <c r="AL148" s="39"/>
      <c r="AM148" s="39"/>
      <c r="AN148" s="39"/>
      <c r="AO148" s="39"/>
      <c r="AP148" s="39"/>
    </row>
    <row r="149" spans="1:42" s="40" customFormat="1" ht="57.6">
      <c r="A149" s="498" t="s">
        <v>502</v>
      </c>
      <c r="B149" s="462" t="s">
        <v>240</v>
      </c>
      <c r="C149" s="542" t="s">
        <v>503</v>
      </c>
      <c r="D149" s="506" t="s">
        <v>109</v>
      </c>
      <c r="E149" s="507">
        <v>17.96</v>
      </c>
      <c r="F149" s="507"/>
      <c r="G149" s="507"/>
      <c r="H149" s="507"/>
      <c r="I149" s="507"/>
      <c r="J149" s="507"/>
      <c r="K149" s="507"/>
      <c r="L149" s="507">
        <f t="shared" si="48"/>
        <v>0</v>
      </c>
      <c r="M149" s="507">
        <f t="shared" si="49"/>
        <v>0</v>
      </c>
      <c r="N149" s="507">
        <f t="shared" si="50"/>
        <v>0</v>
      </c>
      <c r="O149" s="507">
        <f t="shared" si="51"/>
        <v>0</v>
      </c>
      <c r="P149" s="507">
        <f t="shared" si="52"/>
        <v>0</v>
      </c>
      <c r="Q149" s="42"/>
      <c r="R149" s="39"/>
      <c r="S149" s="39"/>
      <c r="T149" s="39"/>
      <c r="U149" s="39"/>
      <c r="V149" s="39"/>
      <c r="W149" s="39"/>
      <c r="X149" s="39"/>
      <c r="Y149" s="39"/>
      <c r="Z149" s="39"/>
      <c r="AA149" s="39"/>
      <c r="AB149" s="39"/>
      <c r="AC149" s="39"/>
      <c r="AD149" s="39"/>
      <c r="AE149" s="39"/>
      <c r="AF149" s="39"/>
      <c r="AG149" s="39"/>
      <c r="AH149" s="39"/>
      <c r="AI149" s="39"/>
      <c r="AJ149" s="39"/>
      <c r="AK149" s="39"/>
      <c r="AL149" s="39"/>
      <c r="AM149" s="39"/>
      <c r="AN149" s="39"/>
      <c r="AO149" s="39"/>
      <c r="AP149" s="39"/>
    </row>
    <row r="150" spans="1:42" s="40" customFormat="1">
      <c r="A150" s="498" t="s">
        <v>504</v>
      </c>
      <c r="B150" s="462" t="s">
        <v>240</v>
      </c>
      <c r="C150" s="540" t="s">
        <v>505</v>
      </c>
      <c r="D150" s="506"/>
      <c r="E150" s="507"/>
      <c r="F150" s="507"/>
      <c r="G150" s="507"/>
      <c r="H150" s="507"/>
      <c r="I150" s="507"/>
      <c r="J150" s="507"/>
      <c r="K150" s="507"/>
      <c r="L150" s="507">
        <f t="shared" si="48"/>
        <v>0</v>
      </c>
      <c r="M150" s="507">
        <f t="shared" si="49"/>
        <v>0</v>
      </c>
      <c r="N150" s="507">
        <f t="shared" si="50"/>
        <v>0</v>
      </c>
      <c r="O150" s="507">
        <f t="shared" si="51"/>
        <v>0</v>
      </c>
      <c r="P150" s="507">
        <f t="shared" si="52"/>
        <v>0</v>
      </c>
      <c r="Q150" s="42"/>
      <c r="R150" s="39"/>
      <c r="S150" s="39"/>
      <c r="T150" s="39"/>
      <c r="U150" s="39"/>
      <c r="V150" s="39"/>
      <c r="W150" s="39"/>
      <c r="X150" s="39"/>
      <c r="Y150" s="39"/>
      <c r="Z150" s="39"/>
      <c r="AA150" s="39"/>
      <c r="AB150" s="39"/>
      <c r="AC150" s="39"/>
      <c r="AD150" s="39"/>
      <c r="AE150" s="39"/>
      <c r="AF150" s="39"/>
      <c r="AG150" s="39"/>
      <c r="AH150" s="39"/>
      <c r="AI150" s="39"/>
      <c r="AJ150" s="39"/>
      <c r="AK150" s="39"/>
      <c r="AL150" s="39"/>
      <c r="AM150" s="39"/>
      <c r="AN150" s="39"/>
      <c r="AO150" s="39"/>
      <c r="AP150" s="39"/>
    </row>
    <row r="151" spans="1:42" s="40" customFormat="1" ht="43.2">
      <c r="A151" s="498" t="s">
        <v>506</v>
      </c>
      <c r="B151" s="462" t="s">
        <v>240</v>
      </c>
      <c r="C151" s="480" t="s">
        <v>507</v>
      </c>
      <c r="D151" s="506" t="s">
        <v>109</v>
      </c>
      <c r="E151" s="507">
        <v>1104</v>
      </c>
      <c r="F151" s="507"/>
      <c r="G151" s="507"/>
      <c r="H151" s="507"/>
      <c r="I151" s="507"/>
      <c r="J151" s="507"/>
      <c r="K151" s="507"/>
      <c r="L151" s="507">
        <f t="shared" si="48"/>
        <v>0</v>
      </c>
      <c r="M151" s="507">
        <f t="shared" si="49"/>
        <v>0</v>
      </c>
      <c r="N151" s="507">
        <f t="shared" si="50"/>
        <v>0</v>
      </c>
      <c r="O151" s="507">
        <f t="shared" si="51"/>
        <v>0</v>
      </c>
      <c r="P151" s="507">
        <f t="shared" si="52"/>
        <v>0</v>
      </c>
      <c r="Q151" s="42"/>
      <c r="R151" s="39"/>
      <c r="S151" s="39"/>
      <c r="T151" s="39"/>
      <c r="U151" s="39"/>
      <c r="V151" s="39"/>
      <c r="W151" s="39"/>
      <c r="X151" s="39"/>
      <c r="Y151" s="39"/>
      <c r="Z151" s="39"/>
      <c r="AA151" s="39"/>
      <c r="AB151" s="39"/>
      <c r="AC151" s="39"/>
      <c r="AD151" s="39"/>
      <c r="AE151" s="39"/>
      <c r="AF151" s="39"/>
      <c r="AG151" s="39"/>
      <c r="AH151" s="39"/>
      <c r="AI151" s="39"/>
      <c r="AJ151" s="39"/>
      <c r="AK151" s="39"/>
      <c r="AL151" s="39"/>
      <c r="AM151" s="39"/>
      <c r="AN151" s="39"/>
      <c r="AO151" s="39"/>
      <c r="AP151" s="39"/>
    </row>
    <row r="152" spans="1:42" ht="28.8">
      <c r="A152" s="491" t="s">
        <v>508</v>
      </c>
      <c r="B152" s="463"/>
      <c r="C152" s="206" t="s">
        <v>509</v>
      </c>
      <c r="D152" s="506"/>
      <c r="E152" s="478"/>
      <c r="F152" s="519"/>
      <c r="G152" s="202"/>
      <c r="H152" s="466"/>
      <c r="I152" s="203"/>
      <c r="J152" s="203"/>
      <c r="K152" s="466"/>
      <c r="L152" s="466"/>
      <c r="M152" s="466"/>
      <c r="N152" s="466"/>
      <c r="O152" s="466"/>
      <c r="P152" s="466"/>
      <c r="Q152" s="10"/>
    </row>
    <row r="153" spans="1:42" ht="43.2">
      <c r="A153" s="467" t="s">
        <v>510</v>
      </c>
      <c r="B153" s="462" t="s">
        <v>393</v>
      </c>
      <c r="C153" s="486" t="s">
        <v>511</v>
      </c>
      <c r="D153" s="543" t="s">
        <v>254</v>
      </c>
      <c r="E153" s="478">
        <v>21332</v>
      </c>
      <c r="F153" s="471"/>
      <c r="G153" s="466"/>
      <c r="H153" s="466"/>
      <c r="I153" s="466"/>
      <c r="J153" s="466"/>
      <c r="K153" s="466"/>
      <c r="L153" s="466">
        <f>ROUND(F153*E153,2)</f>
        <v>0</v>
      </c>
      <c r="M153" s="466">
        <f>ROUND(H153*E153,2)</f>
        <v>0</v>
      </c>
      <c r="N153" s="466">
        <f>ROUND(I153*E153,2)</f>
        <v>0</v>
      </c>
      <c r="O153" s="466">
        <f>ROUND(J153*E153,2)</f>
        <v>0</v>
      </c>
      <c r="P153" s="466">
        <f>ROUND(O153+N153+M153,2)</f>
        <v>0</v>
      </c>
    </row>
    <row r="154" spans="1:42">
      <c r="A154" s="467" t="s">
        <v>512</v>
      </c>
      <c r="B154" s="462" t="s">
        <v>513</v>
      </c>
      <c r="C154" s="479" t="s">
        <v>514</v>
      </c>
      <c r="D154" s="462" t="s">
        <v>114</v>
      </c>
      <c r="E154" s="478">
        <v>1</v>
      </c>
      <c r="F154" s="500"/>
      <c r="G154" s="466"/>
      <c r="H154" s="511"/>
      <c r="I154" s="465"/>
      <c r="J154" s="512"/>
      <c r="K154" s="466"/>
      <c r="L154" s="466">
        <f>ROUND(F154*E154,2)</f>
        <v>0</v>
      </c>
      <c r="M154" s="466">
        <f>ROUND(H154*E154,2)</f>
        <v>0</v>
      </c>
      <c r="N154" s="466">
        <f>ROUND(I154*E154,2)</f>
        <v>0</v>
      </c>
      <c r="O154" s="466">
        <f>ROUND(J154*E154,2)</f>
        <v>0</v>
      </c>
      <c r="P154" s="466">
        <f>ROUND(O154+N154+M154,2)</f>
        <v>0</v>
      </c>
      <c r="Q154" s="10"/>
    </row>
    <row r="155" spans="1:42">
      <c r="A155" s="467" t="s">
        <v>515</v>
      </c>
      <c r="B155" s="462" t="s">
        <v>513</v>
      </c>
      <c r="C155" s="480" t="s">
        <v>516</v>
      </c>
      <c r="D155" s="463" t="s">
        <v>114</v>
      </c>
      <c r="E155" s="483">
        <v>1</v>
      </c>
      <c r="F155" s="471"/>
      <c r="G155" s="466"/>
      <c r="H155" s="511"/>
      <c r="I155" s="466"/>
      <c r="J155" s="544"/>
      <c r="K155" s="466"/>
      <c r="L155" s="466">
        <f>ROUND(F155*E155,2)</f>
        <v>0</v>
      </c>
      <c r="M155" s="466">
        <f>ROUND(H155*E155,2)</f>
        <v>0</v>
      </c>
      <c r="N155" s="466">
        <f>ROUND(I155*E155,2)</f>
        <v>0</v>
      </c>
      <c r="O155" s="466">
        <f>ROUND(J155*E155,2)</f>
        <v>0</v>
      </c>
      <c r="P155" s="466">
        <f>ROUND(O155+N155+M155,2)</f>
        <v>0</v>
      </c>
      <c r="Q155" s="10"/>
    </row>
    <row r="156" spans="1:42" ht="28.8">
      <c r="A156" s="467" t="s">
        <v>517</v>
      </c>
      <c r="B156" s="462" t="s">
        <v>518</v>
      </c>
      <c r="C156" s="480" t="s">
        <v>519</v>
      </c>
      <c r="D156" s="469" t="s">
        <v>178</v>
      </c>
      <c r="E156" s="478">
        <v>0.1</v>
      </c>
      <c r="F156" s="471"/>
      <c r="G156" s="466"/>
      <c r="H156" s="466"/>
      <c r="I156" s="466"/>
      <c r="J156" s="466"/>
      <c r="K156" s="466"/>
      <c r="L156" s="466">
        <f>ROUND(F156*E156,2)</f>
        <v>0</v>
      </c>
      <c r="M156" s="466">
        <f>ROUND(H156*E156,2)</f>
        <v>0</v>
      </c>
      <c r="N156" s="466">
        <f>ROUND(I156*E156,2)</f>
        <v>0</v>
      </c>
      <c r="O156" s="466">
        <f>ROUND(J156*E156,2)</f>
        <v>0</v>
      </c>
      <c r="P156" s="466">
        <f>ROUND(O156+N156+M156,2)</f>
        <v>0</v>
      </c>
    </row>
    <row r="157" spans="1:42">
      <c r="A157" s="467" t="s">
        <v>520</v>
      </c>
      <c r="B157" s="462"/>
      <c r="C157" s="545" t="s">
        <v>521</v>
      </c>
      <c r="D157" s="543"/>
      <c r="E157" s="478"/>
      <c r="F157" s="519"/>
      <c r="G157" s="466"/>
      <c r="H157" s="466"/>
      <c r="I157" s="207"/>
      <c r="J157" s="207"/>
      <c r="K157" s="466"/>
      <c r="L157" s="466"/>
      <c r="M157" s="466"/>
      <c r="N157" s="466"/>
      <c r="O157" s="466"/>
      <c r="P157" s="466"/>
    </row>
    <row r="158" spans="1:42" ht="43.2">
      <c r="A158" s="467" t="s">
        <v>522</v>
      </c>
      <c r="B158" s="462" t="s">
        <v>390</v>
      </c>
      <c r="C158" s="486" t="s">
        <v>523</v>
      </c>
      <c r="D158" s="462" t="s">
        <v>171</v>
      </c>
      <c r="E158" s="471">
        <v>75.760000000000005</v>
      </c>
      <c r="F158" s="471"/>
      <c r="G158" s="466"/>
      <c r="H158" s="471"/>
      <c r="I158" s="466"/>
      <c r="J158" s="466"/>
      <c r="K158" s="466"/>
      <c r="L158" s="466">
        <f>ROUND(F158*E158,2)</f>
        <v>0</v>
      </c>
      <c r="M158" s="466">
        <f>ROUND(H158*E158,2)</f>
        <v>0</v>
      </c>
      <c r="N158" s="466">
        <f>ROUND(I158*E158,2)</f>
        <v>0</v>
      </c>
      <c r="O158" s="466">
        <f>ROUND(J158*E158,2)</f>
        <v>0</v>
      </c>
      <c r="P158" s="466">
        <f>ROUND(O158+N158+M158,2)</f>
        <v>0</v>
      </c>
      <c r="Q158" s="10"/>
    </row>
    <row r="159" spans="1:42">
      <c r="A159" s="467" t="s">
        <v>524</v>
      </c>
      <c r="B159" s="462" t="s">
        <v>390</v>
      </c>
      <c r="C159" s="480" t="s">
        <v>514</v>
      </c>
      <c r="D159" s="463" t="s">
        <v>114</v>
      </c>
      <c r="E159" s="483">
        <v>1</v>
      </c>
      <c r="F159" s="471"/>
      <c r="G159" s="466"/>
      <c r="H159" s="471"/>
      <c r="I159" s="466"/>
      <c r="J159" s="466"/>
      <c r="K159" s="466"/>
      <c r="L159" s="466">
        <f>ROUND(F159*E159,2)</f>
        <v>0</v>
      </c>
      <c r="M159" s="466">
        <f>ROUND(H159*E159,2)</f>
        <v>0</v>
      </c>
      <c r="N159" s="466">
        <f>ROUND(I159*E159,2)</f>
        <v>0</v>
      </c>
      <c r="O159" s="466">
        <f>ROUND(J159*E159,2)</f>
        <v>0</v>
      </c>
      <c r="P159" s="466">
        <f>ROUND(O159+N159+M159,2)</f>
        <v>0</v>
      </c>
      <c r="Q159" s="10"/>
    </row>
    <row r="160" spans="1:42">
      <c r="A160" s="461" t="s">
        <v>525</v>
      </c>
      <c r="B160" s="462"/>
      <c r="C160" s="206" t="s">
        <v>526</v>
      </c>
      <c r="D160" s="543"/>
      <c r="E160" s="478"/>
      <c r="F160" s="519"/>
      <c r="G160" s="202"/>
      <c r="H160" s="466"/>
      <c r="I160" s="207"/>
      <c r="J160" s="207"/>
      <c r="K160" s="466"/>
      <c r="L160" s="466"/>
      <c r="M160" s="466"/>
      <c r="N160" s="466"/>
      <c r="O160" s="466"/>
      <c r="P160" s="466"/>
    </row>
    <row r="161" spans="1:17">
      <c r="A161" s="467" t="s">
        <v>527</v>
      </c>
      <c r="B161" s="462"/>
      <c r="C161" s="482" t="s">
        <v>528</v>
      </c>
      <c r="D161" s="469"/>
      <c r="E161" s="478"/>
      <c r="F161" s="471"/>
      <c r="G161" s="466"/>
      <c r="H161" s="471"/>
      <c r="I161" s="466"/>
      <c r="J161" s="466"/>
      <c r="K161" s="466"/>
      <c r="L161" s="466">
        <f t="shared" ref="L161:L170" si="53">ROUND(F161*E161,2)</f>
        <v>0</v>
      </c>
      <c r="M161" s="466">
        <f t="shared" ref="M161:M170" si="54">ROUND(H161*E161,2)</f>
        <v>0</v>
      </c>
      <c r="N161" s="466">
        <f t="shared" ref="N161:N170" si="55">ROUND(I161*E161,2)</f>
        <v>0</v>
      </c>
      <c r="O161" s="466">
        <f t="shared" ref="O161:O170" si="56">ROUND(J161*E161,2)</f>
        <v>0</v>
      </c>
      <c r="P161" s="466">
        <f t="shared" ref="P161:P170" si="57">ROUND(O161+N161+M161,2)</f>
        <v>0</v>
      </c>
      <c r="Q161" s="10"/>
    </row>
    <row r="162" spans="1:17" ht="43.2">
      <c r="A162" s="467" t="s">
        <v>529</v>
      </c>
      <c r="B162" s="462" t="s">
        <v>518</v>
      </c>
      <c r="C162" s="480" t="s">
        <v>530</v>
      </c>
      <c r="D162" s="463" t="s">
        <v>171</v>
      </c>
      <c r="E162" s="478">
        <v>35.04</v>
      </c>
      <c r="F162" s="471"/>
      <c r="G162" s="466"/>
      <c r="H162" s="471"/>
      <c r="I162" s="466"/>
      <c r="J162" s="466"/>
      <c r="K162" s="466"/>
      <c r="L162" s="466">
        <f t="shared" si="53"/>
        <v>0</v>
      </c>
      <c r="M162" s="466">
        <f t="shared" si="54"/>
        <v>0</v>
      </c>
      <c r="N162" s="466">
        <f t="shared" si="55"/>
        <v>0</v>
      </c>
      <c r="O162" s="466">
        <f t="shared" si="56"/>
        <v>0</v>
      </c>
      <c r="P162" s="466">
        <f t="shared" si="57"/>
        <v>0</v>
      </c>
      <c r="Q162" s="10"/>
    </row>
    <row r="163" spans="1:17" ht="43.2">
      <c r="A163" s="467" t="s">
        <v>531</v>
      </c>
      <c r="B163" s="462" t="s">
        <v>518</v>
      </c>
      <c r="C163" s="480" t="s">
        <v>532</v>
      </c>
      <c r="D163" s="469" t="s">
        <v>178</v>
      </c>
      <c r="E163" s="478">
        <v>0.62</v>
      </c>
      <c r="F163" s="471"/>
      <c r="G163" s="466"/>
      <c r="H163" s="471"/>
      <c r="I163" s="466"/>
      <c r="J163" s="466"/>
      <c r="K163" s="466"/>
      <c r="L163" s="466">
        <f t="shared" si="53"/>
        <v>0</v>
      </c>
      <c r="M163" s="466">
        <f t="shared" si="54"/>
        <v>0</v>
      </c>
      <c r="N163" s="466">
        <f t="shared" si="55"/>
        <v>0</v>
      </c>
      <c r="O163" s="466">
        <f t="shared" si="56"/>
        <v>0</v>
      </c>
      <c r="P163" s="466">
        <f t="shared" si="57"/>
        <v>0</v>
      </c>
      <c r="Q163" s="10"/>
    </row>
    <row r="164" spans="1:17" ht="28.8">
      <c r="A164" s="467" t="s">
        <v>533</v>
      </c>
      <c r="B164" s="462" t="s">
        <v>518</v>
      </c>
      <c r="C164" s="479" t="s">
        <v>534</v>
      </c>
      <c r="D164" s="463" t="s">
        <v>254</v>
      </c>
      <c r="E164" s="478">
        <v>65.400000000000006</v>
      </c>
      <c r="F164" s="471"/>
      <c r="G164" s="466"/>
      <c r="H164" s="466"/>
      <c r="I164" s="466"/>
      <c r="J164" s="466"/>
      <c r="K164" s="466"/>
      <c r="L164" s="466">
        <f t="shared" si="53"/>
        <v>0</v>
      </c>
      <c r="M164" s="466">
        <f t="shared" si="54"/>
        <v>0</v>
      </c>
      <c r="N164" s="466">
        <f t="shared" si="55"/>
        <v>0</v>
      </c>
      <c r="O164" s="466">
        <f t="shared" si="56"/>
        <v>0</v>
      </c>
      <c r="P164" s="466">
        <f t="shared" si="57"/>
        <v>0</v>
      </c>
      <c r="Q164" s="10"/>
    </row>
    <row r="165" spans="1:17">
      <c r="A165" s="467" t="s">
        <v>535</v>
      </c>
      <c r="B165" s="462" t="s">
        <v>518</v>
      </c>
      <c r="C165" s="480" t="s">
        <v>514</v>
      </c>
      <c r="D165" s="463" t="s">
        <v>114</v>
      </c>
      <c r="E165" s="483">
        <v>1</v>
      </c>
      <c r="F165" s="471"/>
      <c r="G165" s="466"/>
      <c r="H165" s="471"/>
      <c r="I165" s="466"/>
      <c r="J165" s="466"/>
      <c r="K165" s="466"/>
      <c r="L165" s="466">
        <f t="shared" si="53"/>
        <v>0</v>
      </c>
      <c r="M165" s="466">
        <f t="shared" si="54"/>
        <v>0</v>
      </c>
      <c r="N165" s="466">
        <f t="shared" si="55"/>
        <v>0</v>
      </c>
      <c r="O165" s="466">
        <f t="shared" si="56"/>
        <v>0</v>
      </c>
      <c r="P165" s="466">
        <f t="shared" si="57"/>
        <v>0</v>
      </c>
      <c r="Q165" s="10"/>
    </row>
    <row r="166" spans="1:17">
      <c r="A166" s="467" t="s">
        <v>536</v>
      </c>
      <c r="B166" s="462" t="s">
        <v>518</v>
      </c>
      <c r="C166" s="480" t="s">
        <v>516</v>
      </c>
      <c r="D166" s="463" t="s">
        <v>114</v>
      </c>
      <c r="E166" s="483">
        <v>1</v>
      </c>
      <c r="F166" s="471"/>
      <c r="G166" s="466"/>
      <c r="H166" s="471"/>
      <c r="I166" s="466"/>
      <c r="J166" s="466"/>
      <c r="K166" s="466"/>
      <c r="L166" s="466">
        <f t="shared" si="53"/>
        <v>0</v>
      </c>
      <c r="M166" s="466">
        <f t="shared" si="54"/>
        <v>0</v>
      </c>
      <c r="N166" s="466">
        <f t="shared" si="55"/>
        <v>0</v>
      </c>
      <c r="O166" s="466">
        <f t="shared" si="56"/>
        <v>0</v>
      </c>
      <c r="P166" s="466">
        <f t="shared" si="57"/>
        <v>0</v>
      </c>
      <c r="Q166" s="10"/>
    </row>
    <row r="167" spans="1:17">
      <c r="A167" s="467" t="s">
        <v>537</v>
      </c>
      <c r="B167" s="462"/>
      <c r="C167" s="208" t="s">
        <v>538</v>
      </c>
      <c r="D167" s="509"/>
      <c r="E167" s="209"/>
      <c r="F167" s="471"/>
      <c r="G167" s="202"/>
      <c r="H167" s="207"/>
      <c r="I167" s="207"/>
      <c r="J167" s="207"/>
      <c r="K167" s="207"/>
      <c r="L167" s="207">
        <f t="shared" si="53"/>
        <v>0</v>
      </c>
      <c r="M167" s="207">
        <f t="shared" si="54"/>
        <v>0</v>
      </c>
      <c r="N167" s="207">
        <f t="shared" si="55"/>
        <v>0</v>
      </c>
      <c r="O167" s="207">
        <f t="shared" si="56"/>
        <v>0</v>
      </c>
      <c r="P167" s="207">
        <f t="shared" si="57"/>
        <v>0</v>
      </c>
      <c r="Q167" s="10"/>
    </row>
    <row r="168" spans="1:17" ht="28.8">
      <c r="A168" s="467" t="s">
        <v>539</v>
      </c>
      <c r="B168" s="462" t="s">
        <v>540</v>
      </c>
      <c r="C168" s="479" t="s">
        <v>541</v>
      </c>
      <c r="D168" s="509" t="s">
        <v>171</v>
      </c>
      <c r="E168" s="522">
        <v>12</v>
      </c>
      <c r="F168" s="471"/>
      <c r="G168" s="466"/>
      <c r="H168" s="466"/>
      <c r="I168" s="466"/>
      <c r="J168" s="466"/>
      <c r="K168" s="466"/>
      <c r="L168" s="466">
        <f t="shared" si="53"/>
        <v>0</v>
      </c>
      <c r="M168" s="466">
        <f t="shared" si="54"/>
        <v>0</v>
      </c>
      <c r="N168" s="466">
        <f t="shared" si="55"/>
        <v>0</v>
      </c>
      <c r="O168" s="466">
        <f t="shared" si="56"/>
        <v>0</v>
      </c>
      <c r="P168" s="466">
        <f t="shared" si="57"/>
        <v>0</v>
      </c>
      <c r="Q168" s="10"/>
    </row>
    <row r="169" spans="1:17" ht="28.8">
      <c r="A169" s="467" t="s">
        <v>542</v>
      </c>
      <c r="B169" s="462" t="s">
        <v>543</v>
      </c>
      <c r="C169" s="479" t="s">
        <v>534</v>
      </c>
      <c r="D169" s="509" t="s">
        <v>254</v>
      </c>
      <c r="E169" s="522">
        <v>171.5</v>
      </c>
      <c r="F169" s="471"/>
      <c r="G169" s="466"/>
      <c r="H169" s="466"/>
      <c r="I169" s="466"/>
      <c r="J169" s="466"/>
      <c r="K169" s="466"/>
      <c r="L169" s="466">
        <f t="shared" si="53"/>
        <v>0</v>
      </c>
      <c r="M169" s="466">
        <f t="shared" si="54"/>
        <v>0</v>
      </c>
      <c r="N169" s="466">
        <f t="shared" si="55"/>
        <v>0</v>
      </c>
      <c r="O169" s="466">
        <f t="shared" si="56"/>
        <v>0</v>
      </c>
      <c r="P169" s="466">
        <f t="shared" si="57"/>
        <v>0</v>
      </c>
      <c r="Q169" s="10"/>
    </row>
    <row r="170" spans="1:17" ht="28.8">
      <c r="A170" s="467" t="s">
        <v>544</v>
      </c>
      <c r="B170" s="462" t="s">
        <v>545</v>
      </c>
      <c r="C170" s="210" t="s">
        <v>546</v>
      </c>
      <c r="D170" s="469" t="s">
        <v>178</v>
      </c>
      <c r="E170" s="209">
        <v>22.57</v>
      </c>
      <c r="F170" s="471"/>
      <c r="G170" s="466"/>
      <c r="H170" s="466"/>
      <c r="I170" s="466"/>
      <c r="J170" s="466"/>
      <c r="K170" s="466"/>
      <c r="L170" s="466">
        <f t="shared" si="53"/>
        <v>0</v>
      </c>
      <c r="M170" s="466">
        <f t="shared" si="54"/>
        <v>0</v>
      </c>
      <c r="N170" s="466">
        <f t="shared" si="55"/>
        <v>0</v>
      </c>
      <c r="O170" s="466">
        <f t="shared" si="56"/>
        <v>0</v>
      </c>
      <c r="P170" s="466">
        <f t="shared" si="57"/>
        <v>0</v>
      </c>
      <c r="Q170" s="10"/>
    </row>
    <row r="171" spans="1:17">
      <c r="A171" s="461" t="s">
        <v>547</v>
      </c>
      <c r="B171" s="462"/>
      <c r="C171" s="206" t="s">
        <v>548</v>
      </c>
      <c r="D171" s="469"/>
      <c r="E171" s="209"/>
      <c r="F171" s="519"/>
      <c r="G171" s="202"/>
      <c r="H171" s="466"/>
      <c r="I171" s="207"/>
      <c r="J171" s="207"/>
      <c r="K171" s="466"/>
      <c r="L171" s="466"/>
      <c r="M171" s="466"/>
      <c r="N171" s="466"/>
      <c r="O171" s="466"/>
      <c r="P171" s="466"/>
      <c r="Q171" s="10"/>
    </row>
    <row r="172" spans="1:17">
      <c r="A172" s="467" t="s">
        <v>549</v>
      </c>
      <c r="B172" s="462"/>
      <c r="C172" s="546" t="s">
        <v>550</v>
      </c>
      <c r="D172" s="547"/>
      <c r="E172" s="548"/>
      <c r="F172" s="471"/>
      <c r="G172" s="202"/>
      <c r="H172" s="207"/>
      <c r="I172" s="207"/>
      <c r="J172" s="207"/>
      <c r="K172" s="207"/>
      <c r="L172" s="207">
        <f t="shared" ref="L172:L185" si="58">ROUND(F172*E172,2)</f>
        <v>0</v>
      </c>
      <c r="M172" s="207">
        <f t="shared" ref="M172:M185" si="59">ROUND(H172*E172,2)</f>
        <v>0</v>
      </c>
      <c r="N172" s="207">
        <f t="shared" ref="N172:N185" si="60">ROUND(I172*E172,2)</f>
        <v>0</v>
      </c>
      <c r="O172" s="207">
        <f t="shared" ref="O172:O185" si="61">ROUND(J172*E172,2)</f>
        <v>0</v>
      </c>
      <c r="P172" s="207">
        <f t="shared" ref="P172:P185" si="62">ROUND(O172+N172+M172,2)</f>
        <v>0</v>
      </c>
      <c r="Q172" s="10"/>
    </row>
    <row r="173" spans="1:17">
      <c r="A173" s="467" t="s">
        <v>551</v>
      </c>
      <c r="B173" s="462" t="s">
        <v>552</v>
      </c>
      <c r="C173" s="474" t="s">
        <v>553</v>
      </c>
      <c r="D173" s="469" t="s">
        <v>178</v>
      </c>
      <c r="E173" s="549">
        <v>24.32</v>
      </c>
      <c r="F173" s="471"/>
      <c r="G173" s="202"/>
      <c r="H173" s="466"/>
      <c r="I173" s="207"/>
      <c r="J173" s="207"/>
      <c r="K173" s="207">
        <f t="shared" ref="K173:K185" si="63">ROUND(J173+I173+H173,2)</f>
        <v>0</v>
      </c>
      <c r="L173" s="207">
        <f t="shared" si="58"/>
        <v>0</v>
      </c>
      <c r="M173" s="207">
        <f t="shared" si="59"/>
        <v>0</v>
      </c>
      <c r="N173" s="207">
        <f t="shared" si="60"/>
        <v>0</v>
      </c>
      <c r="O173" s="207">
        <f t="shared" si="61"/>
        <v>0</v>
      </c>
      <c r="P173" s="207">
        <f t="shared" si="62"/>
        <v>0</v>
      </c>
      <c r="Q173" s="10"/>
    </row>
    <row r="174" spans="1:17">
      <c r="A174" s="467" t="s">
        <v>554</v>
      </c>
      <c r="B174" s="462" t="s">
        <v>555</v>
      </c>
      <c r="C174" s="474" t="s">
        <v>556</v>
      </c>
      <c r="D174" s="469" t="s">
        <v>178</v>
      </c>
      <c r="E174" s="549">
        <v>10</v>
      </c>
      <c r="F174" s="471"/>
      <c r="G174" s="202"/>
      <c r="H174" s="466"/>
      <c r="I174" s="207"/>
      <c r="J174" s="207"/>
      <c r="K174" s="207">
        <f t="shared" si="63"/>
        <v>0</v>
      </c>
      <c r="L174" s="207">
        <f t="shared" si="58"/>
        <v>0</v>
      </c>
      <c r="M174" s="207">
        <f t="shared" si="59"/>
        <v>0</v>
      </c>
      <c r="N174" s="207">
        <f t="shared" si="60"/>
        <v>0</v>
      </c>
      <c r="O174" s="207">
        <f t="shared" si="61"/>
        <v>0</v>
      </c>
      <c r="P174" s="207">
        <f t="shared" si="62"/>
        <v>0</v>
      </c>
      <c r="Q174" s="10"/>
    </row>
    <row r="175" spans="1:17" ht="41.25" customHeight="1">
      <c r="A175" s="467" t="s">
        <v>557</v>
      </c>
      <c r="B175" s="462" t="s">
        <v>552</v>
      </c>
      <c r="C175" s="479" t="s">
        <v>558</v>
      </c>
      <c r="D175" s="469" t="s">
        <v>178</v>
      </c>
      <c r="E175" s="549">
        <v>22.1</v>
      </c>
      <c r="F175" s="471"/>
      <c r="G175" s="202"/>
      <c r="H175" s="466"/>
      <c r="I175" s="207"/>
      <c r="J175" s="207"/>
      <c r="K175" s="207">
        <f t="shared" si="63"/>
        <v>0</v>
      </c>
      <c r="L175" s="207">
        <f t="shared" si="58"/>
        <v>0</v>
      </c>
      <c r="M175" s="207">
        <f t="shared" si="59"/>
        <v>0</v>
      </c>
      <c r="N175" s="207">
        <f t="shared" si="60"/>
        <v>0</v>
      </c>
      <c r="O175" s="207">
        <f t="shared" si="61"/>
        <v>0</v>
      </c>
      <c r="P175" s="207">
        <f t="shared" si="62"/>
        <v>0</v>
      </c>
      <c r="Q175" s="10"/>
    </row>
    <row r="176" spans="1:17" ht="28.8">
      <c r="A176" s="467" t="s">
        <v>559</v>
      </c>
      <c r="B176" s="462" t="s">
        <v>103</v>
      </c>
      <c r="C176" s="480" t="s">
        <v>560</v>
      </c>
      <c r="D176" s="469" t="s">
        <v>178</v>
      </c>
      <c r="E176" s="549">
        <v>12.22</v>
      </c>
      <c r="F176" s="471"/>
      <c r="G176" s="202"/>
      <c r="H176" s="466"/>
      <c r="I176" s="207"/>
      <c r="J176" s="207"/>
      <c r="K176" s="207">
        <f t="shared" si="63"/>
        <v>0</v>
      </c>
      <c r="L176" s="207">
        <f t="shared" si="58"/>
        <v>0</v>
      </c>
      <c r="M176" s="207">
        <f t="shared" si="59"/>
        <v>0</v>
      </c>
      <c r="N176" s="207">
        <f t="shared" si="60"/>
        <v>0</v>
      </c>
      <c r="O176" s="207">
        <f t="shared" si="61"/>
        <v>0</v>
      </c>
      <c r="P176" s="207">
        <f t="shared" si="62"/>
        <v>0</v>
      </c>
      <c r="Q176" s="10"/>
    </row>
    <row r="177" spans="1:17" ht="28.8">
      <c r="A177" s="467" t="s">
        <v>561</v>
      </c>
      <c r="B177" s="462" t="s">
        <v>103</v>
      </c>
      <c r="C177" s="479" t="s">
        <v>562</v>
      </c>
      <c r="D177" s="469" t="s">
        <v>178</v>
      </c>
      <c r="E177" s="522">
        <v>1.42</v>
      </c>
      <c r="F177" s="471"/>
      <c r="G177" s="202"/>
      <c r="H177" s="466"/>
      <c r="I177" s="207"/>
      <c r="J177" s="207"/>
      <c r="K177" s="207">
        <f t="shared" si="63"/>
        <v>0</v>
      </c>
      <c r="L177" s="207">
        <f t="shared" si="58"/>
        <v>0</v>
      </c>
      <c r="M177" s="207">
        <f t="shared" si="59"/>
        <v>0</v>
      </c>
      <c r="N177" s="207">
        <f t="shared" si="60"/>
        <v>0</v>
      </c>
      <c r="O177" s="207">
        <f t="shared" si="61"/>
        <v>0</v>
      </c>
      <c r="P177" s="207">
        <f t="shared" si="62"/>
        <v>0</v>
      </c>
      <c r="Q177" s="10"/>
    </row>
    <row r="178" spans="1:17" ht="28.8">
      <c r="A178" s="467" t="s">
        <v>563</v>
      </c>
      <c r="B178" s="462" t="s">
        <v>540</v>
      </c>
      <c r="C178" s="479" t="s">
        <v>249</v>
      </c>
      <c r="D178" s="463" t="s">
        <v>171</v>
      </c>
      <c r="E178" s="522">
        <v>21.29</v>
      </c>
      <c r="F178" s="471"/>
      <c r="G178" s="202"/>
      <c r="H178" s="466"/>
      <c r="I178" s="466"/>
      <c r="J178" s="466"/>
      <c r="K178" s="466">
        <f t="shared" si="63"/>
        <v>0</v>
      </c>
      <c r="L178" s="466">
        <f t="shared" si="58"/>
        <v>0</v>
      </c>
      <c r="M178" s="466">
        <f t="shared" si="59"/>
        <v>0</v>
      </c>
      <c r="N178" s="466">
        <f t="shared" si="60"/>
        <v>0</v>
      </c>
      <c r="O178" s="466">
        <f t="shared" si="61"/>
        <v>0</v>
      </c>
      <c r="P178" s="466">
        <f t="shared" si="62"/>
        <v>0</v>
      </c>
      <c r="Q178" s="10"/>
    </row>
    <row r="179" spans="1:17" ht="28.8">
      <c r="A179" s="467" t="s">
        <v>564</v>
      </c>
      <c r="B179" s="462" t="s">
        <v>543</v>
      </c>
      <c r="C179" s="479" t="s">
        <v>534</v>
      </c>
      <c r="D179" s="463" t="s">
        <v>254</v>
      </c>
      <c r="E179" s="522">
        <v>552.54999999999995</v>
      </c>
      <c r="F179" s="471"/>
      <c r="G179" s="202"/>
      <c r="H179" s="466"/>
      <c r="I179" s="466"/>
      <c r="J179" s="466"/>
      <c r="K179" s="466">
        <f t="shared" si="63"/>
        <v>0</v>
      </c>
      <c r="L179" s="466">
        <f t="shared" si="58"/>
        <v>0</v>
      </c>
      <c r="M179" s="466">
        <f t="shared" si="59"/>
        <v>0</v>
      </c>
      <c r="N179" s="466">
        <f t="shared" si="60"/>
        <v>0</v>
      </c>
      <c r="O179" s="466">
        <f t="shared" si="61"/>
        <v>0</v>
      </c>
      <c r="P179" s="466">
        <f t="shared" si="62"/>
        <v>0</v>
      </c>
      <c r="Q179" s="10"/>
    </row>
    <row r="180" spans="1:17" ht="28.8">
      <c r="A180" s="467" t="s">
        <v>565</v>
      </c>
      <c r="B180" s="462" t="s">
        <v>545</v>
      </c>
      <c r="C180" s="480" t="s">
        <v>566</v>
      </c>
      <c r="D180" s="469" t="s">
        <v>178</v>
      </c>
      <c r="E180" s="478">
        <v>7.31</v>
      </c>
      <c r="F180" s="478"/>
      <c r="G180" s="202"/>
      <c r="H180" s="466"/>
      <c r="I180" s="466"/>
      <c r="J180" s="471"/>
      <c r="K180" s="466">
        <f t="shared" si="63"/>
        <v>0</v>
      </c>
      <c r="L180" s="466">
        <f t="shared" si="58"/>
        <v>0</v>
      </c>
      <c r="M180" s="466">
        <f t="shared" si="59"/>
        <v>0</v>
      </c>
      <c r="N180" s="466">
        <f t="shared" si="60"/>
        <v>0</v>
      </c>
      <c r="O180" s="466">
        <f t="shared" si="61"/>
        <v>0</v>
      </c>
      <c r="P180" s="466">
        <f t="shared" si="62"/>
        <v>0</v>
      </c>
      <c r="Q180" s="10"/>
    </row>
    <row r="181" spans="1:17" ht="28.8">
      <c r="A181" s="467" t="s">
        <v>567</v>
      </c>
      <c r="B181" s="462" t="s">
        <v>545</v>
      </c>
      <c r="C181" s="479" t="s">
        <v>568</v>
      </c>
      <c r="D181" s="463" t="s">
        <v>109</v>
      </c>
      <c r="E181" s="522">
        <v>8.82</v>
      </c>
      <c r="F181" s="471"/>
      <c r="G181" s="202"/>
      <c r="H181" s="466"/>
      <c r="I181" s="466"/>
      <c r="J181" s="483"/>
      <c r="K181" s="207">
        <f t="shared" si="63"/>
        <v>0</v>
      </c>
      <c r="L181" s="207">
        <f t="shared" si="58"/>
        <v>0</v>
      </c>
      <c r="M181" s="207">
        <f t="shared" si="59"/>
        <v>0</v>
      </c>
      <c r="N181" s="207">
        <f t="shared" si="60"/>
        <v>0</v>
      </c>
      <c r="O181" s="207">
        <f t="shared" si="61"/>
        <v>0</v>
      </c>
      <c r="P181" s="207">
        <f t="shared" si="62"/>
        <v>0</v>
      </c>
      <c r="Q181" s="10"/>
    </row>
    <row r="182" spans="1:17" ht="28.8">
      <c r="A182" s="467" t="s">
        <v>569</v>
      </c>
      <c r="B182" s="462" t="s">
        <v>570</v>
      </c>
      <c r="C182" s="550" t="s">
        <v>571</v>
      </c>
      <c r="D182" s="462" t="s">
        <v>171</v>
      </c>
      <c r="E182" s="551">
        <v>13.27</v>
      </c>
      <c r="F182" s="471"/>
      <c r="G182" s="202"/>
      <c r="H182" s="466"/>
      <c r="I182" s="464"/>
      <c r="J182" s="464"/>
      <c r="K182" s="207">
        <f t="shared" si="63"/>
        <v>0</v>
      </c>
      <c r="L182" s="207">
        <f t="shared" si="58"/>
        <v>0</v>
      </c>
      <c r="M182" s="207">
        <f t="shared" si="59"/>
        <v>0</v>
      </c>
      <c r="N182" s="207">
        <f t="shared" si="60"/>
        <v>0</v>
      </c>
      <c r="O182" s="207">
        <f t="shared" si="61"/>
        <v>0</v>
      </c>
      <c r="P182" s="207">
        <f t="shared" si="62"/>
        <v>0</v>
      </c>
      <c r="Q182" s="10"/>
    </row>
    <row r="183" spans="1:17" ht="28.8">
      <c r="A183" s="467" t="s">
        <v>572</v>
      </c>
      <c r="B183" s="462" t="s">
        <v>545</v>
      </c>
      <c r="C183" s="480" t="s">
        <v>573</v>
      </c>
      <c r="D183" s="462" t="s">
        <v>254</v>
      </c>
      <c r="E183" s="522">
        <v>20.76</v>
      </c>
      <c r="F183" s="471"/>
      <c r="G183" s="202"/>
      <c r="H183" s="466"/>
      <c r="I183" s="204"/>
      <c r="J183" s="204"/>
      <c r="K183" s="207">
        <f t="shared" si="63"/>
        <v>0</v>
      </c>
      <c r="L183" s="207">
        <f t="shared" si="58"/>
        <v>0</v>
      </c>
      <c r="M183" s="207">
        <f t="shared" si="59"/>
        <v>0</v>
      </c>
      <c r="N183" s="207">
        <f t="shared" si="60"/>
        <v>0</v>
      </c>
      <c r="O183" s="207">
        <f t="shared" si="61"/>
        <v>0</v>
      </c>
      <c r="P183" s="207">
        <f t="shared" si="62"/>
        <v>0</v>
      </c>
      <c r="Q183" s="10"/>
    </row>
    <row r="184" spans="1:17" ht="43.2">
      <c r="A184" s="467" t="s">
        <v>574</v>
      </c>
      <c r="B184" s="462" t="s">
        <v>393</v>
      </c>
      <c r="C184" s="486" t="s">
        <v>511</v>
      </c>
      <c r="D184" s="543" t="s">
        <v>254</v>
      </c>
      <c r="E184" s="478">
        <v>3889</v>
      </c>
      <c r="F184" s="471"/>
      <c r="G184" s="202"/>
      <c r="H184" s="466"/>
      <c r="I184" s="466"/>
      <c r="J184" s="466"/>
      <c r="K184" s="466">
        <f t="shared" si="63"/>
        <v>0</v>
      </c>
      <c r="L184" s="466">
        <f t="shared" si="58"/>
        <v>0</v>
      </c>
      <c r="M184" s="466">
        <f t="shared" si="59"/>
        <v>0</v>
      </c>
      <c r="N184" s="466">
        <f t="shared" si="60"/>
        <v>0</v>
      </c>
      <c r="O184" s="466">
        <f t="shared" si="61"/>
        <v>0</v>
      </c>
      <c r="P184" s="466">
        <f t="shared" si="62"/>
        <v>0</v>
      </c>
    </row>
    <row r="185" spans="1:17">
      <c r="A185" s="467" t="s">
        <v>575</v>
      </c>
      <c r="B185" s="462" t="s">
        <v>513</v>
      </c>
      <c r="C185" s="480" t="s">
        <v>514</v>
      </c>
      <c r="D185" s="463" t="s">
        <v>114</v>
      </c>
      <c r="E185" s="548">
        <v>1</v>
      </c>
      <c r="F185" s="471"/>
      <c r="G185" s="202"/>
      <c r="H185" s="466"/>
      <c r="I185" s="207"/>
      <c r="J185" s="207"/>
      <c r="K185" s="207">
        <f t="shared" si="63"/>
        <v>0</v>
      </c>
      <c r="L185" s="207">
        <f t="shared" si="58"/>
        <v>0</v>
      </c>
      <c r="M185" s="207">
        <f t="shared" si="59"/>
        <v>0</v>
      </c>
      <c r="N185" s="207">
        <f t="shared" si="60"/>
        <v>0</v>
      </c>
      <c r="O185" s="207">
        <f t="shared" si="61"/>
        <v>0</v>
      </c>
      <c r="P185" s="207">
        <f t="shared" si="62"/>
        <v>0</v>
      </c>
      <c r="Q185" s="10"/>
    </row>
    <row r="186" spans="1:17">
      <c r="A186" s="461" t="s">
        <v>576</v>
      </c>
      <c r="B186" s="462"/>
      <c r="C186" s="206" t="s">
        <v>577</v>
      </c>
      <c r="D186" s="463"/>
      <c r="E186" s="548"/>
      <c r="F186" s="471"/>
      <c r="G186" s="202"/>
      <c r="H186" s="466"/>
      <c r="I186" s="207"/>
      <c r="J186" s="207"/>
      <c r="K186" s="207"/>
      <c r="L186" s="207"/>
      <c r="M186" s="207"/>
      <c r="N186" s="207"/>
      <c r="O186" s="207"/>
      <c r="P186" s="207"/>
      <c r="Q186" s="10"/>
    </row>
    <row r="187" spans="1:17" ht="43.2">
      <c r="A187" s="467" t="s">
        <v>578</v>
      </c>
      <c r="B187" s="462" t="s">
        <v>579</v>
      </c>
      <c r="C187" s="552" t="s">
        <v>580</v>
      </c>
      <c r="D187" s="469" t="s">
        <v>114</v>
      </c>
      <c r="E187" s="551">
        <v>1</v>
      </c>
      <c r="F187" s="471"/>
      <c r="G187" s="202"/>
      <c r="H187" s="466"/>
      <c r="I187" s="464"/>
      <c r="J187" s="464"/>
      <c r="K187" s="207">
        <f t="shared" ref="K187:K194" si="64">ROUND(J187+I187+H187,2)</f>
        <v>0</v>
      </c>
      <c r="L187" s="207">
        <f t="shared" ref="L187:L194" si="65">ROUND(F187*E187,2)</f>
        <v>0</v>
      </c>
      <c r="M187" s="207">
        <f t="shared" ref="M187:M194" si="66">ROUND(H187*E187,2)</f>
        <v>0</v>
      </c>
      <c r="N187" s="207">
        <f t="shared" ref="N187:N194" si="67">ROUND(I187*E187,2)</f>
        <v>0</v>
      </c>
      <c r="O187" s="207">
        <f t="shared" ref="O187:O194" si="68">ROUND(J187*E187,2)</f>
        <v>0</v>
      </c>
      <c r="P187" s="207">
        <f t="shared" ref="P187:P194" si="69">ROUND(O187+N187+M187,2)</f>
        <v>0</v>
      </c>
      <c r="Q187" s="10"/>
    </row>
    <row r="188" spans="1:17">
      <c r="A188" s="461" t="s">
        <v>581</v>
      </c>
      <c r="B188" s="462"/>
      <c r="C188" s="211" t="s">
        <v>582</v>
      </c>
      <c r="D188" s="212"/>
      <c r="E188" s="209"/>
      <c r="F188" s="471"/>
      <c r="G188" s="202"/>
      <c r="H188" s="207"/>
      <c r="I188" s="207"/>
      <c r="J188" s="207"/>
      <c r="K188" s="207">
        <f t="shared" si="64"/>
        <v>0</v>
      </c>
      <c r="L188" s="207">
        <f t="shared" si="65"/>
        <v>0</v>
      </c>
      <c r="M188" s="207">
        <f t="shared" si="66"/>
        <v>0</v>
      </c>
      <c r="N188" s="207">
        <f t="shared" si="67"/>
        <v>0</v>
      </c>
      <c r="O188" s="207">
        <f t="shared" si="68"/>
        <v>0</v>
      </c>
      <c r="P188" s="207">
        <f t="shared" si="69"/>
        <v>0</v>
      </c>
      <c r="Q188" s="10"/>
    </row>
    <row r="189" spans="1:17">
      <c r="A189" s="467" t="s">
        <v>583</v>
      </c>
      <c r="B189" s="462"/>
      <c r="C189" s="213" t="s">
        <v>584</v>
      </c>
      <c r="D189" s="212"/>
      <c r="E189" s="209"/>
      <c r="F189" s="471"/>
      <c r="G189" s="202"/>
      <c r="H189" s="207"/>
      <c r="I189" s="207"/>
      <c r="J189" s="207"/>
      <c r="K189" s="207">
        <f t="shared" si="64"/>
        <v>0</v>
      </c>
      <c r="L189" s="207">
        <f t="shared" si="65"/>
        <v>0</v>
      </c>
      <c r="M189" s="207">
        <f t="shared" si="66"/>
        <v>0</v>
      </c>
      <c r="N189" s="207">
        <f t="shared" si="67"/>
        <v>0</v>
      </c>
      <c r="O189" s="207">
        <f t="shared" si="68"/>
        <v>0</v>
      </c>
      <c r="P189" s="207">
        <f t="shared" si="69"/>
        <v>0</v>
      </c>
      <c r="Q189" s="10"/>
    </row>
    <row r="190" spans="1:17" ht="28.8">
      <c r="A190" s="467" t="s">
        <v>585</v>
      </c>
      <c r="B190" s="462" t="s">
        <v>540</v>
      </c>
      <c r="C190" s="479" t="s">
        <v>249</v>
      </c>
      <c r="D190" s="509" t="s">
        <v>171</v>
      </c>
      <c r="E190" s="522">
        <v>1.25</v>
      </c>
      <c r="F190" s="471"/>
      <c r="G190" s="466"/>
      <c r="H190" s="466"/>
      <c r="I190" s="466"/>
      <c r="J190" s="466"/>
      <c r="K190" s="466">
        <f t="shared" si="64"/>
        <v>0</v>
      </c>
      <c r="L190" s="466">
        <f t="shared" si="65"/>
        <v>0</v>
      </c>
      <c r="M190" s="466">
        <f t="shared" si="66"/>
        <v>0</v>
      </c>
      <c r="N190" s="466">
        <f t="shared" si="67"/>
        <v>0</v>
      </c>
      <c r="O190" s="466">
        <f t="shared" si="68"/>
        <v>0</v>
      </c>
      <c r="P190" s="466">
        <f t="shared" si="69"/>
        <v>0</v>
      </c>
      <c r="Q190" s="10"/>
    </row>
    <row r="191" spans="1:17" ht="28.8">
      <c r="A191" s="467" t="s">
        <v>586</v>
      </c>
      <c r="B191" s="462" t="s">
        <v>545</v>
      </c>
      <c r="C191" s="210" t="s">
        <v>587</v>
      </c>
      <c r="D191" s="469" t="s">
        <v>178</v>
      </c>
      <c r="E191" s="209">
        <v>0.32</v>
      </c>
      <c r="F191" s="478"/>
      <c r="G191" s="466"/>
      <c r="H191" s="466"/>
      <c r="I191" s="466"/>
      <c r="J191" s="471"/>
      <c r="K191" s="466">
        <f t="shared" si="64"/>
        <v>0</v>
      </c>
      <c r="L191" s="466">
        <f t="shared" si="65"/>
        <v>0</v>
      </c>
      <c r="M191" s="466">
        <f t="shared" si="66"/>
        <v>0</v>
      </c>
      <c r="N191" s="466">
        <f t="shared" si="67"/>
        <v>0</v>
      </c>
      <c r="O191" s="466">
        <f t="shared" si="68"/>
        <v>0</v>
      </c>
      <c r="P191" s="466">
        <f t="shared" si="69"/>
        <v>0</v>
      </c>
      <c r="Q191" s="10"/>
    </row>
    <row r="192" spans="1:17">
      <c r="A192" s="467" t="s">
        <v>588</v>
      </c>
      <c r="B192" s="462"/>
      <c r="C192" s="214" t="s">
        <v>589</v>
      </c>
      <c r="D192" s="215"/>
      <c r="E192" s="216"/>
      <c r="F192" s="471"/>
      <c r="G192" s="202"/>
      <c r="H192" s="207"/>
      <c r="I192" s="207"/>
      <c r="J192" s="207"/>
      <c r="K192" s="207">
        <f t="shared" si="64"/>
        <v>0</v>
      </c>
      <c r="L192" s="207">
        <f t="shared" si="65"/>
        <v>0</v>
      </c>
      <c r="M192" s="207">
        <f t="shared" si="66"/>
        <v>0</v>
      </c>
      <c r="N192" s="207">
        <f t="shared" si="67"/>
        <v>0</v>
      </c>
      <c r="O192" s="207">
        <f t="shared" si="68"/>
        <v>0</v>
      </c>
      <c r="P192" s="207">
        <f t="shared" si="69"/>
        <v>0</v>
      </c>
      <c r="Q192" s="10"/>
    </row>
    <row r="193" spans="1:17" ht="43.2">
      <c r="A193" s="467" t="s">
        <v>590</v>
      </c>
      <c r="B193" s="462" t="s">
        <v>393</v>
      </c>
      <c r="C193" s="486" t="s">
        <v>591</v>
      </c>
      <c r="D193" s="543" t="s">
        <v>254</v>
      </c>
      <c r="E193" s="478">
        <v>3684</v>
      </c>
      <c r="F193" s="471"/>
      <c r="G193" s="466"/>
      <c r="H193" s="466"/>
      <c r="I193" s="466"/>
      <c r="J193" s="466"/>
      <c r="K193" s="466">
        <f t="shared" si="64"/>
        <v>0</v>
      </c>
      <c r="L193" s="466">
        <f t="shared" si="65"/>
        <v>0</v>
      </c>
      <c r="M193" s="466">
        <f t="shared" si="66"/>
        <v>0</v>
      </c>
      <c r="N193" s="466">
        <f t="shared" si="67"/>
        <v>0</v>
      </c>
      <c r="O193" s="466">
        <f t="shared" si="68"/>
        <v>0</v>
      </c>
      <c r="P193" s="466">
        <f t="shared" si="69"/>
        <v>0</v>
      </c>
    </row>
    <row r="194" spans="1:17">
      <c r="A194" s="467" t="s">
        <v>592</v>
      </c>
      <c r="B194" s="462" t="s">
        <v>513</v>
      </c>
      <c r="C194" s="210" t="s">
        <v>514</v>
      </c>
      <c r="D194" s="509" t="s">
        <v>114</v>
      </c>
      <c r="E194" s="548">
        <v>1</v>
      </c>
      <c r="F194" s="471"/>
      <c r="G194" s="202"/>
      <c r="H194" s="207"/>
      <c r="I194" s="207"/>
      <c r="J194" s="207"/>
      <c r="K194" s="207">
        <f t="shared" si="64"/>
        <v>0</v>
      </c>
      <c r="L194" s="207">
        <f t="shared" si="65"/>
        <v>0</v>
      </c>
      <c r="M194" s="207">
        <f t="shared" si="66"/>
        <v>0</v>
      </c>
      <c r="N194" s="207">
        <f t="shared" si="67"/>
        <v>0</v>
      </c>
      <c r="O194" s="207">
        <f t="shared" si="68"/>
        <v>0</v>
      </c>
      <c r="P194" s="207">
        <f t="shared" si="69"/>
        <v>0</v>
      </c>
      <c r="Q194" s="10"/>
    </row>
    <row r="195" spans="1:17">
      <c r="A195" s="467" t="s">
        <v>593</v>
      </c>
      <c r="B195" s="462"/>
      <c r="C195" s="214" t="s">
        <v>594</v>
      </c>
      <c r="D195" s="509"/>
      <c r="E195" s="548"/>
      <c r="F195" s="471"/>
      <c r="G195" s="202"/>
      <c r="H195" s="207"/>
      <c r="I195" s="207"/>
      <c r="J195" s="207"/>
      <c r="K195" s="207"/>
      <c r="L195" s="207"/>
      <c r="M195" s="207"/>
      <c r="N195" s="207"/>
      <c r="O195" s="207"/>
      <c r="P195" s="207"/>
      <c r="Q195" s="10"/>
    </row>
    <row r="196" spans="1:17" ht="28.8">
      <c r="A196" s="467" t="s">
        <v>595</v>
      </c>
      <c r="B196" s="462" t="s">
        <v>540</v>
      </c>
      <c r="C196" s="479" t="s">
        <v>249</v>
      </c>
      <c r="D196" s="509" t="s">
        <v>171</v>
      </c>
      <c r="E196" s="522">
        <v>4.9000000000000004</v>
      </c>
      <c r="F196" s="471"/>
      <c r="G196" s="466"/>
      <c r="H196" s="466"/>
      <c r="I196" s="466"/>
      <c r="J196" s="466"/>
      <c r="K196" s="466">
        <f t="shared" ref="K196:K217" si="70">ROUND(J196+I196+H196,2)</f>
        <v>0</v>
      </c>
      <c r="L196" s="466">
        <f t="shared" ref="L196:L217" si="71">ROUND(F196*E196,2)</f>
        <v>0</v>
      </c>
      <c r="M196" s="466">
        <f t="shared" ref="M196:M217" si="72">ROUND(H196*E196,2)</f>
        <v>0</v>
      </c>
      <c r="N196" s="466">
        <f t="shared" ref="N196:N217" si="73">ROUND(I196*E196,2)</f>
        <v>0</v>
      </c>
      <c r="O196" s="466">
        <f t="shared" ref="O196:O217" si="74">ROUND(J196*E196,2)</f>
        <v>0</v>
      </c>
      <c r="P196" s="466">
        <f t="shared" ref="P196:P217" si="75">ROUND(O196+N196+M196,2)</f>
        <v>0</v>
      </c>
      <c r="Q196" s="10"/>
    </row>
    <row r="197" spans="1:17" ht="28.8">
      <c r="A197" s="467" t="s">
        <v>596</v>
      </c>
      <c r="B197" s="462" t="s">
        <v>543</v>
      </c>
      <c r="C197" s="479" t="s">
        <v>597</v>
      </c>
      <c r="D197" s="509" t="s">
        <v>254</v>
      </c>
      <c r="E197" s="522">
        <v>274.13</v>
      </c>
      <c r="F197" s="471"/>
      <c r="G197" s="466"/>
      <c r="H197" s="466"/>
      <c r="I197" s="466"/>
      <c r="J197" s="466"/>
      <c r="K197" s="466">
        <f t="shared" si="70"/>
        <v>0</v>
      </c>
      <c r="L197" s="466">
        <f t="shared" si="71"/>
        <v>0</v>
      </c>
      <c r="M197" s="466">
        <f t="shared" si="72"/>
        <v>0</v>
      </c>
      <c r="N197" s="466">
        <f t="shared" si="73"/>
        <v>0</v>
      </c>
      <c r="O197" s="466">
        <f t="shared" si="74"/>
        <v>0</v>
      </c>
      <c r="P197" s="466">
        <f t="shared" si="75"/>
        <v>0</v>
      </c>
      <c r="Q197" s="10"/>
    </row>
    <row r="198" spans="1:17" ht="28.8">
      <c r="A198" s="467" t="s">
        <v>598</v>
      </c>
      <c r="B198" s="462" t="s">
        <v>545</v>
      </c>
      <c r="C198" s="210" t="s">
        <v>599</v>
      </c>
      <c r="D198" s="469" t="s">
        <v>178</v>
      </c>
      <c r="E198" s="209">
        <v>2.46</v>
      </c>
      <c r="F198" s="471"/>
      <c r="G198" s="202"/>
      <c r="H198" s="207"/>
      <c r="I198" s="207"/>
      <c r="J198" s="207"/>
      <c r="K198" s="207">
        <f t="shared" si="70"/>
        <v>0</v>
      </c>
      <c r="L198" s="207">
        <f t="shared" si="71"/>
        <v>0</v>
      </c>
      <c r="M198" s="207">
        <f t="shared" si="72"/>
        <v>0</v>
      </c>
      <c r="N198" s="207">
        <f t="shared" si="73"/>
        <v>0</v>
      </c>
      <c r="O198" s="207">
        <f t="shared" si="74"/>
        <v>0</v>
      </c>
      <c r="P198" s="207">
        <f t="shared" si="75"/>
        <v>0</v>
      </c>
      <c r="Q198" s="10"/>
    </row>
    <row r="199" spans="1:17" ht="43.2">
      <c r="A199" s="467" t="s">
        <v>600</v>
      </c>
      <c r="B199" s="462" t="s">
        <v>545</v>
      </c>
      <c r="C199" s="217" t="s">
        <v>601</v>
      </c>
      <c r="D199" s="215" t="s">
        <v>109</v>
      </c>
      <c r="E199" s="216">
        <v>8</v>
      </c>
      <c r="F199" s="471"/>
      <c r="G199" s="466"/>
      <c r="H199" s="466"/>
      <c r="I199" s="466"/>
      <c r="J199" s="466"/>
      <c r="K199" s="466">
        <f t="shared" si="70"/>
        <v>0</v>
      </c>
      <c r="L199" s="466">
        <f t="shared" si="71"/>
        <v>0</v>
      </c>
      <c r="M199" s="466">
        <f t="shared" si="72"/>
        <v>0</v>
      </c>
      <c r="N199" s="466">
        <f t="shared" si="73"/>
        <v>0</v>
      </c>
      <c r="O199" s="466">
        <f t="shared" si="74"/>
        <v>0</v>
      </c>
      <c r="P199" s="466">
        <f t="shared" si="75"/>
        <v>0</v>
      </c>
      <c r="Q199" s="10"/>
    </row>
    <row r="200" spans="1:17" ht="43.2">
      <c r="A200" s="467" t="s">
        <v>602</v>
      </c>
      <c r="B200" s="462" t="s">
        <v>545</v>
      </c>
      <c r="C200" s="217" t="s">
        <v>603</v>
      </c>
      <c r="D200" s="215" t="s">
        <v>109</v>
      </c>
      <c r="E200" s="216">
        <v>14.4</v>
      </c>
      <c r="F200" s="471"/>
      <c r="G200" s="466"/>
      <c r="H200" s="466"/>
      <c r="I200" s="466"/>
      <c r="J200" s="466"/>
      <c r="K200" s="466">
        <f t="shared" si="70"/>
        <v>0</v>
      </c>
      <c r="L200" s="466">
        <f t="shared" si="71"/>
        <v>0</v>
      </c>
      <c r="M200" s="466">
        <f t="shared" si="72"/>
        <v>0</v>
      </c>
      <c r="N200" s="466">
        <f t="shared" si="73"/>
        <v>0</v>
      </c>
      <c r="O200" s="466">
        <f t="shared" si="74"/>
        <v>0</v>
      </c>
      <c r="P200" s="466">
        <f t="shared" si="75"/>
        <v>0</v>
      </c>
      <c r="Q200" s="10"/>
    </row>
    <row r="201" spans="1:17" ht="43.2">
      <c r="A201" s="467" t="s">
        <v>604</v>
      </c>
      <c r="B201" s="462" t="s">
        <v>545</v>
      </c>
      <c r="C201" s="217" t="s">
        <v>605</v>
      </c>
      <c r="D201" s="215" t="s">
        <v>109</v>
      </c>
      <c r="E201" s="216">
        <v>22.4</v>
      </c>
      <c r="F201" s="471"/>
      <c r="G201" s="466"/>
      <c r="H201" s="466"/>
      <c r="I201" s="466"/>
      <c r="J201" s="466"/>
      <c r="K201" s="466">
        <f t="shared" si="70"/>
        <v>0</v>
      </c>
      <c r="L201" s="466">
        <f t="shared" si="71"/>
        <v>0</v>
      </c>
      <c r="M201" s="466">
        <f t="shared" si="72"/>
        <v>0</v>
      </c>
      <c r="N201" s="466">
        <f t="shared" si="73"/>
        <v>0</v>
      </c>
      <c r="O201" s="466">
        <f t="shared" si="74"/>
        <v>0</v>
      </c>
      <c r="P201" s="466">
        <f t="shared" si="75"/>
        <v>0</v>
      </c>
      <c r="Q201" s="10"/>
    </row>
    <row r="202" spans="1:17" ht="43.2">
      <c r="A202" s="467" t="s">
        <v>606</v>
      </c>
      <c r="B202" s="462" t="s">
        <v>545</v>
      </c>
      <c r="C202" s="217" t="s">
        <v>607</v>
      </c>
      <c r="D202" s="215" t="s">
        <v>109</v>
      </c>
      <c r="E202" s="216">
        <v>38.4</v>
      </c>
      <c r="F202" s="471"/>
      <c r="G202" s="466"/>
      <c r="H202" s="466"/>
      <c r="I202" s="466"/>
      <c r="J202" s="466"/>
      <c r="K202" s="466">
        <f t="shared" si="70"/>
        <v>0</v>
      </c>
      <c r="L202" s="466">
        <f t="shared" si="71"/>
        <v>0</v>
      </c>
      <c r="M202" s="466">
        <f t="shared" si="72"/>
        <v>0</v>
      </c>
      <c r="N202" s="466">
        <f t="shared" si="73"/>
        <v>0</v>
      </c>
      <c r="O202" s="466">
        <f t="shared" si="74"/>
        <v>0</v>
      </c>
      <c r="P202" s="466">
        <f t="shared" si="75"/>
        <v>0</v>
      </c>
      <c r="Q202" s="10"/>
    </row>
    <row r="203" spans="1:17" ht="43.2">
      <c r="A203" s="467" t="s">
        <v>608</v>
      </c>
      <c r="B203" s="462" t="s">
        <v>545</v>
      </c>
      <c r="C203" s="217" t="s">
        <v>609</v>
      </c>
      <c r="D203" s="215" t="s">
        <v>109</v>
      </c>
      <c r="E203" s="216">
        <v>11.2</v>
      </c>
      <c r="F203" s="471"/>
      <c r="G203" s="466"/>
      <c r="H203" s="466"/>
      <c r="I203" s="466"/>
      <c r="J203" s="466"/>
      <c r="K203" s="466">
        <f t="shared" si="70"/>
        <v>0</v>
      </c>
      <c r="L203" s="466">
        <f t="shared" si="71"/>
        <v>0</v>
      </c>
      <c r="M203" s="466">
        <f t="shared" si="72"/>
        <v>0</v>
      </c>
      <c r="N203" s="466">
        <f t="shared" si="73"/>
        <v>0</v>
      </c>
      <c r="O203" s="466">
        <f t="shared" si="74"/>
        <v>0</v>
      </c>
      <c r="P203" s="466">
        <f t="shared" si="75"/>
        <v>0</v>
      </c>
      <c r="Q203" s="10"/>
    </row>
    <row r="204" spans="1:17" ht="28.8">
      <c r="A204" s="467" t="s">
        <v>610</v>
      </c>
      <c r="B204" s="462" t="s">
        <v>545</v>
      </c>
      <c r="C204" s="486" t="s">
        <v>611</v>
      </c>
      <c r="D204" s="543" t="s">
        <v>254</v>
      </c>
      <c r="E204" s="471">
        <v>33.270000000000003</v>
      </c>
      <c r="F204" s="471"/>
      <c r="G204" s="466"/>
      <c r="H204" s="466"/>
      <c r="I204" s="466"/>
      <c r="J204" s="466"/>
      <c r="K204" s="466">
        <f t="shared" si="70"/>
        <v>0</v>
      </c>
      <c r="L204" s="466">
        <f t="shared" si="71"/>
        <v>0</v>
      </c>
      <c r="M204" s="466">
        <f t="shared" si="72"/>
        <v>0</v>
      </c>
      <c r="N204" s="466">
        <f t="shared" si="73"/>
        <v>0</v>
      </c>
      <c r="O204" s="466">
        <f t="shared" si="74"/>
        <v>0</v>
      </c>
      <c r="P204" s="466">
        <f t="shared" si="75"/>
        <v>0</v>
      </c>
      <c r="Q204" s="10"/>
    </row>
    <row r="205" spans="1:17" ht="28.8">
      <c r="A205" s="467" t="s">
        <v>612</v>
      </c>
      <c r="B205" s="462" t="s">
        <v>393</v>
      </c>
      <c r="C205" s="479" t="s">
        <v>613</v>
      </c>
      <c r="D205" s="463" t="s">
        <v>109</v>
      </c>
      <c r="E205" s="522">
        <v>37.299999999999997</v>
      </c>
      <c r="F205" s="471"/>
      <c r="G205" s="466"/>
      <c r="H205" s="203"/>
      <c r="I205" s="203"/>
      <c r="J205" s="203"/>
      <c r="K205" s="207">
        <f t="shared" si="70"/>
        <v>0</v>
      </c>
      <c r="L205" s="207">
        <f t="shared" si="71"/>
        <v>0</v>
      </c>
      <c r="M205" s="207">
        <f t="shared" si="72"/>
        <v>0</v>
      </c>
      <c r="N205" s="207">
        <f t="shared" si="73"/>
        <v>0</v>
      </c>
      <c r="O205" s="207">
        <f t="shared" si="74"/>
        <v>0</v>
      </c>
      <c r="P205" s="207">
        <f t="shared" si="75"/>
        <v>0</v>
      </c>
      <c r="Q205" s="10"/>
    </row>
    <row r="206" spans="1:17">
      <c r="A206" s="467" t="s">
        <v>614</v>
      </c>
      <c r="B206" s="462"/>
      <c r="C206" s="214" t="s">
        <v>615</v>
      </c>
      <c r="D206" s="215"/>
      <c r="E206" s="216"/>
      <c r="F206" s="471"/>
      <c r="G206" s="202"/>
      <c r="H206" s="207"/>
      <c r="I206" s="207"/>
      <c r="J206" s="207"/>
      <c r="K206" s="207">
        <f t="shared" si="70"/>
        <v>0</v>
      </c>
      <c r="L206" s="207">
        <f t="shared" si="71"/>
        <v>0</v>
      </c>
      <c r="M206" s="207">
        <f t="shared" si="72"/>
        <v>0</v>
      </c>
      <c r="N206" s="207">
        <f t="shared" si="73"/>
        <v>0</v>
      </c>
      <c r="O206" s="207">
        <f t="shared" si="74"/>
        <v>0</v>
      </c>
      <c r="P206" s="207">
        <f t="shared" si="75"/>
        <v>0</v>
      </c>
      <c r="Q206" s="10"/>
    </row>
    <row r="207" spans="1:17" ht="28.8">
      <c r="A207" s="467" t="s">
        <v>616</v>
      </c>
      <c r="B207" s="462" t="s">
        <v>540</v>
      </c>
      <c r="C207" s="479" t="s">
        <v>249</v>
      </c>
      <c r="D207" s="509" t="s">
        <v>171</v>
      </c>
      <c r="E207" s="522">
        <v>1.4</v>
      </c>
      <c r="F207" s="471"/>
      <c r="G207" s="466"/>
      <c r="H207" s="466"/>
      <c r="I207" s="466"/>
      <c r="J207" s="466"/>
      <c r="K207" s="466">
        <f t="shared" si="70"/>
        <v>0</v>
      </c>
      <c r="L207" s="466">
        <f t="shared" si="71"/>
        <v>0</v>
      </c>
      <c r="M207" s="466">
        <f t="shared" si="72"/>
        <v>0</v>
      </c>
      <c r="N207" s="466">
        <f t="shared" si="73"/>
        <v>0</v>
      </c>
      <c r="O207" s="466">
        <f t="shared" si="74"/>
        <v>0</v>
      </c>
      <c r="P207" s="466">
        <f t="shared" si="75"/>
        <v>0</v>
      </c>
      <c r="Q207" s="10"/>
    </row>
    <row r="208" spans="1:17" ht="28.8">
      <c r="A208" s="467" t="s">
        <v>617</v>
      </c>
      <c r="B208" s="462" t="s">
        <v>543</v>
      </c>
      <c r="C208" s="479" t="s">
        <v>597</v>
      </c>
      <c r="D208" s="509" t="s">
        <v>254</v>
      </c>
      <c r="E208" s="522">
        <v>13.85</v>
      </c>
      <c r="F208" s="471"/>
      <c r="G208" s="466"/>
      <c r="H208" s="466"/>
      <c r="I208" s="466"/>
      <c r="J208" s="466"/>
      <c r="K208" s="466">
        <f t="shared" si="70"/>
        <v>0</v>
      </c>
      <c r="L208" s="466">
        <f t="shared" si="71"/>
        <v>0</v>
      </c>
      <c r="M208" s="466">
        <f t="shared" si="72"/>
        <v>0</v>
      </c>
      <c r="N208" s="466">
        <f t="shared" si="73"/>
        <v>0</v>
      </c>
      <c r="O208" s="466">
        <f t="shared" si="74"/>
        <v>0</v>
      </c>
      <c r="P208" s="466">
        <f t="shared" si="75"/>
        <v>0</v>
      </c>
      <c r="Q208" s="10"/>
    </row>
    <row r="209" spans="1:17" ht="28.8">
      <c r="A209" s="467" t="s">
        <v>618</v>
      </c>
      <c r="B209" s="462" t="s">
        <v>545</v>
      </c>
      <c r="C209" s="210" t="s">
        <v>619</v>
      </c>
      <c r="D209" s="469" t="s">
        <v>178</v>
      </c>
      <c r="E209" s="209">
        <v>0.14000000000000001</v>
      </c>
      <c r="F209" s="471"/>
      <c r="G209" s="202"/>
      <c r="H209" s="207"/>
      <c r="I209" s="207"/>
      <c r="J209" s="207"/>
      <c r="K209" s="207">
        <f t="shared" si="70"/>
        <v>0</v>
      </c>
      <c r="L209" s="207">
        <f t="shared" si="71"/>
        <v>0</v>
      </c>
      <c r="M209" s="207">
        <f t="shared" si="72"/>
        <v>0</v>
      </c>
      <c r="N209" s="207">
        <f t="shared" si="73"/>
        <v>0</v>
      </c>
      <c r="O209" s="207">
        <f t="shared" si="74"/>
        <v>0</v>
      </c>
      <c r="P209" s="207">
        <f t="shared" si="75"/>
        <v>0</v>
      </c>
      <c r="Q209" s="10"/>
    </row>
    <row r="210" spans="1:17" ht="28.8">
      <c r="A210" s="467" t="s">
        <v>620</v>
      </c>
      <c r="B210" s="462" t="s">
        <v>545</v>
      </c>
      <c r="C210" s="480" t="s">
        <v>621</v>
      </c>
      <c r="D210" s="462" t="s">
        <v>117</v>
      </c>
      <c r="E210" s="522">
        <v>28</v>
      </c>
      <c r="F210" s="471"/>
      <c r="G210" s="202"/>
      <c r="H210" s="466"/>
      <c r="I210" s="204"/>
      <c r="J210" s="204"/>
      <c r="K210" s="207">
        <f t="shared" si="70"/>
        <v>0</v>
      </c>
      <c r="L210" s="207">
        <f t="shared" si="71"/>
        <v>0</v>
      </c>
      <c r="M210" s="207">
        <f t="shared" si="72"/>
        <v>0</v>
      </c>
      <c r="N210" s="207">
        <f t="shared" si="73"/>
        <v>0</v>
      </c>
      <c r="O210" s="207">
        <f t="shared" si="74"/>
        <v>0</v>
      </c>
      <c r="P210" s="207">
        <f t="shared" si="75"/>
        <v>0</v>
      </c>
      <c r="Q210" s="10"/>
    </row>
    <row r="211" spans="1:17">
      <c r="A211" s="461" t="s">
        <v>622</v>
      </c>
      <c r="B211" s="462"/>
      <c r="C211" s="553" t="s">
        <v>623</v>
      </c>
      <c r="D211" s="506"/>
      <c r="E211" s="507"/>
      <c r="F211" s="471"/>
      <c r="G211" s="466"/>
      <c r="H211" s="466"/>
      <c r="I211" s="465"/>
      <c r="J211" s="464"/>
      <c r="K211" s="466">
        <f t="shared" si="70"/>
        <v>0</v>
      </c>
      <c r="L211" s="466">
        <f t="shared" si="71"/>
        <v>0</v>
      </c>
      <c r="M211" s="466">
        <f t="shared" si="72"/>
        <v>0</v>
      </c>
      <c r="N211" s="466">
        <f t="shared" si="73"/>
        <v>0</v>
      </c>
      <c r="O211" s="466">
        <f t="shared" si="74"/>
        <v>0</v>
      </c>
      <c r="P211" s="466">
        <f t="shared" si="75"/>
        <v>0</v>
      </c>
    </row>
    <row r="212" spans="1:17" ht="28.8">
      <c r="A212" s="467" t="s">
        <v>624</v>
      </c>
      <c r="B212" s="462" t="s">
        <v>625</v>
      </c>
      <c r="C212" s="210" t="s">
        <v>626</v>
      </c>
      <c r="D212" s="469" t="s">
        <v>366</v>
      </c>
      <c r="E212" s="209">
        <v>2</v>
      </c>
      <c r="F212" s="471"/>
      <c r="G212" s="466"/>
      <c r="H212" s="207"/>
      <c r="I212" s="207"/>
      <c r="J212" s="207"/>
      <c r="K212" s="207">
        <f t="shared" si="70"/>
        <v>0</v>
      </c>
      <c r="L212" s="207">
        <f t="shared" si="71"/>
        <v>0</v>
      </c>
      <c r="M212" s="207">
        <f t="shared" si="72"/>
        <v>0</v>
      </c>
      <c r="N212" s="207">
        <f t="shared" si="73"/>
        <v>0</v>
      </c>
      <c r="O212" s="207">
        <f t="shared" si="74"/>
        <v>0</v>
      </c>
      <c r="P212" s="207">
        <f t="shared" si="75"/>
        <v>0</v>
      </c>
      <c r="Q212" s="10"/>
    </row>
    <row r="213" spans="1:17" ht="28.8">
      <c r="A213" s="467" t="s">
        <v>627</v>
      </c>
      <c r="B213" s="462" t="s">
        <v>625</v>
      </c>
      <c r="C213" s="210" t="s">
        <v>628</v>
      </c>
      <c r="D213" s="469" t="s">
        <v>366</v>
      </c>
      <c r="E213" s="209">
        <v>2</v>
      </c>
      <c r="F213" s="471"/>
      <c r="G213" s="466"/>
      <c r="H213" s="207"/>
      <c r="I213" s="207"/>
      <c r="J213" s="207"/>
      <c r="K213" s="207">
        <f t="shared" si="70"/>
        <v>0</v>
      </c>
      <c r="L213" s="207">
        <f t="shared" si="71"/>
        <v>0</v>
      </c>
      <c r="M213" s="207">
        <f t="shared" si="72"/>
        <v>0</v>
      </c>
      <c r="N213" s="207">
        <f t="shared" si="73"/>
        <v>0</v>
      </c>
      <c r="O213" s="207">
        <f t="shared" si="74"/>
        <v>0</v>
      </c>
      <c r="P213" s="207">
        <f t="shared" si="75"/>
        <v>0</v>
      </c>
      <c r="Q213" s="10"/>
    </row>
    <row r="214" spans="1:17" ht="28.8">
      <c r="A214" s="467" t="s">
        <v>629</v>
      </c>
      <c r="B214" s="462" t="s">
        <v>625</v>
      </c>
      <c r="C214" s="210" t="s">
        <v>630</v>
      </c>
      <c r="D214" s="469" t="s">
        <v>366</v>
      </c>
      <c r="E214" s="209">
        <v>2</v>
      </c>
      <c r="F214" s="471"/>
      <c r="G214" s="466"/>
      <c r="H214" s="207"/>
      <c r="I214" s="207"/>
      <c r="J214" s="207"/>
      <c r="K214" s="207">
        <f t="shared" si="70"/>
        <v>0</v>
      </c>
      <c r="L214" s="207">
        <f t="shared" si="71"/>
        <v>0</v>
      </c>
      <c r="M214" s="207">
        <f t="shared" si="72"/>
        <v>0</v>
      </c>
      <c r="N214" s="207">
        <f t="shared" si="73"/>
        <v>0</v>
      </c>
      <c r="O214" s="207">
        <f t="shared" si="74"/>
        <v>0</v>
      </c>
      <c r="P214" s="207">
        <f t="shared" si="75"/>
        <v>0</v>
      </c>
      <c r="Q214" s="10"/>
    </row>
    <row r="215" spans="1:17">
      <c r="A215" s="467" t="s">
        <v>631</v>
      </c>
      <c r="B215" s="462" t="s">
        <v>198</v>
      </c>
      <c r="C215" s="554" t="s">
        <v>632</v>
      </c>
      <c r="D215" s="463" t="s">
        <v>171</v>
      </c>
      <c r="E215" s="466">
        <v>0.42</v>
      </c>
      <c r="F215" s="471"/>
      <c r="G215" s="466"/>
      <c r="H215" s="466"/>
      <c r="I215" s="464"/>
      <c r="J215" s="464"/>
      <c r="K215" s="466">
        <f t="shared" si="70"/>
        <v>0</v>
      </c>
      <c r="L215" s="466">
        <f t="shared" si="71"/>
        <v>0</v>
      </c>
      <c r="M215" s="466">
        <f t="shared" si="72"/>
        <v>0</v>
      </c>
      <c r="N215" s="466">
        <f t="shared" si="73"/>
        <v>0</v>
      </c>
      <c r="O215" s="466">
        <f t="shared" si="74"/>
        <v>0</v>
      </c>
      <c r="P215" s="466">
        <f t="shared" si="75"/>
        <v>0</v>
      </c>
      <c r="Q215" s="10"/>
    </row>
    <row r="216" spans="1:17" ht="57.6">
      <c r="A216" s="467" t="s">
        <v>633</v>
      </c>
      <c r="B216" s="462" t="s">
        <v>634</v>
      </c>
      <c r="C216" s="486" t="s">
        <v>635</v>
      </c>
      <c r="D216" s="543" t="s">
        <v>254</v>
      </c>
      <c r="E216" s="471">
        <v>18.350000000000001</v>
      </c>
      <c r="F216" s="471"/>
      <c r="G216" s="466"/>
      <c r="H216" s="466"/>
      <c r="I216" s="466"/>
      <c r="J216" s="466"/>
      <c r="K216" s="466">
        <f t="shared" si="70"/>
        <v>0</v>
      </c>
      <c r="L216" s="466">
        <f t="shared" si="71"/>
        <v>0</v>
      </c>
      <c r="M216" s="466">
        <f t="shared" si="72"/>
        <v>0</v>
      </c>
      <c r="N216" s="466">
        <f t="shared" si="73"/>
        <v>0</v>
      </c>
      <c r="O216" s="466">
        <f t="shared" si="74"/>
        <v>0</v>
      </c>
      <c r="P216" s="466">
        <f t="shared" si="75"/>
        <v>0</v>
      </c>
      <c r="Q216" s="10"/>
    </row>
    <row r="217" spans="1:17" ht="28.8">
      <c r="A217" s="467" t="s">
        <v>636</v>
      </c>
      <c r="B217" s="462" t="s">
        <v>634</v>
      </c>
      <c r="C217" s="486" t="s">
        <v>637</v>
      </c>
      <c r="D217" s="463" t="s">
        <v>171</v>
      </c>
      <c r="E217" s="471">
        <v>0.6</v>
      </c>
      <c r="F217" s="471"/>
      <c r="G217" s="466"/>
      <c r="H217" s="466"/>
      <c r="I217" s="466"/>
      <c r="J217" s="466"/>
      <c r="K217" s="466">
        <f t="shared" si="70"/>
        <v>0</v>
      </c>
      <c r="L217" s="466">
        <f t="shared" si="71"/>
        <v>0</v>
      </c>
      <c r="M217" s="466">
        <f t="shared" si="72"/>
        <v>0</v>
      </c>
      <c r="N217" s="466">
        <f t="shared" si="73"/>
        <v>0</v>
      </c>
      <c r="O217" s="466">
        <f t="shared" si="74"/>
        <v>0</v>
      </c>
      <c r="P217" s="466">
        <f t="shared" si="75"/>
        <v>0</v>
      </c>
    </row>
    <row r="218" spans="1:17">
      <c r="A218" s="461" t="s">
        <v>638</v>
      </c>
      <c r="B218" s="462"/>
      <c r="C218" s="553" t="s">
        <v>639</v>
      </c>
      <c r="D218" s="506"/>
      <c r="E218" s="507"/>
      <c r="F218" s="471"/>
      <c r="G218" s="466"/>
      <c r="H218" s="466"/>
      <c r="I218" s="465"/>
      <c r="J218" s="464"/>
      <c r="K218" s="466"/>
      <c r="L218" s="466"/>
      <c r="M218" s="466"/>
      <c r="N218" s="466"/>
      <c r="O218" s="466"/>
      <c r="P218" s="466"/>
    </row>
    <row r="219" spans="1:17">
      <c r="A219" s="467" t="s">
        <v>640</v>
      </c>
      <c r="B219" s="462" t="s">
        <v>552</v>
      </c>
      <c r="C219" s="474" t="s">
        <v>553</v>
      </c>
      <c r="D219" s="469" t="s">
        <v>178</v>
      </c>
      <c r="E219" s="549">
        <v>6.56</v>
      </c>
      <c r="F219" s="471"/>
      <c r="G219" s="202"/>
      <c r="H219" s="466"/>
      <c r="I219" s="207"/>
      <c r="J219" s="207"/>
      <c r="K219" s="207">
        <f t="shared" ref="K219:K230" si="76">ROUND(J219+I219+H219,2)</f>
        <v>0</v>
      </c>
      <c r="L219" s="207">
        <f t="shared" ref="L219:L230" si="77">ROUND(F219*E219,2)</f>
        <v>0</v>
      </c>
      <c r="M219" s="207">
        <f t="shared" ref="M219:M230" si="78">ROUND(H219*E219,2)</f>
        <v>0</v>
      </c>
      <c r="N219" s="207">
        <f t="shared" ref="N219:N230" si="79">ROUND(I219*E219,2)</f>
        <v>0</v>
      </c>
      <c r="O219" s="207">
        <f t="shared" ref="O219:O230" si="80">ROUND(J219*E219,2)</f>
        <v>0</v>
      </c>
      <c r="P219" s="207">
        <f t="shared" ref="P219:P230" si="81">ROUND(O219+N219+M219,2)</f>
        <v>0</v>
      </c>
      <c r="Q219" s="10"/>
    </row>
    <row r="220" spans="1:17">
      <c r="A220" s="467" t="s">
        <v>641</v>
      </c>
      <c r="B220" s="462" t="s">
        <v>555</v>
      </c>
      <c r="C220" s="474" t="s">
        <v>556</v>
      </c>
      <c r="D220" s="469" t="s">
        <v>178</v>
      </c>
      <c r="E220" s="549">
        <v>8</v>
      </c>
      <c r="F220" s="471"/>
      <c r="G220" s="202"/>
      <c r="H220" s="466"/>
      <c r="I220" s="207"/>
      <c r="J220" s="207"/>
      <c r="K220" s="207">
        <f t="shared" si="76"/>
        <v>0</v>
      </c>
      <c r="L220" s="207">
        <f t="shared" si="77"/>
        <v>0</v>
      </c>
      <c r="M220" s="207">
        <f t="shared" si="78"/>
        <v>0</v>
      </c>
      <c r="N220" s="207">
        <f t="shared" si="79"/>
        <v>0</v>
      </c>
      <c r="O220" s="207">
        <f t="shared" si="80"/>
        <v>0</v>
      </c>
      <c r="P220" s="207">
        <f t="shared" si="81"/>
        <v>0</v>
      </c>
      <c r="Q220" s="10"/>
    </row>
    <row r="221" spans="1:17" ht="37.5" customHeight="1">
      <c r="A221" s="467" t="s">
        <v>642</v>
      </c>
      <c r="B221" s="462" t="s">
        <v>552</v>
      </c>
      <c r="C221" s="479" t="s">
        <v>558</v>
      </c>
      <c r="D221" s="469" t="s">
        <v>178</v>
      </c>
      <c r="E221" s="549">
        <v>11.9</v>
      </c>
      <c r="F221" s="471"/>
      <c r="G221" s="202"/>
      <c r="H221" s="466"/>
      <c r="I221" s="207"/>
      <c r="J221" s="207"/>
      <c r="K221" s="207">
        <f t="shared" si="76"/>
        <v>0</v>
      </c>
      <c r="L221" s="207">
        <f t="shared" si="77"/>
        <v>0</v>
      </c>
      <c r="M221" s="207">
        <f t="shared" si="78"/>
        <v>0</v>
      </c>
      <c r="N221" s="207">
        <f t="shared" si="79"/>
        <v>0</v>
      </c>
      <c r="O221" s="207">
        <f t="shared" si="80"/>
        <v>0</v>
      </c>
      <c r="P221" s="207">
        <f t="shared" si="81"/>
        <v>0</v>
      </c>
      <c r="Q221" s="10"/>
    </row>
    <row r="222" spans="1:17" ht="28.8">
      <c r="A222" s="467" t="s">
        <v>643</v>
      </c>
      <c r="B222" s="462" t="s">
        <v>103</v>
      </c>
      <c r="C222" s="480" t="s">
        <v>560</v>
      </c>
      <c r="D222" s="469" t="s">
        <v>178</v>
      </c>
      <c r="E222" s="549">
        <v>2.66</v>
      </c>
      <c r="F222" s="471"/>
      <c r="G222" s="202"/>
      <c r="H222" s="466"/>
      <c r="I222" s="207"/>
      <c r="J222" s="207"/>
      <c r="K222" s="207">
        <f t="shared" si="76"/>
        <v>0</v>
      </c>
      <c r="L222" s="207">
        <f t="shared" si="77"/>
        <v>0</v>
      </c>
      <c r="M222" s="207">
        <f t="shared" si="78"/>
        <v>0</v>
      </c>
      <c r="N222" s="207">
        <f t="shared" si="79"/>
        <v>0</v>
      </c>
      <c r="O222" s="207">
        <f t="shared" si="80"/>
        <v>0</v>
      </c>
      <c r="P222" s="207">
        <f t="shared" si="81"/>
        <v>0</v>
      </c>
      <c r="Q222" s="10"/>
    </row>
    <row r="223" spans="1:17" ht="28.8">
      <c r="A223" s="467" t="s">
        <v>644</v>
      </c>
      <c r="B223" s="462" t="s">
        <v>103</v>
      </c>
      <c r="C223" s="479" t="s">
        <v>562</v>
      </c>
      <c r="D223" s="469" t="s">
        <v>178</v>
      </c>
      <c r="E223" s="549">
        <v>1.01</v>
      </c>
      <c r="F223" s="471"/>
      <c r="G223" s="202"/>
      <c r="H223" s="466"/>
      <c r="I223" s="207"/>
      <c r="J223" s="207"/>
      <c r="K223" s="207">
        <f t="shared" si="76"/>
        <v>0</v>
      </c>
      <c r="L223" s="207">
        <f t="shared" si="77"/>
        <v>0</v>
      </c>
      <c r="M223" s="207">
        <f t="shared" si="78"/>
        <v>0</v>
      </c>
      <c r="N223" s="207">
        <f t="shared" si="79"/>
        <v>0</v>
      </c>
      <c r="O223" s="207">
        <f t="shared" si="80"/>
        <v>0</v>
      </c>
      <c r="P223" s="207">
        <f t="shared" si="81"/>
        <v>0</v>
      </c>
      <c r="Q223" s="10"/>
    </row>
    <row r="224" spans="1:17" ht="28.8">
      <c r="A224" s="467" t="s">
        <v>645</v>
      </c>
      <c r="B224" s="462" t="s">
        <v>540</v>
      </c>
      <c r="C224" s="479" t="s">
        <v>249</v>
      </c>
      <c r="D224" s="463" t="s">
        <v>171</v>
      </c>
      <c r="E224" s="522">
        <v>5.72</v>
      </c>
      <c r="F224" s="471"/>
      <c r="G224" s="202"/>
      <c r="H224" s="466"/>
      <c r="I224" s="466"/>
      <c r="J224" s="466"/>
      <c r="K224" s="466">
        <f t="shared" si="76"/>
        <v>0</v>
      </c>
      <c r="L224" s="466">
        <f t="shared" si="77"/>
        <v>0</v>
      </c>
      <c r="M224" s="466">
        <f t="shared" si="78"/>
        <v>0</v>
      </c>
      <c r="N224" s="466">
        <f t="shared" si="79"/>
        <v>0</v>
      </c>
      <c r="O224" s="466">
        <f t="shared" si="80"/>
        <v>0</v>
      </c>
      <c r="P224" s="466">
        <f t="shared" si="81"/>
        <v>0</v>
      </c>
      <c r="Q224" s="10"/>
    </row>
    <row r="225" spans="1:42" ht="28.8">
      <c r="A225" s="467" t="s">
        <v>646</v>
      </c>
      <c r="B225" s="462" t="s">
        <v>543</v>
      </c>
      <c r="C225" s="479" t="s">
        <v>534</v>
      </c>
      <c r="D225" s="463" t="s">
        <v>254</v>
      </c>
      <c r="E225" s="522">
        <v>108.3</v>
      </c>
      <c r="F225" s="471"/>
      <c r="G225" s="202"/>
      <c r="H225" s="466"/>
      <c r="I225" s="466"/>
      <c r="J225" s="466"/>
      <c r="K225" s="466">
        <f t="shared" si="76"/>
        <v>0</v>
      </c>
      <c r="L225" s="466">
        <f t="shared" si="77"/>
        <v>0</v>
      </c>
      <c r="M225" s="466">
        <f t="shared" si="78"/>
        <v>0</v>
      </c>
      <c r="N225" s="466">
        <f t="shared" si="79"/>
        <v>0</v>
      </c>
      <c r="O225" s="466">
        <f t="shared" si="80"/>
        <v>0</v>
      </c>
      <c r="P225" s="466">
        <f t="shared" si="81"/>
        <v>0</v>
      </c>
      <c r="Q225" s="10"/>
    </row>
    <row r="226" spans="1:42" ht="28.8">
      <c r="A226" s="467" t="s">
        <v>647</v>
      </c>
      <c r="B226" s="462" t="s">
        <v>545</v>
      </c>
      <c r="C226" s="480" t="s">
        <v>648</v>
      </c>
      <c r="D226" s="462" t="s">
        <v>117</v>
      </c>
      <c r="E226" s="522">
        <v>8</v>
      </c>
      <c r="F226" s="471"/>
      <c r="G226" s="202"/>
      <c r="H226" s="466"/>
      <c r="I226" s="204"/>
      <c r="J226" s="204"/>
      <c r="K226" s="207">
        <f t="shared" si="76"/>
        <v>0</v>
      </c>
      <c r="L226" s="207">
        <f t="shared" si="77"/>
        <v>0</v>
      </c>
      <c r="M226" s="207">
        <f t="shared" si="78"/>
        <v>0</v>
      </c>
      <c r="N226" s="207">
        <f t="shared" si="79"/>
        <v>0</v>
      </c>
      <c r="O226" s="207">
        <f t="shared" si="80"/>
        <v>0</v>
      </c>
      <c r="P226" s="207">
        <f t="shared" si="81"/>
        <v>0</v>
      </c>
      <c r="Q226" s="10"/>
    </row>
    <row r="227" spans="1:42" ht="28.8">
      <c r="A227" s="467" t="s">
        <v>649</v>
      </c>
      <c r="B227" s="462" t="s">
        <v>518</v>
      </c>
      <c r="C227" s="480" t="s">
        <v>650</v>
      </c>
      <c r="D227" s="469" t="s">
        <v>178</v>
      </c>
      <c r="E227" s="478">
        <v>0.47</v>
      </c>
      <c r="F227" s="471"/>
      <c r="G227" s="202"/>
      <c r="H227" s="466"/>
      <c r="I227" s="466"/>
      <c r="J227" s="466"/>
      <c r="K227" s="466">
        <f t="shared" si="76"/>
        <v>0</v>
      </c>
      <c r="L227" s="466">
        <f t="shared" si="77"/>
        <v>0</v>
      </c>
      <c r="M227" s="466">
        <f t="shared" si="78"/>
        <v>0</v>
      </c>
      <c r="N227" s="466">
        <f t="shared" si="79"/>
        <v>0</v>
      </c>
      <c r="O227" s="466">
        <f t="shared" si="80"/>
        <v>0</v>
      </c>
      <c r="P227" s="466">
        <f t="shared" si="81"/>
        <v>0</v>
      </c>
    </row>
    <row r="228" spans="1:42" ht="28.8">
      <c r="A228" s="467" t="s">
        <v>651</v>
      </c>
      <c r="B228" s="462" t="s">
        <v>545</v>
      </c>
      <c r="C228" s="480" t="s">
        <v>566</v>
      </c>
      <c r="D228" s="469" t="s">
        <v>178</v>
      </c>
      <c r="E228" s="478">
        <v>1.18</v>
      </c>
      <c r="F228" s="478"/>
      <c r="G228" s="202"/>
      <c r="H228" s="466"/>
      <c r="I228" s="466"/>
      <c r="J228" s="471"/>
      <c r="K228" s="466">
        <f t="shared" si="76"/>
        <v>0</v>
      </c>
      <c r="L228" s="466">
        <f t="shared" si="77"/>
        <v>0</v>
      </c>
      <c r="M228" s="466">
        <f t="shared" si="78"/>
        <v>0</v>
      </c>
      <c r="N228" s="466">
        <f t="shared" si="79"/>
        <v>0</v>
      </c>
      <c r="O228" s="466">
        <f t="shared" si="80"/>
        <v>0</v>
      </c>
      <c r="P228" s="466">
        <f t="shared" si="81"/>
        <v>0</v>
      </c>
      <c r="Q228" s="10"/>
    </row>
    <row r="229" spans="1:42" ht="43.2">
      <c r="A229" s="467" t="s">
        <v>652</v>
      </c>
      <c r="B229" s="462" t="s">
        <v>393</v>
      </c>
      <c r="C229" s="480" t="s">
        <v>653</v>
      </c>
      <c r="D229" s="543" t="s">
        <v>254</v>
      </c>
      <c r="E229" s="478">
        <v>1146</v>
      </c>
      <c r="F229" s="471"/>
      <c r="G229" s="202"/>
      <c r="H229" s="466"/>
      <c r="I229" s="466"/>
      <c r="J229" s="466"/>
      <c r="K229" s="466">
        <f t="shared" si="76"/>
        <v>0</v>
      </c>
      <c r="L229" s="466">
        <f t="shared" si="77"/>
        <v>0</v>
      </c>
      <c r="M229" s="466">
        <f t="shared" si="78"/>
        <v>0</v>
      </c>
      <c r="N229" s="466">
        <f t="shared" si="79"/>
        <v>0</v>
      </c>
      <c r="O229" s="466">
        <f t="shared" si="80"/>
        <v>0</v>
      </c>
      <c r="P229" s="466">
        <f t="shared" si="81"/>
        <v>0</v>
      </c>
    </row>
    <row r="230" spans="1:42" ht="43.2">
      <c r="A230" s="467" t="s">
        <v>654</v>
      </c>
      <c r="B230" s="462" t="s">
        <v>393</v>
      </c>
      <c r="C230" s="520" t="s">
        <v>655</v>
      </c>
      <c r="D230" s="547" t="s">
        <v>656</v>
      </c>
      <c r="E230" s="501">
        <v>9.1999999999999993</v>
      </c>
      <c r="F230" s="471"/>
      <c r="G230" s="202"/>
      <c r="H230" s="511"/>
      <c r="I230" s="501"/>
      <c r="J230" s="544"/>
      <c r="K230" s="466">
        <f t="shared" si="76"/>
        <v>0</v>
      </c>
      <c r="L230" s="466">
        <f t="shared" si="77"/>
        <v>0</v>
      </c>
      <c r="M230" s="466">
        <f t="shared" si="78"/>
        <v>0</v>
      </c>
      <c r="N230" s="466">
        <f t="shared" si="79"/>
        <v>0</v>
      </c>
      <c r="O230" s="466">
        <f t="shared" si="80"/>
        <v>0</v>
      </c>
      <c r="P230" s="466">
        <f t="shared" si="81"/>
        <v>0</v>
      </c>
      <c r="Q230" s="10"/>
    </row>
    <row r="231" spans="1:42">
      <c r="A231" s="461" t="s">
        <v>657</v>
      </c>
      <c r="B231" s="462"/>
      <c r="C231" s="553" t="s">
        <v>658</v>
      </c>
      <c r="D231" s="469"/>
      <c r="E231" s="471"/>
      <c r="F231" s="466"/>
      <c r="G231" s="471"/>
      <c r="H231" s="466"/>
      <c r="I231" s="471"/>
      <c r="J231" s="466"/>
      <c r="K231" s="471"/>
      <c r="L231" s="466"/>
      <c r="M231" s="471"/>
      <c r="N231" s="466"/>
      <c r="O231" s="471"/>
      <c r="P231" s="466"/>
    </row>
    <row r="232" spans="1:42" s="40" customFormat="1">
      <c r="A232" s="462" t="s">
        <v>659</v>
      </c>
      <c r="B232" s="462" t="s">
        <v>320</v>
      </c>
      <c r="C232" s="480" t="s">
        <v>660</v>
      </c>
      <c r="D232" s="469" t="s">
        <v>171</v>
      </c>
      <c r="E232" s="471">
        <v>461.33</v>
      </c>
      <c r="F232" s="466"/>
      <c r="G232" s="471"/>
      <c r="H232" s="466"/>
      <c r="I232" s="471"/>
      <c r="J232" s="466"/>
      <c r="K232" s="471">
        <f>SUM(H232:J232)</f>
        <v>0</v>
      </c>
      <c r="L232" s="466">
        <f>ROUND(E232*F232,2)</f>
        <v>0</v>
      </c>
      <c r="M232" s="471">
        <f>ROUND(H232*E232,2)</f>
        <v>0</v>
      </c>
      <c r="N232" s="466">
        <f>ROUND(I232*E232,2)</f>
        <v>0</v>
      </c>
      <c r="O232" s="471">
        <f>ROUND(J232*E232,2)</f>
        <v>0</v>
      </c>
      <c r="P232" s="466">
        <f>SUM(M232:O232)</f>
        <v>0</v>
      </c>
    </row>
    <row r="233" spans="1:42" s="40" customFormat="1">
      <c r="A233" s="462" t="s">
        <v>661</v>
      </c>
      <c r="B233" s="462" t="s">
        <v>320</v>
      </c>
      <c r="C233" s="480" t="s">
        <v>662</v>
      </c>
      <c r="D233" s="469" t="s">
        <v>171</v>
      </c>
      <c r="E233" s="471">
        <v>461.33</v>
      </c>
      <c r="F233" s="466"/>
      <c r="G233" s="471"/>
      <c r="H233" s="466"/>
      <c r="I233" s="471"/>
      <c r="J233" s="466"/>
      <c r="K233" s="471">
        <f>SUM(H233:J233)</f>
        <v>0</v>
      </c>
      <c r="L233" s="466">
        <f>ROUND(E233*F233,2)</f>
        <v>0</v>
      </c>
      <c r="M233" s="471">
        <f>ROUND(H233*E233,2)</f>
        <v>0</v>
      </c>
      <c r="N233" s="466">
        <f>ROUND(I233*E233,2)</f>
        <v>0</v>
      </c>
      <c r="O233" s="471">
        <f>ROUND(J233*E233,2)</f>
        <v>0</v>
      </c>
      <c r="P233" s="466">
        <f>SUM(M233:O233)</f>
        <v>0</v>
      </c>
    </row>
    <row r="234" spans="1:42" s="40" customFormat="1" ht="43.2">
      <c r="A234" s="462" t="s">
        <v>663</v>
      </c>
      <c r="B234" s="462" t="s">
        <v>320</v>
      </c>
      <c r="C234" s="480" t="s">
        <v>664</v>
      </c>
      <c r="D234" s="469" t="s">
        <v>171</v>
      </c>
      <c r="E234" s="471">
        <v>461.33</v>
      </c>
      <c r="F234" s="466"/>
      <c r="G234" s="471"/>
      <c r="H234" s="466"/>
      <c r="I234" s="471"/>
      <c r="J234" s="466"/>
      <c r="K234" s="471">
        <f>SUM(H234:J234)</f>
        <v>0</v>
      </c>
      <c r="L234" s="466">
        <f>ROUND(E234*F234,2)</f>
        <v>0</v>
      </c>
      <c r="M234" s="471">
        <f>ROUND(H234*E234,2)</f>
        <v>0</v>
      </c>
      <c r="N234" s="466">
        <f>ROUND(I234*E234,2)</f>
        <v>0</v>
      </c>
      <c r="O234" s="471">
        <f>ROUND(J234*E234,2)</f>
        <v>0</v>
      </c>
      <c r="P234" s="466">
        <f>SUM(M234:O234)</f>
        <v>0</v>
      </c>
    </row>
    <row r="235" spans="1:42" s="40" customFormat="1" ht="28.8">
      <c r="A235" s="462" t="s">
        <v>665</v>
      </c>
      <c r="B235" s="462" t="s">
        <v>320</v>
      </c>
      <c r="C235" s="480" t="s">
        <v>666</v>
      </c>
      <c r="D235" s="469" t="s">
        <v>171</v>
      </c>
      <c r="E235" s="471">
        <v>461.33</v>
      </c>
      <c r="F235" s="466"/>
      <c r="G235" s="471"/>
      <c r="H235" s="466"/>
      <c r="I235" s="471"/>
      <c r="J235" s="466"/>
      <c r="K235" s="471">
        <f>SUM(H235:J235)</f>
        <v>0</v>
      </c>
      <c r="L235" s="466">
        <f>ROUND(E235*F235,2)</f>
        <v>0</v>
      </c>
      <c r="M235" s="471">
        <f>ROUND(H235*E235,2)</f>
        <v>0</v>
      </c>
      <c r="N235" s="466">
        <f>ROUND(I235*E235,2)</f>
        <v>0</v>
      </c>
      <c r="O235" s="471">
        <f>ROUND(J235*E235,2)</f>
        <v>0</v>
      </c>
      <c r="P235" s="466">
        <f>SUM(M235:O235)</f>
        <v>0</v>
      </c>
    </row>
    <row r="236" spans="1:42">
      <c r="A236" s="491" t="s">
        <v>667</v>
      </c>
      <c r="B236" s="462"/>
      <c r="C236" s="523" t="s">
        <v>668</v>
      </c>
      <c r="D236" s="463"/>
      <c r="E236" s="548"/>
      <c r="F236" s="471"/>
      <c r="G236" s="218"/>
      <c r="H236" s="466"/>
      <c r="I236" s="207"/>
      <c r="J236" s="207"/>
      <c r="K236" s="207"/>
      <c r="L236" s="207"/>
      <c r="M236" s="207"/>
      <c r="N236" s="207"/>
      <c r="O236" s="207"/>
      <c r="P236" s="207"/>
      <c r="Q236" s="10"/>
    </row>
    <row r="237" spans="1:42" s="40" customFormat="1" ht="43.2">
      <c r="A237" s="467" t="s">
        <v>669</v>
      </c>
      <c r="B237" s="462" t="s">
        <v>670</v>
      </c>
      <c r="C237" s="555" t="s">
        <v>671</v>
      </c>
      <c r="D237" s="556" t="s">
        <v>672</v>
      </c>
      <c r="E237" s="471">
        <v>76.8</v>
      </c>
      <c r="F237" s="471"/>
      <c r="G237" s="471"/>
      <c r="H237" s="466"/>
      <c r="I237" s="471"/>
      <c r="J237" s="471"/>
      <c r="K237" s="471">
        <f>SUM(H237:J237)</f>
        <v>0</v>
      </c>
      <c r="L237" s="471">
        <f>ROUND(E237*F237,2)</f>
        <v>0</v>
      </c>
      <c r="M237" s="471">
        <f>ROUND(H237*E237,2)</f>
        <v>0</v>
      </c>
      <c r="N237" s="471">
        <f>ROUND(I237*E237,2)</f>
        <v>0</v>
      </c>
      <c r="O237" s="471">
        <f>ROUND(J237*E237,2)</f>
        <v>0</v>
      </c>
      <c r="P237" s="471">
        <f>SUM(M237:O237)</f>
        <v>0</v>
      </c>
    </row>
    <row r="238" spans="1:42" s="40" customFormat="1">
      <c r="A238" s="491" t="s">
        <v>673</v>
      </c>
      <c r="B238" s="462"/>
      <c r="C238" s="523" t="s">
        <v>674</v>
      </c>
      <c r="D238" s="465"/>
      <c r="E238" s="557"/>
      <c r="F238" s="465"/>
      <c r="G238" s="466"/>
      <c r="H238" s="465"/>
      <c r="I238" s="465"/>
      <c r="J238" s="465"/>
      <c r="K238" s="204"/>
      <c r="L238" s="204"/>
      <c r="M238" s="204"/>
      <c r="N238" s="204"/>
      <c r="O238" s="204"/>
      <c r="P238" s="204"/>
      <c r="Q238" s="10"/>
      <c r="R238" s="39"/>
      <c r="S238" s="39"/>
      <c r="T238" s="39"/>
      <c r="U238" s="39"/>
      <c r="V238" s="39"/>
      <c r="W238" s="39"/>
      <c r="X238" s="39"/>
      <c r="Y238" s="39"/>
      <c r="Z238" s="39"/>
      <c r="AA238" s="39"/>
      <c r="AB238" s="39"/>
      <c r="AC238" s="39"/>
      <c r="AD238" s="39"/>
      <c r="AE238" s="39"/>
      <c r="AF238" s="39"/>
      <c r="AG238" s="39"/>
      <c r="AH238" s="39"/>
      <c r="AI238" s="39"/>
      <c r="AJ238" s="39"/>
      <c r="AK238" s="39"/>
      <c r="AL238" s="39"/>
      <c r="AM238" s="39"/>
      <c r="AN238" s="39"/>
      <c r="AO238" s="39"/>
      <c r="AP238" s="39"/>
    </row>
    <row r="239" spans="1:42" ht="28.8">
      <c r="A239" s="467" t="s">
        <v>675</v>
      </c>
      <c r="B239" s="462" t="s">
        <v>103</v>
      </c>
      <c r="C239" s="479" t="s">
        <v>562</v>
      </c>
      <c r="D239" s="469" t="s">
        <v>178</v>
      </c>
      <c r="E239" s="549">
        <v>0.08</v>
      </c>
      <c r="F239" s="471"/>
      <c r="G239" s="466"/>
      <c r="H239" s="466"/>
      <c r="I239" s="207"/>
      <c r="J239" s="207"/>
      <c r="K239" s="207">
        <f t="shared" ref="K239:K246" si="82">ROUND(J239+I239+H239,2)</f>
        <v>0</v>
      </c>
      <c r="L239" s="207">
        <f t="shared" ref="L239:L246" si="83">ROUND(F239*E239,2)</f>
        <v>0</v>
      </c>
      <c r="M239" s="207">
        <f t="shared" ref="M239:M246" si="84">ROUND(H239*E239,2)</f>
        <v>0</v>
      </c>
      <c r="N239" s="207">
        <f t="shared" ref="N239:N246" si="85">ROUND(I239*E239,2)</f>
        <v>0</v>
      </c>
      <c r="O239" s="207">
        <f t="shared" ref="O239:O246" si="86">ROUND(J239*E239,2)</f>
        <v>0</v>
      </c>
      <c r="P239" s="207">
        <f t="shared" ref="P239:P246" si="87">ROUND(O239+N239+M239,2)</f>
        <v>0</v>
      </c>
      <c r="Q239" s="10"/>
    </row>
    <row r="240" spans="1:42" ht="28.8">
      <c r="A240" s="467" t="s">
        <v>676</v>
      </c>
      <c r="B240" s="462" t="s">
        <v>540</v>
      </c>
      <c r="C240" s="479" t="s">
        <v>249</v>
      </c>
      <c r="D240" s="463" t="s">
        <v>171</v>
      </c>
      <c r="E240" s="522">
        <v>1.46</v>
      </c>
      <c r="F240" s="471"/>
      <c r="G240" s="466"/>
      <c r="H240" s="466"/>
      <c r="I240" s="466"/>
      <c r="J240" s="466"/>
      <c r="K240" s="466">
        <f t="shared" si="82"/>
        <v>0</v>
      </c>
      <c r="L240" s="466">
        <f t="shared" si="83"/>
        <v>0</v>
      </c>
      <c r="M240" s="466">
        <f t="shared" si="84"/>
        <v>0</v>
      </c>
      <c r="N240" s="466">
        <f t="shared" si="85"/>
        <v>0</v>
      </c>
      <c r="O240" s="466">
        <f t="shared" si="86"/>
        <v>0</v>
      </c>
      <c r="P240" s="466">
        <f t="shared" si="87"/>
        <v>0</v>
      </c>
      <c r="Q240" s="10"/>
    </row>
    <row r="241" spans="1:17" ht="28.8">
      <c r="A241" s="467" t="s">
        <v>677</v>
      </c>
      <c r="B241" s="462" t="s">
        <v>543</v>
      </c>
      <c r="C241" s="479" t="s">
        <v>534</v>
      </c>
      <c r="D241" s="463" t="s">
        <v>254</v>
      </c>
      <c r="E241" s="522">
        <v>20</v>
      </c>
      <c r="F241" s="471"/>
      <c r="G241" s="466"/>
      <c r="H241" s="466"/>
      <c r="I241" s="466"/>
      <c r="J241" s="466"/>
      <c r="K241" s="466">
        <f t="shared" si="82"/>
        <v>0</v>
      </c>
      <c r="L241" s="466">
        <f t="shared" si="83"/>
        <v>0</v>
      </c>
      <c r="M241" s="466">
        <f t="shared" si="84"/>
        <v>0</v>
      </c>
      <c r="N241" s="466">
        <f t="shared" si="85"/>
        <v>0</v>
      </c>
      <c r="O241" s="466">
        <f t="shared" si="86"/>
        <v>0</v>
      </c>
      <c r="P241" s="466">
        <f t="shared" si="87"/>
        <v>0</v>
      </c>
      <c r="Q241" s="10"/>
    </row>
    <row r="242" spans="1:17" ht="28.8">
      <c r="A242" s="467" t="s">
        <v>678</v>
      </c>
      <c r="B242" s="462" t="s">
        <v>545</v>
      </c>
      <c r="C242" s="480" t="s">
        <v>679</v>
      </c>
      <c r="D242" s="469" t="s">
        <v>178</v>
      </c>
      <c r="E242" s="478">
        <v>0.2</v>
      </c>
      <c r="F242" s="478"/>
      <c r="G242" s="466"/>
      <c r="H242" s="466"/>
      <c r="I242" s="466"/>
      <c r="J242" s="471"/>
      <c r="K242" s="466">
        <f t="shared" si="82"/>
        <v>0</v>
      </c>
      <c r="L242" s="466">
        <f t="shared" si="83"/>
        <v>0</v>
      </c>
      <c r="M242" s="466">
        <f t="shared" si="84"/>
        <v>0</v>
      </c>
      <c r="N242" s="466">
        <f t="shared" si="85"/>
        <v>0</v>
      </c>
      <c r="O242" s="466">
        <f t="shared" si="86"/>
        <v>0</v>
      </c>
      <c r="P242" s="466">
        <f t="shared" si="87"/>
        <v>0</v>
      </c>
      <c r="Q242" s="10"/>
    </row>
    <row r="243" spans="1:17" ht="28.8">
      <c r="A243" s="467" t="s">
        <v>680</v>
      </c>
      <c r="B243" s="462" t="s">
        <v>393</v>
      </c>
      <c r="C243" s="480" t="s">
        <v>681</v>
      </c>
      <c r="D243" s="543" t="s">
        <v>254</v>
      </c>
      <c r="E243" s="478">
        <v>35.61</v>
      </c>
      <c r="F243" s="471"/>
      <c r="G243" s="466"/>
      <c r="H243" s="466"/>
      <c r="I243" s="466"/>
      <c r="J243" s="466"/>
      <c r="K243" s="466">
        <f t="shared" si="82"/>
        <v>0</v>
      </c>
      <c r="L243" s="466">
        <f t="shared" si="83"/>
        <v>0</v>
      </c>
      <c r="M243" s="466">
        <f t="shared" si="84"/>
        <v>0</v>
      </c>
      <c r="N243" s="466">
        <f t="shared" si="85"/>
        <v>0</v>
      </c>
      <c r="O243" s="466">
        <f t="shared" si="86"/>
        <v>0</v>
      </c>
      <c r="P243" s="466">
        <f t="shared" si="87"/>
        <v>0</v>
      </c>
    </row>
    <row r="244" spans="1:17" ht="28.8">
      <c r="A244" s="467" t="s">
        <v>682</v>
      </c>
      <c r="B244" s="462" t="s">
        <v>545</v>
      </c>
      <c r="C244" s="480" t="s">
        <v>683</v>
      </c>
      <c r="D244" s="462" t="s">
        <v>117</v>
      </c>
      <c r="E244" s="522">
        <v>8</v>
      </c>
      <c r="F244" s="471"/>
      <c r="G244" s="202"/>
      <c r="H244" s="466"/>
      <c r="I244" s="204"/>
      <c r="J244" s="204"/>
      <c r="K244" s="207">
        <f t="shared" si="82"/>
        <v>0</v>
      </c>
      <c r="L244" s="207">
        <f t="shared" si="83"/>
        <v>0</v>
      </c>
      <c r="M244" s="207">
        <f t="shared" si="84"/>
        <v>0</v>
      </c>
      <c r="N244" s="207">
        <f t="shared" si="85"/>
        <v>0</v>
      </c>
      <c r="O244" s="207">
        <f t="shared" si="86"/>
        <v>0</v>
      </c>
      <c r="P244" s="207">
        <f t="shared" si="87"/>
        <v>0</v>
      </c>
      <c r="Q244" s="10"/>
    </row>
    <row r="245" spans="1:17" ht="43.2">
      <c r="A245" s="467" t="s">
        <v>684</v>
      </c>
      <c r="B245" s="462" t="s">
        <v>545</v>
      </c>
      <c r="C245" s="217" t="s">
        <v>685</v>
      </c>
      <c r="D245" s="215" t="s">
        <v>109</v>
      </c>
      <c r="E245" s="216">
        <v>5.84</v>
      </c>
      <c r="F245" s="471"/>
      <c r="G245" s="466"/>
      <c r="H245" s="466"/>
      <c r="I245" s="466"/>
      <c r="J245" s="466"/>
      <c r="K245" s="466">
        <f t="shared" si="82"/>
        <v>0</v>
      </c>
      <c r="L245" s="466">
        <f t="shared" si="83"/>
        <v>0</v>
      </c>
      <c r="M245" s="466">
        <f t="shared" si="84"/>
        <v>0</v>
      </c>
      <c r="N245" s="466">
        <f t="shared" si="85"/>
        <v>0</v>
      </c>
      <c r="O245" s="466">
        <f t="shared" si="86"/>
        <v>0</v>
      </c>
      <c r="P245" s="466">
        <f t="shared" si="87"/>
        <v>0</v>
      </c>
      <c r="Q245" s="10"/>
    </row>
    <row r="246" spans="1:17" ht="28.8">
      <c r="A246" s="467" t="s">
        <v>686</v>
      </c>
      <c r="B246" s="462" t="s">
        <v>240</v>
      </c>
      <c r="C246" s="486" t="s">
        <v>687</v>
      </c>
      <c r="D246" s="469" t="s">
        <v>178</v>
      </c>
      <c r="E246" s="478">
        <v>0.15</v>
      </c>
      <c r="F246" s="471"/>
      <c r="G246" s="466"/>
      <c r="H246" s="466"/>
      <c r="I246" s="466"/>
      <c r="J246" s="483"/>
      <c r="K246" s="466">
        <f t="shared" si="82"/>
        <v>0</v>
      </c>
      <c r="L246" s="466">
        <f t="shared" si="83"/>
        <v>0</v>
      </c>
      <c r="M246" s="466">
        <f t="shared" si="84"/>
        <v>0</v>
      </c>
      <c r="N246" s="466">
        <f t="shared" si="85"/>
        <v>0</v>
      </c>
      <c r="O246" s="466">
        <f t="shared" si="86"/>
        <v>0</v>
      </c>
      <c r="P246" s="466">
        <f t="shared" si="87"/>
        <v>0</v>
      </c>
    </row>
    <row r="247" spans="1:17">
      <c r="A247" s="491" t="s">
        <v>688</v>
      </c>
      <c r="B247" s="354"/>
      <c r="C247" s="523" t="s">
        <v>689</v>
      </c>
      <c r="D247" s="506"/>
      <c r="E247" s="558"/>
      <c r="F247" s="471"/>
      <c r="G247" s="202"/>
      <c r="H247" s="559"/>
      <c r="I247" s="101"/>
      <c r="J247" s="101"/>
      <c r="K247" s="207"/>
      <c r="L247" s="207"/>
      <c r="M247" s="207"/>
      <c r="N247" s="207"/>
      <c r="O247" s="207"/>
      <c r="P247" s="207"/>
      <c r="Q247" s="10"/>
    </row>
    <row r="248" spans="1:17" ht="28.8">
      <c r="A248" s="467" t="s">
        <v>690</v>
      </c>
      <c r="B248" s="462" t="s">
        <v>543</v>
      </c>
      <c r="C248" s="479" t="s">
        <v>534</v>
      </c>
      <c r="D248" s="463" t="s">
        <v>254</v>
      </c>
      <c r="E248" s="522">
        <v>194.93</v>
      </c>
      <c r="F248" s="471"/>
      <c r="G248" s="466"/>
      <c r="H248" s="466"/>
      <c r="I248" s="466"/>
      <c r="J248" s="466"/>
      <c r="K248" s="466">
        <f>ROUND(J248+I248+H248,2)</f>
        <v>0</v>
      </c>
      <c r="L248" s="466">
        <f>ROUND(F248*E248,2)</f>
        <v>0</v>
      </c>
      <c r="M248" s="466">
        <f>ROUND(H248*E248,2)</f>
        <v>0</v>
      </c>
      <c r="N248" s="466">
        <f>ROUND(I248*E248,2)</f>
        <v>0</v>
      </c>
      <c r="O248" s="466">
        <f>ROUND(J248*E248,2)</f>
        <v>0</v>
      </c>
      <c r="P248" s="466">
        <f>ROUND(O248+N248+M248,2)</f>
        <v>0</v>
      </c>
      <c r="Q248" s="10"/>
    </row>
    <row r="249" spans="1:17" ht="28.8">
      <c r="A249" s="467" t="s">
        <v>691</v>
      </c>
      <c r="B249" s="462" t="s">
        <v>545</v>
      </c>
      <c r="C249" s="480" t="s">
        <v>692</v>
      </c>
      <c r="D249" s="469" t="s">
        <v>178</v>
      </c>
      <c r="E249" s="478">
        <v>15.72</v>
      </c>
      <c r="F249" s="478"/>
      <c r="G249" s="466"/>
      <c r="H249" s="466"/>
      <c r="I249" s="466"/>
      <c r="J249" s="471"/>
      <c r="K249" s="466">
        <f>ROUND(J249+I249+H249,2)</f>
        <v>0</v>
      </c>
      <c r="L249" s="466">
        <f>ROUND(F249*E249,2)</f>
        <v>0</v>
      </c>
      <c r="M249" s="466">
        <f>ROUND(H249*E249,2)</f>
        <v>0</v>
      </c>
      <c r="N249" s="466">
        <f>ROUND(I249*E249,2)</f>
        <v>0</v>
      </c>
      <c r="O249" s="466">
        <f>ROUND(J249*E249,2)</f>
        <v>0</v>
      </c>
      <c r="P249" s="466">
        <f>ROUND(O249+N249+M249,2)</f>
        <v>0</v>
      </c>
      <c r="Q249" s="10"/>
    </row>
    <row r="250" spans="1:17">
      <c r="A250" s="461" t="s">
        <v>693</v>
      </c>
      <c r="B250" s="462"/>
      <c r="C250" s="458" t="s">
        <v>694</v>
      </c>
      <c r="D250" s="469"/>
      <c r="E250" s="478"/>
      <c r="F250" s="560"/>
      <c r="G250" s="560"/>
      <c r="H250" s="466"/>
      <c r="I250" s="466"/>
      <c r="J250" s="466"/>
      <c r="K250" s="466">
        <f>ROUND(J250+I250+H250,2)</f>
        <v>0</v>
      </c>
      <c r="L250" s="466">
        <f>ROUND(F250*E250,2)</f>
        <v>0</v>
      </c>
      <c r="M250" s="466">
        <f>ROUND(H250*E250,2)</f>
        <v>0</v>
      </c>
      <c r="N250" s="466">
        <f>ROUND(I250*E250,2)</f>
        <v>0</v>
      </c>
      <c r="O250" s="466">
        <f>ROUND(J250*E250,2)</f>
        <v>0</v>
      </c>
      <c r="P250" s="466">
        <f>ROUND(O250+N250+M250,2)</f>
        <v>0</v>
      </c>
      <c r="Q250" s="10"/>
    </row>
    <row r="251" spans="1:17">
      <c r="A251" s="467" t="s">
        <v>695</v>
      </c>
      <c r="B251" s="462"/>
      <c r="C251" s="482" t="s">
        <v>696</v>
      </c>
      <c r="D251" s="469"/>
      <c r="E251" s="478"/>
      <c r="F251" s="560"/>
      <c r="G251" s="560"/>
      <c r="H251" s="466"/>
      <c r="I251" s="466"/>
      <c r="J251" s="466"/>
      <c r="K251" s="466"/>
      <c r="L251" s="466"/>
      <c r="M251" s="466"/>
      <c r="N251" s="466"/>
      <c r="O251" s="466"/>
      <c r="P251" s="466"/>
      <c r="Q251" s="10"/>
    </row>
    <row r="252" spans="1:17">
      <c r="A252" s="467" t="s">
        <v>697</v>
      </c>
      <c r="B252" s="462" t="s">
        <v>518</v>
      </c>
      <c r="C252" s="550" t="s">
        <v>698</v>
      </c>
      <c r="D252" s="462" t="s">
        <v>171</v>
      </c>
      <c r="E252" s="464">
        <v>882.48</v>
      </c>
      <c r="F252" s="471"/>
      <c r="G252" s="466"/>
      <c r="H252" s="466"/>
      <c r="I252" s="464"/>
      <c r="J252" s="464"/>
      <c r="K252" s="466">
        <f t="shared" ref="K252:K271" si="88">ROUND(J252+I252+H252,2)</f>
        <v>0</v>
      </c>
      <c r="L252" s="466">
        <f t="shared" ref="L252:L261" si="89">ROUND(F252*E252,2)</f>
        <v>0</v>
      </c>
      <c r="M252" s="466">
        <f t="shared" ref="M252:M261" si="90">ROUND(H252*E252,2)</f>
        <v>0</v>
      </c>
      <c r="N252" s="466">
        <f t="shared" ref="N252:N261" si="91">ROUND(I252*E252,2)</f>
        <v>0</v>
      </c>
      <c r="O252" s="466">
        <f t="shared" ref="O252:O261" si="92">ROUND(J252*E252,2)</f>
        <v>0</v>
      </c>
      <c r="P252" s="466">
        <f t="shared" ref="P252:P261" si="93">ROUND(O252+N252+M252,2)</f>
        <v>0</v>
      </c>
      <c r="Q252" s="10"/>
    </row>
    <row r="253" spans="1:17" ht="28.8">
      <c r="A253" s="467" t="s">
        <v>699</v>
      </c>
      <c r="B253" s="462" t="s">
        <v>518</v>
      </c>
      <c r="C253" s="479" t="s">
        <v>700</v>
      </c>
      <c r="D253" s="469" t="s">
        <v>178</v>
      </c>
      <c r="E253" s="478">
        <v>131.07</v>
      </c>
      <c r="F253" s="471"/>
      <c r="G253" s="466"/>
      <c r="H253" s="466"/>
      <c r="I253" s="466"/>
      <c r="J253" s="466"/>
      <c r="K253" s="466">
        <f t="shared" si="88"/>
        <v>0</v>
      </c>
      <c r="L253" s="466">
        <f t="shared" si="89"/>
        <v>0</v>
      </c>
      <c r="M253" s="466">
        <f t="shared" si="90"/>
        <v>0</v>
      </c>
      <c r="N253" s="466">
        <f t="shared" si="91"/>
        <v>0</v>
      </c>
      <c r="O253" s="466">
        <f t="shared" si="92"/>
        <v>0</v>
      </c>
      <c r="P253" s="466">
        <f t="shared" si="93"/>
        <v>0</v>
      </c>
      <c r="Q253" s="10"/>
    </row>
    <row r="254" spans="1:17" ht="28.8">
      <c r="A254" s="467" t="s">
        <v>701</v>
      </c>
      <c r="B254" s="462" t="s">
        <v>518</v>
      </c>
      <c r="C254" s="479" t="s">
        <v>702</v>
      </c>
      <c r="D254" s="469" t="s">
        <v>178</v>
      </c>
      <c r="E254" s="478">
        <v>6.71</v>
      </c>
      <c r="F254" s="471"/>
      <c r="G254" s="466"/>
      <c r="H254" s="466"/>
      <c r="I254" s="466"/>
      <c r="J254" s="466"/>
      <c r="K254" s="466">
        <f t="shared" si="88"/>
        <v>0</v>
      </c>
      <c r="L254" s="466">
        <f t="shared" si="89"/>
        <v>0</v>
      </c>
      <c r="M254" s="466">
        <f t="shared" si="90"/>
        <v>0</v>
      </c>
      <c r="N254" s="466">
        <f t="shared" si="91"/>
        <v>0</v>
      </c>
      <c r="O254" s="466">
        <f t="shared" si="92"/>
        <v>0</v>
      </c>
      <c r="P254" s="466">
        <f t="shared" si="93"/>
        <v>0</v>
      </c>
      <c r="Q254" s="10"/>
    </row>
    <row r="255" spans="1:17" ht="28.8">
      <c r="A255" s="467" t="s">
        <v>703</v>
      </c>
      <c r="B255" s="462" t="s">
        <v>518</v>
      </c>
      <c r="C255" s="479" t="s">
        <v>704</v>
      </c>
      <c r="D255" s="469" t="s">
        <v>178</v>
      </c>
      <c r="E255" s="470">
        <v>50.6</v>
      </c>
      <c r="F255" s="471"/>
      <c r="G255" s="466"/>
      <c r="H255" s="466"/>
      <c r="I255" s="465"/>
      <c r="J255" s="465"/>
      <c r="K255" s="466">
        <f t="shared" si="88"/>
        <v>0</v>
      </c>
      <c r="L255" s="466">
        <f t="shared" si="89"/>
        <v>0</v>
      </c>
      <c r="M255" s="466">
        <f t="shared" si="90"/>
        <v>0</v>
      </c>
      <c r="N255" s="466">
        <f t="shared" si="91"/>
        <v>0</v>
      </c>
      <c r="O255" s="466">
        <f t="shared" si="92"/>
        <v>0</v>
      </c>
      <c r="P255" s="466">
        <f t="shared" si="93"/>
        <v>0</v>
      </c>
      <c r="Q255" s="10"/>
    </row>
    <row r="256" spans="1:17" ht="43.2">
      <c r="A256" s="467" t="s">
        <v>705</v>
      </c>
      <c r="B256" s="462" t="s">
        <v>518</v>
      </c>
      <c r="C256" s="555" t="s">
        <v>706</v>
      </c>
      <c r="D256" s="462" t="s">
        <v>171</v>
      </c>
      <c r="E256" s="464">
        <v>882.48</v>
      </c>
      <c r="F256" s="471"/>
      <c r="G256" s="466"/>
      <c r="H256" s="466"/>
      <c r="I256" s="464"/>
      <c r="J256" s="464"/>
      <c r="K256" s="466">
        <f t="shared" si="88"/>
        <v>0</v>
      </c>
      <c r="L256" s="466">
        <f t="shared" si="89"/>
        <v>0</v>
      </c>
      <c r="M256" s="466">
        <f t="shared" si="90"/>
        <v>0</v>
      </c>
      <c r="N256" s="466">
        <f t="shared" si="91"/>
        <v>0</v>
      </c>
      <c r="O256" s="466">
        <f t="shared" si="92"/>
        <v>0</v>
      </c>
      <c r="P256" s="466">
        <f t="shared" si="93"/>
        <v>0</v>
      </c>
      <c r="Q256" s="10"/>
    </row>
    <row r="257" spans="1:17" ht="28.8">
      <c r="A257" s="467" t="s">
        <v>707</v>
      </c>
      <c r="B257" s="462" t="s">
        <v>518</v>
      </c>
      <c r="C257" s="550" t="s">
        <v>708</v>
      </c>
      <c r="D257" s="462" t="s">
        <v>171</v>
      </c>
      <c r="E257" s="464">
        <v>882.48</v>
      </c>
      <c r="F257" s="471"/>
      <c r="G257" s="466"/>
      <c r="H257" s="466"/>
      <c r="I257" s="464"/>
      <c r="J257" s="464"/>
      <c r="K257" s="466">
        <f t="shared" si="88"/>
        <v>0</v>
      </c>
      <c r="L257" s="466">
        <f t="shared" si="89"/>
        <v>0</v>
      </c>
      <c r="M257" s="466">
        <f t="shared" si="90"/>
        <v>0</v>
      </c>
      <c r="N257" s="466">
        <f t="shared" si="91"/>
        <v>0</v>
      </c>
      <c r="O257" s="466">
        <f t="shared" si="92"/>
        <v>0</v>
      </c>
      <c r="P257" s="466">
        <f t="shared" si="93"/>
        <v>0</v>
      </c>
      <c r="Q257" s="10"/>
    </row>
    <row r="258" spans="1:17" ht="43.2">
      <c r="A258" s="467" t="s">
        <v>709</v>
      </c>
      <c r="B258" s="462" t="s">
        <v>518</v>
      </c>
      <c r="C258" s="479" t="s">
        <v>710</v>
      </c>
      <c r="D258" s="462" t="s">
        <v>171</v>
      </c>
      <c r="E258" s="464">
        <v>882.48</v>
      </c>
      <c r="F258" s="471"/>
      <c r="G258" s="466"/>
      <c r="H258" s="466"/>
      <c r="I258" s="207"/>
      <c r="J258" s="207"/>
      <c r="K258" s="466">
        <f t="shared" si="88"/>
        <v>0</v>
      </c>
      <c r="L258" s="466">
        <f t="shared" si="89"/>
        <v>0</v>
      </c>
      <c r="M258" s="466">
        <f t="shared" si="90"/>
        <v>0</v>
      </c>
      <c r="N258" s="466">
        <f t="shared" si="91"/>
        <v>0</v>
      </c>
      <c r="O258" s="466">
        <f t="shared" si="92"/>
        <v>0</v>
      </c>
      <c r="P258" s="466">
        <f t="shared" si="93"/>
        <v>0</v>
      </c>
      <c r="Q258" s="10"/>
    </row>
    <row r="259" spans="1:17" ht="28.8">
      <c r="A259" s="467" t="s">
        <v>711</v>
      </c>
      <c r="B259" s="462" t="s">
        <v>518</v>
      </c>
      <c r="C259" s="480" t="s">
        <v>712</v>
      </c>
      <c r="D259" s="462" t="s">
        <v>171</v>
      </c>
      <c r="E259" s="464">
        <v>882.48</v>
      </c>
      <c r="F259" s="471"/>
      <c r="G259" s="466"/>
      <c r="H259" s="466"/>
      <c r="I259" s="561"/>
      <c r="J259" s="561"/>
      <c r="K259" s="466">
        <f t="shared" si="88"/>
        <v>0</v>
      </c>
      <c r="L259" s="466">
        <f t="shared" si="89"/>
        <v>0</v>
      </c>
      <c r="M259" s="466">
        <f t="shared" si="90"/>
        <v>0</v>
      </c>
      <c r="N259" s="466">
        <f t="shared" si="91"/>
        <v>0</v>
      </c>
      <c r="O259" s="466">
        <f t="shared" si="92"/>
        <v>0</v>
      </c>
      <c r="P259" s="466">
        <f t="shared" si="93"/>
        <v>0</v>
      </c>
      <c r="Q259" s="10"/>
    </row>
    <row r="260" spans="1:17" ht="28.8">
      <c r="A260" s="467" t="s">
        <v>713</v>
      </c>
      <c r="B260" s="462" t="s">
        <v>518</v>
      </c>
      <c r="C260" s="480" t="s">
        <v>714</v>
      </c>
      <c r="D260" s="463" t="s">
        <v>109</v>
      </c>
      <c r="E260" s="231">
        <v>313.3</v>
      </c>
      <c r="F260" s="465"/>
      <c r="G260" s="466"/>
      <c r="H260" s="466"/>
      <c r="I260" s="466"/>
      <c r="J260" s="465"/>
      <c r="K260" s="466">
        <f t="shared" si="88"/>
        <v>0</v>
      </c>
      <c r="L260" s="466">
        <f t="shared" si="89"/>
        <v>0</v>
      </c>
      <c r="M260" s="466">
        <f t="shared" si="90"/>
        <v>0</v>
      </c>
      <c r="N260" s="466">
        <f t="shared" si="91"/>
        <v>0</v>
      </c>
      <c r="O260" s="466">
        <f t="shared" si="92"/>
        <v>0</v>
      </c>
      <c r="P260" s="466">
        <f t="shared" si="93"/>
        <v>0</v>
      </c>
      <c r="Q260" s="10"/>
    </row>
    <row r="261" spans="1:17" ht="28.8">
      <c r="A261" s="467" t="s">
        <v>715</v>
      </c>
      <c r="B261" s="462" t="s">
        <v>518</v>
      </c>
      <c r="C261" s="479" t="s">
        <v>716</v>
      </c>
      <c r="D261" s="463" t="s">
        <v>171</v>
      </c>
      <c r="E261" s="464">
        <v>882.48</v>
      </c>
      <c r="F261" s="465"/>
      <c r="G261" s="465"/>
      <c r="H261" s="471"/>
      <c r="I261" s="466"/>
      <c r="J261" s="465"/>
      <c r="K261" s="466">
        <f t="shared" si="88"/>
        <v>0</v>
      </c>
      <c r="L261" s="466">
        <f t="shared" si="89"/>
        <v>0</v>
      </c>
      <c r="M261" s="466">
        <f t="shared" si="90"/>
        <v>0</v>
      </c>
      <c r="N261" s="466">
        <f t="shared" si="91"/>
        <v>0</v>
      </c>
      <c r="O261" s="466">
        <f t="shared" si="92"/>
        <v>0</v>
      </c>
      <c r="P261" s="466">
        <f t="shared" si="93"/>
        <v>0</v>
      </c>
      <c r="Q261" s="10"/>
    </row>
    <row r="262" spans="1:17">
      <c r="A262" s="467" t="s">
        <v>717</v>
      </c>
      <c r="B262" s="462"/>
      <c r="C262" s="482" t="s">
        <v>211</v>
      </c>
      <c r="D262" s="463"/>
      <c r="E262" s="464"/>
      <c r="F262" s="466"/>
      <c r="G262" s="466"/>
      <c r="H262" s="466"/>
      <c r="I262" s="466"/>
      <c r="J262" s="466"/>
      <c r="K262" s="466"/>
      <c r="L262" s="466"/>
      <c r="M262" s="466"/>
      <c r="N262" s="466"/>
      <c r="O262" s="466"/>
      <c r="P262" s="466"/>
      <c r="Q262" s="10"/>
    </row>
    <row r="263" spans="1:17" ht="28.8">
      <c r="A263" s="467" t="s">
        <v>718</v>
      </c>
      <c r="B263" s="462" t="s">
        <v>570</v>
      </c>
      <c r="C263" s="232" t="s">
        <v>719</v>
      </c>
      <c r="D263" s="462" t="s">
        <v>171</v>
      </c>
      <c r="E263" s="464">
        <v>834.83</v>
      </c>
      <c r="F263" s="471"/>
      <c r="G263" s="466"/>
      <c r="H263" s="466"/>
      <c r="I263" s="464"/>
      <c r="J263" s="464"/>
      <c r="K263" s="466">
        <f t="shared" si="88"/>
        <v>0</v>
      </c>
      <c r="L263" s="466">
        <f>ROUND(F263*E263,2)</f>
        <v>0</v>
      </c>
      <c r="M263" s="466">
        <f>ROUND(H263*E263,2)</f>
        <v>0</v>
      </c>
      <c r="N263" s="466">
        <f>ROUND(I263*E263,2)</f>
        <v>0</v>
      </c>
      <c r="O263" s="466">
        <f>ROUND(J263*E263,2)</f>
        <v>0</v>
      </c>
      <c r="P263" s="466">
        <f>ROUND(O263+N263+M263,2)</f>
        <v>0</v>
      </c>
      <c r="Q263" s="10"/>
    </row>
    <row r="264" spans="1:17" ht="28.8">
      <c r="A264" s="467" t="s">
        <v>720</v>
      </c>
      <c r="B264" s="462" t="s">
        <v>518</v>
      </c>
      <c r="C264" s="550" t="s">
        <v>708</v>
      </c>
      <c r="D264" s="462" t="s">
        <v>171</v>
      </c>
      <c r="E264" s="464">
        <v>834.83</v>
      </c>
      <c r="F264" s="471"/>
      <c r="G264" s="466"/>
      <c r="H264" s="466"/>
      <c r="I264" s="464"/>
      <c r="J264" s="464"/>
      <c r="K264" s="466">
        <f t="shared" si="88"/>
        <v>0</v>
      </c>
      <c r="L264" s="466">
        <f>ROUND(F264*E264,2)</f>
        <v>0</v>
      </c>
      <c r="M264" s="466">
        <f>ROUND(H264*E264,2)</f>
        <v>0</v>
      </c>
      <c r="N264" s="466">
        <f>ROUND(I264*E264,2)</f>
        <v>0</v>
      </c>
      <c r="O264" s="466">
        <f>ROUND(J264*E264,2)</f>
        <v>0</v>
      </c>
      <c r="P264" s="466">
        <f>ROUND(O264+N264+M264,2)</f>
        <v>0</v>
      </c>
      <c r="Q264" s="10"/>
    </row>
    <row r="265" spans="1:17" ht="43.2">
      <c r="A265" s="467" t="s">
        <v>721</v>
      </c>
      <c r="B265" s="462" t="s">
        <v>518</v>
      </c>
      <c r="C265" s="479" t="s">
        <v>722</v>
      </c>
      <c r="D265" s="462" t="s">
        <v>171</v>
      </c>
      <c r="E265" s="464">
        <v>834.83</v>
      </c>
      <c r="F265" s="471"/>
      <c r="G265" s="466"/>
      <c r="H265" s="466"/>
      <c r="I265" s="207"/>
      <c r="J265" s="207"/>
      <c r="K265" s="466">
        <f t="shared" si="88"/>
        <v>0</v>
      </c>
      <c r="L265" s="466">
        <f t="shared" ref="L265:L267" si="94">ROUND(F265*E265,2)</f>
        <v>0</v>
      </c>
      <c r="M265" s="466">
        <f t="shared" ref="M265:M267" si="95">ROUND(H265*E265,2)</f>
        <v>0</v>
      </c>
      <c r="N265" s="466">
        <f t="shared" ref="N265:N267" si="96">ROUND(I265*E265,2)</f>
        <v>0</v>
      </c>
      <c r="O265" s="466">
        <f t="shared" ref="O265:O267" si="97">ROUND(J265*E265,2)</f>
        <v>0</v>
      </c>
      <c r="P265" s="466">
        <f t="shared" ref="P265:P267" si="98">ROUND(O265+N265+M265,2)</f>
        <v>0</v>
      </c>
      <c r="Q265" s="10"/>
    </row>
    <row r="266" spans="1:17" ht="28.8">
      <c r="A266" s="467" t="s">
        <v>723</v>
      </c>
      <c r="B266" s="462" t="s">
        <v>518</v>
      </c>
      <c r="C266" s="480" t="s">
        <v>724</v>
      </c>
      <c r="D266" s="462" t="s">
        <v>171</v>
      </c>
      <c r="E266" s="464">
        <v>834.83</v>
      </c>
      <c r="F266" s="471"/>
      <c r="G266" s="466"/>
      <c r="H266" s="466"/>
      <c r="I266" s="561"/>
      <c r="J266" s="561"/>
      <c r="K266" s="466">
        <f t="shared" si="88"/>
        <v>0</v>
      </c>
      <c r="L266" s="466">
        <f t="shared" si="94"/>
        <v>0</v>
      </c>
      <c r="M266" s="466">
        <f t="shared" si="95"/>
        <v>0</v>
      </c>
      <c r="N266" s="466">
        <f t="shared" si="96"/>
        <v>0</v>
      </c>
      <c r="O266" s="466">
        <f t="shared" si="97"/>
        <v>0</v>
      </c>
      <c r="P266" s="466">
        <f t="shared" si="98"/>
        <v>0</v>
      </c>
      <c r="Q266" s="10"/>
    </row>
    <row r="267" spans="1:17" ht="28.8">
      <c r="A267" s="467" t="s">
        <v>725</v>
      </c>
      <c r="B267" s="462" t="s">
        <v>518</v>
      </c>
      <c r="C267" s="480" t="s">
        <v>714</v>
      </c>
      <c r="D267" s="463" t="s">
        <v>109</v>
      </c>
      <c r="E267" s="231">
        <v>275.08</v>
      </c>
      <c r="F267" s="465"/>
      <c r="G267" s="466"/>
      <c r="H267" s="466"/>
      <c r="I267" s="466"/>
      <c r="J267" s="465"/>
      <c r="K267" s="466">
        <f t="shared" si="88"/>
        <v>0</v>
      </c>
      <c r="L267" s="466">
        <f t="shared" si="94"/>
        <v>0</v>
      </c>
      <c r="M267" s="466">
        <f t="shared" si="95"/>
        <v>0</v>
      </c>
      <c r="N267" s="466">
        <f t="shared" si="96"/>
        <v>0</v>
      </c>
      <c r="O267" s="466">
        <f t="shared" si="97"/>
        <v>0</v>
      </c>
      <c r="P267" s="466">
        <f t="shared" si="98"/>
        <v>0</v>
      </c>
      <c r="Q267" s="10"/>
    </row>
    <row r="268" spans="1:17" ht="28.8">
      <c r="A268" s="467" t="s">
        <v>726</v>
      </c>
      <c r="B268" s="462" t="s">
        <v>518</v>
      </c>
      <c r="C268" s="479" t="s">
        <v>727</v>
      </c>
      <c r="D268" s="463" t="s">
        <v>171</v>
      </c>
      <c r="E268" s="464">
        <v>834.83</v>
      </c>
      <c r="F268" s="465"/>
      <c r="G268" s="466"/>
      <c r="H268" s="466"/>
      <c r="I268" s="466"/>
      <c r="J268" s="465"/>
      <c r="K268" s="466">
        <f t="shared" si="88"/>
        <v>0</v>
      </c>
      <c r="L268" s="466">
        <f>ROUND(F268*E268,2)</f>
        <v>0</v>
      </c>
      <c r="M268" s="466">
        <f>ROUND(H268*E268,2)</f>
        <v>0</v>
      </c>
      <c r="N268" s="466">
        <f>ROUND(I268*E268,2)</f>
        <v>0</v>
      </c>
      <c r="O268" s="466">
        <f>ROUND(J268*E268,2)</f>
        <v>0</v>
      </c>
      <c r="P268" s="466">
        <f>ROUND(O268+N268+M268,2)</f>
        <v>0</v>
      </c>
      <c r="Q268" s="10"/>
    </row>
    <row r="269" spans="1:17">
      <c r="A269" s="467" t="s">
        <v>728</v>
      </c>
      <c r="B269" s="462"/>
      <c r="C269" s="482" t="s">
        <v>729</v>
      </c>
      <c r="D269" s="463"/>
      <c r="E269" s="464"/>
      <c r="F269" s="465"/>
      <c r="G269" s="466"/>
      <c r="H269" s="466"/>
      <c r="I269" s="466"/>
      <c r="J269" s="465"/>
      <c r="K269" s="466">
        <f t="shared" si="88"/>
        <v>0</v>
      </c>
      <c r="L269" s="466"/>
      <c r="M269" s="466"/>
      <c r="N269" s="466"/>
      <c r="O269" s="466"/>
      <c r="P269" s="466"/>
      <c r="Q269" s="10"/>
    </row>
    <row r="270" spans="1:17" ht="28.8">
      <c r="A270" s="467" t="s">
        <v>730</v>
      </c>
      <c r="B270" s="462" t="s">
        <v>570</v>
      </c>
      <c r="C270" s="232" t="s">
        <v>731</v>
      </c>
      <c r="D270" s="462" t="s">
        <v>171</v>
      </c>
      <c r="E270" s="464">
        <v>31.42</v>
      </c>
      <c r="F270" s="471"/>
      <c r="G270" s="466"/>
      <c r="H270" s="466"/>
      <c r="I270" s="464"/>
      <c r="J270" s="464"/>
      <c r="K270" s="466">
        <f t="shared" si="88"/>
        <v>0</v>
      </c>
      <c r="L270" s="466">
        <f>ROUND(F270*E270,2)</f>
        <v>0</v>
      </c>
      <c r="M270" s="466">
        <f>ROUND(H270*E270,2)</f>
        <v>0</v>
      </c>
      <c r="N270" s="466">
        <f>ROUND(I270*E270,2)</f>
        <v>0</v>
      </c>
      <c r="O270" s="466">
        <f>ROUND(J270*E270,2)</f>
        <v>0</v>
      </c>
      <c r="P270" s="466">
        <f>ROUND(O270+N270+M270,2)</f>
        <v>0</v>
      </c>
      <c r="Q270" s="10"/>
    </row>
    <row r="271" spans="1:17" ht="28.8">
      <c r="A271" s="467" t="s">
        <v>732</v>
      </c>
      <c r="B271" s="462" t="s">
        <v>570</v>
      </c>
      <c r="C271" s="232" t="s">
        <v>719</v>
      </c>
      <c r="D271" s="462" t="s">
        <v>171</v>
      </c>
      <c r="E271" s="464">
        <v>16.600000000000001</v>
      </c>
      <c r="F271" s="471"/>
      <c r="G271" s="466"/>
      <c r="H271" s="466"/>
      <c r="I271" s="464"/>
      <c r="J271" s="464"/>
      <c r="K271" s="466">
        <f t="shared" si="88"/>
        <v>0</v>
      </c>
      <c r="L271" s="466">
        <f>ROUND(F271*E271,2)</f>
        <v>0</v>
      </c>
      <c r="M271" s="466">
        <f>ROUND(H271*E271,2)</f>
        <v>0</v>
      </c>
      <c r="N271" s="466">
        <f>ROUND(I271*E271,2)</f>
        <v>0</v>
      </c>
      <c r="O271" s="466">
        <f>ROUND(J271*E271,2)</f>
        <v>0</v>
      </c>
      <c r="P271" s="466">
        <f>ROUND(O271+N271+M271,2)</f>
        <v>0</v>
      </c>
      <c r="Q271" s="10"/>
    </row>
    <row r="272" spans="1:17" ht="28.8">
      <c r="A272" s="467" t="s">
        <v>733</v>
      </c>
      <c r="B272" s="462" t="s">
        <v>518</v>
      </c>
      <c r="C272" s="550" t="s">
        <v>708</v>
      </c>
      <c r="D272" s="462" t="s">
        <v>171</v>
      </c>
      <c r="E272" s="355">
        <v>48.02</v>
      </c>
      <c r="F272" s="471"/>
      <c r="G272" s="466"/>
      <c r="H272" s="466"/>
      <c r="I272" s="464"/>
      <c r="J272" s="464"/>
      <c r="K272" s="466">
        <f>ROUND(J272+I272+H272,2)</f>
        <v>0</v>
      </c>
      <c r="L272" s="466">
        <f>ROUND(F272*E272,2)</f>
        <v>0</v>
      </c>
      <c r="M272" s="466">
        <f>ROUND(H272*E272,2)</f>
        <v>0</v>
      </c>
      <c r="N272" s="466">
        <f>ROUND(I272*E272,2)</f>
        <v>0</v>
      </c>
      <c r="O272" s="466">
        <f>ROUND(J272*E272,2)</f>
        <v>0</v>
      </c>
      <c r="P272" s="466">
        <f>ROUND(O272+N272+M272,2)</f>
        <v>0</v>
      </c>
      <c r="Q272" s="10"/>
    </row>
    <row r="273" spans="1:17" ht="43.2">
      <c r="A273" s="467" t="s">
        <v>734</v>
      </c>
      <c r="B273" s="462" t="s">
        <v>518</v>
      </c>
      <c r="C273" s="479" t="s">
        <v>722</v>
      </c>
      <c r="D273" s="462" t="s">
        <v>171</v>
      </c>
      <c r="E273" s="355">
        <v>48.02</v>
      </c>
      <c r="F273" s="471"/>
      <c r="G273" s="466"/>
      <c r="H273" s="466"/>
      <c r="I273" s="207"/>
      <c r="J273" s="207"/>
      <c r="K273" s="466">
        <f t="shared" ref="K273:K274" si="99">ROUND(J273+I273+H273,2)</f>
        <v>0</v>
      </c>
      <c r="L273" s="466">
        <f t="shared" ref="L273:L274" si="100">ROUND(F273*E273,2)</f>
        <v>0</v>
      </c>
      <c r="M273" s="466">
        <f t="shared" ref="M273:M274" si="101">ROUND(H273*E273,2)</f>
        <v>0</v>
      </c>
      <c r="N273" s="466">
        <f t="shared" ref="N273:N274" si="102">ROUND(I273*E273,2)</f>
        <v>0</v>
      </c>
      <c r="O273" s="466">
        <f t="shared" ref="O273:O274" si="103">ROUND(J273*E273,2)</f>
        <v>0</v>
      </c>
      <c r="P273" s="466">
        <f t="shared" ref="P273:P274" si="104">ROUND(O273+N273+M273,2)</f>
        <v>0</v>
      </c>
      <c r="Q273" s="10"/>
    </row>
    <row r="274" spans="1:17" ht="28.8">
      <c r="A274" s="467" t="s">
        <v>735</v>
      </c>
      <c r="B274" s="462" t="s">
        <v>518</v>
      </c>
      <c r="C274" s="480" t="s">
        <v>736</v>
      </c>
      <c r="D274" s="462" t="s">
        <v>171</v>
      </c>
      <c r="E274" s="355">
        <v>48.02</v>
      </c>
      <c r="F274" s="471"/>
      <c r="G274" s="466"/>
      <c r="H274" s="466"/>
      <c r="I274" s="561"/>
      <c r="J274" s="561"/>
      <c r="K274" s="466">
        <f t="shared" si="99"/>
        <v>0</v>
      </c>
      <c r="L274" s="466">
        <f t="shared" si="100"/>
        <v>0</v>
      </c>
      <c r="M274" s="466">
        <f t="shared" si="101"/>
        <v>0</v>
      </c>
      <c r="N274" s="466">
        <f t="shared" si="102"/>
        <v>0</v>
      </c>
      <c r="O274" s="466">
        <f t="shared" si="103"/>
        <v>0</v>
      </c>
      <c r="P274" s="466">
        <f t="shared" si="104"/>
        <v>0</v>
      </c>
      <c r="Q274" s="10"/>
    </row>
    <row r="275" spans="1:17" ht="28.8">
      <c r="A275" s="467" t="s">
        <v>737</v>
      </c>
      <c r="B275" s="462" t="s">
        <v>518</v>
      </c>
      <c r="C275" s="479" t="s">
        <v>727</v>
      </c>
      <c r="D275" s="463" t="s">
        <v>171</v>
      </c>
      <c r="E275" s="355">
        <v>48.02</v>
      </c>
      <c r="F275" s="465"/>
      <c r="G275" s="466"/>
      <c r="H275" s="466"/>
      <c r="I275" s="466"/>
      <c r="J275" s="465"/>
      <c r="K275" s="466">
        <f>ROUND(J275+I275+H275,2)</f>
        <v>0</v>
      </c>
      <c r="L275" s="466">
        <f>ROUND(F275*E275,2)</f>
        <v>0</v>
      </c>
      <c r="M275" s="466">
        <f>ROUND(H275*E275,2)</f>
        <v>0</v>
      </c>
      <c r="N275" s="466">
        <f>ROUND(I275*E275,2)</f>
        <v>0</v>
      </c>
      <c r="O275" s="466">
        <f>ROUND(J275*E275,2)</f>
        <v>0</v>
      </c>
      <c r="P275" s="466">
        <f>ROUND(O275+N275+M275,2)</f>
        <v>0</v>
      </c>
      <c r="Q275" s="10"/>
    </row>
    <row r="276" spans="1:17">
      <c r="A276" s="467" t="s">
        <v>738</v>
      </c>
      <c r="B276" s="462"/>
      <c r="C276" s="482" t="s">
        <v>739</v>
      </c>
      <c r="D276" s="463"/>
      <c r="E276" s="464"/>
      <c r="F276" s="465"/>
      <c r="G276" s="466"/>
      <c r="H276" s="466"/>
      <c r="I276" s="466"/>
      <c r="J276" s="465"/>
      <c r="K276" s="466"/>
      <c r="L276" s="466"/>
      <c r="M276" s="466"/>
      <c r="N276" s="466"/>
      <c r="O276" s="466"/>
      <c r="P276" s="466"/>
      <c r="Q276" s="10"/>
    </row>
    <row r="277" spans="1:17" ht="28.8">
      <c r="A277" s="467" t="s">
        <v>740</v>
      </c>
      <c r="B277" s="462" t="s">
        <v>518</v>
      </c>
      <c r="C277" s="550" t="s">
        <v>741</v>
      </c>
      <c r="D277" s="462" t="s">
        <v>171</v>
      </c>
      <c r="E277" s="464">
        <v>40.9</v>
      </c>
      <c r="F277" s="471"/>
      <c r="G277" s="466"/>
      <c r="H277" s="466"/>
      <c r="I277" s="464"/>
      <c r="J277" s="464"/>
      <c r="K277" s="466">
        <f>ROUND(J277+I277+H277,2)</f>
        <v>0</v>
      </c>
      <c r="L277" s="466">
        <f>ROUND(F277*E277,2)</f>
        <v>0</v>
      </c>
      <c r="M277" s="466">
        <f>ROUND(H277*E277,2)</f>
        <v>0</v>
      </c>
      <c r="N277" s="466">
        <f>ROUND(I277*E277,2)</f>
        <v>0</v>
      </c>
      <c r="O277" s="466">
        <f>ROUND(J277*E277,2)</f>
        <v>0</v>
      </c>
      <c r="P277" s="466">
        <f>ROUND(O277+N277+M277,2)</f>
        <v>0</v>
      </c>
      <c r="Q277" s="10"/>
    </row>
    <row r="278" spans="1:17" ht="43.2">
      <c r="A278" s="467" t="s">
        <v>742</v>
      </c>
      <c r="B278" s="462" t="s">
        <v>518</v>
      </c>
      <c r="C278" s="550" t="s">
        <v>743</v>
      </c>
      <c r="D278" s="462" t="s">
        <v>171</v>
      </c>
      <c r="E278" s="464">
        <v>40.9</v>
      </c>
      <c r="F278" s="471"/>
      <c r="G278" s="466"/>
      <c r="H278" s="466"/>
      <c r="I278" s="464"/>
      <c r="J278" s="464"/>
      <c r="K278" s="466">
        <f>ROUND(J278+I278+H278,2)</f>
        <v>0</v>
      </c>
      <c r="L278" s="466">
        <f>ROUND(F278*E278,2)</f>
        <v>0</v>
      </c>
      <c r="M278" s="466">
        <f>ROUND(H278*E278,2)</f>
        <v>0</v>
      </c>
      <c r="N278" s="466">
        <f>ROUND(I278*E278,2)</f>
        <v>0</v>
      </c>
      <c r="O278" s="466">
        <f>ROUND(J278*E278,2)</f>
        <v>0</v>
      </c>
      <c r="P278" s="466">
        <f>ROUND(O278+N278+M278,2)</f>
        <v>0</v>
      </c>
      <c r="Q278" s="10"/>
    </row>
    <row r="279" spans="1:17">
      <c r="A279" s="467" t="s">
        <v>744</v>
      </c>
      <c r="B279" s="462"/>
      <c r="C279" s="233" t="s">
        <v>745</v>
      </c>
      <c r="D279" s="462"/>
      <c r="E279" s="464"/>
      <c r="F279" s="560"/>
      <c r="G279" s="560"/>
      <c r="H279" s="466"/>
      <c r="I279" s="466"/>
      <c r="J279" s="466"/>
      <c r="K279" s="466">
        <f>ROUND(J279+I279+H279,2)</f>
        <v>0</v>
      </c>
      <c r="L279" s="466">
        <f>ROUND(F279*E279,2)</f>
        <v>0</v>
      </c>
      <c r="M279" s="466">
        <f>ROUND(H279*E279,2)</f>
        <v>0</v>
      </c>
      <c r="N279" s="466">
        <f>ROUND(I279*E279,2)</f>
        <v>0</v>
      </c>
      <c r="O279" s="466">
        <f>ROUND(J279*E279,2)</f>
        <v>0</v>
      </c>
      <c r="P279" s="466">
        <f>ROUND(O279+N279+M279,2)</f>
        <v>0</v>
      </c>
      <c r="Q279" s="10"/>
    </row>
    <row r="280" spans="1:17" ht="28.8">
      <c r="A280" s="467" t="s">
        <v>746</v>
      </c>
      <c r="B280" s="462" t="s">
        <v>518</v>
      </c>
      <c r="C280" s="550" t="s">
        <v>747</v>
      </c>
      <c r="D280" s="234" t="s">
        <v>109</v>
      </c>
      <c r="E280" s="464">
        <v>545.87</v>
      </c>
      <c r="F280" s="471"/>
      <c r="G280" s="202"/>
      <c r="H280" s="466"/>
      <c r="I280" s="464"/>
      <c r="J280" s="464"/>
      <c r="K280" s="466">
        <f>ROUND(J280+I280+H280,2)</f>
        <v>0</v>
      </c>
      <c r="L280" s="466">
        <f>ROUND(F280*E280,2)</f>
        <v>0</v>
      </c>
      <c r="M280" s="466">
        <f>ROUND(H280*E280,2)</f>
        <v>0</v>
      </c>
      <c r="N280" s="466">
        <f>ROUND(I280*E280,2)</f>
        <v>0</v>
      </c>
      <c r="O280" s="466">
        <f>ROUND(J280*E280,2)</f>
        <v>0</v>
      </c>
      <c r="P280" s="466">
        <f>ROUND(O280+N280+M280,2)</f>
        <v>0</v>
      </c>
      <c r="Q280" s="10"/>
    </row>
    <row r="281" spans="1:17">
      <c r="A281" s="467" t="s">
        <v>748</v>
      </c>
      <c r="B281" s="462"/>
      <c r="C281" s="233" t="s">
        <v>749</v>
      </c>
      <c r="D281" s="463"/>
      <c r="E281" s="464"/>
      <c r="F281" s="465"/>
      <c r="G281" s="466"/>
      <c r="H281" s="466"/>
      <c r="I281" s="466"/>
      <c r="J281" s="465"/>
      <c r="K281" s="466"/>
      <c r="L281" s="466"/>
      <c r="M281" s="466"/>
      <c r="N281" s="466"/>
      <c r="O281" s="466"/>
      <c r="P281" s="466"/>
      <c r="Q281" s="10"/>
    </row>
    <row r="282" spans="1:17" ht="28.8">
      <c r="A282" s="467" t="s">
        <v>750</v>
      </c>
      <c r="B282" s="462" t="s">
        <v>518</v>
      </c>
      <c r="C282" s="520" t="s">
        <v>751</v>
      </c>
      <c r="D282" s="199" t="s">
        <v>171</v>
      </c>
      <c r="E282" s="471">
        <v>11</v>
      </c>
      <c r="F282" s="471"/>
      <c r="G282" s="471"/>
      <c r="H282" s="471"/>
      <c r="I282" s="471"/>
      <c r="J282" s="471"/>
      <c r="K282" s="471">
        <f>SUM(H282:J282)</f>
        <v>0</v>
      </c>
      <c r="L282" s="471">
        <f>ROUND(F282*E282,2)</f>
        <v>0</v>
      </c>
      <c r="M282" s="471">
        <f>ROUND(H282*E282,2)</f>
        <v>0</v>
      </c>
      <c r="N282" s="471">
        <f>ROUND(I282*E282,2)</f>
        <v>0</v>
      </c>
      <c r="O282" s="471">
        <f>ROUND(J282*E282,2)</f>
        <v>0</v>
      </c>
      <c r="P282" s="471">
        <f>SUM(M282:O282)</f>
        <v>0</v>
      </c>
      <c r="Q282" s="10"/>
    </row>
    <row r="283" spans="1:17">
      <c r="A283" s="461" t="s">
        <v>752</v>
      </c>
      <c r="B283" s="462"/>
      <c r="C283" s="458" t="s">
        <v>753</v>
      </c>
      <c r="D283" s="469"/>
      <c r="E283" s="478"/>
      <c r="F283" s="471"/>
      <c r="G283" s="466"/>
      <c r="H283" s="466"/>
      <c r="I283" s="465"/>
      <c r="J283" s="464"/>
      <c r="K283" s="466"/>
      <c r="L283" s="466"/>
      <c r="M283" s="466"/>
      <c r="N283" s="466"/>
      <c r="O283" s="466"/>
      <c r="P283" s="466"/>
    </row>
    <row r="284" spans="1:17">
      <c r="A284" s="498" t="s">
        <v>754</v>
      </c>
      <c r="B284" s="462" t="s">
        <v>755</v>
      </c>
      <c r="C284" s="550" t="s">
        <v>756</v>
      </c>
      <c r="D284" s="469" t="s">
        <v>178</v>
      </c>
      <c r="E284" s="356">
        <v>1.47</v>
      </c>
      <c r="F284" s="471"/>
      <c r="G284" s="202"/>
      <c r="H284" s="466"/>
      <c r="I284" s="466"/>
      <c r="J284" s="483"/>
      <c r="K284" s="466">
        <f t="shared" ref="K284:K290" si="105">ROUND(J284+I284+H284,2)</f>
        <v>0</v>
      </c>
      <c r="L284" s="466">
        <f t="shared" ref="L284:L290" si="106">ROUND(F284*E284,2)</f>
        <v>0</v>
      </c>
      <c r="M284" s="466">
        <f t="shared" ref="M284:M290" si="107">ROUND(H284*E284,2)</f>
        <v>0</v>
      </c>
      <c r="N284" s="466">
        <f t="shared" ref="N284:N290" si="108">ROUND(I284*E284,2)</f>
        <v>0</v>
      </c>
      <c r="O284" s="466">
        <f t="shared" ref="O284:O290" si="109">ROUND(J284*E284,2)</f>
        <v>0</v>
      </c>
      <c r="P284" s="466">
        <f t="shared" ref="P284:P290" si="110">ROUND(O284+N284+M284,2)</f>
        <v>0</v>
      </c>
      <c r="Q284" s="10"/>
    </row>
    <row r="285" spans="1:17">
      <c r="A285" s="498" t="s">
        <v>757</v>
      </c>
      <c r="B285" s="462"/>
      <c r="C285" s="482" t="s">
        <v>758</v>
      </c>
      <c r="D285" s="463"/>
      <c r="E285" s="483"/>
      <c r="F285" s="471"/>
      <c r="G285" s="466"/>
      <c r="H285" s="466"/>
      <c r="I285" s="466"/>
      <c r="J285" s="466"/>
      <c r="K285" s="466">
        <f t="shared" si="105"/>
        <v>0</v>
      </c>
      <c r="L285" s="466">
        <f t="shared" si="106"/>
        <v>0</v>
      </c>
      <c r="M285" s="466">
        <f t="shared" si="107"/>
        <v>0</v>
      </c>
      <c r="N285" s="466">
        <f t="shared" si="108"/>
        <v>0</v>
      </c>
      <c r="O285" s="466">
        <f t="shared" si="109"/>
        <v>0</v>
      </c>
      <c r="P285" s="466">
        <f t="shared" si="110"/>
        <v>0</v>
      </c>
      <c r="Q285" s="10"/>
    </row>
    <row r="286" spans="1:17" ht="57.6">
      <c r="A286" s="498" t="s">
        <v>759</v>
      </c>
      <c r="B286" s="462" t="s">
        <v>760</v>
      </c>
      <c r="C286" s="550" t="s">
        <v>761</v>
      </c>
      <c r="D286" s="462" t="s">
        <v>171</v>
      </c>
      <c r="E286" s="464">
        <v>496.92</v>
      </c>
      <c r="F286" s="471"/>
      <c r="G286" s="466"/>
      <c r="H286" s="466"/>
      <c r="I286" s="464"/>
      <c r="J286" s="464"/>
      <c r="K286" s="466">
        <f t="shared" si="105"/>
        <v>0</v>
      </c>
      <c r="L286" s="466">
        <f t="shared" si="106"/>
        <v>0</v>
      </c>
      <c r="M286" s="466">
        <f t="shared" si="107"/>
        <v>0</v>
      </c>
      <c r="N286" s="466">
        <f t="shared" si="108"/>
        <v>0</v>
      </c>
      <c r="O286" s="466">
        <f t="shared" si="109"/>
        <v>0</v>
      </c>
      <c r="P286" s="466">
        <f t="shared" si="110"/>
        <v>0</v>
      </c>
      <c r="Q286" s="10"/>
    </row>
    <row r="287" spans="1:17">
      <c r="A287" s="498" t="s">
        <v>762</v>
      </c>
      <c r="B287" s="462"/>
      <c r="C287" s="482" t="s">
        <v>763</v>
      </c>
      <c r="D287" s="463"/>
      <c r="E287" s="483"/>
      <c r="F287" s="471"/>
      <c r="G287" s="466"/>
      <c r="H287" s="466"/>
      <c r="I287" s="466"/>
      <c r="J287" s="466"/>
      <c r="K287" s="466">
        <f t="shared" si="105"/>
        <v>0</v>
      </c>
      <c r="L287" s="466">
        <f t="shared" si="106"/>
        <v>0</v>
      </c>
      <c r="M287" s="466">
        <f t="shared" si="107"/>
        <v>0</v>
      </c>
      <c r="N287" s="466">
        <f t="shared" si="108"/>
        <v>0</v>
      </c>
      <c r="O287" s="466">
        <f t="shared" si="109"/>
        <v>0</v>
      </c>
      <c r="P287" s="466">
        <f t="shared" si="110"/>
        <v>0</v>
      </c>
      <c r="Q287" s="10"/>
    </row>
    <row r="288" spans="1:17" ht="57.6">
      <c r="A288" s="498" t="s">
        <v>764</v>
      </c>
      <c r="B288" s="462" t="s">
        <v>760</v>
      </c>
      <c r="C288" s="550" t="s">
        <v>765</v>
      </c>
      <c r="D288" s="462" t="s">
        <v>171</v>
      </c>
      <c r="E288" s="464">
        <v>10.81</v>
      </c>
      <c r="F288" s="471"/>
      <c r="G288" s="466"/>
      <c r="H288" s="466"/>
      <c r="I288" s="464"/>
      <c r="J288" s="464"/>
      <c r="K288" s="466">
        <f t="shared" si="105"/>
        <v>0</v>
      </c>
      <c r="L288" s="466">
        <f t="shared" si="106"/>
        <v>0</v>
      </c>
      <c r="M288" s="466">
        <f t="shared" si="107"/>
        <v>0</v>
      </c>
      <c r="N288" s="466">
        <f t="shared" si="108"/>
        <v>0</v>
      </c>
      <c r="O288" s="466">
        <f t="shared" si="109"/>
        <v>0</v>
      </c>
      <c r="P288" s="466">
        <f t="shared" si="110"/>
        <v>0</v>
      </c>
      <c r="Q288" s="10"/>
    </row>
    <row r="289" spans="1:21" ht="28.8">
      <c r="A289" s="498" t="s">
        <v>766</v>
      </c>
      <c r="B289" s="462"/>
      <c r="C289" s="482" t="s">
        <v>767</v>
      </c>
      <c r="D289" s="469"/>
      <c r="E289" s="478"/>
      <c r="F289" s="471"/>
      <c r="G289" s="466"/>
      <c r="H289" s="466"/>
      <c r="I289" s="466"/>
      <c r="J289" s="483"/>
      <c r="K289" s="466">
        <f t="shared" si="105"/>
        <v>0</v>
      </c>
      <c r="L289" s="466">
        <f t="shared" si="106"/>
        <v>0</v>
      </c>
      <c r="M289" s="466">
        <f t="shared" si="107"/>
        <v>0</v>
      </c>
      <c r="N289" s="466">
        <f t="shared" si="108"/>
        <v>0</v>
      </c>
      <c r="O289" s="466">
        <f t="shared" si="109"/>
        <v>0</v>
      </c>
      <c r="P289" s="466">
        <f t="shared" si="110"/>
        <v>0</v>
      </c>
      <c r="Q289" s="10"/>
    </row>
    <row r="290" spans="1:21" ht="57.6">
      <c r="A290" s="498" t="s">
        <v>768</v>
      </c>
      <c r="B290" s="462" t="s">
        <v>760</v>
      </c>
      <c r="C290" s="550" t="s">
        <v>769</v>
      </c>
      <c r="D290" s="462" t="s">
        <v>171</v>
      </c>
      <c r="E290" s="464">
        <v>57.23</v>
      </c>
      <c r="F290" s="471"/>
      <c r="G290" s="466"/>
      <c r="H290" s="466"/>
      <c r="I290" s="464"/>
      <c r="J290" s="464"/>
      <c r="K290" s="466">
        <f t="shared" si="105"/>
        <v>0</v>
      </c>
      <c r="L290" s="466">
        <f t="shared" si="106"/>
        <v>0</v>
      </c>
      <c r="M290" s="466">
        <f t="shared" si="107"/>
        <v>0</v>
      </c>
      <c r="N290" s="466">
        <f t="shared" si="108"/>
        <v>0</v>
      </c>
      <c r="O290" s="466">
        <f t="shared" si="109"/>
        <v>0</v>
      </c>
      <c r="P290" s="466">
        <f t="shared" si="110"/>
        <v>0</v>
      </c>
      <c r="Q290" s="10"/>
    </row>
    <row r="291" spans="1:21">
      <c r="A291" s="498" t="s">
        <v>770</v>
      </c>
      <c r="B291" s="462"/>
      <c r="C291" s="482" t="s">
        <v>771</v>
      </c>
      <c r="D291" s="469"/>
      <c r="E291" s="478"/>
      <c r="F291" s="471"/>
      <c r="G291" s="466"/>
      <c r="H291" s="466"/>
      <c r="I291" s="465"/>
      <c r="J291" s="464"/>
      <c r="K291" s="466"/>
      <c r="L291" s="466"/>
      <c r="M291" s="466"/>
      <c r="N291" s="466"/>
      <c r="O291" s="466"/>
      <c r="P291" s="466"/>
    </row>
    <row r="292" spans="1:21" ht="28.8">
      <c r="A292" s="498" t="s">
        <v>772</v>
      </c>
      <c r="B292" s="462" t="s">
        <v>755</v>
      </c>
      <c r="C292" s="550" t="s">
        <v>773</v>
      </c>
      <c r="D292" s="469" t="s">
        <v>178</v>
      </c>
      <c r="E292" s="356">
        <v>43.2</v>
      </c>
      <c r="F292" s="471"/>
      <c r="G292" s="202"/>
      <c r="H292" s="466"/>
      <c r="I292" s="466"/>
      <c r="J292" s="483"/>
      <c r="K292" s="466">
        <f>ROUND(J292+I292+H292,2)</f>
        <v>0</v>
      </c>
      <c r="L292" s="466">
        <f>ROUND(F292*E292,2)</f>
        <v>0</v>
      </c>
      <c r="M292" s="466">
        <f>ROUND(H292*E292,2)</f>
        <v>0</v>
      </c>
      <c r="N292" s="466">
        <f>ROUND(I292*E292,2)</f>
        <v>0</v>
      </c>
      <c r="O292" s="466">
        <f>ROUND(J292*E292,2)</f>
        <v>0</v>
      </c>
      <c r="P292" s="466">
        <f>ROUND(O292+N292+M292,2)</f>
        <v>0</v>
      </c>
      <c r="Q292" s="10"/>
    </row>
    <row r="293" spans="1:21">
      <c r="A293" s="498" t="s">
        <v>774</v>
      </c>
      <c r="B293" s="462"/>
      <c r="C293" s="482" t="s">
        <v>775</v>
      </c>
      <c r="D293" s="469"/>
      <c r="E293" s="478"/>
      <c r="F293" s="471"/>
      <c r="G293" s="466"/>
      <c r="H293" s="466"/>
      <c r="I293" s="465"/>
      <c r="J293" s="464"/>
      <c r="K293" s="466"/>
      <c r="L293" s="466"/>
      <c r="M293" s="466"/>
      <c r="N293" s="466"/>
      <c r="O293" s="466"/>
      <c r="P293" s="466"/>
    </row>
    <row r="294" spans="1:21" ht="28.8">
      <c r="A294" s="498" t="s">
        <v>776</v>
      </c>
      <c r="B294" s="462" t="s">
        <v>755</v>
      </c>
      <c r="C294" s="550" t="s">
        <v>777</v>
      </c>
      <c r="D294" s="469" t="s">
        <v>178</v>
      </c>
      <c r="E294" s="356">
        <v>71.73</v>
      </c>
      <c r="F294" s="471"/>
      <c r="G294" s="202"/>
      <c r="H294" s="466"/>
      <c r="I294" s="466"/>
      <c r="J294" s="483"/>
      <c r="K294" s="466">
        <f>ROUND(J294+I294+H294,2)</f>
        <v>0</v>
      </c>
      <c r="L294" s="466">
        <f>ROUND(F294*E294,2)</f>
        <v>0</v>
      </c>
      <c r="M294" s="466">
        <f>ROUND(H294*E294,2)</f>
        <v>0</v>
      </c>
      <c r="N294" s="466">
        <f>ROUND(I294*E294,2)</f>
        <v>0</v>
      </c>
      <c r="O294" s="466">
        <f>ROUND(J294*E294,2)</f>
        <v>0</v>
      </c>
      <c r="P294" s="466">
        <f>ROUND(O294+N294+M294,2)</f>
        <v>0</v>
      </c>
      <c r="Q294" s="10"/>
    </row>
    <row r="295" spans="1:21">
      <c r="A295" s="498" t="s">
        <v>778</v>
      </c>
      <c r="B295" s="462"/>
      <c r="C295" s="482" t="s">
        <v>779</v>
      </c>
      <c r="D295" s="469"/>
      <c r="E295" s="478"/>
      <c r="F295" s="471"/>
      <c r="G295" s="466"/>
      <c r="H295" s="466"/>
      <c r="I295" s="465"/>
      <c r="J295" s="464"/>
      <c r="K295" s="466"/>
      <c r="L295" s="466"/>
      <c r="M295" s="466"/>
      <c r="N295" s="466"/>
      <c r="O295" s="466"/>
      <c r="P295" s="466"/>
    </row>
    <row r="296" spans="1:21" ht="86.7" customHeight="1">
      <c r="A296" s="498" t="s">
        <v>780</v>
      </c>
      <c r="B296" s="462" t="s">
        <v>240</v>
      </c>
      <c r="C296" s="486" t="s">
        <v>781</v>
      </c>
      <c r="D296" s="463" t="s">
        <v>171</v>
      </c>
      <c r="E296" s="235">
        <v>122.11</v>
      </c>
      <c r="F296" s="235"/>
      <c r="G296" s="466"/>
      <c r="H296" s="511"/>
      <c r="I296" s="465"/>
      <c r="J296" s="512"/>
      <c r="K296" s="466">
        <f t="shared" ref="K296:K322" si="111">ROUND(J296+I296+H296,2)</f>
        <v>0</v>
      </c>
      <c r="L296" s="466">
        <f t="shared" ref="L296:L322" si="112">ROUND(F296*E296,2)</f>
        <v>0</v>
      </c>
      <c r="M296" s="466">
        <f t="shared" ref="M296:M324" si="113">ROUND(H296*E296,2)</f>
        <v>0</v>
      </c>
      <c r="N296" s="466">
        <f t="shared" ref="N296:N324" si="114">ROUND(I296*E296,2)</f>
        <v>0</v>
      </c>
      <c r="O296" s="466">
        <f t="shared" ref="O296:O324" si="115">ROUND(J296*E296,2)</f>
        <v>0</v>
      </c>
      <c r="P296" s="466">
        <f t="shared" ref="P296:P322" si="116">ROUND(O296+N296+M296,2)</f>
        <v>0</v>
      </c>
      <c r="Q296" s="10"/>
      <c r="U296" s="38"/>
    </row>
    <row r="297" spans="1:21">
      <c r="A297" s="498" t="s">
        <v>782</v>
      </c>
      <c r="B297" s="462"/>
      <c r="C297" s="236" t="s">
        <v>783</v>
      </c>
      <c r="D297" s="463"/>
      <c r="E297" s="483"/>
      <c r="F297" s="471"/>
      <c r="G297" s="466"/>
      <c r="H297" s="466"/>
      <c r="I297" s="466"/>
      <c r="J297" s="466"/>
      <c r="K297" s="466">
        <f t="shared" si="111"/>
        <v>0</v>
      </c>
      <c r="L297" s="466">
        <f t="shared" si="112"/>
        <v>0</v>
      </c>
      <c r="M297" s="466">
        <f t="shared" si="113"/>
        <v>0</v>
      </c>
      <c r="N297" s="466">
        <f t="shared" si="114"/>
        <v>0</v>
      </c>
      <c r="O297" s="466">
        <f t="shared" si="115"/>
        <v>0</v>
      </c>
      <c r="P297" s="466">
        <f t="shared" si="116"/>
        <v>0</v>
      </c>
      <c r="Q297" s="10"/>
    </row>
    <row r="298" spans="1:21" ht="57.6">
      <c r="A298" s="498" t="s">
        <v>784</v>
      </c>
      <c r="B298" s="462" t="s">
        <v>785</v>
      </c>
      <c r="C298" s="487" t="s">
        <v>786</v>
      </c>
      <c r="D298" s="462" t="s">
        <v>171</v>
      </c>
      <c r="E298" s="464">
        <v>2150.5300000000002</v>
      </c>
      <c r="F298" s="471"/>
      <c r="G298" s="466"/>
      <c r="H298" s="466"/>
      <c r="I298" s="464"/>
      <c r="J298" s="464"/>
      <c r="K298" s="466">
        <f t="shared" si="111"/>
        <v>0</v>
      </c>
      <c r="L298" s="466">
        <f t="shared" si="112"/>
        <v>0</v>
      </c>
      <c r="M298" s="466">
        <f t="shared" si="113"/>
        <v>0</v>
      </c>
      <c r="N298" s="466">
        <f t="shared" si="114"/>
        <v>0</v>
      </c>
      <c r="O298" s="466">
        <f t="shared" si="115"/>
        <v>0</v>
      </c>
      <c r="P298" s="466">
        <f t="shared" si="116"/>
        <v>0</v>
      </c>
      <c r="Q298" s="10"/>
    </row>
    <row r="299" spans="1:21" ht="43.2">
      <c r="A299" s="498" t="s">
        <v>787</v>
      </c>
      <c r="B299" s="462" t="s">
        <v>788</v>
      </c>
      <c r="C299" s="550" t="s">
        <v>789</v>
      </c>
      <c r="D299" s="462" t="s">
        <v>171</v>
      </c>
      <c r="E299" s="464">
        <v>470.6</v>
      </c>
      <c r="F299" s="471"/>
      <c r="G299" s="464"/>
      <c r="H299" s="466"/>
      <c r="I299" s="464"/>
      <c r="J299" s="464"/>
      <c r="K299" s="466">
        <f t="shared" si="111"/>
        <v>0</v>
      </c>
      <c r="L299" s="466">
        <f t="shared" si="112"/>
        <v>0</v>
      </c>
      <c r="M299" s="466">
        <f t="shared" si="113"/>
        <v>0</v>
      </c>
      <c r="N299" s="466">
        <f t="shared" si="114"/>
        <v>0</v>
      </c>
      <c r="O299" s="466">
        <f t="shared" si="115"/>
        <v>0</v>
      </c>
      <c r="P299" s="466">
        <f t="shared" si="116"/>
        <v>0</v>
      </c>
      <c r="Q299" s="10"/>
    </row>
    <row r="300" spans="1:21" ht="43.2">
      <c r="A300" s="498" t="s">
        <v>790</v>
      </c>
      <c r="B300" s="462" t="s">
        <v>788</v>
      </c>
      <c r="C300" s="550" t="s">
        <v>791</v>
      </c>
      <c r="D300" s="462" t="s">
        <v>171</v>
      </c>
      <c r="E300" s="464">
        <v>161.12</v>
      </c>
      <c r="F300" s="471"/>
      <c r="G300" s="466"/>
      <c r="H300" s="466"/>
      <c r="I300" s="464"/>
      <c r="J300" s="464"/>
      <c r="K300" s="466">
        <f t="shared" si="111"/>
        <v>0</v>
      </c>
      <c r="L300" s="466">
        <f t="shared" si="112"/>
        <v>0</v>
      </c>
      <c r="M300" s="466">
        <f t="shared" si="113"/>
        <v>0</v>
      </c>
      <c r="N300" s="466">
        <f t="shared" si="114"/>
        <v>0</v>
      </c>
      <c r="O300" s="466">
        <f t="shared" si="115"/>
        <v>0</v>
      </c>
      <c r="P300" s="466">
        <f t="shared" si="116"/>
        <v>0</v>
      </c>
      <c r="Q300" s="10"/>
    </row>
    <row r="301" spans="1:21" ht="43.2">
      <c r="A301" s="498" t="s">
        <v>792</v>
      </c>
      <c r="B301" s="462" t="s">
        <v>788</v>
      </c>
      <c r="C301" s="550" t="s">
        <v>793</v>
      </c>
      <c r="D301" s="462" t="s">
        <v>171</v>
      </c>
      <c r="E301" s="464">
        <v>489.61</v>
      </c>
      <c r="F301" s="471"/>
      <c r="G301" s="466"/>
      <c r="H301" s="466"/>
      <c r="I301" s="464"/>
      <c r="J301" s="464"/>
      <c r="K301" s="466">
        <f t="shared" si="111"/>
        <v>0</v>
      </c>
      <c r="L301" s="466">
        <f t="shared" si="112"/>
        <v>0</v>
      </c>
      <c r="M301" s="466">
        <f t="shared" si="113"/>
        <v>0</v>
      </c>
      <c r="N301" s="466">
        <f t="shared" si="114"/>
        <v>0</v>
      </c>
      <c r="O301" s="466">
        <f t="shared" si="115"/>
        <v>0</v>
      </c>
      <c r="P301" s="466">
        <f t="shared" si="116"/>
        <v>0</v>
      </c>
      <c r="Q301" s="10"/>
    </row>
    <row r="302" spans="1:21" ht="43.2">
      <c r="A302" s="498" t="s">
        <v>794</v>
      </c>
      <c r="B302" s="462" t="s">
        <v>788</v>
      </c>
      <c r="C302" s="550" t="s">
        <v>795</v>
      </c>
      <c r="D302" s="462" t="s">
        <v>171</v>
      </c>
      <c r="E302" s="464">
        <v>489.61</v>
      </c>
      <c r="F302" s="471"/>
      <c r="G302" s="466"/>
      <c r="H302" s="466"/>
      <c r="I302" s="464"/>
      <c r="J302" s="464"/>
      <c r="K302" s="466">
        <f t="shared" si="111"/>
        <v>0</v>
      </c>
      <c r="L302" s="466">
        <f t="shared" si="112"/>
        <v>0</v>
      </c>
      <c r="M302" s="466">
        <f t="shared" si="113"/>
        <v>0</v>
      </c>
      <c r="N302" s="466">
        <f t="shared" si="114"/>
        <v>0</v>
      </c>
      <c r="O302" s="466">
        <f t="shared" si="115"/>
        <v>0</v>
      </c>
      <c r="P302" s="466">
        <f t="shared" si="116"/>
        <v>0</v>
      </c>
      <c r="Q302" s="10"/>
    </row>
    <row r="303" spans="1:21" ht="43.2">
      <c r="A303" s="498" t="s">
        <v>796</v>
      </c>
      <c r="B303" s="462" t="s">
        <v>788</v>
      </c>
      <c r="C303" s="550" t="s">
        <v>797</v>
      </c>
      <c r="D303" s="462" t="s">
        <v>171</v>
      </c>
      <c r="E303" s="464">
        <v>54.31</v>
      </c>
      <c r="F303" s="471"/>
      <c r="G303" s="466"/>
      <c r="H303" s="466"/>
      <c r="I303" s="464"/>
      <c r="J303" s="464"/>
      <c r="K303" s="466">
        <f t="shared" si="111"/>
        <v>0</v>
      </c>
      <c r="L303" s="466">
        <f t="shared" si="112"/>
        <v>0</v>
      </c>
      <c r="M303" s="466">
        <f t="shared" si="113"/>
        <v>0</v>
      </c>
      <c r="N303" s="466">
        <f t="shared" si="114"/>
        <v>0</v>
      </c>
      <c r="O303" s="466">
        <f t="shared" si="115"/>
        <v>0</v>
      </c>
      <c r="P303" s="466">
        <f t="shared" si="116"/>
        <v>0</v>
      </c>
      <c r="Q303" s="10"/>
    </row>
    <row r="304" spans="1:21" ht="28.8">
      <c r="A304" s="498" t="s">
        <v>798</v>
      </c>
      <c r="B304" s="219" t="s">
        <v>570</v>
      </c>
      <c r="C304" s="220" t="s">
        <v>741</v>
      </c>
      <c r="D304" s="219" t="s">
        <v>171</v>
      </c>
      <c r="E304" s="464">
        <v>234.92</v>
      </c>
      <c r="F304" s="221"/>
      <c r="G304" s="222"/>
      <c r="H304" s="207"/>
      <c r="I304" s="222"/>
      <c r="J304" s="222"/>
      <c r="K304" s="207">
        <f t="shared" si="111"/>
        <v>0</v>
      </c>
      <c r="L304" s="207">
        <f t="shared" si="112"/>
        <v>0</v>
      </c>
      <c r="M304" s="207">
        <f t="shared" si="113"/>
        <v>0</v>
      </c>
      <c r="N304" s="207">
        <f t="shared" si="114"/>
        <v>0</v>
      </c>
      <c r="O304" s="207">
        <f t="shared" si="115"/>
        <v>0</v>
      </c>
      <c r="P304" s="207">
        <f t="shared" si="116"/>
        <v>0</v>
      </c>
      <c r="Q304" s="10"/>
    </row>
    <row r="305" spans="1:42" ht="57.6">
      <c r="A305" s="498" t="s">
        <v>799</v>
      </c>
      <c r="B305" s="462" t="s">
        <v>800</v>
      </c>
      <c r="C305" s="550" t="s">
        <v>801</v>
      </c>
      <c r="D305" s="462" t="s">
        <v>171</v>
      </c>
      <c r="E305" s="464">
        <v>234.92</v>
      </c>
      <c r="F305" s="471"/>
      <c r="G305" s="466"/>
      <c r="H305" s="466"/>
      <c r="I305" s="464"/>
      <c r="J305" s="464"/>
      <c r="K305" s="466">
        <f t="shared" si="111"/>
        <v>0</v>
      </c>
      <c r="L305" s="466">
        <f t="shared" si="112"/>
        <v>0</v>
      </c>
      <c r="M305" s="466">
        <f t="shared" si="113"/>
        <v>0</v>
      </c>
      <c r="N305" s="466">
        <f t="shared" si="114"/>
        <v>0</v>
      </c>
      <c r="O305" s="466">
        <f t="shared" si="115"/>
        <v>0</v>
      </c>
      <c r="P305" s="466">
        <f t="shared" si="116"/>
        <v>0</v>
      </c>
      <c r="Q305" s="10"/>
    </row>
    <row r="306" spans="1:42" ht="43.2">
      <c r="A306" s="498" t="s">
        <v>802</v>
      </c>
      <c r="B306" s="462" t="s">
        <v>803</v>
      </c>
      <c r="C306" s="555" t="s">
        <v>804</v>
      </c>
      <c r="D306" s="462" t="s">
        <v>171</v>
      </c>
      <c r="E306" s="464">
        <v>2986.71</v>
      </c>
      <c r="F306" s="471"/>
      <c r="G306" s="466"/>
      <c r="H306" s="466"/>
      <c r="I306" s="464"/>
      <c r="J306" s="464"/>
      <c r="K306" s="466">
        <f t="shared" si="111"/>
        <v>0</v>
      </c>
      <c r="L306" s="466">
        <f t="shared" si="112"/>
        <v>0</v>
      </c>
      <c r="M306" s="466">
        <f t="shared" si="113"/>
        <v>0</v>
      </c>
      <c r="N306" s="466">
        <f t="shared" si="114"/>
        <v>0</v>
      </c>
      <c r="O306" s="466">
        <f t="shared" si="115"/>
        <v>0</v>
      </c>
      <c r="P306" s="466">
        <f t="shared" si="116"/>
        <v>0</v>
      </c>
      <c r="Q306" s="10"/>
    </row>
    <row r="307" spans="1:42" ht="43.2">
      <c r="A307" s="498" t="s">
        <v>805</v>
      </c>
      <c r="B307" s="462" t="s">
        <v>806</v>
      </c>
      <c r="C307" s="555" t="s">
        <v>807</v>
      </c>
      <c r="D307" s="462" t="s">
        <v>171</v>
      </c>
      <c r="E307" s="464">
        <v>2986.71</v>
      </c>
      <c r="F307" s="471"/>
      <c r="G307" s="466"/>
      <c r="H307" s="466"/>
      <c r="I307" s="464"/>
      <c r="J307" s="464"/>
      <c r="K307" s="466">
        <f t="shared" si="111"/>
        <v>0</v>
      </c>
      <c r="L307" s="466">
        <f t="shared" si="112"/>
        <v>0</v>
      </c>
      <c r="M307" s="466">
        <f t="shared" si="113"/>
        <v>0</v>
      </c>
      <c r="N307" s="466">
        <f t="shared" si="114"/>
        <v>0</v>
      </c>
      <c r="O307" s="466">
        <f t="shared" si="115"/>
        <v>0</v>
      </c>
      <c r="P307" s="466">
        <f t="shared" si="116"/>
        <v>0</v>
      </c>
      <c r="Q307" s="10"/>
    </row>
    <row r="308" spans="1:42">
      <c r="A308" s="498" t="s">
        <v>808</v>
      </c>
      <c r="B308" s="462" t="s">
        <v>809</v>
      </c>
      <c r="C308" s="479" t="s">
        <v>810</v>
      </c>
      <c r="D308" s="556" t="s">
        <v>114</v>
      </c>
      <c r="E308" s="237">
        <v>1</v>
      </c>
      <c r="F308" s="492"/>
      <c r="G308" s="466"/>
      <c r="H308" s="466"/>
      <c r="I308" s="494"/>
      <c r="J308" s="492"/>
      <c r="K308" s="466">
        <f t="shared" si="111"/>
        <v>0</v>
      </c>
      <c r="L308" s="466">
        <f t="shared" si="112"/>
        <v>0</v>
      </c>
      <c r="M308" s="466">
        <f t="shared" si="113"/>
        <v>0</v>
      </c>
      <c r="N308" s="466">
        <f t="shared" si="114"/>
        <v>0</v>
      </c>
      <c r="O308" s="466">
        <f t="shared" si="115"/>
        <v>0</v>
      </c>
      <c r="P308" s="466">
        <f t="shared" si="116"/>
        <v>0</v>
      </c>
      <c r="Q308" s="10"/>
    </row>
    <row r="309" spans="1:42">
      <c r="A309" s="498" t="s">
        <v>811</v>
      </c>
      <c r="B309" s="458"/>
      <c r="C309" s="482" t="s">
        <v>812</v>
      </c>
      <c r="D309" s="458"/>
      <c r="E309" s="458"/>
      <c r="F309" s="458"/>
      <c r="G309" s="202"/>
      <c r="H309" s="458"/>
      <c r="I309" s="458"/>
      <c r="J309" s="458"/>
      <c r="K309" s="466">
        <f t="shared" si="111"/>
        <v>0</v>
      </c>
      <c r="L309" s="466">
        <f t="shared" si="112"/>
        <v>0</v>
      </c>
      <c r="M309" s="466">
        <f t="shared" si="113"/>
        <v>0</v>
      </c>
      <c r="N309" s="466">
        <f t="shared" si="114"/>
        <v>0</v>
      </c>
      <c r="O309" s="466">
        <f t="shared" si="115"/>
        <v>0</v>
      </c>
      <c r="P309" s="466">
        <f t="shared" si="116"/>
        <v>0</v>
      </c>
      <c r="Q309" s="10"/>
    </row>
    <row r="310" spans="1:42" ht="28.8">
      <c r="A310" s="498" t="s">
        <v>813</v>
      </c>
      <c r="B310" s="462" t="s">
        <v>755</v>
      </c>
      <c r="C310" s="487" t="s">
        <v>814</v>
      </c>
      <c r="D310" s="462" t="s">
        <v>171</v>
      </c>
      <c r="E310" s="464">
        <v>88.87</v>
      </c>
      <c r="F310" s="471"/>
      <c r="G310" s="202"/>
      <c r="H310" s="466"/>
      <c r="I310" s="464"/>
      <c r="J310" s="464"/>
      <c r="K310" s="466">
        <f t="shared" si="111"/>
        <v>0</v>
      </c>
      <c r="L310" s="466">
        <f t="shared" si="112"/>
        <v>0</v>
      </c>
      <c r="M310" s="466">
        <f t="shared" si="113"/>
        <v>0</v>
      </c>
      <c r="N310" s="466">
        <f t="shared" si="114"/>
        <v>0</v>
      </c>
      <c r="O310" s="466">
        <f t="shared" si="115"/>
        <v>0</v>
      </c>
      <c r="P310" s="466">
        <f t="shared" si="116"/>
        <v>0</v>
      </c>
      <c r="Q310" s="10"/>
    </row>
    <row r="311" spans="1:42" ht="43.2">
      <c r="A311" s="498" t="s">
        <v>815</v>
      </c>
      <c r="B311" s="462" t="s">
        <v>755</v>
      </c>
      <c r="C311" s="486" t="s">
        <v>816</v>
      </c>
      <c r="D311" s="463" t="s">
        <v>171</v>
      </c>
      <c r="E311" s="464">
        <v>88.87</v>
      </c>
      <c r="F311" s="471"/>
      <c r="G311" s="202"/>
      <c r="H311" s="466"/>
      <c r="I311" s="464"/>
      <c r="J311" s="464"/>
      <c r="K311" s="466">
        <f t="shared" si="111"/>
        <v>0</v>
      </c>
      <c r="L311" s="466">
        <f t="shared" si="112"/>
        <v>0</v>
      </c>
      <c r="M311" s="466">
        <f t="shared" si="113"/>
        <v>0</v>
      </c>
      <c r="N311" s="466">
        <f t="shared" si="114"/>
        <v>0</v>
      </c>
      <c r="O311" s="466">
        <f t="shared" si="115"/>
        <v>0</v>
      </c>
      <c r="P311" s="466">
        <f t="shared" si="116"/>
        <v>0</v>
      </c>
      <c r="Q311" s="10"/>
    </row>
    <row r="312" spans="1:42">
      <c r="A312" s="461" t="s">
        <v>817</v>
      </c>
      <c r="B312" s="462"/>
      <c r="C312" s="523" t="s">
        <v>818</v>
      </c>
      <c r="D312" s="462"/>
      <c r="E312" s="464"/>
      <c r="F312" s="471"/>
      <c r="G312" s="466"/>
      <c r="H312" s="466"/>
      <c r="I312" s="466"/>
      <c r="J312" s="483"/>
      <c r="K312" s="466">
        <f t="shared" si="111"/>
        <v>0</v>
      </c>
      <c r="L312" s="466">
        <f t="shared" si="112"/>
        <v>0</v>
      </c>
      <c r="M312" s="466">
        <f t="shared" si="113"/>
        <v>0</v>
      </c>
      <c r="N312" s="466">
        <f t="shared" si="114"/>
        <v>0</v>
      </c>
      <c r="O312" s="466">
        <f t="shared" si="115"/>
        <v>0</v>
      </c>
      <c r="P312" s="466">
        <f t="shared" si="116"/>
        <v>0</v>
      </c>
    </row>
    <row r="313" spans="1:42">
      <c r="A313" s="467" t="s">
        <v>819</v>
      </c>
      <c r="B313" s="462"/>
      <c r="C313" s="236" t="s">
        <v>820</v>
      </c>
      <c r="D313" s="462"/>
      <c r="E313" s="464"/>
      <c r="F313" s="471"/>
      <c r="G313" s="464"/>
      <c r="H313" s="466"/>
      <c r="I313" s="464"/>
      <c r="J313" s="464"/>
      <c r="K313" s="466">
        <f t="shared" si="111"/>
        <v>0</v>
      </c>
      <c r="L313" s="466">
        <f t="shared" si="112"/>
        <v>0</v>
      </c>
      <c r="M313" s="466">
        <f t="shared" si="113"/>
        <v>0</v>
      </c>
      <c r="N313" s="466">
        <f t="shared" si="114"/>
        <v>0</v>
      </c>
      <c r="O313" s="466">
        <f t="shared" si="115"/>
        <v>0</v>
      </c>
      <c r="P313" s="466">
        <f t="shared" si="116"/>
        <v>0</v>
      </c>
    </row>
    <row r="314" spans="1:42" ht="57.6">
      <c r="A314" s="467" t="s">
        <v>821</v>
      </c>
      <c r="B314" s="462" t="s">
        <v>240</v>
      </c>
      <c r="C314" s="550" t="s">
        <v>822</v>
      </c>
      <c r="D314" s="462" t="s">
        <v>171</v>
      </c>
      <c r="E314" s="464">
        <v>564.29999999999995</v>
      </c>
      <c r="F314" s="471"/>
      <c r="G314" s="464"/>
      <c r="H314" s="466"/>
      <c r="I314" s="464"/>
      <c r="J314" s="464"/>
      <c r="K314" s="466">
        <f t="shared" si="111"/>
        <v>0</v>
      </c>
      <c r="L314" s="466">
        <f t="shared" si="112"/>
        <v>0</v>
      </c>
      <c r="M314" s="466">
        <f t="shared" si="113"/>
        <v>0</v>
      </c>
      <c r="N314" s="466">
        <f t="shared" si="114"/>
        <v>0</v>
      </c>
      <c r="O314" s="466">
        <f t="shared" si="115"/>
        <v>0</v>
      </c>
      <c r="P314" s="466">
        <f t="shared" si="116"/>
        <v>0</v>
      </c>
    </row>
    <row r="315" spans="1:42" ht="57.6">
      <c r="A315" s="467" t="s">
        <v>823</v>
      </c>
      <c r="B315" s="462" t="s">
        <v>240</v>
      </c>
      <c r="C315" s="550" t="s">
        <v>824</v>
      </c>
      <c r="D315" s="462" t="s">
        <v>171</v>
      </c>
      <c r="E315" s="464">
        <v>564.29999999999995</v>
      </c>
      <c r="F315" s="471"/>
      <c r="G315" s="464"/>
      <c r="H315" s="466"/>
      <c r="I315" s="464"/>
      <c r="J315" s="464"/>
      <c r="K315" s="466">
        <f t="shared" si="111"/>
        <v>0</v>
      </c>
      <c r="L315" s="466">
        <f t="shared" si="112"/>
        <v>0</v>
      </c>
      <c r="M315" s="466">
        <f t="shared" si="113"/>
        <v>0</v>
      </c>
      <c r="N315" s="466">
        <f t="shared" si="114"/>
        <v>0</v>
      </c>
      <c r="O315" s="466">
        <f t="shared" si="115"/>
        <v>0</v>
      </c>
      <c r="P315" s="466">
        <f t="shared" si="116"/>
        <v>0</v>
      </c>
    </row>
    <row r="316" spans="1:42" ht="57.6">
      <c r="A316" s="467" t="s">
        <v>825</v>
      </c>
      <c r="B316" s="462" t="s">
        <v>826</v>
      </c>
      <c r="C316" s="555" t="s">
        <v>827</v>
      </c>
      <c r="D316" s="462" t="s">
        <v>171</v>
      </c>
      <c r="E316" s="464">
        <v>2177.06</v>
      </c>
      <c r="F316" s="471"/>
      <c r="G316" s="464"/>
      <c r="H316" s="466"/>
      <c r="I316" s="464"/>
      <c r="J316" s="464"/>
      <c r="K316" s="466">
        <f t="shared" si="111"/>
        <v>0</v>
      </c>
      <c r="L316" s="466">
        <f t="shared" si="112"/>
        <v>0</v>
      </c>
      <c r="M316" s="466">
        <f t="shared" si="113"/>
        <v>0</v>
      </c>
      <c r="N316" s="466">
        <f t="shared" si="114"/>
        <v>0</v>
      </c>
      <c r="O316" s="466">
        <f t="shared" si="115"/>
        <v>0</v>
      </c>
      <c r="P316" s="466">
        <f t="shared" si="116"/>
        <v>0</v>
      </c>
      <c r="Q316" s="10"/>
    </row>
    <row r="317" spans="1:42" ht="43.2">
      <c r="A317" s="467" t="s">
        <v>828</v>
      </c>
      <c r="B317" s="462" t="s">
        <v>826</v>
      </c>
      <c r="C317" s="555" t="s">
        <v>829</v>
      </c>
      <c r="D317" s="462" t="s">
        <v>171</v>
      </c>
      <c r="E317" s="464">
        <v>2177.06</v>
      </c>
      <c r="F317" s="471"/>
      <c r="G317" s="464"/>
      <c r="H317" s="466"/>
      <c r="I317" s="464"/>
      <c r="J317" s="464"/>
      <c r="K317" s="466">
        <f t="shared" si="111"/>
        <v>0</v>
      </c>
      <c r="L317" s="466">
        <f t="shared" si="112"/>
        <v>0</v>
      </c>
      <c r="M317" s="466">
        <f t="shared" si="113"/>
        <v>0</v>
      </c>
      <c r="N317" s="466">
        <f t="shared" si="114"/>
        <v>0</v>
      </c>
      <c r="O317" s="466">
        <f t="shared" si="115"/>
        <v>0</v>
      </c>
      <c r="P317" s="466">
        <f t="shared" si="116"/>
        <v>0</v>
      </c>
      <c r="Q317" s="10"/>
    </row>
    <row r="318" spans="1:42">
      <c r="A318" s="467" t="s">
        <v>830</v>
      </c>
      <c r="B318" s="462" t="s">
        <v>240</v>
      </c>
      <c r="C318" s="479" t="s">
        <v>810</v>
      </c>
      <c r="D318" s="462" t="s">
        <v>114</v>
      </c>
      <c r="E318" s="237">
        <v>1</v>
      </c>
      <c r="F318" s="492"/>
      <c r="G318" s="464"/>
      <c r="H318" s="466"/>
      <c r="I318" s="494"/>
      <c r="J318" s="492"/>
      <c r="K318" s="466">
        <f t="shared" si="111"/>
        <v>0</v>
      </c>
      <c r="L318" s="466">
        <f t="shared" si="112"/>
        <v>0</v>
      </c>
      <c r="M318" s="466">
        <f t="shared" si="113"/>
        <v>0</v>
      </c>
      <c r="N318" s="466">
        <f t="shared" si="114"/>
        <v>0</v>
      </c>
      <c r="O318" s="466">
        <f t="shared" si="115"/>
        <v>0</v>
      </c>
      <c r="P318" s="466">
        <f t="shared" si="116"/>
        <v>0</v>
      </c>
      <c r="Q318" s="10"/>
    </row>
    <row r="319" spans="1:42">
      <c r="A319" s="467" t="s">
        <v>831</v>
      </c>
      <c r="B319" s="462"/>
      <c r="C319" s="236" t="s">
        <v>832</v>
      </c>
      <c r="D319" s="462"/>
      <c r="E319" s="562"/>
      <c r="F319" s="492"/>
      <c r="G319" s="223"/>
      <c r="H319" s="466"/>
      <c r="I319" s="494"/>
      <c r="J319" s="492"/>
      <c r="K319" s="207"/>
      <c r="L319" s="207"/>
      <c r="M319" s="207"/>
      <c r="N319" s="207"/>
      <c r="O319" s="207"/>
      <c r="P319" s="207"/>
      <c r="Q319" s="10"/>
    </row>
    <row r="320" spans="1:42" s="40" customFormat="1">
      <c r="A320" s="467" t="s">
        <v>833</v>
      </c>
      <c r="B320" s="238" t="s">
        <v>240</v>
      </c>
      <c r="C320" s="555" t="s">
        <v>834</v>
      </c>
      <c r="D320" s="462" t="s">
        <v>171</v>
      </c>
      <c r="E320" s="466">
        <v>6.8</v>
      </c>
      <c r="F320" s="466"/>
      <c r="G320" s="466"/>
      <c r="H320" s="466"/>
      <c r="I320" s="466"/>
      <c r="J320" s="466"/>
      <c r="K320" s="466">
        <f t="shared" ref="K320:K321" si="117">SUM(H320:J320)</f>
        <v>0</v>
      </c>
      <c r="L320" s="466">
        <f t="shared" ref="L320:L321" si="118">E320*F320</f>
        <v>0</v>
      </c>
      <c r="M320" s="466">
        <f t="shared" ref="M320:M321" si="119">H320*E320</f>
        <v>0</v>
      </c>
      <c r="N320" s="466">
        <f t="shared" ref="N320:N321" si="120">I320*E320</f>
        <v>0</v>
      </c>
      <c r="O320" s="466">
        <f t="shared" ref="O320:O321" si="121">J320*E320</f>
        <v>0</v>
      </c>
      <c r="P320" s="466">
        <f t="shared" ref="P320:P321" si="122">SUM(M320:O320)</f>
        <v>0</v>
      </c>
      <c r="Q320" s="2"/>
      <c r="R320" s="39"/>
      <c r="S320" s="39"/>
      <c r="T320" s="39"/>
      <c r="U320" s="39"/>
      <c r="V320" s="39"/>
      <c r="W320" s="39"/>
      <c r="X320" s="39"/>
      <c r="Y320" s="39"/>
      <c r="Z320" s="39"/>
      <c r="AA320" s="39"/>
      <c r="AB320" s="39"/>
      <c r="AC320" s="39"/>
      <c r="AD320" s="39"/>
      <c r="AE320" s="39"/>
      <c r="AF320" s="39"/>
      <c r="AG320" s="39"/>
      <c r="AH320" s="39"/>
      <c r="AI320" s="39"/>
      <c r="AJ320" s="39"/>
      <c r="AK320" s="39"/>
      <c r="AL320" s="39"/>
      <c r="AM320" s="39"/>
      <c r="AN320" s="39"/>
      <c r="AO320" s="39"/>
      <c r="AP320" s="39"/>
    </row>
    <row r="321" spans="1:42" s="40" customFormat="1" ht="43.2">
      <c r="A321" s="467" t="s">
        <v>835</v>
      </c>
      <c r="B321" s="462" t="s">
        <v>240</v>
      </c>
      <c r="C321" s="555" t="s">
        <v>836</v>
      </c>
      <c r="D321" s="462" t="s">
        <v>171</v>
      </c>
      <c r="E321" s="466">
        <v>6.8</v>
      </c>
      <c r="F321" s="466"/>
      <c r="G321" s="466"/>
      <c r="H321" s="466"/>
      <c r="I321" s="466"/>
      <c r="J321" s="466"/>
      <c r="K321" s="466">
        <f t="shared" si="117"/>
        <v>0</v>
      </c>
      <c r="L321" s="466">
        <f t="shared" si="118"/>
        <v>0</v>
      </c>
      <c r="M321" s="466">
        <f t="shared" si="119"/>
        <v>0</v>
      </c>
      <c r="N321" s="466">
        <f t="shared" si="120"/>
        <v>0</v>
      </c>
      <c r="O321" s="466">
        <f t="shared" si="121"/>
        <v>0</v>
      </c>
      <c r="P321" s="466">
        <f t="shared" si="122"/>
        <v>0</v>
      </c>
      <c r="Q321" s="2"/>
      <c r="R321" s="39"/>
      <c r="S321" s="39"/>
      <c r="T321" s="39"/>
      <c r="U321" s="39"/>
      <c r="V321" s="39"/>
      <c r="W321" s="39"/>
      <c r="X321" s="39"/>
      <c r="Y321" s="39"/>
      <c r="Z321" s="39"/>
      <c r="AA321" s="39"/>
      <c r="AB321" s="39"/>
      <c r="AC321" s="39"/>
      <c r="AD321" s="39"/>
      <c r="AE321" s="39"/>
      <c r="AF321" s="39"/>
      <c r="AG321" s="39"/>
      <c r="AH321" s="39"/>
      <c r="AI321" s="39"/>
      <c r="AJ321" s="39"/>
      <c r="AK321" s="39"/>
      <c r="AL321" s="39"/>
      <c r="AM321" s="39"/>
      <c r="AN321" s="39"/>
      <c r="AO321" s="39"/>
      <c r="AP321" s="39"/>
    </row>
    <row r="322" spans="1:42">
      <c r="A322" s="491" t="s">
        <v>837</v>
      </c>
      <c r="B322" s="462"/>
      <c r="C322" s="523" t="s">
        <v>838</v>
      </c>
      <c r="D322" s="547"/>
      <c r="E322" s="548"/>
      <c r="F322" s="471"/>
      <c r="G322" s="202"/>
      <c r="H322" s="466"/>
      <c r="I322" s="466"/>
      <c r="J322" s="466"/>
      <c r="K322" s="207">
        <f t="shared" si="111"/>
        <v>0</v>
      </c>
      <c r="L322" s="207">
        <f t="shared" si="112"/>
        <v>0</v>
      </c>
      <c r="M322" s="207">
        <f t="shared" si="113"/>
        <v>0</v>
      </c>
      <c r="N322" s="207">
        <f t="shared" si="114"/>
        <v>0</v>
      </c>
      <c r="O322" s="207">
        <f t="shared" si="115"/>
        <v>0</v>
      </c>
      <c r="P322" s="207">
        <f t="shared" si="116"/>
        <v>0</v>
      </c>
      <c r="Q322" s="10"/>
    </row>
    <row r="323" spans="1:42" s="40" customFormat="1">
      <c r="A323" s="467" t="s">
        <v>839</v>
      </c>
      <c r="B323" s="462"/>
      <c r="C323" s="236" t="s">
        <v>840</v>
      </c>
      <c r="D323" s="556"/>
      <c r="E323" s="471"/>
      <c r="F323" s="471"/>
      <c r="G323" s="471"/>
      <c r="H323" s="471"/>
      <c r="I323" s="471"/>
      <c r="J323" s="471"/>
      <c r="K323" s="471">
        <f t="shared" ref="K323:K329" si="123">SUM(H323:J323)</f>
        <v>0</v>
      </c>
      <c r="L323" s="471">
        <f>ROUND(E323*F323,2)</f>
        <v>0</v>
      </c>
      <c r="M323" s="471">
        <f t="shared" si="113"/>
        <v>0</v>
      </c>
      <c r="N323" s="471">
        <f t="shared" si="114"/>
        <v>0</v>
      </c>
      <c r="O323" s="471">
        <f t="shared" si="115"/>
        <v>0</v>
      </c>
      <c r="P323" s="471">
        <f t="shared" ref="P323:P329" si="124">SUM(M323:O323)</f>
        <v>0</v>
      </c>
    </row>
    <row r="324" spans="1:42" s="40" customFormat="1" ht="43.2">
      <c r="A324" s="467" t="s">
        <v>841</v>
      </c>
      <c r="B324" s="462" t="s">
        <v>842</v>
      </c>
      <c r="C324" s="555" t="s">
        <v>843</v>
      </c>
      <c r="D324" s="556" t="s">
        <v>672</v>
      </c>
      <c r="E324" s="471">
        <v>30.02</v>
      </c>
      <c r="F324" s="471"/>
      <c r="G324" s="471"/>
      <c r="H324" s="466"/>
      <c r="I324" s="471"/>
      <c r="J324" s="471"/>
      <c r="K324" s="471">
        <f t="shared" si="123"/>
        <v>0</v>
      </c>
      <c r="L324" s="471">
        <f>ROUND(E324*F324,2)</f>
        <v>0</v>
      </c>
      <c r="M324" s="471">
        <f t="shared" si="113"/>
        <v>0</v>
      </c>
      <c r="N324" s="471">
        <f t="shared" si="114"/>
        <v>0</v>
      </c>
      <c r="O324" s="471">
        <f t="shared" si="115"/>
        <v>0</v>
      </c>
      <c r="P324" s="471">
        <f t="shared" si="124"/>
        <v>0</v>
      </c>
    </row>
    <row r="325" spans="1:42" s="40" customFormat="1">
      <c r="A325" s="467" t="s">
        <v>844</v>
      </c>
      <c r="B325" s="462" t="s">
        <v>518</v>
      </c>
      <c r="C325" s="236" t="s">
        <v>845</v>
      </c>
      <c r="D325" s="465"/>
      <c r="E325" s="465"/>
      <c r="F325" s="465"/>
      <c r="G325" s="465"/>
      <c r="H325" s="466"/>
      <c r="I325" s="465"/>
      <c r="J325" s="465"/>
      <c r="K325" s="465">
        <f t="shared" si="123"/>
        <v>0</v>
      </c>
      <c r="L325" s="465">
        <f>E325*F325</f>
        <v>0</v>
      </c>
      <c r="M325" s="465">
        <f>H325*E325</f>
        <v>0</v>
      </c>
      <c r="N325" s="465">
        <f>I325*E325</f>
        <v>0</v>
      </c>
      <c r="O325" s="465">
        <f>J325*E325</f>
        <v>0</v>
      </c>
      <c r="P325" s="465">
        <f t="shared" si="124"/>
        <v>0</v>
      </c>
      <c r="Q325" s="10"/>
      <c r="R325" s="39"/>
      <c r="S325" s="39"/>
      <c r="T325" s="39"/>
      <c r="U325" s="39"/>
      <c r="V325" s="39"/>
      <c r="W325" s="39"/>
      <c r="X325" s="39"/>
      <c r="Y325" s="39"/>
      <c r="Z325" s="39"/>
      <c r="AA325" s="39"/>
      <c r="AB325" s="39"/>
      <c r="AC325" s="39"/>
      <c r="AD325" s="39"/>
      <c r="AE325" s="39"/>
      <c r="AF325" s="39"/>
      <c r="AG325" s="39"/>
      <c r="AH325" s="39"/>
      <c r="AI325" s="39"/>
      <c r="AJ325" s="39"/>
      <c r="AK325" s="39"/>
      <c r="AL325" s="39"/>
      <c r="AM325" s="39"/>
      <c r="AN325" s="39"/>
      <c r="AO325" s="39"/>
      <c r="AP325" s="39"/>
    </row>
    <row r="326" spans="1:42" s="40" customFormat="1">
      <c r="A326" s="467" t="s">
        <v>846</v>
      </c>
      <c r="B326" s="462" t="s">
        <v>518</v>
      </c>
      <c r="C326" s="555" t="s">
        <v>847</v>
      </c>
      <c r="D326" s="465" t="s">
        <v>171</v>
      </c>
      <c r="E326" s="465">
        <v>61.9</v>
      </c>
      <c r="F326" s="465"/>
      <c r="G326" s="465"/>
      <c r="H326" s="466"/>
      <c r="I326" s="465"/>
      <c r="J326" s="465"/>
      <c r="K326" s="465">
        <f t="shared" si="123"/>
        <v>0</v>
      </c>
      <c r="L326" s="465">
        <f>E326*F326</f>
        <v>0</v>
      </c>
      <c r="M326" s="465">
        <f>H326*E326</f>
        <v>0</v>
      </c>
      <c r="N326" s="465">
        <f>I326*E326</f>
        <v>0</v>
      </c>
      <c r="O326" s="465">
        <f>J326*E326</f>
        <v>0</v>
      </c>
      <c r="P326" s="465">
        <f t="shared" si="124"/>
        <v>0</v>
      </c>
      <c r="Q326" s="10"/>
      <c r="R326" s="39"/>
      <c r="S326" s="39"/>
      <c r="T326" s="39"/>
      <c r="U326" s="39"/>
      <c r="V326" s="39"/>
      <c r="W326" s="39"/>
      <c r="X326" s="39"/>
      <c r="Y326" s="39"/>
      <c r="Z326" s="39"/>
      <c r="AA326" s="39"/>
      <c r="AB326" s="39"/>
      <c r="AC326" s="39"/>
      <c r="AD326" s="39"/>
      <c r="AE326" s="39"/>
      <c r="AF326" s="39"/>
      <c r="AG326" s="39"/>
      <c r="AH326" s="39"/>
      <c r="AI326" s="39"/>
      <c r="AJ326" s="39"/>
      <c r="AK326" s="39"/>
      <c r="AL326" s="39"/>
      <c r="AM326" s="39"/>
      <c r="AN326" s="39"/>
      <c r="AO326" s="39"/>
      <c r="AP326" s="39"/>
    </row>
    <row r="327" spans="1:42" s="40" customFormat="1" ht="57.6">
      <c r="A327" s="467" t="s">
        <v>848</v>
      </c>
      <c r="B327" s="462" t="s">
        <v>518</v>
      </c>
      <c r="C327" s="555" t="s">
        <v>849</v>
      </c>
      <c r="D327" s="465" t="s">
        <v>171</v>
      </c>
      <c r="E327" s="465">
        <v>61.9</v>
      </c>
      <c r="F327" s="465"/>
      <c r="G327" s="465"/>
      <c r="H327" s="466"/>
      <c r="I327" s="465"/>
      <c r="J327" s="465"/>
      <c r="K327" s="465">
        <f t="shared" si="123"/>
        <v>0</v>
      </c>
      <c r="L327" s="465">
        <f>E327*F327</f>
        <v>0</v>
      </c>
      <c r="M327" s="465">
        <f>H327*E327</f>
        <v>0</v>
      </c>
      <c r="N327" s="465">
        <f>I327*E327</f>
        <v>0</v>
      </c>
      <c r="O327" s="465">
        <f>J327*E327</f>
        <v>0</v>
      </c>
      <c r="P327" s="465">
        <f t="shared" si="124"/>
        <v>0</v>
      </c>
      <c r="Q327" s="10"/>
      <c r="R327" s="39"/>
      <c r="S327" s="39"/>
      <c r="T327" s="39"/>
      <c r="U327" s="39"/>
      <c r="V327" s="39"/>
      <c r="W327" s="39"/>
      <c r="X327" s="39"/>
      <c r="Y327" s="39"/>
      <c r="Z327" s="39"/>
      <c r="AA327" s="39"/>
      <c r="AB327" s="39"/>
      <c r="AC327" s="39"/>
      <c r="AD327" s="39"/>
      <c r="AE327" s="39"/>
      <c r="AF327" s="39"/>
      <c r="AG327" s="39"/>
      <c r="AH327" s="39"/>
      <c r="AI327" s="39"/>
      <c r="AJ327" s="39"/>
      <c r="AK327" s="39"/>
      <c r="AL327" s="39"/>
      <c r="AM327" s="39"/>
      <c r="AN327" s="39"/>
      <c r="AO327" s="39"/>
      <c r="AP327" s="39"/>
    </row>
    <row r="328" spans="1:42" s="40" customFormat="1" ht="43.2">
      <c r="A328" s="467" t="s">
        <v>850</v>
      </c>
      <c r="B328" s="462" t="s">
        <v>518</v>
      </c>
      <c r="C328" s="555" t="s">
        <v>851</v>
      </c>
      <c r="D328" s="465" t="s">
        <v>171</v>
      </c>
      <c r="E328" s="465">
        <v>61.9</v>
      </c>
      <c r="F328" s="465"/>
      <c r="G328" s="465"/>
      <c r="H328" s="466"/>
      <c r="I328" s="465"/>
      <c r="J328" s="465"/>
      <c r="K328" s="465">
        <f t="shared" si="123"/>
        <v>0</v>
      </c>
      <c r="L328" s="465">
        <f>E328*F328</f>
        <v>0</v>
      </c>
      <c r="M328" s="465">
        <f>H328*E328</f>
        <v>0</v>
      </c>
      <c r="N328" s="465">
        <f>I328*E328</f>
        <v>0</v>
      </c>
      <c r="O328" s="465">
        <f>J328*E328</f>
        <v>0</v>
      </c>
      <c r="P328" s="465">
        <f t="shared" si="124"/>
        <v>0</v>
      </c>
      <c r="Q328" s="10"/>
      <c r="R328" s="39"/>
      <c r="S328" s="39"/>
      <c r="T328" s="39"/>
      <c r="U328" s="39"/>
      <c r="V328" s="39"/>
      <c r="W328" s="39"/>
      <c r="X328" s="39"/>
      <c r="Y328" s="39"/>
      <c r="Z328" s="39"/>
      <c r="AA328" s="39"/>
      <c r="AB328" s="39"/>
      <c r="AC328" s="39"/>
      <c r="AD328" s="39"/>
      <c r="AE328" s="39"/>
      <c r="AF328" s="39"/>
      <c r="AG328" s="39"/>
      <c r="AH328" s="39"/>
      <c r="AI328" s="39"/>
      <c r="AJ328" s="39"/>
      <c r="AK328" s="39"/>
      <c r="AL328" s="39"/>
      <c r="AM328" s="39"/>
      <c r="AN328" s="39"/>
      <c r="AO328" s="39"/>
      <c r="AP328" s="39"/>
    </row>
    <row r="329" spans="1:42" s="40" customFormat="1">
      <c r="A329" s="467" t="s">
        <v>852</v>
      </c>
      <c r="B329" s="462" t="s">
        <v>518</v>
      </c>
      <c r="C329" s="555" t="s">
        <v>853</v>
      </c>
      <c r="D329" s="465" t="s">
        <v>413</v>
      </c>
      <c r="E329" s="465">
        <v>1</v>
      </c>
      <c r="F329" s="465"/>
      <c r="G329" s="465"/>
      <c r="H329" s="466"/>
      <c r="I329" s="465"/>
      <c r="J329" s="465"/>
      <c r="K329" s="465">
        <f t="shared" si="123"/>
        <v>0</v>
      </c>
      <c r="L329" s="465">
        <f>E329*F329</f>
        <v>0</v>
      </c>
      <c r="M329" s="465">
        <f>H329*E329</f>
        <v>0</v>
      </c>
      <c r="N329" s="465">
        <f>I329*E329</f>
        <v>0</v>
      </c>
      <c r="O329" s="465">
        <f>J329*E329</f>
        <v>0</v>
      </c>
      <c r="P329" s="465">
        <f t="shared" si="124"/>
        <v>0</v>
      </c>
      <c r="Q329" s="10"/>
      <c r="R329" s="39"/>
      <c r="S329" s="39"/>
      <c r="T329" s="39"/>
      <c r="U329" s="39"/>
      <c r="V329" s="39"/>
      <c r="W329" s="39"/>
      <c r="X329" s="39"/>
      <c r="Y329" s="39"/>
      <c r="Z329" s="39"/>
      <c r="AA329" s="39"/>
      <c r="AB329" s="39"/>
      <c r="AC329" s="39"/>
      <c r="AD329" s="39"/>
      <c r="AE329" s="39"/>
      <c r="AF329" s="39"/>
      <c r="AG329" s="39"/>
      <c r="AH329" s="39"/>
      <c r="AI329" s="39"/>
      <c r="AJ329" s="39"/>
      <c r="AK329" s="39"/>
      <c r="AL329" s="39"/>
      <c r="AM329" s="39"/>
      <c r="AN329" s="39"/>
      <c r="AO329" s="39"/>
      <c r="AP329" s="39"/>
    </row>
    <row r="330" spans="1:42" s="40" customFormat="1">
      <c r="A330" s="467" t="s">
        <v>854</v>
      </c>
      <c r="B330" s="462"/>
      <c r="C330" s="236" t="s">
        <v>855</v>
      </c>
      <c r="D330" s="465"/>
      <c r="E330" s="557"/>
      <c r="F330" s="465"/>
      <c r="G330" s="218"/>
      <c r="H330" s="466"/>
      <c r="I330" s="465"/>
      <c r="J330" s="465"/>
      <c r="K330" s="204"/>
      <c r="L330" s="204"/>
      <c r="M330" s="204"/>
      <c r="N330" s="204"/>
      <c r="O330" s="204"/>
      <c r="P330" s="204"/>
      <c r="Q330" s="10"/>
      <c r="R330" s="39"/>
      <c r="S330" s="39"/>
      <c r="T330" s="39"/>
      <c r="U330" s="39"/>
      <c r="V330" s="39"/>
      <c r="W330" s="39"/>
      <c r="X330" s="39"/>
      <c r="Y330" s="39"/>
      <c r="Z330" s="39"/>
      <c r="AA330" s="39"/>
      <c r="AB330" s="39"/>
      <c r="AC330" s="39"/>
      <c r="AD330" s="39"/>
      <c r="AE330" s="39"/>
      <c r="AF330" s="39"/>
      <c r="AG330" s="39"/>
      <c r="AH330" s="39"/>
      <c r="AI330" s="39"/>
      <c r="AJ330" s="39"/>
      <c r="AK330" s="39"/>
      <c r="AL330" s="39"/>
      <c r="AM330" s="39"/>
      <c r="AN330" s="39"/>
      <c r="AO330" s="39"/>
      <c r="AP330" s="39"/>
    </row>
    <row r="331" spans="1:42" s="40" customFormat="1">
      <c r="A331" s="467" t="s">
        <v>856</v>
      </c>
      <c r="B331" s="462" t="s">
        <v>518</v>
      </c>
      <c r="C331" s="555" t="s">
        <v>857</v>
      </c>
      <c r="D331" s="465" t="s">
        <v>171</v>
      </c>
      <c r="E331" s="465">
        <v>64.98</v>
      </c>
      <c r="F331" s="465"/>
      <c r="G331" s="465"/>
      <c r="H331" s="466"/>
      <c r="I331" s="465"/>
      <c r="J331" s="465"/>
      <c r="K331" s="465">
        <f>SUM(H331:J331)</f>
        <v>0</v>
      </c>
      <c r="L331" s="465">
        <f>E331*F331</f>
        <v>0</v>
      </c>
      <c r="M331" s="465">
        <f>H331*E331</f>
        <v>0</v>
      </c>
      <c r="N331" s="465">
        <f>I331*E331</f>
        <v>0</v>
      </c>
      <c r="O331" s="465">
        <f>J331*E331</f>
        <v>0</v>
      </c>
      <c r="P331" s="465">
        <f>SUM(M331:O331)</f>
        <v>0</v>
      </c>
      <c r="Q331" s="10"/>
      <c r="R331" s="39"/>
      <c r="S331" s="39"/>
      <c r="T331" s="39"/>
      <c r="U331" s="39"/>
      <c r="V331" s="39"/>
      <c r="W331" s="39"/>
      <c r="X331" s="39"/>
      <c r="Y331" s="39"/>
      <c r="Z331" s="39"/>
      <c r="AA331" s="39"/>
      <c r="AB331" s="39"/>
      <c r="AC331" s="39"/>
      <c r="AD331" s="39"/>
      <c r="AE331" s="39"/>
      <c r="AF331" s="39"/>
      <c r="AG331" s="39"/>
      <c r="AH331" s="39"/>
      <c r="AI331" s="39"/>
      <c r="AJ331" s="39"/>
      <c r="AK331" s="39"/>
      <c r="AL331" s="39"/>
      <c r="AM331" s="39"/>
      <c r="AN331" s="39"/>
      <c r="AO331" s="39"/>
      <c r="AP331" s="39"/>
    </row>
    <row r="332" spans="1:42" s="40" customFormat="1" ht="28.8">
      <c r="A332" s="467" t="s">
        <v>858</v>
      </c>
      <c r="B332" s="462" t="s">
        <v>518</v>
      </c>
      <c r="C332" s="555" t="s">
        <v>859</v>
      </c>
      <c r="D332" s="465" t="s">
        <v>171</v>
      </c>
      <c r="E332" s="465">
        <v>64.98</v>
      </c>
      <c r="F332" s="465"/>
      <c r="G332" s="465"/>
      <c r="H332" s="466"/>
      <c r="I332" s="465"/>
      <c r="J332" s="465"/>
      <c r="K332" s="465">
        <f>SUM(H332:J332)</f>
        <v>0</v>
      </c>
      <c r="L332" s="465">
        <f>E332*F332</f>
        <v>0</v>
      </c>
      <c r="M332" s="465">
        <f>H332*E332</f>
        <v>0</v>
      </c>
      <c r="N332" s="465">
        <f>I332*E332</f>
        <v>0</v>
      </c>
      <c r="O332" s="465">
        <f>J332*E332</f>
        <v>0</v>
      </c>
      <c r="P332" s="465">
        <f>SUM(M332:O332)</f>
        <v>0</v>
      </c>
      <c r="Q332" s="10"/>
      <c r="R332" s="39"/>
      <c r="S332" s="39"/>
      <c r="T332" s="39"/>
      <c r="U332" s="39"/>
      <c r="V332" s="39"/>
      <c r="W332" s="39"/>
      <c r="X332" s="39"/>
      <c r="Y332" s="39"/>
      <c r="Z332" s="39"/>
      <c r="AA332" s="39"/>
      <c r="AB332" s="39"/>
      <c r="AC332" s="39"/>
      <c r="AD332" s="39"/>
      <c r="AE332" s="39"/>
      <c r="AF332" s="39"/>
      <c r="AG332" s="39"/>
      <c r="AH332" s="39"/>
      <c r="AI332" s="39"/>
      <c r="AJ332" s="39"/>
      <c r="AK332" s="39"/>
      <c r="AL332" s="39"/>
      <c r="AM332" s="39"/>
      <c r="AN332" s="39"/>
      <c r="AO332" s="39"/>
      <c r="AP332" s="39"/>
    </row>
    <row r="333" spans="1:42" s="40" customFormat="1" ht="28.8">
      <c r="A333" s="467" t="s">
        <v>860</v>
      </c>
      <c r="B333" s="462" t="s">
        <v>518</v>
      </c>
      <c r="C333" s="555" t="s">
        <v>861</v>
      </c>
      <c r="D333" s="465" t="s">
        <v>171</v>
      </c>
      <c r="E333" s="465">
        <v>64.98</v>
      </c>
      <c r="F333" s="465"/>
      <c r="G333" s="465"/>
      <c r="H333" s="466"/>
      <c r="I333" s="465"/>
      <c r="J333" s="465"/>
      <c r="K333" s="465">
        <f>SUM(H333:J333)</f>
        <v>0</v>
      </c>
      <c r="L333" s="465">
        <f>E333*F333</f>
        <v>0</v>
      </c>
      <c r="M333" s="465">
        <f>H333*E333</f>
        <v>0</v>
      </c>
      <c r="N333" s="465">
        <f>I333*E333</f>
        <v>0</v>
      </c>
      <c r="O333" s="465">
        <f>J333*E333</f>
        <v>0</v>
      </c>
      <c r="P333" s="465">
        <f>SUM(M333:O333)</f>
        <v>0</v>
      </c>
      <c r="Q333" s="10"/>
      <c r="R333" s="39"/>
      <c r="S333" s="39"/>
      <c r="T333" s="39"/>
      <c r="U333" s="39"/>
      <c r="V333" s="39"/>
      <c r="W333" s="39"/>
      <c r="X333" s="39"/>
      <c r="Y333" s="39"/>
      <c r="Z333" s="39"/>
      <c r="AA333" s="39"/>
      <c r="AB333" s="39"/>
      <c r="AC333" s="39"/>
      <c r="AD333" s="39"/>
      <c r="AE333" s="39"/>
      <c r="AF333" s="39"/>
      <c r="AG333" s="39"/>
      <c r="AH333" s="39"/>
      <c r="AI333" s="39"/>
      <c r="AJ333" s="39"/>
      <c r="AK333" s="39"/>
      <c r="AL333" s="39"/>
      <c r="AM333" s="39"/>
      <c r="AN333" s="39"/>
      <c r="AO333" s="39"/>
      <c r="AP333" s="39"/>
    </row>
    <row r="334" spans="1:42" ht="28.8">
      <c r="A334" s="467" t="s">
        <v>862</v>
      </c>
      <c r="B334" s="462" t="s">
        <v>863</v>
      </c>
      <c r="C334" s="555" t="s">
        <v>864</v>
      </c>
      <c r="D334" s="463" t="s">
        <v>171</v>
      </c>
      <c r="E334" s="465">
        <v>64.98</v>
      </c>
      <c r="F334" s="471"/>
      <c r="G334" s="465"/>
      <c r="H334" s="466"/>
      <c r="I334" s="464"/>
      <c r="J334" s="464"/>
      <c r="K334" s="207">
        <f>ROUND(J334+I334+H334,2)</f>
        <v>0</v>
      </c>
      <c r="L334" s="207">
        <f>ROUND(F334*E334,2)</f>
        <v>0</v>
      </c>
      <c r="M334" s="207">
        <f>ROUND(H334*E334,2)</f>
        <v>0</v>
      </c>
      <c r="N334" s="207">
        <f>ROUND(I334*E334,2)</f>
        <v>0</v>
      </c>
      <c r="O334" s="207">
        <f>ROUND(J334*E334,2)</f>
        <v>0</v>
      </c>
      <c r="P334" s="207">
        <f>ROUND(O334+N334+M334,2)</f>
        <v>0</v>
      </c>
      <c r="Q334" s="10"/>
    </row>
    <row r="335" spans="1:42" ht="28.8">
      <c r="A335" s="467" t="s">
        <v>865</v>
      </c>
      <c r="B335" s="462" t="s">
        <v>863</v>
      </c>
      <c r="C335" s="555" t="s">
        <v>866</v>
      </c>
      <c r="D335" s="463" t="s">
        <v>171</v>
      </c>
      <c r="E335" s="465">
        <v>64.98</v>
      </c>
      <c r="F335" s="471"/>
      <c r="G335" s="465"/>
      <c r="H335" s="466"/>
      <c r="I335" s="464"/>
      <c r="J335" s="464"/>
      <c r="K335" s="207">
        <f>ROUND(J335+I335+H335,2)</f>
        <v>0</v>
      </c>
      <c r="L335" s="207">
        <f>ROUND(F335*E335,2)</f>
        <v>0</v>
      </c>
      <c r="M335" s="207">
        <f>ROUND(H335*E335,2)</f>
        <v>0</v>
      </c>
      <c r="N335" s="207">
        <f>ROUND(I335*E335,2)</f>
        <v>0</v>
      </c>
      <c r="O335" s="207">
        <f>ROUND(J335*E335,2)</f>
        <v>0</v>
      </c>
      <c r="P335" s="207">
        <f>ROUND(O335+N335+M335,2)</f>
        <v>0</v>
      </c>
      <c r="Q335" s="10"/>
    </row>
    <row r="336" spans="1:42" ht="28.8">
      <c r="A336" s="467" t="s">
        <v>867</v>
      </c>
      <c r="B336" s="462" t="s">
        <v>863</v>
      </c>
      <c r="C336" s="555" t="s">
        <v>868</v>
      </c>
      <c r="D336" s="463" t="s">
        <v>171</v>
      </c>
      <c r="E336" s="465">
        <v>64.98</v>
      </c>
      <c r="F336" s="471"/>
      <c r="G336" s="465"/>
      <c r="H336" s="466"/>
      <c r="I336" s="464"/>
      <c r="J336" s="464"/>
      <c r="K336" s="207">
        <f>ROUND(J336+I336+H336,2)</f>
        <v>0</v>
      </c>
      <c r="L336" s="207">
        <f>ROUND(F336*E336,2)</f>
        <v>0</v>
      </c>
      <c r="M336" s="207">
        <f>ROUND(H336*E336,2)</f>
        <v>0</v>
      </c>
      <c r="N336" s="207">
        <f>ROUND(I336*E336,2)</f>
        <v>0</v>
      </c>
      <c r="O336" s="207">
        <f>ROUND(J336*E336,2)</f>
        <v>0</v>
      </c>
      <c r="P336" s="207">
        <f>ROUND(O336+N336+M336,2)</f>
        <v>0</v>
      </c>
      <c r="Q336" s="10"/>
    </row>
    <row r="337" spans="1:42" ht="28.8">
      <c r="A337" s="467" t="s">
        <v>869</v>
      </c>
      <c r="B337" s="462" t="s">
        <v>863</v>
      </c>
      <c r="C337" s="555" t="s">
        <v>870</v>
      </c>
      <c r="D337" s="463" t="s">
        <v>109</v>
      </c>
      <c r="E337" s="548">
        <v>19.2</v>
      </c>
      <c r="F337" s="471"/>
      <c r="G337" s="465"/>
      <c r="H337" s="466"/>
      <c r="I337" s="207"/>
      <c r="J337" s="207"/>
      <c r="K337" s="207">
        <f>ROUND(J337+I337+H337,2)</f>
        <v>0</v>
      </c>
      <c r="L337" s="207">
        <f>ROUND(F337*E337,2)</f>
        <v>0</v>
      </c>
      <c r="M337" s="207">
        <f>ROUND(H337*E337,2)</f>
        <v>0</v>
      </c>
      <c r="N337" s="207">
        <f>ROUND(I337*E337,2)</f>
        <v>0</v>
      </c>
      <c r="O337" s="207">
        <f>ROUND(J337*E337,2)</f>
        <v>0</v>
      </c>
      <c r="P337" s="207">
        <f>ROUND(O337+N337+M337,2)</f>
        <v>0</v>
      </c>
      <c r="Q337" s="10"/>
    </row>
    <row r="338" spans="1:42" s="40" customFormat="1">
      <c r="A338" s="491" t="s">
        <v>871</v>
      </c>
      <c r="B338" s="462"/>
      <c r="C338" s="523" t="s">
        <v>872</v>
      </c>
      <c r="D338" s="465"/>
      <c r="E338" s="557"/>
      <c r="F338" s="465"/>
      <c r="G338" s="218"/>
      <c r="H338" s="466"/>
      <c r="I338" s="465"/>
      <c r="J338" s="465"/>
      <c r="K338" s="204"/>
      <c r="L338" s="204"/>
      <c r="M338" s="204"/>
      <c r="N338" s="204"/>
      <c r="O338" s="204"/>
      <c r="P338" s="204"/>
      <c r="Q338" s="10"/>
      <c r="R338" s="39"/>
      <c r="S338" s="39"/>
      <c r="T338" s="39"/>
      <c r="U338" s="39"/>
      <c r="V338" s="39"/>
      <c r="W338" s="39"/>
      <c r="X338" s="39"/>
      <c r="Y338" s="39"/>
      <c r="Z338" s="39"/>
      <c r="AA338" s="39"/>
      <c r="AB338" s="39"/>
      <c r="AC338" s="39"/>
      <c r="AD338" s="39"/>
      <c r="AE338" s="39"/>
      <c r="AF338" s="39"/>
      <c r="AG338" s="39"/>
      <c r="AH338" s="39"/>
      <c r="AI338" s="39"/>
      <c r="AJ338" s="39"/>
      <c r="AK338" s="39"/>
      <c r="AL338" s="39"/>
      <c r="AM338" s="39"/>
      <c r="AN338" s="39"/>
      <c r="AO338" s="39"/>
      <c r="AP338" s="39"/>
    </row>
    <row r="339" spans="1:42" s="40" customFormat="1" ht="72">
      <c r="A339" s="498" t="s">
        <v>873</v>
      </c>
      <c r="B339" s="462" t="s">
        <v>670</v>
      </c>
      <c r="C339" s="555" t="s">
        <v>874</v>
      </c>
      <c r="D339" s="465" t="s">
        <v>114</v>
      </c>
      <c r="E339" s="557">
        <v>4</v>
      </c>
      <c r="F339" s="471"/>
      <c r="G339" s="466"/>
      <c r="H339" s="466"/>
      <c r="I339" s="466"/>
      <c r="J339" s="464"/>
      <c r="K339" s="466">
        <f>ROUND(J339+I339+H339,2)</f>
        <v>0</v>
      </c>
      <c r="L339" s="466">
        <f>ROUND(F339*E339,2)</f>
        <v>0</v>
      </c>
      <c r="M339" s="466">
        <f>ROUND(H339*E339,2)</f>
        <v>0</v>
      </c>
      <c r="N339" s="466">
        <f>ROUND(I339*E339,2)</f>
        <v>0</v>
      </c>
      <c r="O339" s="466">
        <f>ROUND(J339*E339,2)</f>
        <v>0</v>
      </c>
      <c r="P339" s="466">
        <f>ROUND(O339+N339+M339,2)</f>
        <v>0</v>
      </c>
      <c r="Q339" s="10"/>
      <c r="R339" s="39"/>
      <c r="S339" s="39"/>
      <c r="T339" s="39"/>
      <c r="U339" s="39"/>
      <c r="V339" s="39"/>
      <c r="W339" s="39"/>
      <c r="X339" s="39"/>
      <c r="Y339" s="39"/>
      <c r="Z339" s="39"/>
      <c r="AA339" s="39"/>
      <c r="AB339" s="39"/>
      <c r="AC339" s="39"/>
      <c r="AD339" s="39"/>
      <c r="AE339" s="39"/>
      <c r="AF339" s="39"/>
      <c r="AG339" s="39"/>
      <c r="AH339" s="39"/>
      <c r="AI339" s="39"/>
      <c r="AJ339" s="39"/>
      <c r="AK339" s="39"/>
      <c r="AL339" s="39"/>
      <c r="AM339" s="39"/>
      <c r="AN339" s="39"/>
      <c r="AO339" s="39"/>
      <c r="AP339" s="39"/>
    </row>
    <row r="340" spans="1:42" s="40" customFormat="1" ht="28.8">
      <c r="A340" s="239" t="s">
        <v>875</v>
      </c>
      <c r="B340" s="407" t="s">
        <v>670</v>
      </c>
      <c r="C340" s="240" t="s">
        <v>876</v>
      </c>
      <c r="D340" s="241" t="s">
        <v>171</v>
      </c>
      <c r="E340" s="242">
        <v>6.48</v>
      </c>
      <c r="F340" s="409"/>
      <c r="G340" s="406"/>
      <c r="H340" s="406"/>
      <c r="I340" s="406"/>
      <c r="J340" s="490"/>
      <c r="K340" s="406">
        <f>ROUND(J340+I340+H340,2)</f>
        <v>0</v>
      </c>
      <c r="L340" s="406">
        <f>ROUND(F340*E340,2)</f>
        <v>0</v>
      </c>
      <c r="M340" s="406">
        <f>ROUND(H340*E340,2)</f>
        <v>0</v>
      </c>
      <c r="N340" s="406">
        <f>ROUND(I340*E340,2)</f>
        <v>0</v>
      </c>
      <c r="O340" s="406">
        <f>ROUND(J340*E340,2)</f>
        <v>0</v>
      </c>
      <c r="P340" s="406">
        <f>ROUND(O340+N340+M340,2)</f>
        <v>0</v>
      </c>
      <c r="Q340" s="10"/>
      <c r="R340" s="39"/>
      <c r="S340" s="39"/>
      <c r="T340" s="39"/>
      <c r="U340" s="39"/>
      <c r="V340" s="39"/>
      <c r="W340" s="39"/>
      <c r="X340" s="39"/>
      <c r="Y340" s="39"/>
      <c r="Z340" s="39"/>
      <c r="AA340" s="39"/>
      <c r="AB340" s="39"/>
      <c r="AC340" s="39"/>
      <c r="AD340" s="39"/>
      <c r="AE340" s="39"/>
      <c r="AF340" s="39"/>
      <c r="AG340" s="39"/>
      <c r="AH340" s="39"/>
      <c r="AI340" s="39"/>
      <c r="AJ340" s="39"/>
      <c r="AK340" s="39"/>
      <c r="AL340" s="39"/>
      <c r="AM340" s="39"/>
      <c r="AN340" s="39"/>
      <c r="AO340" s="39"/>
      <c r="AP340" s="39"/>
    </row>
    <row r="341" spans="1:42" s="40" customFormat="1" ht="28.8">
      <c r="A341" s="239" t="s">
        <v>877</v>
      </c>
      <c r="B341" s="407" t="s">
        <v>670</v>
      </c>
      <c r="C341" s="243" t="s">
        <v>878</v>
      </c>
      <c r="D341" s="244" t="s">
        <v>114</v>
      </c>
      <c r="E341" s="408">
        <v>1</v>
      </c>
      <c r="F341" s="409"/>
      <c r="G341" s="406"/>
      <c r="H341" s="406"/>
      <c r="I341" s="406"/>
      <c r="J341" s="410"/>
      <c r="K341" s="406">
        <f>ROUND(J341+I341+H341,2)</f>
        <v>0</v>
      </c>
      <c r="L341" s="406">
        <f>ROUND(F341*E341,2)</f>
        <v>0</v>
      </c>
      <c r="M341" s="406">
        <f>ROUND(H341*E341,2)</f>
        <v>0</v>
      </c>
      <c r="N341" s="406">
        <f>ROUND(I341*E341,2)</f>
        <v>0</v>
      </c>
      <c r="O341" s="406">
        <f>ROUND(J341*E341,2)</f>
        <v>0</v>
      </c>
      <c r="P341" s="406">
        <f>ROUND(O341+N341+M341,2)</f>
        <v>0</v>
      </c>
      <c r="Q341" s="10"/>
      <c r="R341" s="39"/>
      <c r="S341" s="39"/>
      <c r="T341" s="39"/>
      <c r="U341" s="39"/>
      <c r="V341" s="39"/>
      <c r="W341" s="39"/>
      <c r="X341" s="39"/>
      <c r="Y341" s="39"/>
      <c r="Z341" s="39"/>
      <c r="AA341" s="39"/>
      <c r="AB341" s="39"/>
      <c r="AC341" s="39"/>
      <c r="AD341" s="39"/>
      <c r="AE341" s="39"/>
      <c r="AF341" s="39"/>
      <c r="AG341" s="39"/>
      <c r="AH341" s="39"/>
      <c r="AI341" s="39"/>
      <c r="AJ341" s="39"/>
      <c r="AK341" s="39"/>
      <c r="AL341" s="39"/>
      <c r="AM341" s="39"/>
      <c r="AN341" s="39"/>
      <c r="AO341" s="39"/>
      <c r="AP341" s="39"/>
    </row>
    <row r="342" spans="1:42" s="40" customFormat="1" ht="28.8">
      <c r="A342" s="239" t="s">
        <v>879</v>
      </c>
      <c r="B342" s="407" t="s">
        <v>670</v>
      </c>
      <c r="C342" s="243" t="s">
        <v>880</v>
      </c>
      <c r="D342" s="244" t="s">
        <v>114</v>
      </c>
      <c r="E342" s="408">
        <v>1</v>
      </c>
      <c r="F342" s="409"/>
      <c r="G342" s="406"/>
      <c r="H342" s="406"/>
      <c r="I342" s="406"/>
      <c r="J342" s="410"/>
      <c r="K342" s="406">
        <f>ROUND(J342+I342+H342,2)</f>
        <v>0</v>
      </c>
      <c r="L342" s="406">
        <f>ROUND(F342*E342,2)</f>
        <v>0</v>
      </c>
      <c r="M342" s="406">
        <f>ROUND(H342*E342,2)</f>
        <v>0</v>
      </c>
      <c r="N342" s="406">
        <f>ROUND(I342*E342,2)</f>
        <v>0</v>
      </c>
      <c r="O342" s="406">
        <f>ROUND(J342*E342,2)</f>
        <v>0</v>
      </c>
      <c r="P342" s="406">
        <f>ROUND(O342+N342+M342,2)</f>
        <v>0</v>
      </c>
      <c r="Q342" s="10"/>
      <c r="R342" s="39"/>
      <c r="S342" s="39"/>
      <c r="T342" s="39"/>
      <c r="U342" s="39"/>
      <c r="V342" s="39"/>
      <c r="W342" s="39"/>
      <c r="X342" s="39"/>
      <c r="Y342" s="39"/>
      <c r="Z342" s="39"/>
      <c r="AA342" s="39"/>
      <c r="AB342" s="39"/>
      <c r="AC342" s="39"/>
      <c r="AD342" s="39"/>
      <c r="AE342" s="39"/>
      <c r="AF342" s="39"/>
      <c r="AG342" s="39"/>
      <c r="AH342" s="39"/>
      <c r="AI342" s="39"/>
      <c r="AJ342" s="39"/>
      <c r="AK342" s="39"/>
      <c r="AL342" s="39"/>
      <c r="AM342" s="39"/>
      <c r="AN342" s="39"/>
      <c r="AO342" s="39"/>
      <c r="AP342" s="39"/>
    </row>
    <row r="343" spans="1:42" s="40" customFormat="1" ht="28.8">
      <c r="A343" s="239" t="s">
        <v>881</v>
      </c>
      <c r="B343" s="407" t="s">
        <v>670</v>
      </c>
      <c r="C343" s="243" t="s">
        <v>882</v>
      </c>
      <c r="D343" s="244" t="s">
        <v>114</v>
      </c>
      <c r="E343" s="408">
        <v>1</v>
      </c>
      <c r="F343" s="409"/>
      <c r="G343" s="406"/>
      <c r="H343" s="406"/>
      <c r="I343" s="406"/>
      <c r="J343" s="410"/>
      <c r="K343" s="406"/>
      <c r="L343" s="406"/>
      <c r="M343" s="406"/>
      <c r="N343" s="406"/>
      <c r="O343" s="406"/>
      <c r="P343" s="406"/>
      <c r="Q343" s="10"/>
      <c r="R343" s="39"/>
      <c r="S343" s="39"/>
      <c r="T343" s="39"/>
      <c r="U343" s="39"/>
      <c r="V343" s="39"/>
      <c r="W343" s="39"/>
      <c r="X343" s="39"/>
      <c r="Y343" s="39"/>
      <c r="Z343" s="39"/>
      <c r="AA343" s="39"/>
      <c r="AB343" s="39"/>
      <c r="AC343" s="39"/>
      <c r="AD343" s="39"/>
      <c r="AE343" s="39"/>
      <c r="AF343" s="39"/>
      <c r="AG343" s="39"/>
      <c r="AH343" s="39"/>
      <c r="AI343" s="39"/>
      <c r="AJ343" s="39"/>
      <c r="AK343" s="39"/>
      <c r="AL343" s="39"/>
      <c r="AM343" s="39"/>
      <c r="AN343" s="39"/>
      <c r="AO343" s="39"/>
      <c r="AP343" s="39"/>
    </row>
    <row r="344" spans="1:42" s="40" customFormat="1" ht="51" customHeight="1">
      <c r="A344" s="685" t="s">
        <v>883</v>
      </c>
      <c r="B344" s="686" t="s">
        <v>670</v>
      </c>
      <c r="C344" s="687" t="s">
        <v>884</v>
      </c>
      <c r="D344" s="688" t="s">
        <v>109</v>
      </c>
      <c r="E344" s="689">
        <v>8.9</v>
      </c>
      <c r="F344" s="409"/>
      <c r="G344" s="406"/>
      <c r="H344" s="406"/>
      <c r="I344" s="406"/>
      <c r="J344" s="410"/>
      <c r="K344" s="406">
        <f>ROUND(J344+I344+H344,2)</f>
        <v>0</v>
      </c>
      <c r="L344" s="406">
        <f>ROUND(F344*E344,2)</f>
        <v>0</v>
      </c>
      <c r="M344" s="406">
        <f>ROUND(H344*E344,2)</f>
        <v>0</v>
      </c>
      <c r="N344" s="406">
        <f>ROUND(I344*E344,2)</f>
        <v>0</v>
      </c>
      <c r="O344" s="406">
        <f>ROUND(J344*E344,2)</f>
        <v>0</v>
      </c>
      <c r="P344" s="406">
        <f>ROUND(O344+N344+M344,2)</f>
        <v>0</v>
      </c>
      <c r="Q344" s="10"/>
      <c r="R344" s="39"/>
      <c r="S344" s="39"/>
      <c r="T344" s="39"/>
      <c r="U344" s="39"/>
      <c r="V344" s="39"/>
      <c r="W344" s="39"/>
      <c r="X344" s="39"/>
      <c r="Y344" s="39"/>
      <c r="Z344" s="39"/>
      <c r="AA344" s="39"/>
      <c r="AB344" s="39"/>
      <c r="AC344" s="39"/>
      <c r="AD344" s="39"/>
      <c r="AE344" s="39"/>
      <c r="AF344" s="39"/>
      <c r="AG344" s="39"/>
      <c r="AH344" s="39"/>
      <c r="AI344" s="39"/>
      <c r="AJ344" s="39"/>
      <c r="AK344" s="39"/>
      <c r="AL344" s="39"/>
      <c r="AM344" s="39"/>
      <c r="AN344" s="39"/>
      <c r="AO344" s="39"/>
      <c r="AP344" s="39"/>
    </row>
    <row r="345" spans="1:42" ht="12.75" customHeight="1">
      <c r="A345" s="245"/>
      <c r="B345" s="224"/>
      <c r="C345" s="741" t="s">
        <v>232</v>
      </c>
      <c r="D345" s="742"/>
      <c r="E345" s="742"/>
      <c r="F345" s="742"/>
      <c r="G345" s="742"/>
      <c r="H345" s="742"/>
      <c r="I345" s="742"/>
      <c r="J345" s="742"/>
      <c r="K345" s="743"/>
      <c r="L345" s="471">
        <f>SUM(L18:L344)</f>
        <v>0</v>
      </c>
      <c r="M345" s="246">
        <f>SUM(M18:M344)</f>
        <v>0</v>
      </c>
      <c r="N345" s="246">
        <f>SUM(N18:N344)</f>
        <v>0</v>
      </c>
      <c r="O345" s="246">
        <f>SUM(O18:O344)</f>
        <v>0</v>
      </c>
      <c r="P345" s="246">
        <f>SUM(P18:P344)</f>
        <v>0</v>
      </c>
    </row>
    <row r="346" spans="1:42">
      <c r="C346" s="100"/>
      <c r="D346" s="90"/>
      <c r="E346" s="90"/>
      <c r="F346" s="90"/>
      <c r="G346" s="90"/>
      <c r="H346" s="90"/>
      <c r="I346" s="90"/>
      <c r="J346" s="90"/>
      <c r="K346" s="90"/>
      <c r="L346" s="90"/>
      <c r="M346" s="90"/>
      <c r="N346" s="90"/>
      <c r="O346" s="90"/>
      <c r="P346" s="90"/>
    </row>
    <row r="347" spans="1:42">
      <c r="C347" s="100"/>
      <c r="D347" s="91"/>
      <c r="E347" s="91"/>
      <c r="F347" s="91"/>
      <c r="G347" s="91"/>
      <c r="H347" s="91"/>
      <c r="I347" s="91"/>
      <c r="J347" s="91"/>
      <c r="K347" s="91"/>
      <c r="L347" s="91"/>
      <c r="M347" s="91"/>
      <c r="N347" s="91"/>
      <c r="O347" s="91"/>
      <c r="P347" s="91"/>
    </row>
    <row r="348" spans="1:42">
      <c r="A348" s="93" t="str">
        <f>Nr.1!A86</f>
        <v>Sastādīja:</v>
      </c>
      <c r="B348" s="90">
        <f>Nr.1!B86</f>
        <v>0</v>
      </c>
      <c r="C348" s="225">
        <f>Nr.1!C86</f>
        <v>0</v>
      </c>
      <c r="D348" s="93">
        <f>Nr.1!D86</f>
        <v>0</v>
      </c>
      <c r="E348" s="93">
        <f>Nr.1!E86</f>
        <v>0</v>
      </c>
      <c r="F348" s="93">
        <f>Nr.1!F86</f>
        <v>0</v>
      </c>
      <c r="G348" s="93">
        <f>Nr.1!G86</f>
        <v>0</v>
      </c>
      <c r="H348" s="90"/>
      <c r="I348" s="90"/>
      <c r="J348" s="90"/>
      <c r="K348" s="90"/>
      <c r="L348" s="90"/>
      <c r="M348" s="90"/>
      <c r="N348" s="90"/>
      <c r="O348" s="90"/>
      <c r="P348" s="90"/>
    </row>
    <row r="349" spans="1:42">
      <c r="A349" s="93">
        <f>Nr.1!A87</f>
        <v>0</v>
      </c>
      <c r="B349" s="90">
        <f>Nr.1!B87</f>
        <v>0</v>
      </c>
      <c r="C349" s="734" t="str">
        <f>Nr.1!C87</f>
        <v>(paraksts un tā atšifrējums, datums)</v>
      </c>
      <c r="D349" s="734"/>
      <c r="E349" s="734"/>
      <c r="F349" s="734"/>
      <c r="G349" s="734"/>
      <c r="H349" s="90"/>
      <c r="I349" s="90"/>
      <c r="J349" s="90"/>
      <c r="K349" s="90"/>
      <c r="L349" s="90"/>
      <c r="M349" s="90"/>
      <c r="N349" s="90"/>
      <c r="O349" s="90"/>
      <c r="P349" s="90"/>
    </row>
    <row r="350" spans="1:42">
      <c r="A350" s="735" t="str">
        <f>Nr.1!A88</f>
        <v xml:space="preserve">Sertifikāta Nr.: </v>
      </c>
      <c r="B350" s="735"/>
      <c r="C350" s="93">
        <f>Nr.1!C88</f>
        <v>0</v>
      </c>
      <c r="D350" s="93">
        <f>Nr.1!D88</f>
        <v>0</v>
      </c>
      <c r="E350" s="93">
        <f>Nr.1!E88</f>
        <v>0</v>
      </c>
      <c r="F350" s="93">
        <f>Nr.1!F88</f>
        <v>0</v>
      </c>
      <c r="G350" s="93">
        <f>Nr.1!G88</f>
        <v>0</v>
      </c>
      <c r="H350" s="91"/>
      <c r="I350" s="91"/>
      <c r="J350" s="91"/>
      <c r="K350" s="91"/>
      <c r="L350" s="91"/>
      <c r="M350" s="91"/>
      <c r="N350" s="91"/>
      <c r="O350" s="91"/>
      <c r="P350" s="91"/>
    </row>
    <row r="351" spans="1:42">
      <c r="A351" s="93">
        <f>Nr.1!A89</f>
        <v>0</v>
      </c>
      <c r="B351" s="90">
        <f>Nr.1!B89</f>
        <v>0</v>
      </c>
      <c r="C351" s="90">
        <f>Nr.1!C89</f>
        <v>0</v>
      </c>
      <c r="D351" s="90">
        <f>Nr.1!D89</f>
        <v>0</v>
      </c>
      <c r="E351" s="90">
        <f>Nr.1!E89</f>
        <v>0</v>
      </c>
      <c r="F351" s="90">
        <f>Nr.1!F89</f>
        <v>0</v>
      </c>
      <c r="G351" s="90">
        <f>Nr.1!G89</f>
        <v>0</v>
      </c>
      <c r="H351" s="90"/>
      <c r="I351" s="90"/>
      <c r="J351" s="90"/>
      <c r="K351" s="90"/>
      <c r="L351" s="90"/>
      <c r="M351" s="90"/>
      <c r="N351" s="90"/>
      <c r="O351" s="90"/>
      <c r="P351" s="90"/>
    </row>
    <row r="352" spans="1:42">
      <c r="A352" s="93">
        <f>Nr.1!A90</f>
        <v>0</v>
      </c>
      <c r="B352" s="90">
        <f>Nr.1!B90</f>
        <v>0</v>
      </c>
      <c r="C352" s="102">
        <f>Nr.1!C90</f>
        <v>0</v>
      </c>
      <c r="D352" s="90">
        <f>Nr.1!D90</f>
        <v>0</v>
      </c>
      <c r="E352" s="90">
        <f>Nr.1!E90</f>
        <v>0</v>
      </c>
      <c r="F352" s="90">
        <f>Nr.1!F90</f>
        <v>0</v>
      </c>
      <c r="G352" s="90">
        <f>Nr.1!G90</f>
        <v>0</v>
      </c>
      <c r="H352" s="90"/>
      <c r="I352" s="90"/>
      <c r="J352" s="90"/>
      <c r="K352" s="90"/>
      <c r="L352" s="90"/>
      <c r="M352" s="90"/>
      <c r="N352" s="90"/>
      <c r="O352" s="90"/>
      <c r="P352" s="90"/>
    </row>
    <row r="353" spans="1:16">
      <c r="A353" s="735" t="str">
        <f>Nr.1!A91</f>
        <v>Pārbaudīja:</v>
      </c>
      <c r="B353" s="735"/>
      <c r="C353" s="225">
        <f>Nr.1!C91</f>
        <v>0</v>
      </c>
      <c r="D353" s="93">
        <f>Nr.1!D91</f>
        <v>0</v>
      </c>
      <c r="E353" s="93">
        <f>Nr.1!E91</f>
        <v>0</v>
      </c>
      <c r="F353" s="93">
        <f>Nr.1!F91</f>
        <v>0</v>
      </c>
      <c r="G353" s="93">
        <f>Nr.1!G91</f>
        <v>0</v>
      </c>
      <c r="H353" s="103"/>
      <c r="I353" s="103"/>
      <c r="J353" s="103"/>
      <c r="K353" s="103"/>
      <c r="L353" s="103"/>
      <c r="M353" s="103"/>
      <c r="N353" s="103"/>
      <c r="O353" s="104"/>
      <c r="P353" s="104"/>
    </row>
    <row r="354" spans="1:16">
      <c r="A354" s="93">
        <f>Nr.1!A92</f>
        <v>0</v>
      </c>
      <c r="B354" s="90">
        <f>Nr.1!B92</f>
        <v>0</v>
      </c>
      <c r="C354" s="734" t="str">
        <f>Nr.1!C92</f>
        <v>(paraksts un tā atšifrējums, datums)</v>
      </c>
      <c r="D354" s="734"/>
      <c r="E354" s="734"/>
      <c r="F354" s="734"/>
      <c r="G354" s="734"/>
      <c r="H354" s="87"/>
      <c r="I354" s="87"/>
      <c r="J354" s="87"/>
      <c r="K354" s="87"/>
      <c r="L354" s="87"/>
      <c r="M354" s="105"/>
      <c r="N354" s="105"/>
      <c r="O354" s="105"/>
      <c r="P354" s="105"/>
    </row>
    <row r="355" spans="1:16">
      <c r="A355" s="93">
        <f>Nr.1!A93</f>
        <v>0</v>
      </c>
      <c r="B355" s="90">
        <f>Nr.1!B93</f>
        <v>0</v>
      </c>
      <c r="C355" s="102">
        <f>Nr.1!C93</f>
        <v>0</v>
      </c>
      <c r="D355" s="90">
        <f>Nr.1!D93</f>
        <v>0</v>
      </c>
      <c r="E355" s="90">
        <f>Nr.1!E93</f>
        <v>0</v>
      </c>
      <c r="F355" s="90">
        <f>Nr.1!F93</f>
        <v>0</v>
      </c>
      <c r="G355" s="90">
        <f>Nr.1!G93</f>
        <v>0</v>
      </c>
      <c r="H355" s="87"/>
      <c r="P355" s="87"/>
    </row>
    <row r="356" spans="1:16">
      <c r="C356" s="737"/>
      <c r="D356" s="737"/>
      <c r="E356" s="100"/>
      <c r="F356" s="100"/>
      <c r="G356" s="100"/>
      <c r="H356" s="106"/>
      <c r="I356" s="107"/>
      <c r="J356" s="107"/>
      <c r="K356" s="107"/>
      <c r="L356" s="107"/>
      <c r="M356" s="87"/>
      <c r="N356" s="87"/>
      <c r="O356" s="87"/>
      <c r="P356" s="87"/>
    </row>
    <row r="357" spans="1:16">
      <c r="C357" s="89"/>
      <c r="P357" s="108"/>
    </row>
    <row r="358" spans="1:16">
      <c r="C358" s="89"/>
    </row>
    <row r="359" spans="1:16">
      <c r="C359" s="89"/>
      <c r="P359" s="108"/>
    </row>
  </sheetData>
  <mergeCells count="22">
    <mergeCell ref="N1:P1"/>
    <mergeCell ref="C356:D356"/>
    <mergeCell ref="N11:O11"/>
    <mergeCell ref="F13:O13"/>
    <mergeCell ref="F15:K15"/>
    <mergeCell ref="C345:K345"/>
    <mergeCell ref="L15:P15"/>
    <mergeCell ref="A12:H12"/>
    <mergeCell ref="C349:G349"/>
    <mergeCell ref="A15:A16"/>
    <mergeCell ref="B15:B16"/>
    <mergeCell ref="C15:C16"/>
    <mergeCell ref="D15:D16"/>
    <mergeCell ref="E15:E16"/>
    <mergeCell ref="A353:B353"/>
    <mergeCell ref="A2:P2"/>
    <mergeCell ref="A4:P4"/>
    <mergeCell ref="A5:P5"/>
    <mergeCell ref="C354:G354"/>
    <mergeCell ref="A3:P3"/>
    <mergeCell ref="A7:B7"/>
    <mergeCell ref="A350:B350"/>
  </mergeCells>
  <phoneticPr fontId="16" type="noConversion"/>
  <conditionalFormatting sqref="B60:B64">
    <cfRule type="cellIs" dxfId="50" priority="73" operator="equal">
      <formula>0</formula>
    </cfRule>
  </conditionalFormatting>
  <conditionalFormatting sqref="B66:B72">
    <cfRule type="cellIs" dxfId="49" priority="1" operator="equal">
      <formula>0</formula>
    </cfRule>
  </conditionalFormatting>
  <conditionalFormatting sqref="B74:B81">
    <cfRule type="cellIs" dxfId="48" priority="64" operator="equal">
      <formula>0</formula>
    </cfRule>
  </conditionalFormatting>
  <conditionalFormatting sqref="B85:B91">
    <cfRule type="cellIs" dxfId="47" priority="59" operator="equal">
      <formula>0</formula>
    </cfRule>
  </conditionalFormatting>
  <conditionalFormatting sqref="B58:D58">
    <cfRule type="cellIs" dxfId="46" priority="144" operator="equal">
      <formula>0</formula>
    </cfRule>
  </conditionalFormatting>
  <conditionalFormatting sqref="B83:D83">
    <cfRule type="cellIs" dxfId="45" priority="119" operator="equal">
      <formula>0</formula>
    </cfRule>
  </conditionalFormatting>
  <conditionalFormatting sqref="C45">
    <cfRule type="cellIs" dxfId="44" priority="51" operator="equal">
      <formula>0</formula>
    </cfRule>
  </conditionalFormatting>
  <conditionalFormatting sqref="C66:C67">
    <cfRule type="cellIs" dxfId="43" priority="93" operator="equal">
      <formula>0</formula>
    </cfRule>
  </conditionalFormatting>
  <conditionalFormatting sqref="C89:C90">
    <cfRule type="cellIs" dxfId="42" priority="97" stopIfTrue="1" operator="equal">
      <formula>0</formula>
    </cfRule>
  </conditionalFormatting>
  <conditionalFormatting sqref="C93:C94 C97:C110 C145">
    <cfRule type="cellIs" dxfId="41" priority="155" stopIfTrue="1" operator="equal">
      <formula>0</formula>
    </cfRule>
  </conditionalFormatting>
  <conditionalFormatting sqref="C150">
    <cfRule type="cellIs" dxfId="40" priority="30" stopIfTrue="1" operator="equal">
      <formula>0</formula>
    </cfRule>
  </conditionalFormatting>
  <conditionalFormatting sqref="C309:C311">
    <cfRule type="cellIs" dxfId="39" priority="45" stopIfTrue="1" operator="equal">
      <formula>0</formula>
    </cfRule>
  </conditionalFormatting>
  <conditionalFormatting sqref="C60:D61">
    <cfRule type="cellIs" dxfId="38" priority="139" operator="equal">
      <formula>0</formula>
    </cfRule>
  </conditionalFormatting>
  <conditionalFormatting sqref="C63:D64">
    <cfRule type="cellIs" dxfId="37" priority="74" operator="equal">
      <formula>0</formula>
    </cfRule>
  </conditionalFormatting>
  <conditionalFormatting sqref="C68:D69">
    <cfRule type="cellIs" dxfId="36" priority="94" operator="equal">
      <formula>0</formula>
    </cfRule>
  </conditionalFormatting>
  <conditionalFormatting sqref="C78:D79">
    <cfRule type="cellIs" dxfId="35" priority="68" operator="equal">
      <formula>0</formula>
    </cfRule>
  </conditionalFormatting>
  <conditionalFormatting sqref="C85:D86">
    <cfRule type="cellIs" dxfId="34" priority="102" operator="equal">
      <formula>0</formula>
    </cfRule>
  </conditionalFormatting>
  <conditionalFormatting sqref="C88:D88">
    <cfRule type="cellIs" dxfId="33" priority="109" operator="equal">
      <formula>0</formula>
    </cfRule>
  </conditionalFormatting>
  <conditionalFormatting sqref="C91:D91">
    <cfRule type="cellIs" dxfId="32" priority="63" operator="equal">
      <formula>0</formula>
    </cfRule>
  </conditionalFormatting>
  <conditionalFormatting sqref="D59">
    <cfRule type="cellIs" dxfId="31" priority="143" operator="equal">
      <formula>0</formula>
    </cfRule>
  </conditionalFormatting>
  <conditionalFormatting sqref="D62">
    <cfRule type="cellIs" dxfId="30" priority="135" operator="equal">
      <formula>0</formula>
    </cfRule>
  </conditionalFormatting>
  <conditionalFormatting sqref="D67">
    <cfRule type="cellIs" dxfId="29" priority="92" operator="equal">
      <formula>0</formula>
    </cfRule>
  </conditionalFormatting>
  <conditionalFormatting sqref="D77">
    <cfRule type="cellIs" dxfId="28" priority="125" operator="equal">
      <formula>0</formula>
    </cfRule>
  </conditionalFormatting>
  <conditionalFormatting sqref="D84">
    <cfRule type="cellIs" dxfId="27" priority="118" operator="equal">
      <formula>0</formula>
    </cfRule>
  </conditionalFormatting>
  <conditionalFormatting sqref="D87">
    <cfRule type="cellIs" dxfId="26" priority="110" operator="equal">
      <formula>0</formula>
    </cfRule>
  </conditionalFormatting>
  <conditionalFormatting sqref="D80:E80">
    <cfRule type="cellIs" dxfId="25" priority="52" operator="equal">
      <formula>0</formula>
    </cfRule>
  </conditionalFormatting>
  <conditionalFormatting sqref="E71">
    <cfRule type="cellIs" dxfId="24" priority="54" operator="equal">
      <formula>0</formula>
    </cfRule>
  </conditionalFormatting>
  <dataValidations disablePrompts="1" count="2">
    <dataValidation type="list" allowBlank="1" showInputMessage="1" showErrorMessage="1" sqref="Q146:Q149 Q332:Q335 Q314:Q319 Q322:Q325" xr:uid="{00000000-0002-0000-0400-000000000000}">
      <formula1>$Q$8:$Q$11</formula1>
    </dataValidation>
    <dataValidation type="list" allowBlank="1" showInputMessage="1" showErrorMessage="1" sqref="Q320:Q321" xr:uid="{00000000-0002-0000-0400-000001000000}">
      <formula1>$Q$9:$Q$12</formula1>
    </dataValidation>
  </dataValidations>
  <printOptions horizontalCentered="1"/>
  <pageMargins left="0.31496062992125984" right="0.19685039370078741" top="0.35433070866141736" bottom="0.51181102362204722" header="0.15748031496062992" footer="0.31496062992125984"/>
  <pageSetup paperSize="9" scale="75" orientation="landscape" r:id="rId1"/>
  <ignoredErrors>
    <ignoredError sqref="K322" formula="1"/>
    <ignoredError sqref="A345 A19:A342" twoDigitTextYear="1"/>
  </ignoredError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theme="0"/>
  </sheetPr>
  <dimension ref="A1:R127"/>
  <sheetViews>
    <sheetView showZeros="0" topLeftCell="A112" zoomScale="85" zoomScaleNormal="85" workbookViewId="0">
      <selection activeCell="C122" sqref="C122:G122"/>
    </sheetView>
  </sheetViews>
  <sheetFormatPr defaultColWidth="9.21875" defaultRowHeight="14.4"/>
  <cols>
    <col min="1" max="1" width="10.21875" style="47" bestFit="1" customWidth="1"/>
    <col min="2" max="2" width="8.77734375" style="47" bestFit="1" customWidth="1"/>
    <col min="3" max="3" width="56.77734375" style="47" customWidth="1"/>
    <col min="4" max="4" width="5.21875" style="47" bestFit="1" customWidth="1"/>
    <col min="5" max="5" width="9.77734375" style="47" bestFit="1" customWidth="1"/>
    <col min="6" max="6" width="7.21875" style="47" bestFit="1" customWidth="1"/>
    <col min="7" max="7" width="6.77734375" style="47" bestFit="1" customWidth="1"/>
    <col min="8" max="8" width="7.77734375" style="47" bestFit="1" customWidth="1"/>
    <col min="9" max="9" width="8.77734375" style="47" bestFit="1" customWidth="1"/>
    <col min="10" max="10" width="7.77734375" style="47" customWidth="1"/>
    <col min="11" max="11" width="9" style="47" customWidth="1"/>
    <col min="12" max="12" width="8.77734375" style="47" bestFit="1" customWidth="1"/>
    <col min="13" max="13" width="10" style="47" bestFit="1" customWidth="1"/>
    <col min="14" max="14" width="11.21875" style="47" bestFit="1" customWidth="1"/>
    <col min="15" max="15" width="10" style="47" bestFit="1" customWidth="1"/>
    <col min="16" max="16" width="11.21875" style="47" bestFit="1" customWidth="1"/>
    <col min="17" max="17" width="11.77734375" style="2" customWidth="1"/>
    <col min="18" max="16384" width="9.21875" style="2"/>
  </cols>
  <sheetData>
    <row r="1" spans="1:17" s="7" customFormat="1">
      <c r="A1" s="73"/>
      <c r="B1" s="74"/>
      <c r="C1" s="75"/>
      <c r="D1" s="73"/>
      <c r="E1" s="73"/>
      <c r="F1" s="73"/>
      <c r="G1" s="73"/>
      <c r="H1" s="73"/>
      <c r="I1" s="73"/>
      <c r="J1" s="73"/>
      <c r="K1" s="73"/>
      <c r="L1" s="73"/>
      <c r="M1" s="73"/>
      <c r="N1" s="73"/>
      <c r="O1" s="73"/>
      <c r="P1" s="73"/>
    </row>
    <row r="2" spans="1:17">
      <c r="A2" s="695" t="s">
        <v>885</v>
      </c>
      <c r="B2" s="695"/>
      <c r="C2" s="695"/>
      <c r="D2" s="695"/>
      <c r="E2" s="695"/>
      <c r="F2" s="695"/>
      <c r="G2" s="695"/>
      <c r="H2" s="695"/>
      <c r="I2" s="695"/>
      <c r="J2" s="695"/>
      <c r="K2" s="695"/>
      <c r="L2" s="695"/>
      <c r="M2" s="695"/>
      <c r="N2" s="695"/>
      <c r="O2" s="695"/>
      <c r="P2" s="695"/>
      <c r="Q2" s="1"/>
    </row>
    <row r="3" spans="1:17">
      <c r="A3" s="730" t="s">
        <v>27</v>
      </c>
      <c r="B3" s="730"/>
      <c r="C3" s="730"/>
      <c r="D3" s="730"/>
      <c r="E3" s="730"/>
      <c r="F3" s="730"/>
      <c r="G3" s="730"/>
      <c r="H3" s="730"/>
      <c r="I3" s="730"/>
      <c r="J3" s="730"/>
      <c r="K3" s="730"/>
      <c r="L3" s="730"/>
      <c r="M3" s="730"/>
      <c r="N3" s="730"/>
      <c r="O3" s="730"/>
      <c r="P3" s="730"/>
    </row>
    <row r="4" spans="1:17">
      <c r="A4" s="695" t="s">
        <v>51</v>
      </c>
      <c r="B4" s="695"/>
      <c r="C4" s="695"/>
      <c r="D4" s="695"/>
      <c r="E4" s="695"/>
      <c r="F4" s="695"/>
      <c r="G4" s="695"/>
      <c r="H4" s="695"/>
      <c r="I4" s="695"/>
      <c r="J4" s="695"/>
      <c r="K4" s="695"/>
      <c r="L4" s="695"/>
      <c r="M4" s="695"/>
      <c r="N4" s="695"/>
      <c r="O4" s="695"/>
      <c r="P4" s="695"/>
    </row>
    <row r="5" spans="1:17">
      <c r="A5" s="717" t="s">
        <v>82</v>
      </c>
      <c r="B5" s="717"/>
      <c r="C5" s="717"/>
      <c r="D5" s="717"/>
      <c r="E5" s="717"/>
      <c r="F5" s="717"/>
      <c r="G5" s="717"/>
      <c r="H5" s="717"/>
      <c r="I5" s="717"/>
      <c r="J5" s="717"/>
      <c r="K5" s="717"/>
      <c r="L5" s="717"/>
      <c r="M5" s="717"/>
      <c r="N5" s="717"/>
      <c r="O5" s="717"/>
      <c r="P5" s="717"/>
    </row>
    <row r="6" spans="1:17">
      <c r="A6" s="697">
        <f>Kopsavilkums!A5</f>
        <v>0</v>
      </c>
      <c r="B6" s="697"/>
      <c r="C6" s="732">
        <f>Kopsavilkums!C5</f>
        <v>0</v>
      </c>
      <c r="D6" s="732"/>
      <c r="E6" s="732"/>
      <c r="F6" s="732"/>
      <c r="G6" s="732"/>
      <c r="H6" s="732"/>
      <c r="I6" s="732"/>
      <c r="J6" s="732"/>
      <c r="K6" s="732"/>
      <c r="L6" s="732"/>
      <c r="M6" s="732"/>
      <c r="N6" s="732"/>
    </row>
    <row r="7" spans="1:17" s="3" customFormat="1" ht="12.75" customHeight="1">
      <c r="A7" s="697" t="str">
        <f>Kopsavilkums!A6</f>
        <v xml:space="preserve">Objekta nosaukums: </v>
      </c>
      <c r="B7" s="697"/>
      <c r="C7" s="732" t="str">
        <f>Kopsavilkums!C6</f>
        <v>Ēkas pārbūve</v>
      </c>
      <c r="D7" s="732"/>
      <c r="E7" s="732"/>
      <c r="F7" s="732"/>
      <c r="G7" s="732"/>
      <c r="H7" s="732"/>
      <c r="I7" s="732"/>
      <c r="J7" s="732"/>
      <c r="K7" s="732"/>
      <c r="L7" s="732"/>
      <c r="M7" s="732"/>
      <c r="N7" s="732"/>
      <c r="O7" s="51"/>
      <c r="P7" s="51"/>
    </row>
    <row r="8" spans="1:17" s="3" customFormat="1" ht="12.75" customHeight="1">
      <c r="A8" s="697" t="str">
        <f>Kopsavilkums!A7</f>
        <v xml:space="preserve">Būves nosaukums:    </v>
      </c>
      <c r="B8" s="697"/>
      <c r="C8" s="722" t="str">
        <f>Kopsavilkums!C7</f>
        <v>Ēkas pārbūve</v>
      </c>
      <c r="D8" s="723"/>
      <c r="E8" s="723"/>
      <c r="F8" s="723"/>
      <c r="G8" s="723"/>
      <c r="H8" s="723"/>
      <c r="I8" s="64"/>
      <c r="J8" s="64"/>
      <c r="K8" s="64"/>
      <c r="L8" s="64"/>
      <c r="M8" s="64"/>
      <c r="N8" s="78"/>
      <c r="O8" s="51"/>
      <c r="P8" s="51"/>
    </row>
    <row r="9" spans="1:17" s="3" customFormat="1" ht="12.75" customHeight="1">
      <c r="A9" s="697" t="str">
        <f>Kopsavilkums!A8</f>
        <v>Objekta adrese:</v>
      </c>
      <c r="B9" s="697"/>
      <c r="C9" s="61" t="str">
        <f>Kopsavilkums!C8</f>
        <v>Raiņa iela 27, Cēsis, Cēsu novads</v>
      </c>
      <c r="D9" s="51"/>
      <c r="E9" s="51"/>
      <c r="F9" s="51"/>
      <c r="G9" s="51"/>
      <c r="H9" s="51"/>
      <c r="I9" s="51"/>
      <c r="J9" s="51"/>
      <c r="K9" s="51"/>
      <c r="L9" s="51"/>
      <c r="M9" s="51"/>
      <c r="N9" s="51"/>
      <c r="O9" s="78"/>
      <c r="P9" s="51"/>
    </row>
    <row r="10" spans="1:17" s="3" customFormat="1">
      <c r="A10" s="697" t="str">
        <f>Kopsavilkums!A9</f>
        <v xml:space="preserve">Pasūtījuma Nr.: </v>
      </c>
      <c r="B10" s="697"/>
      <c r="C10" s="62"/>
      <c r="D10" s="51"/>
      <c r="E10" s="51"/>
      <c r="F10" s="51"/>
      <c r="G10" s="51"/>
      <c r="H10" s="51"/>
      <c r="I10" s="51"/>
      <c r="J10" s="51"/>
      <c r="K10" s="51"/>
      <c r="L10" s="51"/>
      <c r="M10" s="51"/>
      <c r="N10" s="51"/>
      <c r="O10" s="51"/>
      <c r="P10" s="51"/>
    </row>
    <row r="11" spans="1:17" s="3" customFormat="1">
      <c r="A11" s="51"/>
      <c r="B11" s="51"/>
      <c r="C11" s="51"/>
      <c r="D11" s="51"/>
      <c r="E11" s="51"/>
      <c r="F11" s="51"/>
      <c r="G11" s="51"/>
      <c r="H11" s="51"/>
      <c r="I11" s="51"/>
      <c r="J11" s="51"/>
      <c r="K11" s="51" t="s">
        <v>83</v>
      </c>
      <c r="L11" s="51"/>
      <c r="M11" s="53" t="s">
        <v>84</v>
      </c>
      <c r="N11" s="726">
        <f>P113</f>
        <v>0</v>
      </c>
      <c r="O11" s="726"/>
      <c r="P11" s="51"/>
    </row>
    <row r="12" spans="1:17" s="3" customFormat="1">
      <c r="A12" s="697" t="s">
        <v>886</v>
      </c>
      <c r="B12" s="697"/>
      <c r="C12" s="697"/>
      <c r="D12" s="697"/>
      <c r="E12" s="697"/>
      <c r="F12" s="697"/>
      <c r="G12" s="697"/>
      <c r="H12" s="697"/>
      <c r="I12" s="51"/>
      <c r="J12" s="51"/>
      <c r="K12" s="51"/>
      <c r="L12" s="51"/>
      <c r="M12" s="51"/>
      <c r="N12" s="51"/>
      <c r="O12" s="51"/>
      <c r="P12" s="51"/>
    </row>
    <row r="13" spans="1:17" s="3" customFormat="1">
      <c r="A13" s="51"/>
      <c r="B13" s="51"/>
      <c r="C13" s="62"/>
      <c r="D13" s="51"/>
      <c r="E13" s="51"/>
      <c r="F13" s="724" t="s">
        <v>887</v>
      </c>
      <c r="G13" s="724"/>
      <c r="H13" s="724"/>
      <c r="I13" s="724"/>
      <c r="J13" s="724"/>
      <c r="K13" s="724"/>
      <c r="L13" s="724"/>
      <c r="M13" s="724"/>
      <c r="N13" s="724"/>
      <c r="O13" s="724"/>
      <c r="P13" s="51"/>
    </row>
    <row r="14" spans="1:17">
      <c r="C14" s="79"/>
    </row>
    <row r="15" spans="1:17" ht="12.75" customHeight="1">
      <c r="A15" s="729" t="s">
        <v>16</v>
      </c>
      <c r="B15" s="729" t="s">
        <v>87</v>
      </c>
      <c r="C15" s="731" t="s">
        <v>88</v>
      </c>
      <c r="D15" s="729" t="s">
        <v>89</v>
      </c>
      <c r="E15" s="729" t="s">
        <v>90</v>
      </c>
      <c r="F15" s="725" t="s">
        <v>91</v>
      </c>
      <c r="G15" s="725"/>
      <c r="H15" s="725"/>
      <c r="I15" s="725"/>
      <c r="J15" s="725"/>
      <c r="K15" s="725"/>
      <c r="L15" s="725" t="s">
        <v>92</v>
      </c>
      <c r="M15" s="725"/>
      <c r="N15" s="725"/>
      <c r="O15" s="725"/>
      <c r="P15" s="725"/>
      <c r="Q15" s="17"/>
    </row>
    <row r="16" spans="1:17" ht="84.75" customHeight="1">
      <c r="A16" s="729"/>
      <c r="B16" s="729"/>
      <c r="C16" s="731"/>
      <c r="D16" s="729"/>
      <c r="E16" s="729"/>
      <c r="F16" s="248" t="s">
        <v>93</v>
      </c>
      <c r="G16" s="249" t="s">
        <v>94</v>
      </c>
      <c r="H16" s="248" t="s">
        <v>95</v>
      </c>
      <c r="I16" s="248" t="s">
        <v>96</v>
      </c>
      <c r="J16" s="248" t="s">
        <v>97</v>
      </c>
      <c r="K16" s="248" t="s">
        <v>20</v>
      </c>
      <c r="L16" s="248" t="s">
        <v>98</v>
      </c>
      <c r="M16" s="248" t="s">
        <v>95</v>
      </c>
      <c r="N16" s="248" t="s">
        <v>96</v>
      </c>
      <c r="O16" s="248" t="s">
        <v>97</v>
      </c>
      <c r="P16" s="248" t="s">
        <v>99</v>
      </c>
      <c r="Q16" s="18"/>
    </row>
    <row r="17" spans="1:18">
      <c r="A17" s="247">
        <v>1</v>
      </c>
      <c r="B17" s="247">
        <v>2</v>
      </c>
      <c r="C17" s="247">
        <v>3</v>
      </c>
      <c r="D17" s="247">
        <v>4</v>
      </c>
      <c r="E17" s="247">
        <v>5</v>
      </c>
      <c r="F17" s="247">
        <v>6</v>
      </c>
      <c r="G17" s="247">
        <v>7</v>
      </c>
      <c r="H17" s="247">
        <v>8</v>
      </c>
      <c r="I17" s="247">
        <v>9</v>
      </c>
      <c r="J17" s="247">
        <v>10</v>
      </c>
      <c r="K17" s="247">
        <v>11</v>
      </c>
      <c r="L17" s="247">
        <v>12</v>
      </c>
      <c r="M17" s="247">
        <v>13</v>
      </c>
      <c r="N17" s="247">
        <v>14</v>
      </c>
      <c r="O17" s="247">
        <v>15</v>
      </c>
      <c r="P17" s="247">
        <v>16</v>
      </c>
      <c r="Q17" s="10"/>
    </row>
    <row r="18" spans="1:18">
      <c r="A18" s="250" t="s">
        <v>888</v>
      </c>
      <c r="B18" s="563"/>
      <c r="C18" s="564" t="s">
        <v>889</v>
      </c>
      <c r="D18" s="565"/>
      <c r="E18" s="566"/>
      <c r="F18" s="567"/>
      <c r="G18" s="567"/>
      <c r="H18" s="251">
        <f>ROUND(G18*F18,2)</f>
        <v>0</v>
      </c>
      <c r="I18" s="251"/>
      <c r="J18" s="251"/>
      <c r="K18" s="252">
        <f t="shared" ref="K18:K61" si="0">ROUND(J18+I18+H18,2)</f>
        <v>0</v>
      </c>
      <c r="L18" s="252">
        <f t="shared" ref="L18:L61" si="1">ROUND(F18*E18,2)</f>
        <v>0</v>
      </c>
      <c r="M18" s="252">
        <f t="shared" ref="M18:M61" si="2">ROUND(H18*E18,2)</f>
        <v>0</v>
      </c>
      <c r="N18" s="252">
        <f t="shared" ref="N18:N61" si="3">ROUND(I18*E18,2)</f>
        <v>0</v>
      </c>
      <c r="O18" s="252">
        <f t="shared" ref="O18:O61" si="4">ROUND(J18*E18,2)</f>
        <v>0</v>
      </c>
      <c r="P18" s="252">
        <f t="shared" ref="P18:P61" si="5">ROUND(O18+N18+M18,2)</f>
        <v>0</v>
      </c>
      <c r="Q18" s="10"/>
    </row>
    <row r="19" spans="1:18">
      <c r="A19" s="253" t="s">
        <v>890</v>
      </c>
      <c r="B19" s="568" t="s">
        <v>891</v>
      </c>
      <c r="C19" s="569" t="s">
        <v>892</v>
      </c>
      <c r="D19" s="570" t="s">
        <v>413</v>
      </c>
      <c r="E19" s="571">
        <v>1</v>
      </c>
      <c r="F19" s="572"/>
      <c r="G19" s="572"/>
      <c r="H19" s="251"/>
      <c r="I19" s="251"/>
      <c r="J19" s="251"/>
      <c r="K19" s="252">
        <f t="shared" si="0"/>
        <v>0</v>
      </c>
      <c r="L19" s="252">
        <f t="shared" si="1"/>
        <v>0</v>
      </c>
      <c r="M19" s="252">
        <f t="shared" si="2"/>
        <v>0</v>
      </c>
      <c r="N19" s="252">
        <f t="shared" si="3"/>
        <v>0</v>
      </c>
      <c r="O19" s="252">
        <f t="shared" si="4"/>
        <v>0</v>
      </c>
      <c r="P19" s="252">
        <f t="shared" si="5"/>
        <v>0</v>
      </c>
      <c r="Q19" s="10"/>
      <c r="R19" s="21"/>
    </row>
    <row r="20" spans="1:18">
      <c r="A20" s="253" t="s">
        <v>893</v>
      </c>
      <c r="B20" s="568" t="s">
        <v>891</v>
      </c>
      <c r="C20" s="569" t="s">
        <v>894</v>
      </c>
      <c r="D20" s="570" t="s">
        <v>413</v>
      </c>
      <c r="E20" s="573">
        <v>1</v>
      </c>
      <c r="F20" s="572"/>
      <c r="G20" s="572"/>
      <c r="H20" s="251"/>
      <c r="I20" s="251"/>
      <c r="J20" s="251"/>
      <c r="K20" s="252">
        <f t="shared" si="0"/>
        <v>0</v>
      </c>
      <c r="L20" s="252">
        <f t="shared" si="1"/>
        <v>0</v>
      </c>
      <c r="M20" s="252">
        <f t="shared" si="2"/>
        <v>0</v>
      </c>
      <c r="N20" s="252">
        <f t="shared" si="3"/>
        <v>0</v>
      </c>
      <c r="O20" s="252">
        <f t="shared" si="4"/>
        <v>0</v>
      </c>
      <c r="P20" s="252">
        <f t="shared" si="5"/>
        <v>0</v>
      </c>
      <c r="Q20" s="10"/>
      <c r="R20" s="21"/>
    </row>
    <row r="21" spans="1:18">
      <c r="A21" s="253" t="s">
        <v>895</v>
      </c>
      <c r="B21" s="568" t="s">
        <v>891</v>
      </c>
      <c r="C21" s="569" t="s">
        <v>896</v>
      </c>
      <c r="D21" s="570" t="s">
        <v>413</v>
      </c>
      <c r="E21" s="573">
        <v>1</v>
      </c>
      <c r="F21" s="572"/>
      <c r="G21" s="572"/>
      <c r="H21" s="251"/>
      <c r="I21" s="251"/>
      <c r="J21" s="251"/>
      <c r="K21" s="252">
        <f t="shared" si="0"/>
        <v>0</v>
      </c>
      <c r="L21" s="252">
        <f t="shared" si="1"/>
        <v>0</v>
      </c>
      <c r="M21" s="252">
        <f t="shared" si="2"/>
        <v>0</v>
      </c>
      <c r="N21" s="252">
        <f t="shared" si="3"/>
        <v>0</v>
      </c>
      <c r="O21" s="252">
        <f t="shared" si="4"/>
        <v>0</v>
      </c>
      <c r="P21" s="252">
        <f t="shared" si="5"/>
        <v>0</v>
      </c>
      <c r="Q21" s="10"/>
      <c r="R21" s="21"/>
    </row>
    <row r="22" spans="1:18">
      <c r="A22" s="253" t="s">
        <v>897</v>
      </c>
      <c r="B22" s="568" t="s">
        <v>891</v>
      </c>
      <c r="C22" s="569" t="s">
        <v>898</v>
      </c>
      <c r="D22" s="570" t="s">
        <v>413</v>
      </c>
      <c r="E22" s="574">
        <v>1</v>
      </c>
      <c r="F22" s="575"/>
      <c r="G22" s="572"/>
      <c r="H22" s="251"/>
      <c r="I22" s="251"/>
      <c r="J22" s="251"/>
      <c r="K22" s="252">
        <f t="shared" si="0"/>
        <v>0</v>
      </c>
      <c r="L22" s="252">
        <f t="shared" si="1"/>
        <v>0</v>
      </c>
      <c r="M22" s="252">
        <f t="shared" si="2"/>
        <v>0</v>
      </c>
      <c r="N22" s="252">
        <f t="shared" si="3"/>
        <v>0</v>
      </c>
      <c r="O22" s="252">
        <f t="shared" si="4"/>
        <v>0</v>
      </c>
      <c r="P22" s="252">
        <f t="shared" si="5"/>
        <v>0</v>
      </c>
      <c r="Q22" s="10"/>
      <c r="R22" s="21"/>
    </row>
    <row r="23" spans="1:18" ht="28.8">
      <c r="A23" s="253" t="s">
        <v>899</v>
      </c>
      <c r="B23" s="568" t="s">
        <v>891</v>
      </c>
      <c r="C23" s="569" t="s">
        <v>900</v>
      </c>
      <c r="D23" s="576" t="s">
        <v>117</v>
      </c>
      <c r="E23" s="254">
        <v>1</v>
      </c>
      <c r="F23" s="251"/>
      <c r="G23" s="572"/>
      <c r="H23" s="251"/>
      <c r="I23" s="251"/>
      <c r="J23" s="251"/>
      <c r="K23" s="252">
        <f t="shared" si="0"/>
        <v>0</v>
      </c>
      <c r="L23" s="252">
        <f t="shared" si="1"/>
        <v>0</v>
      </c>
      <c r="M23" s="252">
        <f t="shared" si="2"/>
        <v>0</v>
      </c>
      <c r="N23" s="252">
        <f t="shared" si="3"/>
        <v>0</v>
      </c>
      <c r="O23" s="252">
        <f t="shared" si="4"/>
        <v>0</v>
      </c>
      <c r="P23" s="252">
        <f t="shared" si="5"/>
        <v>0</v>
      </c>
      <c r="Q23" s="10"/>
      <c r="R23" s="21"/>
    </row>
    <row r="24" spans="1:18">
      <c r="A24" s="253" t="s">
        <v>901</v>
      </c>
      <c r="B24" s="568" t="s">
        <v>891</v>
      </c>
      <c r="C24" s="400" t="s">
        <v>902</v>
      </c>
      <c r="D24" s="576" t="s">
        <v>117</v>
      </c>
      <c r="E24" s="255">
        <v>1</v>
      </c>
      <c r="F24" s="251"/>
      <c r="G24" s="572"/>
      <c r="H24" s="251"/>
      <c r="I24" s="251"/>
      <c r="J24" s="251"/>
      <c r="K24" s="252">
        <f t="shared" si="0"/>
        <v>0</v>
      </c>
      <c r="L24" s="252">
        <f t="shared" si="1"/>
        <v>0</v>
      </c>
      <c r="M24" s="252">
        <f t="shared" si="2"/>
        <v>0</v>
      </c>
      <c r="N24" s="252">
        <f t="shared" si="3"/>
        <v>0</v>
      </c>
      <c r="O24" s="252">
        <f t="shared" si="4"/>
        <v>0</v>
      </c>
      <c r="P24" s="252">
        <f t="shared" si="5"/>
        <v>0</v>
      </c>
      <c r="Q24" s="10"/>
      <c r="R24" s="21"/>
    </row>
    <row r="25" spans="1:18" ht="16.2">
      <c r="A25" s="253" t="s">
        <v>257</v>
      </c>
      <c r="B25" s="577" t="s">
        <v>891</v>
      </c>
      <c r="C25" s="578" t="s">
        <v>903</v>
      </c>
      <c r="D25" s="579" t="s">
        <v>904</v>
      </c>
      <c r="E25" s="580">
        <v>120.45</v>
      </c>
      <c r="F25" s="581"/>
      <c r="G25" s="582"/>
      <c r="H25" s="251"/>
      <c r="I25" s="251"/>
      <c r="J25" s="251"/>
      <c r="K25" s="252">
        <f t="shared" si="0"/>
        <v>0</v>
      </c>
      <c r="L25" s="252">
        <f t="shared" si="1"/>
        <v>0</v>
      </c>
      <c r="M25" s="252">
        <f t="shared" si="2"/>
        <v>0</v>
      </c>
      <c r="N25" s="252">
        <f t="shared" si="3"/>
        <v>0</v>
      </c>
      <c r="O25" s="252">
        <f t="shared" si="4"/>
        <v>0</v>
      </c>
      <c r="P25" s="252">
        <f t="shared" si="5"/>
        <v>0</v>
      </c>
      <c r="Q25" s="10"/>
      <c r="R25" s="21"/>
    </row>
    <row r="26" spans="1:18" s="71" customFormat="1" ht="28.8">
      <c r="A26" s="256" t="s">
        <v>259</v>
      </c>
      <c r="B26" s="583" t="s">
        <v>891</v>
      </c>
      <c r="C26" s="584" t="s">
        <v>905</v>
      </c>
      <c r="D26" s="363" t="s">
        <v>413</v>
      </c>
      <c r="E26" s="364">
        <v>1</v>
      </c>
      <c r="F26" s="365"/>
      <c r="G26" s="366"/>
      <c r="H26" s="257"/>
      <c r="I26" s="257"/>
      <c r="J26" s="257"/>
      <c r="K26" s="258">
        <f t="shared" ref="K26" si="6">ROUND(J26+I26+H26,2)</f>
        <v>0</v>
      </c>
      <c r="L26" s="258">
        <f t="shared" ref="L26" si="7">ROUND(F26*E26,2)</f>
        <v>0</v>
      </c>
      <c r="M26" s="258">
        <f t="shared" ref="M26" si="8">ROUND(H26*E26,2)</f>
        <v>0</v>
      </c>
      <c r="N26" s="258">
        <f t="shared" ref="N26" si="9">ROUND(I26*E26,2)</f>
        <v>0</v>
      </c>
      <c r="O26" s="258">
        <f t="shared" ref="O26" si="10">ROUND(J26*E26,2)</f>
        <v>0</v>
      </c>
      <c r="P26" s="258">
        <f t="shared" ref="P26" si="11">ROUND(O26+N26+M26,2)</f>
        <v>0</v>
      </c>
      <c r="Q26" s="69"/>
      <c r="R26" s="70"/>
    </row>
    <row r="27" spans="1:18">
      <c r="A27" s="250" t="s">
        <v>906</v>
      </c>
      <c r="B27" s="563"/>
      <c r="C27" s="367" t="s">
        <v>907</v>
      </c>
      <c r="D27" s="570"/>
      <c r="E27" s="574"/>
      <c r="F27" s="575"/>
      <c r="G27" s="572"/>
      <c r="H27" s="251"/>
      <c r="I27" s="251"/>
      <c r="J27" s="251"/>
      <c r="K27" s="252">
        <f t="shared" si="0"/>
        <v>0</v>
      </c>
      <c r="L27" s="252">
        <f t="shared" si="1"/>
        <v>0</v>
      </c>
      <c r="M27" s="252">
        <f t="shared" si="2"/>
        <v>0</v>
      </c>
      <c r="N27" s="252">
        <f t="shared" si="3"/>
        <v>0</v>
      </c>
      <c r="O27" s="252">
        <f t="shared" si="4"/>
        <v>0</v>
      </c>
      <c r="P27" s="252">
        <f t="shared" si="5"/>
        <v>0</v>
      </c>
      <c r="Q27" s="10"/>
      <c r="R27" s="21"/>
    </row>
    <row r="28" spans="1:18" ht="43.2">
      <c r="A28" s="253" t="s">
        <v>908</v>
      </c>
      <c r="B28" s="568" t="s">
        <v>891</v>
      </c>
      <c r="C28" s="569" t="s">
        <v>909</v>
      </c>
      <c r="D28" s="576" t="s">
        <v>904</v>
      </c>
      <c r="E28" s="259">
        <v>558.9</v>
      </c>
      <c r="F28" s="251"/>
      <c r="G28" s="572"/>
      <c r="H28" s="251"/>
      <c r="I28" s="251"/>
      <c r="J28" s="251"/>
      <c r="K28" s="252">
        <f t="shared" si="0"/>
        <v>0</v>
      </c>
      <c r="L28" s="252">
        <f t="shared" si="1"/>
        <v>0</v>
      </c>
      <c r="M28" s="252">
        <f t="shared" si="2"/>
        <v>0</v>
      </c>
      <c r="N28" s="252">
        <f t="shared" si="3"/>
        <v>0</v>
      </c>
      <c r="O28" s="252">
        <f t="shared" si="4"/>
        <v>0</v>
      </c>
      <c r="P28" s="252">
        <f t="shared" si="5"/>
        <v>0</v>
      </c>
      <c r="Q28" s="10"/>
      <c r="R28" s="21"/>
    </row>
    <row r="29" spans="1:18">
      <c r="A29" s="250" t="s">
        <v>910</v>
      </c>
      <c r="B29" s="260"/>
      <c r="C29" s="261" t="s">
        <v>911</v>
      </c>
      <c r="D29" s="262"/>
      <c r="E29" s="263"/>
      <c r="F29" s="252"/>
      <c r="G29" s="252"/>
      <c r="H29" s="251"/>
      <c r="I29" s="251"/>
      <c r="J29" s="251"/>
      <c r="K29" s="252">
        <f t="shared" ref="K29:K34" si="12">ROUND(J29+I29+H29,2)</f>
        <v>0</v>
      </c>
      <c r="L29" s="252">
        <f t="shared" ref="L29:L34" si="13">ROUND(F29*E29,2)</f>
        <v>0</v>
      </c>
      <c r="M29" s="252">
        <f t="shared" ref="M29:M34" si="14">ROUND(H29*E29,2)</f>
        <v>0</v>
      </c>
      <c r="N29" s="252">
        <f t="shared" ref="N29:N34" si="15">ROUND(I29*E29,2)</f>
        <v>0</v>
      </c>
      <c r="O29" s="252">
        <f t="shared" ref="O29:O34" si="16">ROUND(J29*E29,2)</f>
        <v>0</v>
      </c>
      <c r="P29" s="252">
        <f t="shared" ref="P29:P34" si="17">ROUND(O29+N29+M29,2)</f>
        <v>0</v>
      </c>
      <c r="Q29" s="10"/>
      <c r="R29" s="21"/>
    </row>
    <row r="30" spans="1:18" ht="16.2">
      <c r="A30" s="226" t="s">
        <v>912</v>
      </c>
      <c r="B30" s="135" t="s">
        <v>891</v>
      </c>
      <c r="C30" s="136" t="s">
        <v>913</v>
      </c>
      <c r="D30" s="137" t="s">
        <v>914</v>
      </c>
      <c r="E30" s="138">
        <v>653.01</v>
      </c>
      <c r="F30" s="139"/>
      <c r="G30" s="140"/>
      <c r="H30" s="141"/>
      <c r="I30" s="141"/>
      <c r="J30" s="141"/>
      <c r="K30" s="142">
        <f t="shared" si="12"/>
        <v>0</v>
      </c>
      <c r="L30" s="142">
        <f t="shared" si="13"/>
        <v>0</v>
      </c>
      <c r="M30" s="142">
        <f t="shared" si="14"/>
        <v>0</v>
      </c>
      <c r="N30" s="142">
        <f t="shared" si="15"/>
        <v>0</v>
      </c>
      <c r="O30" s="142">
        <f t="shared" si="16"/>
        <v>0</v>
      </c>
      <c r="P30" s="142">
        <f t="shared" si="17"/>
        <v>0</v>
      </c>
      <c r="Q30" s="10"/>
      <c r="R30" s="21"/>
    </row>
    <row r="31" spans="1:18" ht="16.2">
      <c r="A31" s="226" t="s">
        <v>915</v>
      </c>
      <c r="B31" s="568" t="s">
        <v>891</v>
      </c>
      <c r="C31" s="569" t="s">
        <v>916</v>
      </c>
      <c r="D31" s="576" t="s">
        <v>904</v>
      </c>
      <c r="E31" s="259">
        <v>32.65</v>
      </c>
      <c r="F31" s="251"/>
      <c r="G31" s="572"/>
      <c r="H31" s="251"/>
      <c r="I31" s="251"/>
      <c r="J31" s="251"/>
      <c r="K31" s="252">
        <f t="shared" si="12"/>
        <v>0</v>
      </c>
      <c r="L31" s="252">
        <f t="shared" si="13"/>
        <v>0</v>
      </c>
      <c r="M31" s="252">
        <f t="shared" si="14"/>
        <v>0</v>
      </c>
      <c r="N31" s="252">
        <f t="shared" si="15"/>
        <v>0</v>
      </c>
      <c r="O31" s="252">
        <f t="shared" si="16"/>
        <v>0</v>
      </c>
      <c r="P31" s="252">
        <f t="shared" si="17"/>
        <v>0</v>
      </c>
      <c r="Q31" s="10"/>
      <c r="R31" s="21"/>
    </row>
    <row r="32" spans="1:18" ht="16.2">
      <c r="A32" s="226" t="s">
        <v>917</v>
      </c>
      <c r="B32" s="568" t="s">
        <v>891</v>
      </c>
      <c r="C32" s="569" t="s">
        <v>918</v>
      </c>
      <c r="D32" s="576" t="s">
        <v>904</v>
      </c>
      <c r="E32" s="254">
        <v>65.31</v>
      </c>
      <c r="F32" s="251"/>
      <c r="G32" s="572"/>
      <c r="H32" s="251"/>
      <c r="I32" s="251"/>
      <c r="J32" s="251"/>
      <c r="K32" s="252">
        <f t="shared" si="12"/>
        <v>0</v>
      </c>
      <c r="L32" s="252">
        <f t="shared" si="13"/>
        <v>0</v>
      </c>
      <c r="M32" s="252">
        <f t="shared" si="14"/>
        <v>0</v>
      </c>
      <c r="N32" s="252">
        <f t="shared" si="15"/>
        <v>0</v>
      </c>
      <c r="O32" s="252">
        <f t="shared" si="16"/>
        <v>0</v>
      </c>
      <c r="P32" s="252">
        <f t="shared" si="17"/>
        <v>0</v>
      </c>
      <c r="Q32" s="10"/>
      <c r="R32" s="21"/>
    </row>
    <row r="33" spans="1:18" ht="30">
      <c r="A33" s="226" t="s">
        <v>919</v>
      </c>
      <c r="B33" s="568" t="s">
        <v>891</v>
      </c>
      <c r="C33" s="569" t="s">
        <v>920</v>
      </c>
      <c r="D33" s="576" t="s">
        <v>904</v>
      </c>
      <c r="E33" s="255">
        <v>97.96</v>
      </c>
      <c r="F33" s="251"/>
      <c r="G33" s="572"/>
      <c r="H33" s="251"/>
      <c r="I33" s="251"/>
      <c r="J33" s="251"/>
      <c r="K33" s="252">
        <f t="shared" si="12"/>
        <v>0</v>
      </c>
      <c r="L33" s="252">
        <f t="shared" si="13"/>
        <v>0</v>
      </c>
      <c r="M33" s="252">
        <f t="shared" si="14"/>
        <v>0</v>
      </c>
      <c r="N33" s="252">
        <f t="shared" si="15"/>
        <v>0</v>
      </c>
      <c r="O33" s="252">
        <f t="shared" si="16"/>
        <v>0</v>
      </c>
      <c r="P33" s="252">
        <f t="shared" si="17"/>
        <v>0</v>
      </c>
      <c r="Q33" s="10"/>
      <c r="R33" s="21"/>
    </row>
    <row r="34" spans="1:18" ht="16.2">
      <c r="A34" s="226" t="s">
        <v>921</v>
      </c>
      <c r="B34" s="568" t="s">
        <v>891</v>
      </c>
      <c r="C34" s="569" t="s">
        <v>922</v>
      </c>
      <c r="D34" s="576" t="s">
        <v>904</v>
      </c>
      <c r="E34" s="573">
        <v>205.51</v>
      </c>
      <c r="F34" s="572"/>
      <c r="G34" s="572"/>
      <c r="H34" s="251"/>
      <c r="I34" s="251"/>
      <c r="J34" s="251"/>
      <c r="K34" s="252">
        <f t="shared" si="12"/>
        <v>0</v>
      </c>
      <c r="L34" s="252">
        <f t="shared" si="13"/>
        <v>0</v>
      </c>
      <c r="M34" s="252">
        <f t="shared" si="14"/>
        <v>0</v>
      </c>
      <c r="N34" s="252">
        <f t="shared" si="15"/>
        <v>0</v>
      </c>
      <c r="O34" s="252">
        <f t="shared" si="16"/>
        <v>0</v>
      </c>
      <c r="P34" s="252">
        <f t="shared" si="17"/>
        <v>0</v>
      </c>
      <c r="Q34" s="10"/>
      <c r="R34" s="21"/>
    </row>
    <row r="35" spans="1:18">
      <c r="A35" s="250" t="s">
        <v>923</v>
      </c>
      <c r="B35" s="260"/>
      <c r="C35" s="261" t="s">
        <v>924</v>
      </c>
      <c r="D35" s="262"/>
      <c r="E35" s="263"/>
      <c r="F35" s="252"/>
      <c r="G35" s="252"/>
      <c r="H35" s="251"/>
      <c r="I35" s="251"/>
      <c r="J35" s="251"/>
      <c r="K35" s="252">
        <f t="shared" ref="K35:K40" si="18">ROUND(J35+I35+H35,2)</f>
        <v>0</v>
      </c>
      <c r="L35" s="252">
        <f t="shared" ref="L35:L40" si="19">ROUND(F35*E35,2)</f>
        <v>0</v>
      </c>
      <c r="M35" s="252">
        <f t="shared" ref="M35:M40" si="20">ROUND(H35*E35,2)</f>
        <v>0</v>
      </c>
      <c r="N35" s="252">
        <f t="shared" ref="N35:N40" si="21">ROUND(I35*E35,2)</f>
        <v>0</v>
      </c>
      <c r="O35" s="252">
        <f t="shared" ref="O35:O40" si="22">ROUND(J35*E35,2)</f>
        <v>0</v>
      </c>
      <c r="P35" s="252">
        <f t="shared" ref="P35:P40" si="23">ROUND(O35+N35+M35,2)</f>
        <v>0</v>
      </c>
      <c r="Q35" s="10"/>
      <c r="R35" s="21"/>
    </row>
    <row r="36" spans="1:18" ht="16.2">
      <c r="A36" s="226" t="s">
        <v>925</v>
      </c>
      <c r="B36" s="135" t="s">
        <v>891</v>
      </c>
      <c r="C36" s="136" t="s">
        <v>926</v>
      </c>
      <c r="D36" s="137" t="s">
        <v>914</v>
      </c>
      <c r="E36" s="138">
        <v>177</v>
      </c>
      <c r="F36" s="139"/>
      <c r="G36" s="140"/>
      <c r="H36" s="141"/>
      <c r="I36" s="141"/>
      <c r="J36" s="141"/>
      <c r="K36" s="142">
        <f t="shared" si="18"/>
        <v>0</v>
      </c>
      <c r="L36" s="142">
        <f t="shared" si="19"/>
        <v>0</v>
      </c>
      <c r="M36" s="142">
        <f t="shared" si="20"/>
        <v>0</v>
      </c>
      <c r="N36" s="142">
        <f t="shared" si="21"/>
        <v>0</v>
      </c>
      <c r="O36" s="142">
        <f t="shared" si="22"/>
        <v>0</v>
      </c>
      <c r="P36" s="142">
        <f t="shared" si="23"/>
        <v>0</v>
      </c>
      <c r="Q36" s="10"/>
      <c r="R36" s="21"/>
    </row>
    <row r="37" spans="1:18" ht="16.2">
      <c r="A37" s="226" t="s">
        <v>927</v>
      </c>
      <c r="B37" s="568" t="s">
        <v>891</v>
      </c>
      <c r="C37" s="569" t="s">
        <v>916</v>
      </c>
      <c r="D37" s="576" t="s">
        <v>904</v>
      </c>
      <c r="E37" s="259">
        <v>8.85</v>
      </c>
      <c r="F37" s="251"/>
      <c r="G37" s="572"/>
      <c r="H37" s="251"/>
      <c r="I37" s="251"/>
      <c r="J37" s="251"/>
      <c r="K37" s="252">
        <f t="shared" si="18"/>
        <v>0</v>
      </c>
      <c r="L37" s="252">
        <f t="shared" si="19"/>
        <v>0</v>
      </c>
      <c r="M37" s="252">
        <f t="shared" si="20"/>
        <v>0</v>
      </c>
      <c r="N37" s="252">
        <f t="shared" si="21"/>
        <v>0</v>
      </c>
      <c r="O37" s="252">
        <f t="shared" si="22"/>
        <v>0</v>
      </c>
      <c r="P37" s="252">
        <f t="shared" si="23"/>
        <v>0</v>
      </c>
      <c r="Q37" s="10"/>
      <c r="R37" s="21"/>
    </row>
    <row r="38" spans="1:18" ht="16.2">
      <c r="A38" s="226" t="s">
        <v>928</v>
      </c>
      <c r="B38" s="568" t="s">
        <v>891</v>
      </c>
      <c r="C38" s="569" t="s">
        <v>918</v>
      </c>
      <c r="D38" s="576" t="s">
        <v>904</v>
      </c>
      <c r="E38" s="254">
        <v>17.7</v>
      </c>
      <c r="F38" s="251"/>
      <c r="G38" s="572"/>
      <c r="H38" s="251"/>
      <c r="I38" s="251"/>
      <c r="J38" s="251"/>
      <c r="K38" s="252">
        <f t="shared" si="18"/>
        <v>0</v>
      </c>
      <c r="L38" s="252">
        <f t="shared" si="19"/>
        <v>0</v>
      </c>
      <c r="M38" s="252">
        <f t="shared" si="20"/>
        <v>0</v>
      </c>
      <c r="N38" s="252">
        <f t="shared" si="21"/>
        <v>0</v>
      </c>
      <c r="O38" s="252">
        <f t="shared" si="22"/>
        <v>0</v>
      </c>
      <c r="P38" s="252">
        <f t="shared" si="23"/>
        <v>0</v>
      </c>
      <c r="Q38" s="10"/>
      <c r="R38" s="21"/>
    </row>
    <row r="39" spans="1:18" ht="30">
      <c r="A39" s="226" t="s">
        <v>929</v>
      </c>
      <c r="B39" s="568" t="s">
        <v>891</v>
      </c>
      <c r="C39" s="569" t="s">
        <v>920</v>
      </c>
      <c r="D39" s="576" t="s">
        <v>904</v>
      </c>
      <c r="E39" s="255">
        <v>26.55</v>
      </c>
      <c r="F39" s="251"/>
      <c r="G39" s="572"/>
      <c r="H39" s="251"/>
      <c r="I39" s="251"/>
      <c r="J39" s="251"/>
      <c r="K39" s="252">
        <f t="shared" si="18"/>
        <v>0</v>
      </c>
      <c r="L39" s="252">
        <f t="shared" si="19"/>
        <v>0</v>
      </c>
      <c r="M39" s="252">
        <f t="shared" si="20"/>
        <v>0</v>
      </c>
      <c r="N39" s="252">
        <f t="shared" si="21"/>
        <v>0</v>
      </c>
      <c r="O39" s="252">
        <f t="shared" si="22"/>
        <v>0</v>
      </c>
      <c r="P39" s="252">
        <f t="shared" si="23"/>
        <v>0</v>
      </c>
      <c r="Q39" s="10"/>
      <c r="R39" s="21"/>
    </row>
    <row r="40" spans="1:18" ht="16.2">
      <c r="A40" s="226" t="s">
        <v>930</v>
      </c>
      <c r="B40" s="568" t="s">
        <v>891</v>
      </c>
      <c r="C40" s="569" t="s">
        <v>922</v>
      </c>
      <c r="D40" s="576" t="s">
        <v>904</v>
      </c>
      <c r="E40" s="573">
        <v>59.1</v>
      </c>
      <c r="F40" s="572"/>
      <c r="G40" s="572"/>
      <c r="H40" s="251"/>
      <c r="I40" s="251"/>
      <c r="J40" s="251"/>
      <c r="K40" s="252">
        <f t="shared" si="18"/>
        <v>0</v>
      </c>
      <c r="L40" s="252">
        <f t="shared" si="19"/>
        <v>0</v>
      </c>
      <c r="M40" s="252">
        <f t="shared" si="20"/>
        <v>0</v>
      </c>
      <c r="N40" s="252">
        <f t="shared" si="21"/>
        <v>0</v>
      </c>
      <c r="O40" s="252">
        <f t="shared" si="22"/>
        <v>0</v>
      </c>
      <c r="P40" s="252">
        <f t="shared" si="23"/>
        <v>0</v>
      </c>
      <c r="Q40" s="10"/>
      <c r="R40" s="21"/>
    </row>
    <row r="41" spans="1:18">
      <c r="A41" s="250" t="s">
        <v>931</v>
      </c>
      <c r="B41" s="260"/>
      <c r="C41" s="261" t="s">
        <v>932</v>
      </c>
      <c r="D41" s="262"/>
      <c r="E41" s="263"/>
      <c r="F41" s="252"/>
      <c r="G41" s="252"/>
      <c r="H41" s="251"/>
      <c r="I41" s="251"/>
      <c r="J41" s="251"/>
      <c r="K41" s="252">
        <f t="shared" ref="K41:K51" si="24">ROUND(J41+I41+H41,2)</f>
        <v>0</v>
      </c>
      <c r="L41" s="252">
        <f t="shared" ref="L41:L51" si="25">ROUND(F41*E41,2)</f>
        <v>0</v>
      </c>
      <c r="M41" s="252">
        <f t="shared" ref="M41:M51" si="26">ROUND(H41*E41,2)</f>
        <v>0</v>
      </c>
      <c r="N41" s="252">
        <f t="shared" ref="N41:N51" si="27">ROUND(I41*E41,2)</f>
        <v>0</v>
      </c>
      <c r="O41" s="252">
        <f t="shared" ref="O41:O51" si="28">ROUND(J41*E41,2)</f>
        <v>0</v>
      </c>
      <c r="P41" s="252">
        <f t="shared" ref="P41:P51" si="29">ROUND(O41+N41+M41,2)</f>
        <v>0</v>
      </c>
      <c r="Q41" s="10"/>
      <c r="R41" s="21"/>
    </row>
    <row r="42" spans="1:18" s="71" customFormat="1" ht="28.8">
      <c r="A42" s="143" t="s">
        <v>933</v>
      </c>
      <c r="B42" s="144" t="s">
        <v>891</v>
      </c>
      <c r="C42" s="145" t="s">
        <v>934</v>
      </c>
      <c r="D42" s="146" t="s">
        <v>914</v>
      </c>
      <c r="E42" s="147">
        <v>188.8</v>
      </c>
      <c r="F42" s="148"/>
      <c r="G42" s="149"/>
      <c r="H42" s="150"/>
      <c r="I42" s="150"/>
      <c r="J42" s="150"/>
      <c r="K42" s="151">
        <f t="shared" si="24"/>
        <v>0</v>
      </c>
      <c r="L42" s="151">
        <f t="shared" si="25"/>
        <v>0</v>
      </c>
      <c r="M42" s="151">
        <f t="shared" si="26"/>
        <v>0</v>
      </c>
      <c r="N42" s="151">
        <f t="shared" si="27"/>
        <v>0</v>
      </c>
      <c r="O42" s="151">
        <f t="shared" si="28"/>
        <v>0</v>
      </c>
      <c r="P42" s="151">
        <f t="shared" si="29"/>
        <v>0</v>
      </c>
      <c r="Q42" s="69"/>
      <c r="R42" s="70"/>
    </row>
    <row r="43" spans="1:18" ht="16.2">
      <c r="A43" s="226" t="s">
        <v>935</v>
      </c>
      <c r="B43" s="568" t="s">
        <v>891</v>
      </c>
      <c r="C43" s="569" t="s">
        <v>916</v>
      </c>
      <c r="D43" s="576" t="s">
        <v>904</v>
      </c>
      <c r="E43" s="259">
        <v>9.44</v>
      </c>
      <c r="F43" s="251"/>
      <c r="G43" s="572"/>
      <c r="H43" s="251"/>
      <c r="I43" s="251"/>
      <c r="J43" s="251"/>
      <c r="K43" s="252">
        <f t="shared" si="24"/>
        <v>0</v>
      </c>
      <c r="L43" s="252">
        <f t="shared" si="25"/>
        <v>0</v>
      </c>
      <c r="M43" s="252">
        <f t="shared" si="26"/>
        <v>0</v>
      </c>
      <c r="N43" s="252">
        <f t="shared" si="27"/>
        <v>0</v>
      </c>
      <c r="O43" s="252">
        <f t="shared" si="28"/>
        <v>0</v>
      </c>
      <c r="P43" s="252">
        <f t="shared" si="29"/>
        <v>0</v>
      </c>
      <c r="Q43" s="10"/>
      <c r="R43" s="21"/>
    </row>
    <row r="44" spans="1:18" ht="16.2">
      <c r="A44" s="226" t="s">
        <v>936</v>
      </c>
      <c r="B44" s="568" t="s">
        <v>891</v>
      </c>
      <c r="C44" s="569" t="s">
        <v>918</v>
      </c>
      <c r="D44" s="576" t="s">
        <v>904</v>
      </c>
      <c r="E44" s="254">
        <v>18.88</v>
      </c>
      <c r="F44" s="251"/>
      <c r="G44" s="572"/>
      <c r="H44" s="251"/>
      <c r="I44" s="251"/>
      <c r="J44" s="251"/>
      <c r="K44" s="252">
        <f t="shared" si="24"/>
        <v>0</v>
      </c>
      <c r="L44" s="252">
        <f t="shared" si="25"/>
        <v>0</v>
      </c>
      <c r="M44" s="252">
        <f t="shared" si="26"/>
        <v>0</v>
      </c>
      <c r="N44" s="252">
        <f t="shared" si="27"/>
        <v>0</v>
      </c>
      <c r="O44" s="252">
        <f t="shared" si="28"/>
        <v>0</v>
      </c>
      <c r="P44" s="252">
        <f t="shared" si="29"/>
        <v>0</v>
      </c>
      <c r="Q44" s="10"/>
      <c r="R44" s="21"/>
    </row>
    <row r="45" spans="1:18" ht="30">
      <c r="A45" s="226" t="s">
        <v>937</v>
      </c>
      <c r="B45" s="568" t="s">
        <v>891</v>
      </c>
      <c r="C45" s="569" t="s">
        <v>920</v>
      </c>
      <c r="D45" s="576" t="s">
        <v>904</v>
      </c>
      <c r="E45" s="255">
        <v>28.32</v>
      </c>
      <c r="F45" s="251"/>
      <c r="G45" s="572"/>
      <c r="H45" s="251"/>
      <c r="I45" s="251"/>
      <c r="J45" s="251"/>
      <c r="K45" s="252">
        <f t="shared" si="24"/>
        <v>0</v>
      </c>
      <c r="L45" s="252">
        <f t="shared" si="25"/>
        <v>0</v>
      </c>
      <c r="M45" s="252">
        <f t="shared" si="26"/>
        <v>0</v>
      </c>
      <c r="N45" s="252">
        <f t="shared" si="27"/>
        <v>0</v>
      </c>
      <c r="O45" s="252">
        <f t="shared" si="28"/>
        <v>0</v>
      </c>
      <c r="P45" s="252">
        <f t="shared" si="29"/>
        <v>0</v>
      </c>
      <c r="Q45" s="10"/>
      <c r="R45" s="21"/>
    </row>
    <row r="46" spans="1:18" ht="16.2">
      <c r="A46" s="226" t="s">
        <v>938</v>
      </c>
      <c r="B46" s="568" t="s">
        <v>891</v>
      </c>
      <c r="C46" s="569" t="s">
        <v>922</v>
      </c>
      <c r="D46" s="579" t="s">
        <v>904</v>
      </c>
      <c r="E46" s="585">
        <v>61.14</v>
      </c>
      <c r="F46" s="582"/>
      <c r="G46" s="582"/>
      <c r="H46" s="251"/>
      <c r="I46" s="251"/>
      <c r="J46" s="251"/>
      <c r="K46" s="252">
        <f t="shared" si="24"/>
        <v>0</v>
      </c>
      <c r="L46" s="252">
        <f t="shared" si="25"/>
        <v>0</v>
      </c>
      <c r="M46" s="252">
        <f t="shared" si="26"/>
        <v>0</v>
      </c>
      <c r="N46" s="252">
        <f t="shared" si="27"/>
        <v>0</v>
      </c>
      <c r="O46" s="252">
        <f t="shared" si="28"/>
        <v>0</v>
      </c>
      <c r="P46" s="252">
        <f t="shared" si="29"/>
        <v>0</v>
      </c>
      <c r="Q46" s="10"/>
      <c r="R46" s="21"/>
    </row>
    <row r="47" spans="1:18">
      <c r="A47" s="152" t="s">
        <v>939</v>
      </c>
      <c r="B47" s="568"/>
      <c r="C47" s="261" t="s">
        <v>940</v>
      </c>
      <c r="D47" s="586"/>
      <c r="E47" s="587"/>
      <c r="F47" s="588"/>
      <c r="G47" s="588"/>
      <c r="H47" s="251"/>
      <c r="I47" s="251"/>
      <c r="J47" s="251"/>
      <c r="K47" s="252"/>
      <c r="L47" s="252"/>
      <c r="M47" s="252"/>
      <c r="N47" s="252"/>
      <c r="O47" s="252"/>
      <c r="P47" s="252"/>
      <c r="Q47" s="10"/>
      <c r="R47" s="21"/>
    </row>
    <row r="48" spans="1:18" ht="28.8">
      <c r="A48" s="226" t="s">
        <v>941</v>
      </c>
      <c r="B48" s="135" t="s">
        <v>891</v>
      </c>
      <c r="C48" s="136" t="s">
        <v>942</v>
      </c>
      <c r="D48" s="137" t="s">
        <v>914</v>
      </c>
      <c r="E48" s="138">
        <v>43.6</v>
      </c>
      <c r="F48" s="139"/>
      <c r="G48" s="140"/>
      <c r="H48" s="141"/>
      <c r="I48" s="141"/>
      <c r="J48" s="141"/>
      <c r="K48" s="142">
        <f t="shared" ref="K48" si="30">ROUND(J48+I48+H48,2)</f>
        <v>0</v>
      </c>
      <c r="L48" s="142">
        <f t="shared" ref="L48" si="31">ROUND(F48*E48,2)</f>
        <v>0</v>
      </c>
      <c r="M48" s="142">
        <f t="shared" ref="M48" si="32">ROUND(H48*E48,2)</f>
        <v>0</v>
      </c>
      <c r="N48" s="142">
        <f t="shared" ref="N48" si="33">ROUND(I48*E48,2)</f>
        <v>0</v>
      </c>
      <c r="O48" s="142">
        <f t="shared" ref="O48" si="34">ROUND(J48*E48,2)</f>
        <v>0</v>
      </c>
      <c r="P48" s="142">
        <f t="shared" ref="P48" si="35">ROUND(O48+N48+M48,2)</f>
        <v>0</v>
      </c>
      <c r="Q48" s="10"/>
      <c r="R48" s="21"/>
    </row>
    <row r="49" spans="1:18">
      <c r="A49" s="250" t="s">
        <v>943</v>
      </c>
      <c r="B49" s="563"/>
      <c r="C49" s="589" t="s">
        <v>944</v>
      </c>
      <c r="D49" s="590"/>
      <c r="E49" s="591"/>
      <c r="F49" s="592"/>
      <c r="G49" s="588"/>
      <c r="H49" s="251"/>
      <c r="I49" s="251"/>
      <c r="J49" s="251"/>
      <c r="K49" s="252">
        <f t="shared" si="24"/>
        <v>0</v>
      </c>
      <c r="L49" s="252">
        <f t="shared" si="25"/>
        <v>0</v>
      </c>
      <c r="M49" s="252">
        <f t="shared" si="26"/>
        <v>0</v>
      </c>
      <c r="N49" s="252">
        <f t="shared" si="27"/>
        <v>0</v>
      </c>
      <c r="O49" s="252">
        <f t="shared" si="28"/>
        <v>0</v>
      </c>
      <c r="P49" s="252">
        <f t="shared" si="29"/>
        <v>0</v>
      </c>
      <c r="Q49" s="10"/>
      <c r="R49" s="21"/>
    </row>
    <row r="50" spans="1:18" ht="28.8">
      <c r="A50" s="253" t="s">
        <v>945</v>
      </c>
      <c r="B50" s="568" t="s">
        <v>891</v>
      </c>
      <c r="C50" s="569" t="s">
        <v>946</v>
      </c>
      <c r="D50" s="137" t="s">
        <v>947</v>
      </c>
      <c r="E50" s="153">
        <v>30</v>
      </c>
      <c r="F50" s="140"/>
      <c r="G50" s="140"/>
      <c r="H50" s="251"/>
      <c r="I50" s="251"/>
      <c r="J50" s="251"/>
      <c r="K50" s="252">
        <f t="shared" si="24"/>
        <v>0</v>
      </c>
      <c r="L50" s="252">
        <f t="shared" si="25"/>
        <v>0</v>
      </c>
      <c r="M50" s="252">
        <f t="shared" si="26"/>
        <v>0</v>
      </c>
      <c r="N50" s="252">
        <f t="shared" si="27"/>
        <v>0</v>
      </c>
      <c r="O50" s="252">
        <f t="shared" si="28"/>
        <v>0</v>
      </c>
      <c r="P50" s="252">
        <f t="shared" si="29"/>
        <v>0</v>
      </c>
      <c r="Q50" s="10"/>
      <c r="R50" s="21"/>
    </row>
    <row r="51" spans="1:18" ht="28.8">
      <c r="A51" s="253" t="s">
        <v>948</v>
      </c>
      <c r="B51" s="568" t="s">
        <v>891</v>
      </c>
      <c r="C51" s="569" t="s">
        <v>949</v>
      </c>
      <c r="D51" s="576" t="s">
        <v>947</v>
      </c>
      <c r="E51" s="574">
        <v>118</v>
      </c>
      <c r="F51" s="575"/>
      <c r="G51" s="572"/>
      <c r="H51" s="251"/>
      <c r="I51" s="251"/>
      <c r="J51" s="251"/>
      <c r="K51" s="252">
        <f t="shared" si="24"/>
        <v>0</v>
      </c>
      <c r="L51" s="252">
        <f t="shared" si="25"/>
        <v>0</v>
      </c>
      <c r="M51" s="252">
        <f t="shared" si="26"/>
        <v>0</v>
      </c>
      <c r="N51" s="252">
        <f t="shared" si="27"/>
        <v>0</v>
      </c>
      <c r="O51" s="252">
        <f t="shared" si="28"/>
        <v>0</v>
      </c>
      <c r="P51" s="252">
        <f t="shared" si="29"/>
        <v>0</v>
      </c>
      <c r="Q51" s="10"/>
      <c r="R51" s="21"/>
    </row>
    <row r="52" spans="1:18">
      <c r="A52" s="250" t="s">
        <v>950</v>
      </c>
      <c r="B52" s="593"/>
      <c r="C52" s="261" t="s">
        <v>951</v>
      </c>
      <c r="D52" s="586"/>
      <c r="E52" s="255"/>
      <c r="F52" s="251"/>
      <c r="G52" s="252"/>
      <c r="H52" s="251"/>
      <c r="I52" s="251"/>
      <c r="J52" s="251"/>
      <c r="K52" s="252"/>
      <c r="L52" s="252"/>
      <c r="M52" s="252"/>
      <c r="N52" s="252"/>
      <c r="O52" s="252"/>
      <c r="P52" s="252"/>
      <c r="Q52" s="10"/>
      <c r="R52" s="21"/>
    </row>
    <row r="53" spans="1:18" ht="57.6">
      <c r="A53" s="253" t="s">
        <v>952</v>
      </c>
      <c r="B53" s="568" t="s">
        <v>891</v>
      </c>
      <c r="C53" s="594" t="s">
        <v>953</v>
      </c>
      <c r="D53" s="576" t="s">
        <v>947</v>
      </c>
      <c r="E53" s="573">
        <v>48.3</v>
      </c>
      <c r="F53" s="572"/>
      <c r="G53" s="572"/>
      <c r="H53" s="251"/>
      <c r="I53" s="251"/>
      <c r="J53" s="251"/>
      <c r="K53" s="252">
        <f t="shared" ref="K53" si="36">ROUND(J53+I53+H53,2)</f>
        <v>0</v>
      </c>
      <c r="L53" s="252">
        <f t="shared" ref="L53" si="37">ROUND(F53*E53,2)</f>
        <v>0</v>
      </c>
      <c r="M53" s="252">
        <f t="shared" ref="M53" si="38">ROUND(H53*E53,2)</f>
        <v>0</v>
      </c>
      <c r="N53" s="252">
        <f t="shared" ref="N53" si="39">ROUND(I53*E53,2)</f>
        <v>0</v>
      </c>
      <c r="O53" s="252">
        <f t="shared" ref="O53" si="40">ROUND(J53*E53,2)</f>
        <v>0</v>
      </c>
      <c r="P53" s="252">
        <f t="shared" ref="P53" si="41">ROUND(O53+N53+M53,2)</f>
        <v>0</v>
      </c>
    </row>
    <row r="54" spans="1:18">
      <c r="A54" s="250" t="s">
        <v>954</v>
      </c>
      <c r="B54" s="593"/>
      <c r="C54" s="261" t="s">
        <v>955</v>
      </c>
      <c r="D54" s="586"/>
      <c r="E54" s="255"/>
      <c r="F54" s="251"/>
      <c r="G54" s="252"/>
      <c r="H54" s="251"/>
      <c r="I54" s="251"/>
      <c r="J54" s="251"/>
      <c r="K54" s="252"/>
      <c r="L54" s="252"/>
      <c r="M54" s="252"/>
      <c r="N54" s="252"/>
      <c r="O54" s="252"/>
      <c r="P54" s="252"/>
      <c r="Q54" s="10"/>
      <c r="R54" s="21"/>
    </row>
    <row r="55" spans="1:18">
      <c r="A55" s="595" t="s">
        <v>956</v>
      </c>
      <c r="B55" s="596" t="s">
        <v>552</v>
      </c>
      <c r="C55" s="597" t="s">
        <v>957</v>
      </c>
      <c r="D55" s="598" t="s">
        <v>178</v>
      </c>
      <c r="E55" s="599">
        <v>16.760000000000002</v>
      </c>
      <c r="F55" s="592"/>
      <c r="G55" s="134"/>
      <c r="H55" s="588"/>
      <c r="I55" s="142"/>
      <c r="J55" s="142"/>
      <c r="K55" s="142">
        <f t="shared" ref="K55:K60" si="42">ROUND(J55+I55+H55,2)</f>
        <v>0</v>
      </c>
      <c r="L55" s="142">
        <f t="shared" ref="L55:L60" si="43">ROUND(F55*E55,2)</f>
        <v>0</v>
      </c>
      <c r="M55" s="142">
        <f t="shared" ref="M55:M60" si="44">ROUND(H55*E55,2)</f>
        <v>0</v>
      </c>
      <c r="N55" s="142">
        <f t="shared" ref="N55:N60" si="45">ROUND(I55*E55,2)</f>
        <v>0</v>
      </c>
      <c r="O55" s="142">
        <f t="shared" ref="O55:O60" si="46">ROUND(J55*E55,2)</f>
        <v>0</v>
      </c>
      <c r="P55" s="142">
        <f t="shared" ref="P55:P60" si="47">ROUND(O55+N55+M55,2)</f>
        <v>0</v>
      </c>
      <c r="Q55" s="10"/>
    </row>
    <row r="56" spans="1:18">
      <c r="A56" s="595" t="s">
        <v>958</v>
      </c>
      <c r="B56" s="596" t="s">
        <v>555</v>
      </c>
      <c r="C56" s="597" t="s">
        <v>959</v>
      </c>
      <c r="D56" s="598" t="s">
        <v>178</v>
      </c>
      <c r="E56" s="599">
        <v>5</v>
      </c>
      <c r="F56" s="592"/>
      <c r="G56" s="134"/>
      <c r="H56" s="588"/>
      <c r="I56" s="142"/>
      <c r="J56" s="142"/>
      <c r="K56" s="142">
        <f t="shared" si="42"/>
        <v>0</v>
      </c>
      <c r="L56" s="142">
        <f t="shared" si="43"/>
        <v>0</v>
      </c>
      <c r="M56" s="142">
        <f t="shared" si="44"/>
        <v>0</v>
      </c>
      <c r="N56" s="142">
        <f t="shared" si="45"/>
        <v>0</v>
      </c>
      <c r="O56" s="142">
        <f t="shared" si="46"/>
        <v>0</v>
      </c>
      <c r="P56" s="142">
        <f t="shared" si="47"/>
        <v>0</v>
      </c>
      <c r="Q56" s="10"/>
    </row>
    <row r="57" spans="1:18">
      <c r="A57" s="595" t="s">
        <v>960</v>
      </c>
      <c r="B57" s="596" t="s">
        <v>103</v>
      </c>
      <c r="C57" s="600" t="s">
        <v>961</v>
      </c>
      <c r="D57" s="598" t="s">
        <v>178</v>
      </c>
      <c r="E57" s="599">
        <v>21.76</v>
      </c>
      <c r="F57" s="592"/>
      <c r="G57" s="134"/>
      <c r="H57" s="588"/>
      <c r="I57" s="142"/>
      <c r="J57" s="142"/>
      <c r="K57" s="142">
        <f t="shared" si="42"/>
        <v>0</v>
      </c>
      <c r="L57" s="142">
        <f t="shared" si="43"/>
        <v>0</v>
      </c>
      <c r="M57" s="142">
        <f t="shared" si="44"/>
        <v>0</v>
      </c>
      <c r="N57" s="142">
        <f t="shared" si="45"/>
        <v>0</v>
      </c>
      <c r="O57" s="142">
        <f t="shared" si="46"/>
        <v>0</v>
      </c>
      <c r="P57" s="142">
        <f t="shared" si="47"/>
        <v>0</v>
      </c>
      <c r="Q57" s="10"/>
    </row>
    <row r="58" spans="1:18" ht="28.8">
      <c r="A58" s="595" t="s">
        <v>962</v>
      </c>
      <c r="B58" s="596" t="s">
        <v>103</v>
      </c>
      <c r="C58" s="601" t="s">
        <v>963</v>
      </c>
      <c r="D58" s="598" t="s">
        <v>178</v>
      </c>
      <c r="E58" s="602">
        <v>12.82</v>
      </c>
      <c r="F58" s="592"/>
      <c r="G58" s="134"/>
      <c r="H58" s="588"/>
      <c r="I58" s="142"/>
      <c r="J58" s="142"/>
      <c r="K58" s="142">
        <f t="shared" ref="K58" si="48">ROUND(J58+I58+H58,2)</f>
        <v>0</v>
      </c>
      <c r="L58" s="142">
        <f t="shared" ref="L58" si="49">ROUND(F58*E58,2)</f>
        <v>0</v>
      </c>
      <c r="M58" s="142">
        <f t="shared" ref="M58" si="50">ROUND(H58*E58,2)</f>
        <v>0</v>
      </c>
      <c r="N58" s="142">
        <f t="shared" ref="N58" si="51">ROUND(I58*E58,2)</f>
        <v>0</v>
      </c>
      <c r="O58" s="142">
        <f t="shared" ref="O58" si="52">ROUND(J58*E58,2)</f>
        <v>0</v>
      </c>
      <c r="P58" s="142">
        <f t="shared" ref="P58" si="53">ROUND(O58+N58+M58,2)</f>
        <v>0</v>
      </c>
      <c r="Q58" s="10"/>
    </row>
    <row r="59" spans="1:18" ht="28.8">
      <c r="A59" s="595" t="s">
        <v>964</v>
      </c>
      <c r="B59" s="596" t="s">
        <v>103</v>
      </c>
      <c r="C59" s="601" t="s">
        <v>965</v>
      </c>
      <c r="D59" s="598" t="s">
        <v>178</v>
      </c>
      <c r="E59" s="602">
        <v>3</v>
      </c>
      <c r="F59" s="592"/>
      <c r="G59" s="134"/>
      <c r="H59" s="588"/>
      <c r="I59" s="142"/>
      <c r="J59" s="142"/>
      <c r="K59" s="142">
        <f t="shared" ref="K59" si="54">ROUND(J59+I59+H59,2)</f>
        <v>0</v>
      </c>
      <c r="L59" s="142">
        <f t="shared" ref="L59" si="55">ROUND(F59*E59,2)</f>
        <v>0</v>
      </c>
      <c r="M59" s="142">
        <f t="shared" ref="M59" si="56">ROUND(H59*E59,2)</f>
        <v>0</v>
      </c>
      <c r="N59" s="142">
        <f t="shared" ref="N59" si="57">ROUND(I59*E59,2)</f>
        <v>0</v>
      </c>
      <c r="O59" s="142">
        <f t="shared" ref="O59" si="58">ROUND(J59*E59,2)</f>
        <v>0</v>
      </c>
      <c r="P59" s="142">
        <f t="shared" ref="P59" si="59">ROUND(O59+N59+M59,2)</f>
        <v>0</v>
      </c>
      <c r="Q59" s="10"/>
    </row>
    <row r="60" spans="1:18" ht="28.8">
      <c r="A60" s="595" t="s">
        <v>966</v>
      </c>
      <c r="B60" s="596" t="s">
        <v>103</v>
      </c>
      <c r="C60" s="601" t="s">
        <v>967</v>
      </c>
      <c r="D60" s="598" t="s">
        <v>178</v>
      </c>
      <c r="E60" s="602">
        <v>1.5</v>
      </c>
      <c r="F60" s="592"/>
      <c r="G60" s="134"/>
      <c r="H60" s="588"/>
      <c r="I60" s="142"/>
      <c r="J60" s="142"/>
      <c r="K60" s="142">
        <f t="shared" si="42"/>
        <v>0</v>
      </c>
      <c r="L60" s="142">
        <f t="shared" si="43"/>
        <v>0</v>
      </c>
      <c r="M60" s="142">
        <f t="shared" si="44"/>
        <v>0</v>
      </c>
      <c r="N60" s="142">
        <f t="shared" si="45"/>
        <v>0</v>
      </c>
      <c r="O60" s="142">
        <f t="shared" si="46"/>
        <v>0</v>
      </c>
      <c r="P60" s="142">
        <f t="shared" si="47"/>
        <v>0</v>
      </c>
      <c r="Q60" s="10"/>
    </row>
    <row r="61" spans="1:18">
      <c r="A61" s="152" t="s">
        <v>968</v>
      </c>
      <c r="B61" s="80"/>
      <c r="C61" s="227" t="s">
        <v>969</v>
      </c>
      <c r="D61" s="228"/>
      <c r="E61" s="154"/>
      <c r="F61" s="141"/>
      <c r="G61" s="140"/>
      <c r="H61" s="141"/>
      <c r="I61" s="141"/>
      <c r="J61" s="141"/>
      <c r="K61" s="142">
        <f t="shared" si="0"/>
        <v>0</v>
      </c>
      <c r="L61" s="142">
        <f t="shared" si="1"/>
        <v>0</v>
      </c>
      <c r="M61" s="142">
        <f t="shared" si="2"/>
        <v>0</v>
      </c>
      <c r="N61" s="142">
        <f t="shared" si="3"/>
        <v>0</v>
      </c>
      <c r="O61" s="142">
        <f t="shared" si="4"/>
        <v>0</v>
      </c>
      <c r="P61" s="142">
        <f t="shared" si="5"/>
        <v>0</v>
      </c>
      <c r="Q61" s="10"/>
      <c r="R61" s="21"/>
    </row>
    <row r="62" spans="1:18" ht="86.4">
      <c r="A62" s="226" t="s">
        <v>970</v>
      </c>
      <c r="B62" s="603" t="s">
        <v>971</v>
      </c>
      <c r="C62" s="604" t="s">
        <v>972</v>
      </c>
      <c r="D62" s="228" t="s">
        <v>413</v>
      </c>
      <c r="E62" s="154">
        <v>3</v>
      </c>
      <c r="F62" s="251"/>
      <c r="G62" s="572"/>
      <c r="H62" s="251"/>
      <c r="I62" s="251"/>
      <c r="J62" s="251"/>
      <c r="K62" s="252">
        <f t="shared" ref="K62" si="60">ROUND(J62+I62+H62,2)</f>
        <v>0</v>
      </c>
      <c r="L62" s="252">
        <f t="shared" ref="L62" si="61">ROUND(F62*E62,2)</f>
        <v>0</v>
      </c>
      <c r="M62" s="252">
        <f t="shared" ref="M62" si="62">ROUND(H62*E62,2)</f>
        <v>0</v>
      </c>
      <c r="N62" s="252">
        <f t="shared" ref="N62" si="63">ROUND(I62*E62,2)</f>
        <v>0</v>
      </c>
      <c r="O62" s="252">
        <f t="shared" ref="O62" si="64">ROUND(J62*E62,2)</f>
        <v>0</v>
      </c>
      <c r="P62" s="252">
        <f t="shared" ref="P62" si="65">ROUND(O62+N62+M62,2)</f>
        <v>0</v>
      </c>
      <c r="Q62" s="10"/>
      <c r="R62" s="21"/>
    </row>
    <row r="63" spans="1:18" ht="72">
      <c r="A63" s="226" t="s">
        <v>973</v>
      </c>
      <c r="B63" s="603" t="s">
        <v>971</v>
      </c>
      <c r="C63" s="604" t="s">
        <v>974</v>
      </c>
      <c r="D63" s="228" t="s">
        <v>413</v>
      </c>
      <c r="E63" s="154">
        <v>3</v>
      </c>
      <c r="F63" s="251"/>
      <c r="G63" s="572"/>
      <c r="H63" s="251"/>
      <c r="I63" s="251"/>
      <c r="J63" s="251"/>
      <c r="K63" s="252">
        <f t="shared" ref="K63" si="66">ROUND(J63+I63+H63,2)</f>
        <v>0</v>
      </c>
      <c r="L63" s="252">
        <f t="shared" ref="L63" si="67">ROUND(F63*E63,2)</f>
        <v>0</v>
      </c>
      <c r="M63" s="252">
        <f t="shared" ref="M63" si="68">ROUND(H63*E63,2)</f>
        <v>0</v>
      </c>
      <c r="N63" s="252">
        <f t="shared" ref="N63" si="69">ROUND(I63*E63,2)</f>
        <v>0</v>
      </c>
      <c r="O63" s="252">
        <f t="shared" ref="O63" si="70">ROUND(J63*E63,2)</f>
        <v>0</v>
      </c>
      <c r="P63" s="252">
        <f t="shared" ref="P63" si="71">ROUND(O63+N63+M63,2)</f>
        <v>0</v>
      </c>
      <c r="Q63" s="10"/>
      <c r="R63" s="21"/>
    </row>
    <row r="64" spans="1:18" ht="86.4">
      <c r="A64" s="226" t="s">
        <v>975</v>
      </c>
      <c r="B64" s="603" t="s">
        <v>971</v>
      </c>
      <c r="C64" s="604" t="s">
        <v>976</v>
      </c>
      <c r="D64" s="228" t="s">
        <v>413</v>
      </c>
      <c r="E64" s="154">
        <v>3</v>
      </c>
      <c r="F64" s="251"/>
      <c r="G64" s="572"/>
      <c r="H64" s="251"/>
      <c r="I64" s="251"/>
      <c r="J64" s="251"/>
      <c r="K64" s="252">
        <f t="shared" ref="K64:K65" si="72">ROUND(J64+I64+H64,2)</f>
        <v>0</v>
      </c>
      <c r="L64" s="252">
        <f t="shared" ref="L64:L65" si="73">ROUND(F64*E64,2)</f>
        <v>0</v>
      </c>
      <c r="M64" s="252">
        <f t="shared" ref="M64:M65" si="74">ROUND(H64*E64,2)</f>
        <v>0</v>
      </c>
      <c r="N64" s="252">
        <f t="shared" ref="N64:N65" si="75">ROUND(I64*E64,2)</f>
        <v>0</v>
      </c>
      <c r="O64" s="252">
        <f t="shared" ref="O64:O65" si="76">ROUND(J64*E64,2)</f>
        <v>0</v>
      </c>
      <c r="P64" s="252">
        <f t="shared" ref="P64:P65" si="77">ROUND(O64+N64+M64,2)</f>
        <v>0</v>
      </c>
      <c r="Q64" s="10"/>
      <c r="R64" s="21"/>
    </row>
    <row r="65" spans="1:18" ht="57.6">
      <c r="A65" s="226" t="s">
        <v>977</v>
      </c>
      <c r="B65" s="603" t="s">
        <v>971</v>
      </c>
      <c r="C65" s="604" t="s">
        <v>978</v>
      </c>
      <c r="D65" s="228" t="s">
        <v>413</v>
      </c>
      <c r="E65" s="154">
        <v>5</v>
      </c>
      <c r="F65" s="251"/>
      <c r="G65" s="572"/>
      <c r="H65" s="251"/>
      <c r="I65" s="251"/>
      <c r="J65" s="251"/>
      <c r="K65" s="252">
        <f t="shared" si="72"/>
        <v>0</v>
      </c>
      <c r="L65" s="252">
        <f t="shared" si="73"/>
        <v>0</v>
      </c>
      <c r="M65" s="252">
        <f t="shared" si="74"/>
        <v>0</v>
      </c>
      <c r="N65" s="252">
        <f t="shared" si="75"/>
        <v>0</v>
      </c>
      <c r="O65" s="252">
        <f t="shared" si="76"/>
        <v>0</v>
      </c>
      <c r="P65" s="252">
        <f t="shared" si="77"/>
        <v>0</v>
      </c>
      <c r="Q65" s="10"/>
      <c r="R65" s="21"/>
    </row>
    <row r="66" spans="1:18" ht="100.8">
      <c r="A66" s="226" t="s">
        <v>979</v>
      </c>
      <c r="B66" s="603" t="s">
        <v>971</v>
      </c>
      <c r="C66" s="604" t="s">
        <v>980</v>
      </c>
      <c r="D66" s="228" t="s">
        <v>109</v>
      </c>
      <c r="E66" s="154">
        <v>26</v>
      </c>
      <c r="F66" s="251"/>
      <c r="G66" s="572"/>
      <c r="H66" s="251"/>
      <c r="I66" s="251"/>
      <c r="J66" s="251"/>
      <c r="K66" s="252">
        <f t="shared" ref="K66:K67" si="78">ROUND(J66+I66+H66,2)</f>
        <v>0</v>
      </c>
      <c r="L66" s="252">
        <f t="shared" ref="L66:L67" si="79">ROUND(F66*E66,2)</f>
        <v>0</v>
      </c>
      <c r="M66" s="252">
        <f t="shared" ref="M66:M67" si="80">ROUND(H66*E66,2)</f>
        <v>0</v>
      </c>
      <c r="N66" s="252">
        <f t="shared" ref="N66:N67" si="81">ROUND(I66*E66,2)</f>
        <v>0</v>
      </c>
      <c r="O66" s="252">
        <f t="shared" ref="O66:O67" si="82">ROUND(J66*E66,2)</f>
        <v>0</v>
      </c>
      <c r="P66" s="252">
        <f t="shared" ref="P66:P67" si="83">ROUND(O66+N66+M66,2)</f>
        <v>0</v>
      </c>
      <c r="Q66" s="10"/>
      <c r="R66" s="21"/>
    </row>
    <row r="67" spans="1:18" ht="118.8">
      <c r="A67" s="226" t="s">
        <v>981</v>
      </c>
      <c r="B67" s="603" t="s">
        <v>971</v>
      </c>
      <c r="C67" s="604" t="s">
        <v>982</v>
      </c>
      <c r="D67" s="228" t="s">
        <v>413</v>
      </c>
      <c r="E67" s="154">
        <v>1</v>
      </c>
      <c r="F67" s="251"/>
      <c r="G67" s="572"/>
      <c r="H67" s="251"/>
      <c r="I67" s="251"/>
      <c r="J67" s="251"/>
      <c r="K67" s="252">
        <f t="shared" si="78"/>
        <v>0</v>
      </c>
      <c r="L67" s="252">
        <f t="shared" si="79"/>
        <v>0</v>
      </c>
      <c r="M67" s="252">
        <f t="shared" si="80"/>
        <v>0</v>
      </c>
      <c r="N67" s="252">
        <f t="shared" si="81"/>
        <v>0</v>
      </c>
      <c r="O67" s="252">
        <f t="shared" si="82"/>
        <v>0</v>
      </c>
      <c r="P67" s="252">
        <f t="shared" si="83"/>
        <v>0</v>
      </c>
      <c r="Q67" s="10"/>
      <c r="R67" s="21"/>
    </row>
    <row r="68" spans="1:18" ht="72">
      <c r="A68" s="226" t="s">
        <v>983</v>
      </c>
      <c r="B68" s="603" t="s">
        <v>971</v>
      </c>
      <c r="C68" s="604" t="s">
        <v>984</v>
      </c>
      <c r="D68" s="228" t="s">
        <v>109</v>
      </c>
      <c r="E68" s="154">
        <v>100</v>
      </c>
      <c r="F68" s="251"/>
      <c r="G68" s="572"/>
      <c r="H68" s="251"/>
      <c r="I68" s="251"/>
      <c r="J68" s="251"/>
      <c r="K68" s="252">
        <f t="shared" ref="K68" si="84">ROUND(J68+I68+H68,2)</f>
        <v>0</v>
      </c>
      <c r="L68" s="252">
        <f t="shared" ref="L68" si="85">ROUND(F68*E68,2)</f>
        <v>0</v>
      </c>
      <c r="M68" s="252">
        <f t="shared" ref="M68" si="86">ROUND(H68*E68,2)</f>
        <v>0</v>
      </c>
      <c r="N68" s="252">
        <f t="shared" ref="N68" si="87">ROUND(I68*E68,2)</f>
        <v>0</v>
      </c>
      <c r="O68" s="252">
        <f t="shared" ref="O68" si="88">ROUND(J68*E68,2)</f>
        <v>0</v>
      </c>
      <c r="P68" s="252">
        <f t="shared" ref="P68" si="89">ROUND(O68+N68+M68,2)</f>
        <v>0</v>
      </c>
      <c r="Q68" s="10"/>
      <c r="R68" s="21"/>
    </row>
    <row r="69" spans="1:18" ht="69.45" customHeight="1">
      <c r="A69" s="226" t="s">
        <v>985</v>
      </c>
      <c r="B69" s="603" t="s">
        <v>971</v>
      </c>
      <c r="C69" s="604" t="s">
        <v>986</v>
      </c>
      <c r="D69" s="228" t="s">
        <v>413</v>
      </c>
      <c r="E69" s="154">
        <v>5</v>
      </c>
      <c r="F69" s="251"/>
      <c r="G69" s="572"/>
      <c r="H69" s="251"/>
      <c r="I69" s="251"/>
      <c r="J69" s="251"/>
      <c r="K69" s="252">
        <f t="shared" ref="K69" si="90">ROUND(J69+I69+H69,2)</f>
        <v>0</v>
      </c>
      <c r="L69" s="252">
        <f t="shared" ref="L69" si="91">ROUND(F69*E69,2)</f>
        <v>0</v>
      </c>
      <c r="M69" s="252">
        <f t="shared" ref="M69" si="92">ROUND(H69*E69,2)</f>
        <v>0</v>
      </c>
      <c r="N69" s="252">
        <f t="shared" ref="N69" si="93">ROUND(I69*E69,2)</f>
        <v>0</v>
      </c>
      <c r="O69" s="252">
        <f t="shared" ref="O69" si="94">ROUND(J69*E69,2)</f>
        <v>0</v>
      </c>
      <c r="P69" s="252">
        <f t="shared" ref="P69" si="95">ROUND(O69+N69+M69,2)</f>
        <v>0</v>
      </c>
      <c r="Q69" s="10"/>
      <c r="R69" s="21"/>
    </row>
    <row r="70" spans="1:18">
      <c r="A70" s="226" t="s">
        <v>987</v>
      </c>
      <c r="B70" s="603" t="s">
        <v>971</v>
      </c>
      <c r="C70" s="229" t="s">
        <v>988</v>
      </c>
      <c r="D70" s="228"/>
      <c r="E70" s="154"/>
      <c r="F70" s="251"/>
      <c r="G70" s="572"/>
      <c r="H70" s="251"/>
      <c r="I70" s="251"/>
      <c r="J70" s="251"/>
      <c r="K70" s="252"/>
      <c r="L70" s="252"/>
      <c r="M70" s="252"/>
      <c r="N70" s="252"/>
      <c r="O70" s="252"/>
      <c r="P70" s="252"/>
      <c r="Q70" s="10"/>
      <c r="R70" s="21"/>
    </row>
    <row r="71" spans="1:18" ht="72">
      <c r="A71" s="226" t="s">
        <v>989</v>
      </c>
      <c r="B71" s="603" t="s">
        <v>971</v>
      </c>
      <c r="C71" s="604" t="s">
        <v>990</v>
      </c>
      <c r="D71" s="228" t="s">
        <v>117</v>
      </c>
      <c r="E71" s="154">
        <v>5</v>
      </c>
      <c r="F71" s="251"/>
      <c r="G71" s="251"/>
      <c r="H71" s="251"/>
      <c r="I71" s="251"/>
      <c r="J71" s="251"/>
      <c r="K71" s="251">
        <f t="shared" ref="K71" si="96">SUM(H71:J71)</f>
        <v>0</v>
      </c>
      <c r="L71" s="251">
        <f t="shared" ref="L71" si="97">ROUND(F71*E71,2)</f>
        <v>0</v>
      </c>
      <c r="M71" s="251">
        <f t="shared" ref="M71" si="98">ROUND(H71*E71,2)</f>
        <v>0</v>
      </c>
      <c r="N71" s="251">
        <f t="shared" ref="N71" si="99">ROUND(I71*E71,2)</f>
        <v>0</v>
      </c>
      <c r="O71" s="251">
        <f t="shared" ref="O71" si="100">ROUND(J71*E71,2)</f>
        <v>0</v>
      </c>
      <c r="P71" s="251">
        <f t="shared" ref="P71" si="101">SUM(M71:O71)</f>
        <v>0</v>
      </c>
      <c r="Q71" s="10"/>
      <c r="R71" s="21"/>
    </row>
    <row r="72" spans="1:18" ht="28.8">
      <c r="A72" s="226" t="s">
        <v>991</v>
      </c>
      <c r="B72" s="603" t="s">
        <v>971</v>
      </c>
      <c r="C72" s="604" t="s">
        <v>992</v>
      </c>
      <c r="D72" s="228" t="s">
        <v>117</v>
      </c>
      <c r="E72" s="154">
        <v>6</v>
      </c>
      <c r="F72" s="251"/>
      <c r="G72" s="251"/>
      <c r="H72" s="251"/>
      <c r="I72" s="251"/>
      <c r="J72" s="251"/>
      <c r="K72" s="251">
        <f t="shared" ref="K72" si="102">SUM(H72:J72)</f>
        <v>0</v>
      </c>
      <c r="L72" s="251">
        <f t="shared" ref="L72" si="103">ROUND(F72*E72,2)</f>
        <v>0</v>
      </c>
      <c r="M72" s="251">
        <f t="shared" ref="M72" si="104">ROUND(H72*E72,2)</f>
        <v>0</v>
      </c>
      <c r="N72" s="251">
        <f t="shared" ref="N72" si="105">ROUND(I72*E72,2)</f>
        <v>0</v>
      </c>
      <c r="O72" s="251">
        <f t="shared" ref="O72" si="106">ROUND(J72*E72,2)</f>
        <v>0</v>
      </c>
      <c r="P72" s="251">
        <f t="shared" ref="P72" si="107">SUM(M72:O72)</f>
        <v>0</v>
      </c>
      <c r="Q72" s="10"/>
      <c r="R72" s="21"/>
    </row>
    <row r="73" spans="1:18">
      <c r="A73" s="226" t="s">
        <v>993</v>
      </c>
      <c r="B73" s="603" t="s">
        <v>971</v>
      </c>
      <c r="C73" s="229" t="s">
        <v>994</v>
      </c>
      <c r="D73" s="228"/>
      <c r="E73" s="154"/>
      <c r="F73" s="251"/>
      <c r="G73" s="572"/>
      <c r="H73" s="251"/>
      <c r="I73" s="251"/>
      <c r="J73" s="251"/>
      <c r="K73" s="252"/>
      <c r="L73" s="252"/>
      <c r="M73" s="252"/>
      <c r="N73" s="252"/>
      <c r="O73" s="252"/>
      <c r="P73" s="252"/>
      <c r="Q73" s="10"/>
      <c r="R73" s="21"/>
    </row>
    <row r="74" spans="1:18" ht="28.8">
      <c r="A74" s="226" t="s">
        <v>995</v>
      </c>
      <c r="B74" s="603" t="s">
        <v>971</v>
      </c>
      <c r="C74" s="604" t="s">
        <v>996</v>
      </c>
      <c r="D74" s="228" t="s">
        <v>117</v>
      </c>
      <c r="E74" s="154">
        <v>142</v>
      </c>
      <c r="F74" s="251"/>
      <c r="G74" s="251"/>
      <c r="H74" s="251"/>
      <c r="I74" s="251"/>
      <c r="J74" s="142"/>
      <c r="K74" s="251">
        <f t="shared" ref="K74:K77" si="108">SUM(H74:J74)</f>
        <v>0</v>
      </c>
      <c r="L74" s="251">
        <f t="shared" ref="L74:L77" si="109">ROUND(F74*E74,2)</f>
        <v>0</v>
      </c>
      <c r="M74" s="251">
        <f t="shared" ref="M74:M77" si="110">ROUND(H74*E74,2)</f>
        <v>0</v>
      </c>
      <c r="N74" s="251">
        <f t="shared" ref="N74:N77" si="111">ROUND(I74*E74,2)</f>
        <v>0</v>
      </c>
      <c r="O74" s="251">
        <f t="shared" ref="O74:O77" si="112">ROUND(J74*E74,2)</f>
        <v>0</v>
      </c>
      <c r="P74" s="251">
        <f t="shared" ref="P74:P77" si="113">SUM(M74:O74)</f>
        <v>0</v>
      </c>
      <c r="Q74" s="10"/>
      <c r="R74" s="21"/>
    </row>
    <row r="75" spans="1:18" ht="28.8">
      <c r="A75" s="226" t="s">
        <v>997</v>
      </c>
      <c r="B75" s="603" t="s">
        <v>971</v>
      </c>
      <c r="C75" s="604" t="s">
        <v>998</v>
      </c>
      <c r="D75" s="228" t="s">
        <v>117</v>
      </c>
      <c r="E75" s="154">
        <v>58</v>
      </c>
      <c r="F75" s="251"/>
      <c r="G75" s="251"/>
      <c r="H75" s="251"/>
      <c r="I75" s="251"/>
      <c r="J75" s="142"/>
      <c r="K75" s="251">
        <f t="shared" si="108"/>
        <v>0</v>
      </c>
      <c r="L75" s="251">
        <f t="shared" si="109"/>
        <v>0</v>
      </c>
      <c r="M75" s="251">
        <f t="shared" si="110"/>
        <v>0</v>
      </c>
      <c r="N75" s="251">
        <f t="shared" si="111"/>
        <v>0</v>
      </c>
      <c r="O75" s="251">
        <f t="shared" si="112"/>
        <v>0</v>
      </c>
      <c r="P75" s="251">
        <f t="shared" si="113"/>
        <v>0</v>
      </c>
      <c r="Q75" s="10"/>
      <c r="R75" s="21"/>
    </row>
    <row r="76" spans="1:18" ht="28.8">
      <c r="A76" s="226" t="s">
        <v>999</v>
      </c>
      <c r="B76" s="603" t="s">
        <v>971</v>
      </c>
      <c r="C76" s="604" t="s">
        <v>1000</v>
      </c>
      <c r="D76" s="228" t="s">
        <v>117</v>
      </c>
      <c r="E76" s="154">
        <v>6</v>
      </c>
      <c r="F76" s="251"/>
      <c r="G76" s="251"/>
      <c r="H76" s="251"/>
      <c r="I76" s="251"/>
      <c r="J76" s="142"/>
      <c r="K76" s="251">
        <f t="shared" si="108"/>
        <v>0</v>
      </c>
      <c r="L76" s="251">
        <f t="shared" si="109"/>
        <v>0</v>
      </c>
      <c r="M76" s="251">
        <f t="shared" si="110"/>
        <v>0</v>
      </c>
      <c r="N76" s="251">
        <f t="shared" si="111"/>
        <v>0</v>
      </c>
      <c r="O76" s="251">
        <f t="shared" si="112"/>
        <v>0</v>
      </c>
      <c r="P76" s="251">
        <f t="shared" si="113"/>
        <v>0</v>
      </c>
      <c r="Q76" s="10"/>
      <c r="R76" s="21"/>
    </row>
    <row r="77" spans="1:18" ht="28.8">
      <c r="A77" s="226" t="s">
        <v>1001</v>
      </c>
      <c r="B77" s="603" t="s">
        <v>971</v>
      </c>
      <c r="C77" s="604" t="s">
        <v>1002</v>
      </c>
      <c r="D77" s="228" t="s">
        <v>117</v>
      </c>
      <c r="E77" s="154">
        <v>6</v>
      </c>
      <c r="F77" s="251"/>
      <c r="G77" s="251"/>
      <c r="H77" s="251"/>
      <c r="I77" s="251"/>
      <c r="J77" s="142"/>
      <c r="K77" s="251">
        <f t="shared" si="108"/>
        <v>0</v>
      </c>
      <c r="L77" s="251">
        <f t="shared" si="109"/>
        <v>0</v>
      </c>
      <c r="M77" s="251">
        <f t="shared" si="110"/>
        <v>0</v>
      </c>
      <c r="N77" s="251">
        <f t="shared" si="111"/>
        <v>0</v>
      </c>
      <c r="O77" s="251">
        <f t="shared" si="112"/>
        <v>0</v>
      </c>
      <c r="P77" s="251">
        <f t="shared" si="113"/>
        <v>0</v>
      </c>
      <c r="Q77" s="10"/>
      <c r="R77" s="21"/>
    </row>
    <row r="78" spans="1:18" ht="16.2">
      <c r="A78" s="226" t="s">
        <v>1003</v>
      </c>
      <c r="B78" s="603" t="s">
        <v>971</v>
      </c>
      <c r="C78" s="264" t="s">
        <v>1004</v>
      </c>
      <c r="D78" s="265" t="s">
        <v>914</v>
      </c>
      <c r="E78" s="266">
        <v>287</v>
      </c>
      <c r="F78" s="267"/>
      <c r="G78" s="267"/>
      <c r="H78" s="268"/>
      <c r="I78" s="268"/>
      <c r="J78" s="268"/>
      <c r="K78" s="269">
        <f t="shared" ref="K78" si="114">SUM(H78:J78)</f>
        <v>0</v>
      </c>
      <c r="L78" s="269">
        <f t="shared" ref="L78" si="115">ROUND(F78*E78,2)</f>
        <v>0</v>
      </c>
      <c r="M78" s="269">
        <f t="shared" ref="M78" si="116">ROUND(H78*E78,2)</f>
        <v>0</v>
      </c>
      <c r="N78" s="269">
        <f t="shared" ref="N78" si="117">ROUND(I78*E78,2)</f>
        <v>0</v>
      </c>
      <c r="O78" s="269">
        <f t="shared" ref="O78" si="118">ROUND(J78*E78,2)</f>
        <v>0</v>
      </c>
      <c r="P78" s="269">
        <f t="shared" ref="P78" si="119">SUM(M78:O78)</f>
        <v>0</v>
      </c>
      <c r="Q78" s="10"/>
      <c r="R78" s="21"/>
    </row>
    <row r="79" spans="1:18" ht="16.2">
      <c r="A79" s="226" t="s">
        <v>1005</v>
      </c>
      <c r="B79" s="603" t="s">
        <v>971</v>
      </c>
      <c r="C79" s="604" t="s">
        <v>1006</v>
      </c>
      <c r="D79" s="265" t="s">
        <v>914</v>
      </c>
      <c r="E79" s="266">
        <v>287</v>
      </c>
      <c r="F79" s="267"/>
      <c r="G79" s="267"/>
      <c r="H79" s="268"/>
      <c r="I79" s="268"/>
      <c r="J79" s="268"/>
      <c r="K79" s="269">
        <f t="shared" ref="K79" si="120">SUM(H79:J79)</f>
        <v>0</v>
      </c>
      <c r="L79" s="269">
        <f t="shared" ref="L79" si="121">ROUND(F79*E79,2)</f>
        <v>0</v>
      </c>
      <c r="M79" s="269">
        <f t="shared" ref="M79" si="122">ROUND(H79*E79,2)</f>
        <v>0</v>
      </c>
      <c r="N79" s="269">
        <f t="shared" ref="N79" si="123">ROUND(I79*E79,2)</f>
        <v>0</v>
      </c>
      <c r="O79" s="269">
        <f t="shared" ref="O79" si="124">ROUND(J79*E79,2)</f>
        <v>0</v>
      </c>
      <c r="P79" s="269">
        <f t="shared" ref="P79" si="125">SUM(M79:O79)</f>
        <v>0</v>
      </c>
      <c r="Q79" s="10"/>
      <c r="R79" s="21"/>
    </row>
    <row r="80" spans="1:18">
      <c r="A80" s="605" t="s">
        <v>1007</v>
      </c>
      <c r="B80" s="265"/>
      <c r="C80" s="270" t="s">
        <v>1008</v>
      </c>
      <c r="D80" s="271"/>
      <c r="E80" s="606"/>
      <c r="F80" s="592"/>
      <c r="G80" s="252"/>
      <c r="H80" s="272"/>
      <c r="I80" s="273"/>
      <c r="J80" s="273"/>
      <c r="K80" s="588"/>
      <c r="L80" s="142"/>
      <c r="M80" s="142"/>
      <c r="N80" s="142"/>
      <c r="O80" s="142"/>
      <c r="P80" s="142"/>
      <c r="Q80" s="10"/>
    </row>
    <row r="81" spans="1:17" ht="43.2">
      <c r="A81" s="274" t="s">
        <v>1009</v>
      </c>
      <c r="B81" s="275" t="s">
        <v>103</v>
      </c>
      <c r="C81" s="276" t="s">
        <v>1010</v>
      </c>
      <c r="D81" s="598" t="s">
        <v>178</v>
      </c>
      <c r="E81" s="251">
        <v>14.4</v>
      </c>
      <c r="F81" s="251"/>
      <c r="G81" s="252"/>
      <c r="H81" s="588"/>
      <c r="I81" s="277"/>
      <c r="J81" s="251"/>
      <c r="K81" s="268">
        <f>SUM(H81:J81)</f>
        <v>0</v>
      </c>
      <c r="L81" s="251">
        <f>ROUND(E81*F81,0)</f>
        <v>0</v>
      </c>
      <c r="M81" s="251">
        <f>ROUND(E81*H81,2)</f>
        <v>0</v>
      </c>
      <c r="N81" s="251">
        <f t="shared" ref="N81:N90" si="126">ROUND(I81*E81,2)</f>
        <v>0</v>
      </c>
      <c r="O81" s="251">
        <f t="shared" ref="O81:O90" si="127">ROUND(J81*E81,2)</f>
        <v>0</v>
      </c>
      <c r="P81" s="251">
        <f>SUM(M81:O81)</f>
        <v>0</v>
      </c>
    </row>
    <row r="82" spans="1:17">
      <c r="A82" s="274" t="s">
        <v>1011</v>
      </c>
      <c r="B82" s="596" t="s">
        <v>552</v>
      </c>
      <c r="C82" s="597" t="s">
        <v>553</v>
      </c>
      <c r="D82" s="598" t="s">
        <v>178</v>
      </c>
      <c r="E82" s="599">
        <v>36.69</v>
      </c>
      <c r="F82" s="592"/>
      <c r="G82" s="252"/>
      <c r="H82" s="588"/>
      <c r="I82" s="142"/>
      <c r="J82" s="142"/>
      <c r="K82" s="142">
        <f t="shared" ref="K82:K90" si="128">ROUND(J82+I82+H82,2)</f>
        <v>0</v>
      </c>
      <c r="L82" s="142">
        <f t="shared" ref="L82:L90" si="129">ROUND(F82*E82,2)</f>
        <v>0</v>
      </c>
      <c r="M82" s="142">
        <f t="shared" ref="M82:M90" si="130">ROUND(H82*E82,2)</f>
        <v>0</v>
      </c>
      <c r="N82" s="142">
        <f t="shared" si="126"/>
        <v>0</v>
      </c>
      <c r="O82" s="142">
        <f t="shared" si="127"/>
        <v>0</v>
      </c>
      <c r="P82" s="142">
        <f t="shared" ref="P82:P90" si="131">ROUND(O82+N82+M82,2)</f>
        <v>0</v>
      </c>
      <c r="Q82" s="10"/>
    </row>
    <row r="83" spans="1:17">
      <c r="A83" s="274" t="s">
        <v>1012</v>
      </c>
      <c r="B83" s="596" t="s">
        <v>555</v>
      </c>
      <c r="C83" s="597" t="s">
        <v>556</v>
      </c>
      <c r="D83" s="598" t="s">
        <v>178</v>
      </c>
      <c r="E83" s="599">
        <v>10</v>
      </c>
      <c r="F83" s="592"/>
      <c r="G83" s="252"/>
      <c r="H83" s="588"/>
      <c r="I83" s="142"/>
      <c r="J83" s="142"/>
      <c r="K83" s="142">
        <f t="shared" si="128"/>
        <v>0</v>
      </c>
      <c r="L83" s="142">
        <f t="shared" si="129"/>
        <v>0</v>
      </c>
      <c r="M83" s="142">
        <f t="shared" si="130"/>
        <v>0</v>
      </c>
      <c r="N83" s="142">
        <f t="shared" si="126"/>
        <v>0</v>
      </c>
      <c r="O83" s="142">
        <f t="shared" si="127"/>
        <v>0</v>
      </c>
      <c r="P83" s="142">
        <f t="shared" si="131"/>
        <v>0</v>
      </c>
      <c r="Q83" s="10"/>
    </row>
    <row r="84" spans="1:17" ht="28.8">
      <c r="A84" s="274" t="s">
        <v>1013</v>
      </c>
      <c r="B84" s="596" t="s">
        <v>552</v>
      </c>
      <c r="C84" s="601" t="s">
        <v>558</v>
      </c>
      <c r="D84" s="598" t="s">
        <v>178</v>
      </c>
      <c r="E84" s="599">
        <v>28.27</v>
      </c>
      <c r="F84" s="592"/>
      <c r="G84" s="252"/>
      <c r="H84" s="588"/>
      <c r="I84" s="142"/>
      <c r="J84" s="142"/>
      <c r="K84" s="142">
        <f t="shared" si="128"/>
        <v>0</v>
      </c>
      <c r="L84" s="142">
        <f t="shared" si="129"/>
        <v>0</v>
      </c>
      <c r="M84" s="142">
        <f t="shared" si="130"/>
        <v>0</v>
      </c>
      <c r="N84" s="142">
        <f t="shared" si="126"/>
        <v>0</v>
      </c>
      <c r="O84" s="142">
        <f t="shared" si="127"/>
        <v>0</v>
      </c>
      <c r="P84" s="142">
        <f t="shared" si="131"/>
        <v>0</v>
      </c>
      <c r="Q84" s="10"/>
    </row>
    <row r="85" spans="1:17" ht="28.8">
      <c r="A85" s="274" t="s">
        <v>1014</v>
      </c>
      <c r="B85" s="596" t="s">
        <v>103</v>
      </c>
      <c r="C85" s="601" t="s">
        <v>562</v>
      </c>
      <c r="D85" s="598" t="s">
        <v>178</v>
      </c>
      <c r="E85" s="599">
        <v>9.39</v>
      </c>
      <c r="F85" s="592"/>
      <c r="G85" s="252"/>
      <c r="H85" s="588"/>
      <c r="I85" s="142"/>
      <c r="J85" s="142"/>
      <c r="K85" s="142">
        <f t="shared" si="128"/>
        <v>0</v>
      </c>
      <c r="L85" s="142">
        <f t="shared" si="129"/>
        <v>0</v>
      </c>
      <c r="M85" s="142">
        <f t="shared" si="130"/>
        <v>0</v>
      </c>
      <c r="N85" s="142">
        <f t="shared" si="126"/>
        <v>0</v>
      </c>
      <c r="O85" s="142">
        <f t="shared" si="127"/>
        <v>0</v>
      </c>
      <c r="P85" s="142">
        <f t="shared" si="131"/>
        <v>0</v>
      </c>
      <c r="Q85" s="10"/>
    </row>
    <row r="86" spans="1:17" ht="28.8">
      <c r="A86" s="274" t="s">
        <v>1015</v>
      </c>
      <c r="B86" s="596" t="s">
        <v>518</v>
      </c>
      <c r="C86" s="601" t="s">
        <v>249</v>
      </c>
      <c r="D86" s="265" t="s">
        <v>171</v>
      </c>
      <c r="E86" s="602">
        <v>115.25</v>
      </c>
      <c r="F86" s="592"/>
      <c r="G86" s="252"/>
      <c r="H86" s="252"/>
      <c r="I86" s="252"/>
      <c r="J86" s="252"/>
      <c r="K86" s="252">
        <f t="shared" si="128"/>
        <v>0</v>
      </c>
      <c r="L86" s="252">
        <f t="shared" si="129"/>
        <v>0</v>
      </c>
      <c r="M86" s="252">
        <f t="shared" si="130"/>
        <v>0</v>
      </c>
      <c r="N86" s="252">
        <f t="shared" si="126"/>
        <v>0</v>
      </c>
      <c r="O86" s="252">
        <f t="shared" si="127"/>
        <v>0</v>
      </c>
      <c r="P86" s="252">
        <f t="shared" si="131"/>
        <v>0</v>
      </c>
      <c r="Q86" s="10"/>
    </row>
    <row r="87" spans="1:17" ht="28.8">
      <c r="A87" s="274" t="s">
        <v>1016</v>
      </c>
      <c r="B87" s="596" t="s">
        <v>543</v>
      </c>
      <c r="C87" s="601" t="s">
        <v>534</v>
      </c>
      <c r="D87" s="265" t="s">
        <v>254</v>
      </c>
      <c r="E87" s="602">
        <v>1401</v>
      </c>
      <c r="F87" s="251"/>
      <c r="G87" s="252"/>
      <c r="H87" s="588"/>
      <c r="I87" s="588"/>
      <c r="J87" s="588"/>
      <c r="K87" s="588">
        <f t="shared" si="128"/>
        <v>0</v>
      </c>
      <c r="L87" s="588">
        <f t="shared" si="129"/>
        <v>0</v>
      </c>
      <c r="M87" s="588">
        <f t="shared" si="130"/>
        <v>0</v>
      </c>
      <c r="N87" s="588">
        <f t="shared" si="126"/>
        <v>0</v>
      </c>
      <c r="O87" s="588">
        <f t="shared" si="127"/>
        <v>0</v>
      </c>
      <c r="P87" s="588">
        <f t="shared" si="131"/>
        <v>0</v>
      </c>
      <c r="Q87" s="10"/>
    </row>
    <row r="88" spans="1:17" ht="28.8">
      <c r="A88" s="274" t="s">
        <v>1017</v>
      </c>
      <c r="B88" s="596" t="s">
        <v>545</v>
      </c>
      <c r="C88" s="278" t="s">
        <v>692</v>
      </c>
      <c r="D88" s="598" t="s">
        <v>178</v>
      </c>
      <c r="E88" s="268">
        <v>17.5</v>
      </c>
      <c r="F88" s="268"/>
      <c r="G88" s="252"/>
      <c r="H88" s="252"/>
      <c r="I88" s="252"/>
      <c r="J88" s="592"/>
      <c r="K88" s="252">
        <f t="shared" si="128"/>
        <v>0</v>
      </c>
      <c r="L88" s="252">
        <f t="shared" si="129"/>
        <v>0</v>
      </c>
      <c r="M88" s="252">
        <f t="shared" si="130"/>
        <v>0</v>
      </c>
      <c r="N88" s="252">
        <f t="shared" si="126"/>
        <v>0</v>
      </c>
      <c r="O88" s="252">
        <f t="shared" si="127"/>
        <v>0</v>
      </c>
      <c r="P88" s="252">
        <f t="shared" si="131"/>
        <v>0</v>
      </c>
      <c r="Q88" s="10"/>
    </row>
    <row r="89" spans="1:17">
      <c r="A89" s="274" t="s">
        <v>1018</v>
      </c>
      <c r="B89" s="279" t="s">
        <v>570</v>
      </c>
      <c r="C89" s="155" t="s">
        <v>1019</v>
      </c>
      <c r="D89" s="368" t="s">
        <v>171</v>
      </c>
      <c r="E89" s="602">
        <v>90</v>
      </c>
      <c r="F89" s="251"/>
      <c r="G89" s="252"/>
      <c r="H89" s="142"/>
      <c r="I89" s="142"/>
      <c r="J89" s="142"/>
      <c r="K89" s="142">
        <f t="shared" si="128"/>
        <v>0</v>
      </c>
      <c r="L89" s="142">
        <f t="shared" si="129"/>
        <v>0</v>
      </c>
      <c r="M89" s="142">
        <f t="shared" si="130"/>
        <v>0</v>
      </c>
      <c r="N89" s="142">
        <f t="shared" si="126"/>
        <v>0</v>
      </c>
      <c r="O89" s="142">
        <f t="shared" si="127"/>
        <v>0</v>
      </c>
      <c r="P89" s="142">
        <f t="shared" si="131"/>
        <v>0</v>
      </c>
      <c r="Q89" s="10"/>
    </row>
    <row r="90" spans="1:17">
      <c r="A90" s="274" t="s">
        <v>1020</v>
      </c>
      <c r="B90" s="607" t="s">
        <v>103</v>
      </c>
      <c r="C90" s="600" t="s">
        <v>1021</v>
      </c>
      <c r="D90" s="598" t="s">
        <v>178</v>
      </c>
      <c r="E90" s="280">
        <v>46.69</v>
      </c>
      <c r="F90" s="592"/>
      <c r="G90" s="252"/>
      <c r="H90" s="252"/>
      <c r="I90" s="252"/>
      <c r="J90" s="252"/>
      <c r="K90" s="252">
        <f t="shared" si="128"/>
        <v>0</v>
      </c>
      <c r="L90" s="252">
        <f t="shared" si="129"/>
        <v>0</v>
      </c>
      <c r="M90" s="252">
        <f t="shared" si="130"/>
        <v>0</v>
      </c>
      <c r="N90" s="252">
        <f t="shared" si="126"/>
        <v>0</v>
      </c>
      <c r="O90" s="252">
        <f t="shared" si="127"/>
        <v>0</v>
      </c>
      <c r="P90" s="252">
        <f t="shared" si="131"/>
        <v>0</v>
      </c>
      <c r="Q90" s="10"/>
    </row>
    <row r="91" spans="1:17" ht="28.8">
      <c r="A91" s="274" t="s">
        <v>1022</v>
      </c>
      <c r="B91" s="608"/>
      <c r="C91" s="281" t="s">
        <v>1023</v>
      </c>
      <c r="D91" s="282"/>
      <c r="E91" s="283"/>
      <c r="F91" s="284"/>
      <c r="G91" s="284"/>
      <c r="H91" s="284"/>
      <c r="I91" s="284"/>
      <c r="J91" s="284"/>
      <c r="K91" s="284"/>
      <c r="L91" s="284"/>
      <c r="M91" s="284"/>
      <c r="N91" s="284"/>
      <c r="O91" s="284"/>
      <c r="P91" s="284"/>
      <c r="Q91" s="10"/>
    </row>
    <row r="92" spans="1:17" ht="28.8">
      <c r="A92" s="274" t="s">
        <v>1024</v>
      </c>
      <c r="B92" s="609" t="s">
        <v>891</v>
      </c>
      <c r="C92" s="601" t="s">
        <v>1025</v>
      </c>
      <c r="D92" s="285" t="s">
        <v>1026</v>
      </c>
      <c r="E92" s="259">
        <v>7</v>
      </c>
      <c r="F92" s="286"/>
      <c r="G92" s="287"/>
      <c r="H92" s="287"/>
      <c r="I92" s="288"/>
      <c r="J92" s="288"/>
      <c r="K92" s="288">
        <f>SUM(H92:J92)</f>
        <v>0</v>
      </c>
      <c r="L92" s="288">
        <f>ROUND(E92*F92,2)</f>
        <v>0</v>
      </c>
      <c r="M92" s="288">
        <f>ROUND(E92*H92,2)</f>
        <v>0</v>
      </c>
      <c r="N92" s="288">
        <f>ROUND(E92*I92,2)</f>
        <v>0</v>
      </c>
      <c r="O92" s="288">
        <f>ROUND(E92*J92,2)</f>
        <v>0</v>
      </c>
      <c r="P92" s="288">
        <f>SUM(M92:O92)</f>
        <v>0</v>
      </c>
      <c r="Q92" s="10"/>
    </row>
    <row r="93" spans="1:17" ht="16.2">
      <c r="A93" s="274" t="s">
        <v>1027</v>
      </c>
      <c r="B93" s="609" t="s">
        <v>891</v>
      </c>
      <c r="C93" s="601" t="s">
        <v>1028</v>
      </c>
      <c r="D93" s="285" t="s">
        <v>1026</v>
      </c>
      <c r="E93" s="259">
        <v>7</v>
      </c>
      <c r="F93" s="288"/>
      <c r="G93" s="287"/>
      <c r="H93" s="592"/>
      <c r="I93" s="288"/>
      <c r="J93" s="288"/>
      <c r="K93" s="592">
        <f>SUM(H93:J93)</f>
        <v>0</v>
      </c>
      <c r="L93" s="592">
        <f>ROUND(E93*F93,0)</f>
        <v>0</v>
      </c>
      <c r="M93" s="592">
        <f>ROUND(E93*H93,2)</f>
        <v>0</v>
      </c>
      <c r="N93" s="592">
        <f>ROUND(I93*E93,2)</f>
        <v>0</v>
      </c>
      <c r="O93" s="592">
        <f>ROUND(J93*E93,2)</f>
        <v>0</v>
      </c>
      <c r="P93" s="592">
        <f>SUM(M93:O93)</f>
        <v>0</v>
      </c>
      <c r="Q93" s="10"/>
    </row>
    <row r="94" spans="1:17" ht="16.2">
      <c r="A94" s="274" t="s">
        <v>1029</v>
      </c>
      <c r="B94" s="609" t="s">
        <v>891</v>
      </c>
      <c r="C94" s="601" t="s">
        <v>1030</v>
      </c>
      <c r="D94" s="285" t="s">
        <v>1026</v>
      </c>
      <c r="E94" s="259">
        <v>7</v>
      </c>
      <c r="F94" s="592"/>
      <c r="G94" s="287"/>
      <c r="H94" s="592"/>
      <c r="I94" s="592"/>
      <c r="J94" s="592"/>
      <c r="K94" s="592">
        <f>SUM(H94:J94)</f>
        <v>0</v>
      </c>
      <c r="L94" s="592">
        <f>ROUND(E94*F94,0)</f>
        <v>0</v>
      </c>
      <c r="M94" s="592">
        <f>ROUND(E94*H94,2)</f>
        <v>0</v>
      </c>
      <c r="N94" s="592">
        <f>ROUND(I94*E94,2)</f>
        <v>0</v>
      </c>
      <c r="O94" s="592">
        <f>ROUND(J94*E94,2)</f>
        <v>0</v>
      </c>
      <c r="P94" s="592">
        <f>SUM(M94:O94)</f>
        <v>0</v>
      </c>
      <c r="Q94" s="10"/>
    </row>
    <row r="95" spans="1:17" ht="16.2">
      <c r="A95" s="274" t="s">
        <v>1031</v>
      </c>
      <c r="B95" s="610" t="s">
        <v>891</v>
      </c>
      <c r="C95" s="601" t="s">
        <v>1032</v>
      </c>
      <c r="D95" s="285" t="s">
        <v>1026</v>
      </c>
      <c r="E95" s="259">
        <v>7</v>
      </c>
      <c r="F95" s="592"/>
      <c r="G95" s="287"/>
      <c r="H95" s="592"/>
      <c r="I95" s="592"/>
      <c r="J95" s="592"/>
      <c r="K95" s="592">
        <f>SUM(H95:J95)</f>
        <v>0</v>
      </c>
      <c r="L95" s="592">
        <f>ROUND(E95*F95,0)</f>
        <v>0</v>
      </c>
      <c r="M95" s="592">
        <f>ROUND(E95*H95,2)</f>
        <v>0</v>
      </c>
      <c r="N95" s="592">
        <f>ROUND(I95*E95,2)</f>
        <v>0</v>
      </c>
      <c r="O95" s="592">
        <f>ROUND(J95*E95,2)</f>
        <v>0</v>
      </c>
      <c r="P95" s="592">
        <f>SUM(M95:O95)</f>
        <v>0</v>
      </c>
      <c r="Q95" s="10"/>
    </row>
    <row r="96" spans="1:17">
      <c r="A96" s="605" t="s">
        <v>1033</v>
      </c>
      <c r="B96" s="611"/>
      <c r="C96" s="270" t="s">
        <v>1034</v>
      </c>
      <c r="D96" s="612"/>
      <c r="E96" s="606"/>
      <c r="F96" s="251"/>
      <c r="G96" s="134"/>
      <c r="H96" s="272"/>
      <c r="I96" s="273"/>
      <c r="J96" s="273"/>
      <c r="K96" s="588"/>
      <c r="L96" s="142"/>
      <c r="M96" s="142"/>
      <c r="N96" s="142"/>
      <c r="O96" s="142"/>
      <c r="P96" s="142"/>
      <c r="Q96" s="10"/>
    </row>
    <row r="97" spans="1:17" ht="28.8">
      <c r="A97" s="274" t="s">
        <v>1035</v>
      </c>
      <c r="B97" s="275" t="s">
        <v>103</v>
      </c>
      <c r="C97" s="613" t="s">
        <v>1036</v>
      </c>
      <c r="D97" s="598" t="s">
        <v>178</v>
      </c>
      <c r="E97" s="251">
        <v>7.44</v>
      </c>
      <c r="F97" s="251"/>
      <c r="G97" s="252"/>
      <c r="H97" s="588"/>
      <c r="I97" s="277"/>
      <c r="J97" s="251"/>
      <c r="K97" s="268">
        <f>SUM(H97:J97)</f>
        <v>0</v>
      </c>
      <c r="L97" s="251">
        <f>ROUND(E97*F97,0)</f>
        <v>0</v>
      </c>
      <c r="M97" s="251">
        <f>ROUND(E97*H97,2)</f>
        <v>0</v>
      </c>
      <c r="N97" s="251">
        <f t="shared" ref="N97:N105" si="132">ROUND(I97*E97,2)</f>
        <v>0</v>
      </c>
      <c r="O97" s="251">
        <f t="shared" ref="O97:O105" si="133">ROUND(J97*E97,2)</f>
        <v>0</v>
      </c>
      <c r="P97" s="251">
        <f>SUM(M97:O97)</f>
        <v>0</v>
      </c>
    </row>
    <row r="98" spans="1:17">
      <c r="A98" s="274" t="s">
        <v>1037</v>
      </c>
      <c r="B98" s="596" t="s">
        <v>552</v>
      </c>
      <c r="C98" s="597" t="s">
        <v>553</v>
      </c>
      <c r="D98" s="598" t="s">
        <v>178</v>
      </c>
      <c r="E98" s="599">
        <v>95.76</v>
      </c>
      <c r="F98" s="592"/>
      <c r="G98" s="252"/>
      <c r="H98" s="588"/>
      <c r="I98" s="142"/>
      <c r="J98" s="142"/>
      <c r="K98" s="142">
        <f t="shared" ref="K98:K105" si="134">ROUND(J98+I98+H98,2)</f>
        <v>0</v>
      </c>
      <c r="L98" s="142">
        <f t="shared" ref="L98:L105" si="135">ROUND(F98*E98,2)</f>
        <v>0</v>
      </c>
      <c r="M98" s="142">
        <f t="shared" ref="M98:M105" si="136">ROUND(H98*E98,2)</f>
        <v>0</v>
      </c>
      <c r="N98" s="142">
        <f t="shared" si="132"/>
        <v>0</v>
      </c>
      <c r="O98" s="142">
        <f t="shared" si="133"/>
        <v>0</v>
      </c>
      <c r="P98" s="142">
        <f t="shared" ref="P98:P105" si="137">ROUND(O98+N98+M98,2)</f>
        <v>0</v>
      </c>
      <c r="Q98" s="10"/>
    </row>
    <row r="99" spans="1:17">
      <c r="A99" s="274" t="s">
        <v>1038</v>
      </c>
      <c r="B99" s="596" t="s">
        <v>555</v>
      </c>
      <c r="C99" s="597" t="s">
        <v>556</v>
      </c>
      <c r="D99" s="598" t="s">
        <v>178</v>
      </c>
      <c r="E99" s="599">
        <v>15</v>
      </c>
      <c r="F99" s="592"/>
      <c r="G99" s="252"/>
      <c r="H99" s="588"/>
      <c r="I99" s="142"/>
      <c r="J99" s="142"/>
      <c r="K99" s="142">
        <f t="shared" si="134"/>
        <v>0</v>
      </c>
      <c r="L99" s="142">
        <f t="shared" si="135"/>
        <v>0</v>
      </c>
      <c r="M99" s="142">
        <f t="shared" si="136"/>
        <v>0</v>
      </c>
      <c r="N99" s="142">
        <f t="shared" si="132"/>
        <v>0</v>
      </c>
      <c r="O99" s="142">
        <f t="shared" si="133"/>
        <v>0</v>
      </c>
      <c r="P99" s="142">
        <f t="shared" si="137"/>
        <v>0</v>
      </c>
      <c r="Q99" s="10"/>
    </row>
    <row r="100" spans="1:17" ht="28.8">
      <c r="A100" s="274" t="s">
        <v>1039</v>
      </c>
      <c r="B100" s="596" t="s">
        <v>552</v>
      </c>
      <c r="C100" s="601" t="s">
        <v>558</v>
      </c>
      <c r="D100" s="598" t="s">
        <v>178</v>
      </c>
      <c r="E100" s="599">
        <v>172.56</v>
      </c>
      <c r="F100" s="592"/>
      <c r="G100" s="252"/>
      <c r="H100" s="588"/>
      <c r="I100" s="142"/>
      <c r="J100" s="142"/>
      <c r="K100" s="142">
        <f t="shared" si="134"/>
        <v>0</v>
      </c>
      <c r="L100" s="142">
        <f t="shared" si="135"/>
        <v>0</v>
      </c>
      <c r="M100" s="142">
        <f t="shared" si="136"/>
        <v>0</v>
      </c>
      <c r="N100" s="142">
        <f t="shared" si="132"/>
        <v>0</v>
      </c>
      <c r="O100" s="142">
        <f t="shared" si="133"/>
        <v>0</v>
      </c>
      <c r="P100" s="142">
        <f t="shared" si="137"/>
        <v>0</v>
      </c>
      <c r="Q100" s="10"/>
    </row>
    <row r="101" spans="1:17" ht="28.8">
      <c r="A101" s="274" t="s">
        <v>1040</v>
      </c>
      <c r="B101" s="596" t="s">
        <v>103</v>
      </c>
      <c r="C101" s="601" t="s">
        <v>562</v>
      </c>
      <c r="D101" s="598" t="s">
        <v>178</v>
      </c>
      <c r="E101" s="599">
        <v>5.4</v>
      </c>
      <c r="F101" s="592"/>
      <c r="G101" s="252"/>
      <c r="H101" s="588"/>
      <c r="I101" s="142"/>
      <c r="J101" s="142"/>
      <c r="K101" s="142">
        <f t="shared" si="134"/>
        <v>0</v>
      </c>
      <c r="L101" s="142">
        <f t="shared" si="135"/>
        <v>0</v>
      </c>
      <c r="M101" s="142">
        <f t="shared" si="136"/>
        <v>0</v>
      </c>
      <c r="N101" s="142">
        <f t="shared" si="132"/>
        <v>0</v>
      </c>
      <c r="O101" s="142">
        <f t="shared" si="133"/>
        <v>0</v>
      </c>
      <c r="P101" s="142">
        <f t="shared" si="137"/>
        <v>0</v>
      </c>
      <c r="Q101" s="10"/>
    </row>
    <row r="102" spans="1:17" ht="28.8">
      <c r="A102" s="274" t="s">
        <v>1041</v>
      </c>
      <c r="B102" s="596" t="s">
        <v>518</v>
      </c>
      <c r="C102" s="601" t="s">
        <v>249</v>
      </c>
      <c r="D102" s="265" t="s">
        <v>171</v>
      </c>
      <c r="E102" s="602">
        <v>123.84</v>
      </c>
      <c r="F102" s="592"/>
      <c r="G102" s="252"/>
      <c r="H102" s="252"/>
      <c r="I102" s="252"/>
      <c r="J102" s="252"/>
      <c r="K102" s="252">
        <f t="shared" si="134"/>
        <v>0</v>
      </c>
      <c r="L102" s="252">
        <f t="shared" si="135"/>
        <v>0</v>
      </c>
      <c r="M102" s="252">
        <f t="shared" si="136"/>
        <v>0</v>
      </c>
      <c r="N102" s="252">
        <f t="shared" si="132"/>
        <v>0</v>
      </c>
      <c r="O102" s="252">
        <f t="shared" si="133"/>
        <v>0</v>
      </c>
      <c r="P102" s="252">
        <f t="shared" si="137"/>
        <v>0</v>
      </c>
      <c r="Q102" s="10"/>
    </row>
    <row r="103" spans="1:17" ht="28.8">
      <c r="A103" s="274" t="s">
        <v>1042</v>
      </c>
      <c r="B103" s="596" t="s">
        <v>543</v>
      </c>
      <c r="C103" s="601" t="s">
        <v>534</v>
      </c>
      <c r="D103" s="265" t="s">
        <v>254</v>
      </c>
      <c r="E103" s="602">
        <v>803.04</v>
      </c>
      <c r="F103" s="251"/>
      <c r="G103" s="252"/>
      <c r="H103" s="588"/>
      <c r="I103" s="588"/>
      <c r="J103" s="588"/>
      <c r="K103" s="588">
        <f t="shared" si="134"/>
        <v>0</v>
      </c>
      <c r="L103" s="588">
        <f t="shared" si="135"/>
        <v>0</v>
      </c>
      <c r="M103" s="588">
        <f t="shared" si="136"/>
        <v>0</v>
      </c>
      <c r="N103" s="588">
        <f t="shared" si="132"/>
        <v>0</v>
      </c>
      <c r="O103" s="588">
        <f t="shared" si="133"/>
        <v>0</v>
      </c>
      <c r="P103" s="588">
        <f t="shared" si="137"/>
        <v>0</v>
      </c>
      <c r="Q103" s="10"/>
    </row>
    <row r="104" spans="1:17" ht="28.8">
      <c r="A104" s="274" t="s">
        <v>1043</v>
      </c>
      <c r="B104" s="596" t="s">
        <v>545</v>
      </c>
      <c r="C104" s="600" t="s">
        <v>1044</v>
      </c>
      <c r="D104" s="614" t="s">
        <v>178</v>
      </c>
      <c r="E104" s="268">
        <v>15.9</v>
      </c>
      <c r="F104" s="268"/>
      <c r="G104" s="252"/>
      <c r="H104" s="252"/>
      <c r="I104" s="252"/>
      <c r="J104" s="592"/>
      <c r="K104" s="252">
        <f t="shared" si="134"/>
        <v>0</v>
      </c>
      <c r="L104" s="252">
        <f t="shared" si="135"/>
        <v>0</v>
      </c>
      <c r="M104" s="252">
        <f t="shared" si="136"/>
        <v>0</v>
      </c>
      <c r="N104" s="252">
        <f t="shared" si="132"/>
        <v>0</v>
      </c>
      <c r="O104" s="252">
        <f t="shared" si="133"/>
        <v>0</v>
      </c>
      <c r="P104" s="252">
        <f t="shared" si="137"/>
        <v>0</v>
      </c>
      <c r="Q104" s="10"/>
    </row>
    <row r="105" spans="1:17">
      <c r="A105" s="274" t="s">
        <v>1045</v>
      </c>
      <c r="B105" s="596" t="s">
        <v>103</v>
      </c>
      <c r="C105" s="600" t="s">
        <v>1021</v>
      </c>
      <c r="D105" s="614" t="s">
        <v>178</v>
      </c>
      <c r="E105" s="599">
        <v>110.76</v>
      </c>
      <c r="F105" s="592"/>
      <c r="G105" s="134"/>
      <c r="H105" s="588"/>
      <c r="I105" s="142"/>
      <c r="J105" s="142"/>
      <c r="K105" s="142">
        <f t="shared" si="134"/>
        <v>0</v>
      </c>
      <c r="L105" s="142">
        <f t="shared" si="135"/>
        <v>0</v>
      </c>
      <c r="M105" s="142">
        <f t="shared" si="136"/>
        <v>0</v>
      </c>
      <c r="N105" s="142">
        <f t="shared" si="132"/>
        <v>0</v>
      </c>
      <c r="O105" s="142">
        <f t="shared" si="133"/>
        <v>0</v>
      </c>
      <c r="P105" s="142">
        <f t="shared" si="137"/>
        <v>0</v>
      </c>
      <c r="Q105" s="10"/>
    </row>
    <row r="106" spans="1:17" ht="28.8">
      <c r="A106" s="274" t="s">
        <v>1046</v>
      </c>
      <c r="B106" s="608"/>
      <c r="C106" s="281" t="s">
        <v>1023</v>
      </c>
      <c r="D106" s="282"/>
      <c r="E106" s="283"/>
      <c r="F106" s="284"/>
      <c r="G106" s="284"/>
      <c r="H106" s="284"/>
      <c r="I106" s="284"/>
      <c r="J106" s="284"/>
      <c r="K106" s="284"/>
      <c r="L106" s="284"/>
      <c r="M106" s="284"/>
      <c r="N106" s="284"/>
      <c r="O106" s="284"/>
      <c r="P106" s="284"/>
      <c r="Q106" s="10"/>
    </row>
    <row r="107" spans="1:17" ht="28.8">
      <c r="A107" s="274" t="s">
        <v>1047</v>
      </c>
      <c r="B107" s="610" t="s">
        <v>891</v>
      </c>
      <c r="C107" s="357" t="s">
        <v>1025</v>
      </c>
      <c r="D107" s="285" t="s">
        <v>1026</v>
      </c>
      <c r="E107" s="259">
        <v>6</v>
      </c>
      <c r="F107" s="286"/>
      <c r="G107" s="287"/>
      <c r="H107" s="287"/>
      <c r="I107" s="288"/>
      <c r="J107" s="288"/>
      <c r="K107" s="288">
        <f>SUM(H107:J107)</f>
        <v>0</v>
      </c>
      <c r="L107" s="288">
        <f>ROUND(E107*F107,2)</f>
        <v>0</v>
      </c>
      <c r="M107" s="288">
        <f>ROUND(E107*H107,2)</f>
        <v>0</v>
      </c>
      <c r="N107" s="288">
        <f>ROUND(E107*I107,2)</f>
        <v>0</v>
      </c>
      <c r="O107" s="288">
        <f>ROUND(E107*J107,2)</f>
        <v>0</v>
      </c>
      <c r="P107" s="288">
        <f>SUM(M107:O107)</f>
        <v>0</v>
      </c>
      <c r="Q107" s="10"/>
    </row>
    <row r="108" spans="1:17" ht="16.2">
      <c r="A108" s="274" t="s">
        <v>1048</v>
      </c>
      <c r="B108" s="615" t="s">
        <v>891</v>
      </c>
      <c r="C108" s="601" t="s">
        <v>1028</v>
      </c>
      <c r="D108" s="285" t="s">
        <v>1026</v>
      </c>
      <c r="E108" s="259">
        <v>6</v>
      </c>
      <c r="F108" s="288"/>
      <c r="G108" s="287"/>
      <c r="H108" s="592"/>
      <c r="I108" s="288"/>
      <c r="J108" s="288"/>
      <c r="K108" s="592">
        <f>SUM(H108:J108)</f>
        <v>0</v>
      </c>
      <c r="L108" s="592">
        <f>ROUND(E108*F108,0)</f>
        <v>0</v>
      </c>
      <c r="M108" s="592">
        <f>ROUND(E108*H108,2)</f>
        <v>0</v>
      </c>
      <c r="N108" s="592">
        <f>ROUND(I108*E108,2)</f>
        <v>0</v>
      </c>
      <c r="O108" s="592">
        <f>ROUND(J108*E108,2)</f>
        <v>0</v>
      </c>
      <c r="P108" s="592">
        <f>SUM(M108:O108)</f>
        <v>0</v>
      </c>
      <c r="Q108" s="10"/>
    </row>
    <row r="109" spans="1:17" ht="16.2">
      <c r="A109" s="274" t="s">
        <v>1049</v>
      </c>
      <c r="B109" s="615" t="s">
        <v>891</v>
      </c>
      <c r="C109" s="601" t="s">
        <v>1030</v>
      </c>
      <c r="D109" s="285" t="s">
        <v>1026</v>
      </c>
      <c r="E109" s="259">
        <v>6</v>
      </c>
      <c r="F109" s="592"/>
      <c r="G109" s="287"/>
      <c r="H109" s="592"/>
      <c r="I109" s="592"/>
      <c r="J109" s="592"/>
      <c r="K109" s="592">
        <f>SUM(H109:J109)</f>
        <v>0</v>
      </c>
      <c r="L109" s="592">
        <f>ROUND(E109*F109,0)</f>
        <v>0</v>
      </c>
      <c r="M109" s="592">
        <f>ROUND(E109*H109,2)</f>
        <v>0</v>
      </c>
      <c r="N109" s="592">
        <f>ROUND(I109*E109,2)</f>
        <v>0</v>
      </c>
      <c r="O109" s="592">
        <f>ROUND(J109*E109,2)</f>
        <v>0</v>
      </c>
      <c r="P109" s="592">
        <f>SUM(M109:O109)</f>
        <v>0</v>
      </c>
      <c r="Q109" s="10"/>
    </row>
    <row r="110" spans="1:17" ht="16.2">
      <c r="A110" s="274" t="s">
        <v>1050</v>
      </c>
      <c r="B110" s="615" t="s">
        <v>891</v>
      </c>
      <c r="C110" s="601" t="s">
        <v>1032</v>
      </c>
      <c r="D110" s="285" t="s">
        <v>1026</v>
      </c>
      <c r="E110" s="259">
        <v>6</v>
      </c>
      <c r="F110" s="592"/>
      <c r="G110" s="287"/>
      <c r="H110" s="592"/>
      <c r="I110" s="592"/>
      <c r="J110" s="592"/>
      <c r="K110" s="592">
        <f>SUM(H110:J110)</f>
        <v>0</v>
      </c>
      <c r="L110" s="592">
        <f>ROUND(E110*F110,0)</f>
        <v>0</v>
      </c>
      <c r="M110" s="592">
        <f>ROUND(E110*H110,2)</f>
        <v>0</v>
      </c>
      <c r="N110" s="592">
        <f>ROUND(I110*E110,2)</f>
        <v>0</v>
      </c>
      <c r="O110" s="592">
        <f>ROUND(J110*E110,2)</f>
        <v>0</v>
      </c>
      <c r="P110" s="592">
        <f>SUM(M110:O110)</f>
        <v>0</v>
      </c>
      <c r="Q110" s="10"/>
    </row>
    <row r="111" spans="1:17">
      <c r="A111" s="250" t="s">
        <v>1033</v>
      </c>
      <c r="B111" s="615"/>
      <c r="C111" s="270" t="s">
        <v>1051</v>
      </c>
      <c r="D111" s="616"/>
      <c r="E111" s="617"/>
      <c r="F111" s="618"/>
      <c r="G111" s="619"/>
      <c r="H111" s="618"/>
      <c r="I111" s="618"/>
      <c r="J111" s="618"/>
      <c r="K111" s="620"/>
      <c r="L111" s="592"/>
      <c r="M111" s="592"/>
      <c r="N111" s="592"/>
      <c r="O111" s="592"/>
      <c r="P111" s="592"/>
      <c r="Q111" s="10"/>
    </row>
    <row r="112" spans="1:17" ht="28.8">
      <c r="A112" s="253" t="s">
        <v>1035</v>
      </c>
      <c r="B112" s="279" t="s">
        <v>393</v>
      </c>
      <c r="C112" s="621" t="s">
        <v>613</v>
      </c>
      <c r="D112" s="265" t="s">
        <v>109</v>
      </c>
      <c r="E112" s="602">
        <v>40</v>
      </c>
      <c r="F112" s="592"/>
      <c r="G112" s="252"/>
      <c r="H112" s="156"/>
      <c r="I112" s="156"/>
      <c r="J112" s="156"/>
      <c r="K112" s="142">
        <f t="shared" ref="K112" si="138">ROUND(J112+I112+H112,2)</f>
        <v>0</v>
      </c>
      <c r="L112" s="142">
        <f t="shared" ref="L112" si="139">ROUND(F112*E112,2)</f>
        <v>0</v>
      </c>
      <c r="M112" s="142">
        <f t="shared" ref="M112" si="140">ROUND(H112*E112,2)</f>
        <v>0</v>
      </c>
      <c r="N112" s="142">
        <f t="shared" ref="N112" si="141">ROUND(I112*E112,2)</f>
        <v>0</v>
      </c>
      <c r="O112" s="142">
        <f t="shared" ref="O112" si="142">ROUND(J112*E112,2)</f>
        <v>0</v>
      </c>
      <c r="P112" s="142">
        <f t="shared" ref="P112" si="143">ROUND(O112+N112+M112,2)</f>
        <v>0</v>
      </c>
      <c r="Q112" s="10"/>
    </row>
    <row r="113" spans="1:16" ht="12.75" customHeight="1">
      <c r="A113" s="284"/>
      <c r="B113" s="285"/>
      <c r="C113" s="747" t="s">
        <v>232</v>
      </c>
      <c r="D113" s="747"/>
      <c r="E113" s="747"/>
      <c r="F113" s="747"/>
      <c r="G113" s="747"/>
      <c r="H113" s="747"/>
      <c r="I113" s="747"/>
      <c r="J113" s="747"/>
      <c r="K113" s="747"/>
      <c r="L113" s="251">
        <f>SUM(L18:L112)</f>
        <v>0</v>
      </c>
      <c r="M113" s="622">
        <f>SUM(M18:M112)</f>
        <v>0</v>
      </c>
      <c r="N113" s="622">
        <f>SUM(N18:N112)</f>
        <v>0</v>
      </c>
      <c r="O113" s="622">
        <f>SUM(O18:O112)</f>
        <v>0</v>
      </c>
      <c r="P113" s="622">
        <f>SUM(P18:P112)</f>
        <v>0</v>
      </c>
    </row>
    <row r="115" spans="1:16">
      <c r="C115" s="79"/>
      <c r="D115" s="81"/>
      <c r="E115" s="81"/>
      <c r="F115" s="81"/>
      <c r="G115" s="81"/>
      <c r="H115" s="81"/>
      <c r="I115" s="81"/>
      <c r="J115" s="81"/>
      <c r="K115" s="81"/>
      <c r="L115" s="81"/>
      <c r="M115" s="81"/>
      <c r="N115" s="81"/>
      <c r="O115" s="81"/>
      <c r="P115" s="81"/>
    </row>
    <row r="116" spans="1:16">
      <c r="A116" s="47" t="str">
        <f>Nr.1!A86</f>
        <v>Sastādīja:</v>
      </c>
      <c r="B116" s="47">
        <f>Nr.1!B86</f>
        <v>0</v>
      </c>
      <c r="C116" s="160">
        <f>Nr.1!C86</f>
        <v>0</v>
      </c>
      <c r="D116" s="47">
        <f>Nr.1!D86</f>
        <v>0</v>
      </c>
      <c r="E116" s="47">
        <f>Nr.1!E86</f>
        <v>0</v>
      </c>
      <c r="F116" s="47">
        <f>Nr.1!F86</f>
        <v>0</v>
      </c>
      <c r="G116" s="47">
        <f>Nr.1!G86</f>
        <v>0</v>
      </c>
      <c r="H116" s="76"/>
      <c r="I116" s="76"/>
      <c r="J116" s="76"/>
      <c r="K116" s="76"/>
      <c r="L116" s="76"/>
      <c r="M116" s="76"/>
      <c r="N116" s="76"/>
      <c r="O116" s="76"/>
      <c r="P116" s="76"/>
    </row>
    <row r="117" spans="1:16">
      <c r="A117" s="47">
        <f>Nr.1!A87</f>
        <v>0</v>
      </c>
      <c r="B117" s="47">
        <f>Nr.1!B87</f>
        <v>0</v>
      </c>
      <c r="C117" s="717" t="str">
        <f>Nr.1!C87</f>
        <v>(paraksts un tā atšifrējums, datums)</v>
      </c>
      <c r="D117" s="717"/>
      <c r="E117" s="717"/>
      <c r="F117" s="717"/>
      <c r="G117" s="717"/>
      <c r="H117" s="76"/>
      <c r="I117" s="76"/>
      <c r="J117" s="76"/>
      <c r="K117" s="76"/>
      <c r="L117" s="76"/>
      <c r="M117" s="76"/>
      <c r="N117" s="76"/>
      <c r="O117" s="76"/>
      <c r="P117" s="76"/>
    </row>
    <row r="118" spans="1:16">
      <c r="A118" s="727" t="str">
        <f>Nr.1!A88</f>
        <v xml:space="preserve">Sertifikāta Nr.: </v>
      </c>
      <c r="B118" s="727"/>
      <c r="C118" s="47">
        <f>Nr.1!C88</f>
        <v>0</v>
      </c>
      <c r="D118" s="47">
        <f>Nr.1!D88</f>
        <v>0</v>
      </c>
      <c r="E118" s="47">
        <f>Nr.1!E88</f>
        <v>0</v>
      </c>
      <c r="F118" s="47">
        <f>Nr.1!F88</f>
        <v>0</v>
      </c>
      <c r="G118" s="47">
        <f>Nr.1!G88</f>
        <v>0</v>
      </c>
      <c r="H118" s="81"/>
      <c r="I118" s="81"/>
      <c r="J118" s="81"/>
      <c r="K118" s="81"/>
      <c r="L118" s="81"/>
      <c r="M118" s="81"/>
      <c r="N118" s="81"/>
      <c r="O118" s="81"/>
      <c r="P118" s="81"/>
    </row>
    <row r="119" spans="1:16">
      <c r="A119" s="47">
        <f>Nr.1!A89</f>
        <v>0</v>
      </c>
      <c r="B119" s="47">
        <f>Nr.1!B89</f>
        <v>0</v>
      </c>
      <c r="C119" s="76">
        <f>Nr.1!C89</f>
        <v>0</v>
      </c>
      <c r="D119" s="76">
        <f>Nr.1!D89</f>
        <v>0</v>
      </c>
      <c r="E119" s="76">
        <f>Nr.1!E89</f>
        <v>0</v>
      </c>
      <c r="F119" s="76">
        <f>Nr.1!F89</f>
        <v>0</v>
      </c>
      <c r="G119" s="76">
        <f>Nr.1!G89</f>
        <v>0</v>
      </c>
      <c r="H119" s="76"/>
      <c r="I119" s="76"/>
      <c r="J119" s="76"/>
      <c r="K119" s="76"/>
      <c r="L119" s="76"/>
      <c r="M119" s="76"/>
      <c r="N119" s="76"/>
      <c r="O119" s="76"/>
      <c r="P119" s="76"/>
    </row>
    <row r="120" spans="1:16">
      <c r="A120" s="47">
        <f>Nr.1!A90</f>
        <v>0</v>
      </c>
      <c r="B120" s="47">
        <f>Nr.1!B90</f>
        <v>0</v>
      </c>
      <c r="C120" s="82">
        <f>Nr.1!C90</f>
        <v>0</v>
      </c>
      <c r="D120" s="76">
        <f>Nr.1!D90</f>
        <v>0</v>
      </c>
      <c r="E120" s="76">
        <f>Nr.1!E90</f>
        <v>0</v>
      </c>
      <c r="F120" s="76">
        <f>Nr.1!F90</f>
        <v>0</v>
      </c>
      <c r="G120" s="76">
        <f>Nr.1!G90</f>
        <v>0</v>
      </c>
      <c r="H120" s="76"/>
      <c r="I120" s="76"/>
      <c r="J120" s="76"/>
      <c r="K120" s="76"/>
      <c r="L120" s="76"/>
      <c r="M120" s="76"/>
      <c r="N120" s="76"/>
      <c r="O120" s="76"/>
      <c r="P120" s="76"/>
    </row>
    <row r="121" spans="1:16">
      <c r="A121" s="47" t="str">
        <f>Nr.1!A91</f>
        <v>Pārbaudīja:</v>
      </c>
      <c r="B121" s="47">
        <f>Nr.1!B91</f>
        <v>0</v>
      </c>
      <c r="C121" s="160">
        <f>Nr.1!C91</f>
        <v>0</v>
      </c>
      <c r="D121" s="47">
        <f>Nr.1!D91</f>
        <v>0</v>
      </c>
      <c r="E121" s="47">
        <f>Nr.1!E91</f>
        <v>0</v>
      </c>
      <c r="F121" s="47">
        <f>Nr.1!F91</f>
        <v>0</v>
      </c>
      <c r="G121" s="47">
        <f>Nr.1!G91</f>
        <v>0</v>
      </c>
      <c r="H121" s="83"/>
      <c r="I121" s="83"/>
      <c r="J121" s="83"/>
      <c r="K121" s="83"/>
      <c r="L121" s="83"/>
      <c r="M121" s="83"/>
      <c r="N121" s="83"/>
      <c r="O121" s="64"/>
      <c r="P121" s="64"/>
    </row>
    <row r="122" spans="1:16">
      <c r="A122" s="47">
        <f>Nr.1!A92</f>
        <v>0</v>
      </c>
      <c r="B122" s="47">
        <f>Nr.1!B92</f>
        <v>0</v>
      </c>
      <c r="C122" s="717" t="str">
        <f>Nr.1!C92</f>
        <v>(paraksts un tā atšifrējums, datums)</v>
      </c>
      <c r="D122" s="717"/>
      <c r="E122" s="717"/>
      <c r="F122" s="717"/>
      <c r="G122" s="717"/>
      <c r="H122" s="73"/>
      <c r="I122" s="73"/>
      <c r="J122" s="73"/>
      <c r="K122" s="73"/>
      <c r="L122" s="73"/>
      <c r="M122" s="84"/>
      <c r="N122" s="84"/>
      <c r="O122" s="84"/>
      <c r="P122" s="84"/>
    </row>
    <row r="123" spans="1:16">
      <c r="A123" s="47">
        <f>Nr.1!A93</f>
        <v>0</v>
      </c>
      <c r="B123" s="47">
        <f>Nr.1!B93</f>
        <v>0</v>
      </c>
      <c r="C123" s="82">
        <f>Nr.1!C93</f>
        <v>0</v>
      </c>
      <c r="D123" s="76">
        <f>Nr.1!D93</f>
        <v>0</v>
      </c>
      <c r="E123" s="76">
        <f>Nr.1!E93</f>
        <v>0</v>
      </c>
      <c r="F123" s="76">
        <f>Nr.1!F93</f>
        <v>0</v>
      </c>
      <c r="G123" s="76">
        <f>Nr.1!G93</f>
        <v>0</v>
      </c>
      <c r="H123" s="73"/>
      <c r="P123" s="73"/>
    </row>
    <row r="124" spans="1:16">
      <c r="C124" s="718"/>
      <c r="D124" s="718"/>
      <c r="E124" s="79"/>
      <c r="F124" s="79"/>
      <c r="G124" s="79"/>
      <c r="H124" s="85"/>
      <c r="I124" s="86"/>
      <c r="J124" s="86"/>
      <c r="K124" s="86"/>
      <c r="L124" s="86"/>
      <c r="M124" s="73"/>
      <c r="N124" s="73"/>
      <c r="O124" s="73"/>
      <c r="P124" s="73"/>
    </row>
    <row r="125" spans="1:16">
      <c r="C125" s="75"/>
      <c r="P125" s="66"/>
    </row>
    <row r="126" spans="1:16">
      <c r="C126" s="75"/>
    </row>
    <row r="127" spans="1:16">
      <c r="C127" s="75"/>
      <c r="P127" s="66"/>
    </row>
  </sheetData>
  <mergeCells count="27">
    <mergeCell ref="C124:D124"/>
    <mergeCell ref="B15:B16"/>
    <mergeCell ref="C15:C16"/>
    <mergeCell ref="D15:D16"/>
    <mergeCell ref="E15:E16"/>
    <mergeCell ref="A118:B118"/>
    <mergeCell ref="C113:K113"/>
    <mergeCell ref="C117:G117"/>
    <mergeCell ref="C122:G122"/>
    <mergeCell ref="F15:K15"/>
    <mergeCell ref="A2:P2"/>
    <mergeCell ref="A3:P3"/>
    <mergeCell ref="A4:P4"/>
    <mergeCell ref="A5:P5"/>
    <mergeCell ref="A6:B6"/>
    <mergeCell ref="C6:N6"/>
    <mergeCell ref="N11:O11"/>
    <mergeCell ref="F13:O13"/>
    <mergeCell ref="A15:A16"/>
    <mergeCell ref="A7:B7"/>
    <mergeCell ref="A8:B8"/>
    <mergeCell ref="C8:H8"/>
    <mergeCell ref="A9:B9"/>
    <mergeCell ref="A10:B10"/>
    <mergeCell ref="C7:N7"/>
    <mergeCell ref="A12:H12"/>
    <mergeCell ref="L15:P15"/>
  </mergeCells>
  <phoneticPr fontId="16" type="noConversion"/>
  <conditionalFormatting sqref="C78">
    <cfRule type="cellIs" dxfId="23" priority="1" stopIfTrue="1" operator="equal">
      <formula>0</formula>
    </cfRule>
  </conditionalFormatting>
  <conditionalFormatting sqref="C92:C95 C107:C110">
    <cfRule type="cellIs" dxfId="22" priority="3" stopIfTrue="1" operator="equal">
      <formula>0</formula>
    </cfRule>
  </conditionalFormatting>
  <printOptions horizontalCentered="1"/>
  <pageMargins left="0.31496062992125984" right="0.19685039370078741" top="0.35433070866141736" bottom="0.51181102362204722" header="0.15748031496062992" footer="0.31496062992125984"/>
  <pageSetup paperSize="9" scale="75" orientation="landscape" r:id="rId1"/>
  <ignoredErrors>
    <ignoredError sqref="A19:A112" twoDigitTextYear="1"/>
  </ignoredError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theme="0"/>
  </sheetPr>
  <dimension ref="A1:Q59"/>
  <sheetViews>
    <sheetView showZeros="0" topLeftCell="A55" zoomScale="85" zoomScaleNormal="85" workbookViewId="0">
      <selection activeCell="J56" sqref="J56"/>
    </sheetView>
  </sheetViews>
  <sheetFormatPr defaultColWidth="9.21875" defaultRowHeight="13.2"/>
  <cols>
    <col min="1" max="1" width="8.21875" style="2" bestFit="1" customWidth="1"/>
    <col min="2" max="2" width="11.21875" style="2" customWidth="1"/>
    <col min="3" max="3" width="47.77734375" style="2" customWidth="1"/>
    <col min="4" max="4" width="6.5546875" style="2" bestFit="1" customWidth="1"/>
    <col min="5" max="5" width="8.5546875" style="2" bestFit="1" customWidth="1"/>
    <col min="6" max="6" width="6.77734375" style="2" bestFit="1" customWidth="1"/>
    <col min="7" max="7" width="6.5546875" style="2" bestFit="1" customWidth="1"/>
    <col min="8" max="8" width="7.77734375" style="2" bestFit="1" customWidth="1"/>
    <col min="9" max="9" width="8.77734375" style="26" bestFit="1" customWidth="1"/>
    <col min="10" max="10" width="7.77734375" style="2" customWidth="1"/>
    <col min="11" max="11" width="8.21875" style="2" customWidth="1"/>
    <col min="12" max="12" width="8.77734375" style="2" bestFit="1" customWidth="1"/>
    <col min="13" max="14" width="9.77734375" style="2" bestFit="1" customWidth="1"/>
    <col min="15" max="15" width="8.77734375" style="2" bestFit="1" customWidth="1"/>
    <col min="16" max="16" width="10.77734375" style="2" bestFit="1" customWidth="1"/>
    <col min="17" max="17" width="11.77734375" style="2" customWidth="1"/>
    <col min="18" max="16384" width="9.21875" style="2"/>
  </cols>
  <sheetData>
    <row r="1" spans="1:17" s="7" customFormat="1">
      <c r="B1" s="6"/>
      <c r="C1" s="13"/>
      <c r="I1" s="25"/>
    </row>
    <row r="2" spans="1:17" ht="14.4">
      <c r="A2" s="695" t="s">
        <v>1052</v>
      </c>
      <c r="B2" s="695"/>
      <c r="C2" s="695"/>
      <c r="D2" s="695"/>
      <c r="E2" s="695"/>
      <c r="F2" s="695"/>
      <c r="G2" s="695"/>
      <c r="H2" s="695"/>
      <c r="I2" s="695"/>
      <c r="J2" s="695"/>
      <c r="K2" s="695"/>
      <c r="L2" s="695"/>
      <c r="M2" s="695"/>
      <c r="N2" s="695"/>
      <c r="O2" s="695"/>
      <c r="P2" s="695"/>
      <c r="Q2" s="1"/>
    </row>
    <row r="3" spans="1:17" ht="14.4">
      <c r="A3" s="730" t="s">
        <v>27</v>
      </c>
      <c r="B3" s="730"/>
      <c r="C3" s="730"/>
      <c r="D3" s="730"/>
      <c r="E3" s="730"/>
      <c r="F3" s="730"/>
      <c r="G3" s="730"/>
      <c r="H3" s="730"/>
      <c r="I3" s="730"/>
      <c r="J3" s="730"/>
      <c r="K3" s="730"/>
      <c r="L3" s="730"/>
      <c r="M3" s="730"/>
      <c r="N3" s="730"/>
      <c r="O3" s="730"/>
      <c r="P3" s="730"/>
    </row>
    <row r="4" spans="1:17" ht="14.4">
      <c r="A4" s="724" t="s">
        <v>53</v>
      </c>
      <c r="B4" s="724"/>
      <c r="C4" s="724"/>
      <c r="D4" s="724"/>
      <c r="E4" s="724"/>
      <c r="F4" s="724"/>
      <c r="G4" s="724"/>
      <c r="H4" s="724"/>
      <c r="I4" s="724"/>
      <c r="J4" s="724"/>
      <c r="K4" s="724"/>
      <c r="L4" s="724"/>
      <c r="M4" s="724"/>
      <c r="N4" s="724"/>
      <c r="O4" s="724"/>
      <c r="P4" s="724"/>
    </row>
    <row r="5" spans="1:17" ht="14.4">
      <c r="A5" s="717" t="s">
        <v>82</v>
      </c>
      <c r="B5" s="717"/>
      <c r="C5" s="717"/>
      <c r="D5" s="717"/>
      <c r="E5" s="717"/>
      <c r="F5" s="717"/>
      <c r="G5" s="717"/>
      <c r="H5" s="717"/>
      <c r="I5" s="717"/>
      <c r="J5" s="717"/>
      <c r="K5" s="717"/>
      <c r="L5" s="717"/>
      <c r="M5" s="717"/>
      <c r="N5" s="717"/>
      <c r="O5" s="717"/>
      <c r="P5" s="717"/>
    </row>
    <row r="6" spans="1:17" ht="14.4">
      <c r="D6" s="110">
        <f>Nr.3!D7</f>
        <v>0</v>
      </c>
      <c r="E6" s="110">
        <f>Nr.3!E7</f>
        <v>0</v>
      </c>
      <c r="F6" s="110">
        <f>Nr.3!F7</f>
        <v>0</v>
      </c>
      <c r="G6" s="110">
        <f>Nr.3!G7</f>
        <v>0</v>
      </c>
      <c r="H6" s="110">
        <f>Nr.3!H7</f>
        <v>0</v>
      </c>
      <c r="I6" s="51">
        <f>Nr.3!I7</f>
        <v>0</v>
      </c>
      <c r="J6" s="47">
        <f>Nr.3!J7</f>
        <v>0</v>
      </c>
      <c r="K6" s="47">
        <f>Nr.3!K7</f>
        <v>0</v>
      </c>
      <c r="L6" s="47">
        <f>Nr.3!L7</f>
        <v>0</v>
      </c>
      <c r="M6" s="47">
        <f>Nr.3!M7</f>
        <v>0</v>
      </c>
      <c r="N6" s="47">
        <f>Nr.3!N7</f>
        <v>0</v>
      </c>
      <c r="O6" s="47"/>
      <c r="P6" s="47"/>
    </row>
    <row r="7" spans="1:17" s="3" customFormat="1" ht="12.75" customHeight="1">
      <c r="A7" s="727" t="str">
        <f>Nr.3!A7</f>
        <v xml:space="preserve">Objekta nosaukums: </v>
      </c>
      <c r="B7" s="727"/>
      <c r="C7" s="109" t="str">
        <f>Nr.3!C7</f>
        <v>Ēkas pārbūve</v>
      </c>
      <c r="D7" s="59">
        <f>Nr.3!D8</f>
        <v>0</v>
      </c>
      <c r="E7" s="59">
        <f>Nr.3!E8</f>
        <v>0</v>
      </c>
      <c r="F7" s="59">
        <f>Nr.3!F8</f>
        <v>0</v>
      </c>
      <c r="G7" s="59">
        <f>Nr.3!G8</f>
        <v>0</v>
      </c>
      <c r="H7" s="59">
        <f>Nr.3!H8</f>
        <v>0</v>
      </c>
      <c r="I7" s="60">
        <f>Nr.3!I8</f>
        <v>0</v>
      </c>
      <c r="J7" s="60">
        <f>Nr.3!J8</f>
        <v>0</v>
      </c>
      <c r="K7" s="60">
        <f>Nr.3!K8</f>
        <v>0</v>
      </c>
      <c r="L7" s="60">
        <f>Nr.3!L8</f>
        <v>0</v>
      </c>
      <c r="M7" s="60">
        <f>Nr.3!M8</f>
        <v>0</v>
      </c>
      <c r="N7" s="60">
        <f>Nr.3!N8</f>
        <v>0</v>
      </c>
      <c r="O7" s="51"/>
      <c r="P7" s="51"/>
    </row>
    <row r="8" spans="1:17" s="3" customFormat="1" ht="12.75" customHeight="1">
      <c r="A8" s="50" t="str">
        <f>Nr.3!A8</f>
        <v xml:space="preserve">Būves nosaukums:    </v>
      </c>
      <c r="B8" s="50"/>
      <c r="C8" s="59" t="str">
        <f>Nr.3!C8</f>
        <v>Ēkas pārbūve</v>
      </c>
      <c r="D8" s="59">
        <f>Nr.3!D9</f>
        <v>0</v>
      </c>
      <c r="E8" s="59">
        <f>Nr.3!E9</f>
        <v>0</v>
      </c>
      <c r="F8" s="59">
        <f>Nr.3!F9</f>
        <v>0</v>
      </c>
      <c r="G8" s="59">
        <f>Nr.3!G9</f>
        <v>0</v>
      </c>
      <c r="H8" s="59">
        <f>Nr.3!H9</f>
        <v>0</v>
      </c>
      <c r="I8" s="60">
        <f>Nr.3!I9</f>
        <v>0</v>
      </c>
      <c r="J8" s="60">
        <f>Nr.3!J9</f>
        <v>0</v>
      </c>
      <c r="K8" s="60">
        <f>Nr.3!K9</f>
        <v>0</v>
      </c>
      <c r="L8" s="60">
        <f>Nr.3!L9</f>
        <v>0</v>
      </c>
      <c r="M8" s="60">
        <f>Nr.3!M9</f>
        <v>0</v>
      </c>
      <c r="N8" s="60">
        <f>Nr.3!N9</f>
        <v>0</v>
      </c>
      <c r="O8" s="51"/>
      <c r="P8" s="51"/>
    </row>
    <row r="9" spans="1:17" s="3" customFormat="1" ht="12.75" customHeight="1">
      <c r="A9" s="50" t="str">
        <f>Nr.3!A9</f>
        <v>Objekta adrese:</v>
      </c>
      <c r="B9" s="50"/>
      <c r="C9" s="59" t="str">
        <f>Nr.3!C9</f>
        <v>Raiņa iela 27, Cēsis, Cēsu novads</v>
      </c>
      <c r="D9" s="64"/>
      <c r="E9" s="64"/>
      <c r="F9" s="64"/>
      <c r="G9" s="64"/>
      <c r="H9" s="64"/>
      <c r="I9" s="51">
        <f>Nr.3!I10</f>
        <v>0</v>
      </c>
      <c r="J9" s="51">
        <f>Nr.3!J10</f>
        <v>0</v>
      </c>
      <c r="K9" s="51">
        <f>Nr.3!K10</f>
        <v>0</v>
      </c>
      <c r="L9" s="51">
        <f>Nr.3!L10</f>
        <v>0</v>
      </c>
      <c r="M9" s="51">
        <f>Nr.3!M10</f>
        <v>0</v>
      </c>
      <c r="N9" s="78">
        <f>Nr.3!N10</f>
        <v>0</v>
      </c>
      <c r="O9" s="78"/>
      <c r="P9" s="51"/>
    </row>
    <row r="10" spans="1:17" s="3" customFormat="1" ht="14.4">
      <c r="A10" s="50" t="str">
        <f>Nr.3!A10</f>
        <v xml:space="preserve">Pasūtījuma Nr.: </v>
      </c>
      <c r="B10" s="50"/>
      <c r="C10" s="62"/>
      <c r="D10" s="51"/>
      <c r="E10" s="51"/>
      <c r="F10" s="51"/>
      <c r="G10" s="51"/>
      <c r="H10" s="51"/>
      <c r="I10" s="51"/>
      <c r="J10" s="51"/>
      <c r="K10" s="51"/>
      <c r="L10" s="51"/>
      <c r="M10" s="51"/>
      <c r="N10" s="51"/>
      <c r="O10" s="51"/>
      <c r="P10" s="51"/>
    </row>
    <row r="11" spans="1:17" s="3" customFormat="1" ht="14.4">
      <c r="A11" s="51"/>
      <c r="B11" s="51"/>
      <c r="C11" s="51"/>
      <c r="D11" s="51"/>
      <c r="E11" s="51"/>
      <c r="F11" s="51"/>
      <c r="G11" s="51"/>
      <c r="H11" s="51"/>
      <c r="I11" s="51"/>
      <c r="J11" s="51"/>
      <c r="K11" s="51" t="s">
        <v>83</v>
      </c>
      <c r="L11" s="51"/>
      <c r="M11" s="53" t="s">
        <v>84</v>
      </c>
      <c r="N11" s="726">
        <f>P45</f>
        <v>0</v>
      </c>
      <c r="O11" s="726"/>
      <c r="P11" s="51"/>
    </row>
    <row r="12" spans="1:17" s="3" customFormat="1" ht="14.4">
      <c r="A12" s="697" t="s">
        <v>1053</v>
      </c>
      <c r="B12" s="697"/>
      <c r="C12" s="697"/>
      <c r="D12" s="697"/>
      <c r="E12" s="697"/>
      <c r="F12" s="697"/>
      <c r="G12" s="697"/>
      <c r="H12" s="697"/>
      <c r="I12" s="51"/>
      <c r="J12" s="51"/>
      <c r="K12" s="51"/>
      <c r="L12" s="51"/>
      <c r="M12" s="51"/>
      <c r="N12" s="51"/>
      <c r="O12" s="51"/>
      <c r="P12" s="51"/>
    </row>
    <row r="13" spans="1:17" s="3" customFormat="1" ht="14.4">
      <c r="A13" s="51"/>
      <c r="B13" s="51"/>
      <c r="C13" s="62"/>
      <c r="D13" s="51"/>
      <c r="E13" s="51"/>
      <c r="F13" s="724" t="s">
        <v>1054</v>
      </c>
      <c r="G13" s="724"/>
      <c r="H13" s="724"/>
      <c r="I13" s="724"/>
      <c r="J13" s="724"/>
      <c r="K13" s="724"/>
      <c r="L13" s="724"/>
      <c r="M13" s="724"/>
      <c r="N13" s="724"/>
      <c r="O13" s="724"/>
      <c r="P13" s="51"/>
    </row>
    <row r="14" spans="1:17" ht="14.4">
      <c r="A14" s="47"/>
      <c r="B14" s="47"/>
      <c r="C14" s="79"/>
      <c r="D14" s="47"/>
      <c r="E14" s="47"/>
      <c r="F14" s="47"/>
      <c r="G14" s="47"/>
      <c r="H14" s="47"/>
      <c r="I14" s="51"/>
      <c r="J14" s="47"/>
      <c r="K14" s="47"/>
      <c r="L14" s="47"/>
      <c r="M14" s="47"/>
      <c r="N14" s="47"/>
      <c r="O14" s="47"/>
      <c r="P14" s="47"/>
    </row>
    <row r="15" spans="1:17" ht="12.75" customHeight="1">
      <c r="A15" s="751" t="s">
        <v>16</v>
      </c>
      <c r="B15" s="751" t="s">
        <v>87</v>
      </c>
      <c r="C15" s="752" t="s">
        <v>88</v>
      </c>
      <c r="D15" s="751" t="s">
        <v>89</v>
      </c>
      <c r="E15" s="751" t="s">
        <v>90</v>
      </c>
      <c r="F15" s="753" t="s">
        <v>91</v>
      </c>
      <c r="G15" s="753"/>
      <c r="H15" s="753"/>
      <c r="I15" s="753"/>
      <c r="J15" s="753"/>
      <c r="K15" s="753"/>
      <c r="L15" s="753" t="s">
        <v>92</v>
      </c>
      <c r="M15" s="753"/>
      <c r="N15" s="753"/>
      <c r="O15" s="753"/>
      <c r="P15" s="753"/>
      <c r="Q15" s="17"/>
    </row>
    <row r="16" spans="1:17" ht="84.75" customHeight="1">
      <c r="A16" s="751"/>
      <c r="B16" s="751"/>
      <c r="C16" s="752"/>
      <c r="D16" s="751"/>
      <c r="E16" s="751"/>
      <c r="F16" s="624" t="s">
        <v>93</v>
      </c>
      <c r="G16" s="625" t="s">
        <v>94</v>
      </c>
      <c r="H16" s="624" t="s">
        <v>95</v>
      </c>
      <c r="I16" s="626" t="s">
        <v>96</v>
      </c>
      <c r="J16" s="624" t="s">
        <v>97</v>
      </c>
      <c r="K16" s="624" t="s">
        <v>20</v>
      </c>
      <c r="L16" s="624" t="s">
        <v>98</v>
      </c>
      <c r="M16" s="624" t="s">
        <v>95</v>
      </c>
      <c r="N16" s="624" t="s">
        <v>96</v>
      </c>
      <c r="O16" s="624" t="s">
        <v>97</v>
      </c>
      <c r="P16" s="624" t="s">
        <v>99</v>
      </c>
      <c r="Q16" s="18"/>
    </row>
    <row r="17" spans="1:17" ht="14.4">
      <c r="A17" s="623">
        <v>1</v>
      </c>
      <c r="B17" s="623">
        <v>2</v>
      </c>
      <c r="C17" s="623">
        <v>3</v>
      </c>
      <c r="D17" s="623">
        <v>4</v>
      </c>
      <c r="E17" s="623">
        <v>5</v>
      </c>
      <c r="F17" s="623">
        <v>6</v>
      </c>
      <c r="G17" s="623">
        <v>7</v>
      </c>
      <c r="H17" s="623">
        <v>8</v>
      </c>
      <c r="I17" s="627">
        <v>9</v>
      </c>
      <c r="J17" s="623">
        <v>10</v>
      </c>
      <c r="K17" s="623">
        <v>11</v>
      </c>
      <c r="L17" s="623">
        <v>12</v>
      </c>
      <c r="M17" s="623">
        <v>13</v>
      </c>
      <c r="N17" s="623">
        <v>14</v>
      </c>
      <c r="O17" s="623">
        <v>15</v>
      </c>
      <c r="P17" s="623">
        <v>16</v>
      </c>
      <c r="Q17" s="10"/>
    </row>
    <row r="18" spans="1:17" ht="14.4">
      <c r="A18" s="628" t="s">
        <v>1055</v>
      </c>
      <c r="B18" s="611"/>
      <c r="C18" s="629" t="s">
        <v>1056</v>
      </c>
      <c r="D18" s="611"/>
      <c r="E18" s="630"/>
      <c r="F18" s="631"/>
      <c r="G18" s="157"/>
      <c r="H18" s="588"/>
      <c r="I18" s="158"/>
      <c r="J18" s="159"/>
      <c r="K18" s="159"/>
      <c r="L18" s="159"/>
      <c r="M18" s="159"/>
      <c r="N18" s="159"/>
      <c r="O18" s="159"/>
      <c r="P18" s="159"/>
      <c r="Q18" s="10"/>
    </row>
    <row r="19" spans="1:17" ht="28.8">
      <c r="A19" s="632" t="s">
        <v>1057</v>
      </c>
      <c r="B19" s="369" t="s">
        <v>1058</v>
      </c>
      <c r="C19" s="601" t="s">
        <v>1059</v>
      </c>
      <c r="D19" s="633" t="s">
        <v>1060</v>
      </c>
      <c r="E19" s="633">
        <v>1</v>
      </c>
      <c r="F19" s="633"/>
      <c r="G19" s="633"/>
      <c r="H19" s="633"/>
      <c r="I19" s="633"/>
      <c r="J19" s="633"/>
      <c r="K19" s="633">
        <f t="shared" ref="K19:K44" si="0">H19+I19+J19</f>
        <v>0</v>
      </c>
      <c r="L19" s="633">
        <f t="shared" ref="L19:L44" si="1">ROUND(E19*F19,2)</f>
        <v>0</v>
      </c>
      <c r="M19" s="633">
        <f t="shared" ref="M19:M44" si="2">ROUND(H19*E19,2)</f>
        <v>0</v>
      </c>
      <c r="N19" s="633">
        <f t="shared" ref="N19:N44" si="3">ROUND(I19*E19,2)</f>
        <v>0</v>
      </c>
      <c r="O19" s="633">
        <f t="shared" ref="O19:O44" si="4">ROUND(J19*E19,2)</f>
        <v>0</v>
      </c>
      <c r="P19" s="633">
        <f t="shared" ref="P19:P44" si="5">O19+N19+M19</f>
        <v>0</v>
      </c>
      <c r="Q19" s="10"/>
    </row>
    <row r="20" spans="1:17" ht="28.8">
      <c r="A20" s="632" t="s">
        <v>1061</v>
      </c>
      <c r="B20" s="369" t="s">
        <v>1058</v>
      </c>
      <c r="C20" s="601" t="s">
        <v>1062</v>
      </c>
      <c r="D20" s="633" t="s">
        <v>1060</v>
      </c>
      <c r="E20" s="633">
        <v>1</v>
      </c>
      <c r="F20" s="633"/>
      <c r="G20" s="633"/>
      <c r="H20" s="633"/>
      <c r="I20" s="633"/>
      <c r="J20" s="633"/>
      <c r="K20" s="633">
        <f t="shared" si="0"/>
        <v>0</v>
      </c>
      <c r="L20" s="633">
        <f t="shared" si="1"/>
        <v>0</v>
      </c>
      <c r="M20" s="633">
        <f t="shared" si="2"/>
        <v>0</v>
      </c>
      <c r="N20" s="633">
        <f t="shared" si="3"/>
        <v>0</v>
      </c>
      <c r="O20" s="633">
        <f t="shared" si="4"/>
        <v>0</v>
      </c>
      <c r="P20" s="633">
        <f t="shared" si="5"/>
        <v>0</v>
      </c>
      <c r="Q20" s="10"/>
    </row>
    <row r="21" spans="1:17" ht="28.8">
      <c r="A21" s="632" t="s">
        <v>1063</v>
      </c>
      <c r="B21" s="369" t="s">
        <v>1058</v>
      </c>
      <c r="C21" s="601" t="s">
        <v>1064</v>
      </c>
      <c r="D21" s="633" t="s">
        <v>1060</v>
      </c>
      <c r="E21" s="633">
        <v>1</v>
      </c>
      <c r="F21" s="633"/>
      <c r="G21" s="633"/>
      <c r="H21" s="633"/>
      <c r="I21" s="633"/>
      <c r="J21" s="633"/>
      <c r="K21" s="633">
        <f t="shared" si="0"/>
        <v>0</v>
      </c>
      <c r="L21" s="633">
        <f t="shared" si="1"/>
        <v>0</v>
      </c>
      <c r="M21" s="633">
        <f t="shared" si="2"/>
        <v>0</v>
      </c>
      <c r="N21" s="633">
        <f t="shared" si="3"/>
        <v>0</v>
      </c>
      <c r="O21" s="633">
        <f t="shared" si="4"/>
        <v>0</v>
      </c>
      <c r="P21" s="633">
        <f t="shared" si="5"/>
        <v>0</v>
      </c>
      <c r="Q21" s="10"/>
    </row>
    <row r="22" spans="1:17" ht="14.4">
      <c r="A22" s="632" t="s">
        <v>1065</v>
      </c>
      <c r="B22" s="369" t="s">
        <v>1058</v>
      </c>
      <c r="C22" s="601" t="s">
        <v>1066</v>
      </c>
      <c r="D22" s="633" t="s">
        <v>1060</v>
      </c>
      <c r="E22" s="633">
        <v>3</v>
      </c>
      <c r="F22" s="633"/>
      <c r="G22" s="633"/>
      <c r="H22" s="633"/>
      <c r="I22" s="633"/>
      <c r="J22" s="633"/>
      <c r="K22" s="633">
        <f t="shared" si="0"/>
        <v>0</v>
      </c>
      <c r="L22" s="633">
        <f t="shared" si="1"/>
        <v>0</v>
      </c>
      <c r="M22" s="633">
        <f t="shared" si="2"/>
        <v>0</v>
      </c>
      <c r="N22" s="633">
        <f t="shared" si="3"/>
        <v>0</v>
      </c>
      <c r="O22" s="633">
        <f t="shared" si="4"/>
        <v>0</v>
      </c>
      <c r="P22" s="633">
        <f t="shared" si="5"/>
        <v>0</v>
      </c>
      <c r="Q22" s="10"/>
    </row>
    <row r="23" spans="1:17" ht="43.2">
      <c r="A23" s="632" t="s">
        <v>1067</v>
      </c>
      <c r="B23" s="369" t="s">
        <v>1058</v>
      </c>
      <c r="C23" s="601" t="s">
        <v>1068</v>
      </c>
      <c r="D23" s="633" t="s">
        <v>1060</v>
      </c>
      <c r="E23" s="633">
        <v>1</v>
      </c>
      <c r="F23" s="633"/>
      <c r="G23" s="633"/>
      <c r="H23" s="633"/>
      <c r="I23" s="633"/>
      <c r="J23" s="633"/>
      <c r="K23" s="633">
        <f t="shared" si="0"/>
        <v>0</v>
      </c>
      <c r="L23" s="633">
        <f t="shared" si="1"/>
        <v>0</v>
      </c>
      <c r="M23" s="633">
        <f t="shared" si="2"/>
        <v>0</v>
      </c>
      <c r="N23" s="633">
        <f t="shared" si="3"/>
        <v>0</v>
      </c>
      <c r="O23" s="633">
        <f t="shared" si="4"/>
        <v>0</v>
      </c>
      <c r="P23" s="633">
        <f t="shared" si="5"/>
        <v>0</v>
      </c>
      <c r="Q23" s="10"/>
    </row>
    <row r="24" spans="1:17" ht="14.4">
      <c r="A24" s="632" t="s">
        <v>1069</v>
      </c>
      <c r="B24" s="369" t="s">
        <v>1058</v>
      </c>
      <c r="C24" s="601" t="s">
        <v>1070</v>
      </c>
      <c r="D24" s="633" t="s">
        <v>1060</v>
      </c>
      <c r="E24" s="633">
        <v>6</v>
      </c>
      <c r="F24" s="633"/>
      <c r="G24" s="633"/>
      <c r="H24" s="633"/>
      <c r="I24" s="633"/>
      <c r="J24" s="633"/>
      <c r="K24" s="633">
        <f t="shared" si="0"/>
        <v>0</v>
      </c>
      <c r="L24" s="633">
        <f t="shared" si="1"/>
        <v>0</v>
      </c>
      <c r="M24" s="633">
        <f t="shared" si="2"/>
        <v>0</v>
      </c>
      <c r="N24" s="633">
        <f t="shared" si="3"/>
        <v>0</v>
      </c>
      <c r="O24" s="633">
        <f t="shared" si="4"/>
        <v>0</v>
      </c>
      <c r="P24" s="633">
        <f t="shared" si="5"/>
        <v>0</v>
      </c>
      <c r="Q24" s="10"/>
    </row>
    <row r="25" spans="1:17" ht="14.4">
      <c r="A25" s="632" t="s">
        <v>1071</v>
      </c>
      <c r="B25" s="369" t="s">
        <v>1058</v>
      </c>
      <c r="C25" s="601" t="s">
        <v>1072</v>
      </c>
      <c r="D25" s="633" t="s">
        <v>1060</v>
      </c>
      <c r="E25" s="633">
        <v>78</v>
      </c>
      <c r="F25" s="633"/>
      <c r="G25" s="633"/>
      <c r="H25" s="633"/>
      <c r="I25" s="633"/>
      <c r="J25" s="633"/>
      <c r="K25" s="633">
        <f t="shared" si="0"/>
        <v>0</v>
      </c>
      <c r="L25" s="633">
        <f t="shared" si="1"/>
        <v>0</v>
      </c>
      <c r="M25" s="633">
        <f t="shared" si="2"/>
        <v>0</v>
      </c>
      <c r="N25" s="633">
        <f t="shared" si="3"/>
        <v>0</v>
      </c>
      <c r="O25" s="633">
        <f t="shared" si="4"/>
        <v>0</v>
      </c>
      <c r="P25" s="633">
        <f t="shared" si="5"/>
        <v>0</v>
      </c>
      <c r="Q25" s="10"/>
    </row>
    <row r="26" spans="1:17" ht="14.4">
      <c r="A26" s="632" t="s">
        <v>1073</v>
      </c>
      <c r="B26" s="369" t="s">
        <v>1058</v>
      </c>
      <c r="C26" s="601" t="s">
        <v>1074</v>
      </c>
      <c r="D26" s="633" t="s">
        <v>1060</v>
      </c>
      <c r="E26" s="633">
        <v>2</v>
      </c>
      <c r="F26" s="633"/>
      <c r="G26" s="633"/>
      <c r="H26" s="633"/>
      <c r="I26" s="633"/>
      <c r="J26" s="633"/>
      <c r="K26" s="633">
        <f t="shared" si="0"/>
        <v>0</v>
      </c>
      <c r="L26" s="633">
        <f t="shared" si="1"/>
        <v>0</v>
      </c>
      <c r="M26" s="633">
        <f t="shared" si="2"/>
        <v>0</v>
      </c>
      <c r="N26" s="633">
        <f t="shared" si="3"/>
        <v>0</v>
      </c>
      <c r="O26" s="633">
        <f t="shared" si="4"/>
        <v>0</v>
      </c>
      <c r="P26" s="633">
        <f t="shared" si="5"/>
        <v>0</v>
      </c>
      <c r="Q26" s="10"/>
    </row>
    <row r="27" spans="1:17" ht="14.4">
      <c r="A27" s="632" t="s">
        <v>1075</v>
      </c>
      <c r="B27" s="369" t="s">
        <v>1058</v>
      </c>
      <c r="C27" s="601" t="s">
        <v>1076</v>
      </c>
      <c r="D27" s="633" t="s">
        <v>1060</v>
      </c>
      <c r="E27" s="633">
        <v>53</v>
      </c>
      <c r="F27" s="633"/>
      <c r="G27" s="633"/>
      <c r="H27" s="633"/>
      <c r="I27" s="633"/>
      <c r="J27" s="633"/>
      <c r="K27" s="633">
        <f t="shared" si="0"/>
        <v>0</v>
      </c>
      <c r="L27" s="633">
        <f t="shared" si="1"/>
        <v>0</v>
      </c>
      <c r="M27" s="633">
        <f t="shared" si="2"/>
        <v>0</v>
      </c>
      <c r="N27" s="633">
        <f t="shared" si="3"/>
        <v>0</v>
      </c>
      <c r="O27" s="633">
        <f t="shared" si="4"/>
        <v>0</v>
      </c>
      <c r="P27" s="633">
        <f t="shared" si="5"/>
        <v>0</v>
      </c>
      <c r="Q27" s="10"/>
    </row>
    <row r="28" spans="1:17" ht="28.8">
      <c r="A28" s="632" t="s">
        <v>1077</v>
      </c>
      <c r="B28" s="369" t="s">
        <v>1058</v>
      </c>
      <c r="C28" s="601" t="s">
        <v>1078</v>
      </c>
      <c r="D28" s="633" t="s">
        <v>1060</v>
      </c>
      <c r="E28" s="633">
        <v>27</v>
      </c>
      <c r="F28" s="633"/>
      <c r="G28" s="633"/>
      <c r="H28" s="633"/>
      <c r="I28" s="633"/>
      <c r="J28" s="633"/>
      <c r="K28" s="633">
        <f t="shared" si="0"/>
        <v>0</v>
      </c>
      <c r="L28" s="633">
        <f t="shared" si="1"/>
        <v>0</v>
      </c>
      <c r="M28" s="633">
        <f t="shared" si="2"/>
        <v>0</v>
      </c>
      <c r="N28" s="633">
        <f t="shared" si="3"/>
        <v>0</v>
      </c>
      <c r="O28" s="633">
        <f t="shared" si="4"/>
        <v>0</v>
      </c>
      <c r="P28" s="633">
        <f t="shared" si="5"/>
        <v>0</v>
      </c>
      <c r="Q28" s="10"/>
    </row>
    <row r="29" spans="1:17" ht="14.4">
      <c r="A29" s="632" t="s">
        <v>1079</v>
      </c>
      <c r="B29" s="369" t="s">
        <v>1058</v>
      </c>
      <c r="C29" s="601" t="s">
        <v>1080</v>
      </c>
      <c r="D29" s="633" t="s">
        <v>1060</v>
      </c>
      <c r="E29" s="633">
        <v>2</v>
      </c>
      <c r="F29" s="633"/>
      <c r="G29" s="633"/>
      <c r="H29" s="633"/>
      <c r="I29" s="633"/>
      <c r="J29" s="633"/>
      <c r="K29" s="633">
        <f t="shared" si="0"/>
        <v>0</v>
      </c>
      <c r="L29" s="633">
        <f t="shared" si="1"/>
        <v>0</v>
      </c>
      <c r="M29" s="633">
        <f t="shared" si="2"/>
        <v>0</v>
      </c>
      <c r="N29" s="633">
        <f t="shared" si="3"/>
        <v>0</v>
      </c>
      <c r="O29" s="633">
        <f t="shared" si="4"/>
        <v>0</v>
      </c>
      <c r="P29" s="633">
        <f t="shared" si="5"/>
        <v>0</v>
      </c>
      <c r="Q29" s="10"/>
    </row>
    <row r="30" spans="1:17" ht="28.8">
      <c r="A30" s="632" t="s">
        <v>1081</v>
      </c>
      <c r="B30" s="369" t="s">
        <v>1058</v>
      </c>
      <c r="C30" s="601" t="s">
        <v>1082</v>
      </c>
      <c r="D30" s="633" t="s">
        <v>1060</v>
      </c>
      <c r="E30" s="633">
        <v>2</v>
      </c>
      <c r="F30" s="633"/>
      <c r="G30" s="633"/>
      <c r="H30" s="633"/>
      <c r="I30" s="633"/>
      <c r="J30" s="633"/>
      <c r="K30" s="633">
        <f t="shared" si="0"/>
        <v>0</v>
      </c>
      <c r="L30" s="633">
        <f t="shared" si="1"/>
        <v>0</v>
      </c>
      <c r="M30" s="633">
        <f t="shared" si="2"/>
        <v>0</v>
      </c>
      <c r="N30" s="633">
        <f t="shared" si="3"/>
        <v>0</v>
      </c>
      <c r="O30" s="633">
        <f t="shared" si="4"/>
        <v>0</v>
      </c>
      <c r="P30" s="633">
        <f t="shared" si="5"/>
        <v>0</v>
      </c>
      <c r="Q30" s="10"/>
    </row>
    <row r="31" spans="1:17" ht="14.4">
      <c r="A31" s="632" t="s">
        <v>1083</v>
      </c>
      <c r="B31" s="369" t="s">
        <v>1058</v>
      </c>
      <c r="C31" s="601" t="s">
        <v>1084</v>
      </c>
      <c r="D31" s="633" t="s">
        <v>1060</v>
      </c>
      <c r="E31" s="633">
        <v>11</v>
      </c>
      <c r="F31" s="633"/>
      <c r="G31" s="633"/>
      <c r="H31" s="633"/>
      <c r="I31" s="633"/>
      <c r="J31" s="633"/>
      <c r="K31" s="633">
        <f t="shared" si="0"/>
        <v>0</v>
      </c>
      <c r="L31" s="633">
        <f t="shared" si="1"/>
        <v>0</v>
      </c>
      <c r="M31" s="633">
        <f t="shared" si="2"/>
        <v>0</v>
      </c>
      <c r="N31" s="633">
        <f t="shared" si="3"/>
        <v>0</v>
      </c>
      <c r="O31" s="633">
        <f t="shared" si="4"/>
        <v>0</v>
      </c>
      <c r="P31" s="633">
        <f t="shared" si="5"/>
        <v>0</v>
      </c>
      <c r="Q31" s="10"/>
    </row>
    <row r="32" spans="1:17" ht="14.4">
      <c r="A32" s="632" t="s">
        <v>1085</v>
      </c>
      <c r="B32" s="369" t="s">
        <v>1058</v>
      </c>
      <c r="C32" s="601" t="s">
        <v>1086</v>
      </c>
      <c r="D32" s="633" t="s">
        <v>1060</v>
      </c>
      <c r="E32" s="633">
        <v>11</v>
      </c>
      <c r="F32" s="633"/>
      <c r="G32" s="633"/>
      <c r="H32" s="633"/>
      <c r="I32" s="633"/>
      <c r="J32" s="633"/>
      <c r="K32" s="633">
        <f t="shared" si="0"/>
        <v>0</v>
      </c>
      <c r="L32" s="633">
        <f t="shared" si="1"/>
        <v>0</v>
      </c>
      <c r="M32" s="633">
        <f t="shared" si="2"/>
        <v>0</v>
      </c>
      <c r="N32" s="633">
        <f t="shared" si="3"/>
        <v>0</v>
      </c>
      <c r="O32" s="633">
        <f t="shared" si="4"/>
        <v>0</v>
      </c>
      <c r="P32" s="633">
        <f t="shared" si="5"/>
        <v>0</v>
      </c>
      <c r="Q32" s="10"/>
    </row>
    <row r="33" spans="1:17" ht="14.4">
      <c r="A33" s="632" t="s">
        <v>1087</v>
      </c>
      <c r="B33" s="369" t="s">
        <v>1058</v>
      </c>
      <c r="C33" s="601" t="s">
        <v>1088</v>
      </c>
      <c r="D33" s="633" t="s">
        <v>1060</v>
      </c>
      <c r="E33" s="633">
        <v>11</v>
      </c>
      <c r="F33" s="633"/>
      <c r="G33" s="633"/>
      <c r="H33" s="633"/>
      <c r="I33" s="633"/>
      <c r="J33" s="633"/>
      <c r="K33" s="633">
        <f t="shared" si="0"/>
        <v>0</v>
      </c>
      <c r="L33" s="633">
        <f t="shared" si="1"/>
        <v>0</v>
      </c>
      <c r="M33" s="633">
        <f t="shared" si="2"/>
        <v>0</v>
      </c>
      <c r="N33" s="633">
        <f t="shared" si="3"/>
        <v>0</v>
      </c>
      <c r="O33" s="633">
        <f t="shared" si="4"/>
        <v>0</v>
      </c>
      <c r="P33" s="633">
        <f t="shared" si="5"/>
        <v>0</v>
      </c>
      <c r="Q33" s="10"/>
    </row>
    <row r="34" spans="1:17" ht="28.8">
      <c r="A34" s="632" t="s">
        <v>1089</v>
      </c>
      <c r="B34" s="369" t="s">
        <v>1058</v>
      </c>
      <c r="C34" s="601" t="s">
        <v>1090</v>
      </c>
      <c r="D34" s="633" t="s">
        <v>1060</v>
      </c>
      <c r="E34" s="633">
        <v>3</v>
      </c>
      <c r="F34" s="633"/>
      <c r="G34" s="633"/>
      <c r="H34" s="633"/>
      <c r="I34" s="633"/>
      <c r="J34" s="633"/>
      <c r="K34" s="633">
        <f t="shared" si="0"/>
        <v>0</v>
      </c>
      <c r="L34" s="633">
        <f t="shared" si="1"/>
        <v>0</v>
      </c>
      <c r="M34" s="633">
        <f t="shared" si="2"/>
        <v>0</v>
      </c>
      <c r="N34" s="633">
        <f t="shared" si="3"/>
        <v>0</v>
      </c>
      <c r="O34" s="633">
        <f t="shared" si="4"/>
        <v>0</v>
      </c>
      <c r="P34" s="633">
        <f t="shared" si="5"/>
        <v>0</v>
      </c>
      <c r="Q34" s="10"/>
    </row>
    <row r="35" spans="1:17" ht="28.8">
      <c r="A35" s="632" t="s">
        <v>1091</v>
      </c>
      <c r="B35" s="369" t="s">
        <v>1058</v>
      </c>
      <c r="C35" s="601" t="s">
        <v>1092</v>
      </c>
      <c r="D35" s="633" t="s">
        <v>1060</v>
      </c>
      <c r="E35" s="633">
        <v>7</v>
      </c>
      <c r="F35" s="633"/>
      <c r="G35" s="633"/>
      <c r="H35" s="633"/>
      <c r="I35" s="633"/>
      <c r="J35" s="633"/>
      <c r="K35" s="633">
        <f t="shared" si="0"/>
        <v>0</v>
      </c>
      <c r="L35" s="633">
        <f t="shared" si="1"/>
        <v>0</v>
      </c>
      <c r="M35" s="633">
        <f t="shared" si="2"/>
        <v>0</v>
      </c>
      <c r="N35" s="633">
        <f t="shared" si="3"/>
        <v>0</v>
      </c>
      <c r="O35" s="633">
        <f t="shared" si="4"/>
        <v>0</v>
      </c>
      <c r="P35" s="633">
        <f t="shared" si="5"/>
        <v>0</v>
      </c>
      <c r="Q35" s="10"/>
    </row>
    <row r="36" spans="1:17" ht="28.8">
      <c r="A36" s="632" t="s">
        <v>1093</v>
      </c>
      <c r="B36" s="369" t="s">
        <v>1058</v>
      </c>
      <c r="C36" s="601" t="s">
        <v>1094</v>
      </c>
      <c r="D36" s="633" t="s">
        <v>1095</v>
      </c>
      <c r="E36" s="633">
        <v>30</v>
      </c>
      <c r="F36" s="633"/>
      <c r="G36" s="633"/>
      <c r="H36" s="633"/>
      <c r="I36" s="633"/>
      <c r="J36" s="633"/>
      <c r="K36" s="633">
        <f t="shared" si="0"/>
        <v>0</v>
      </c>
      <c r="L36" s="633">
        <f t="shared" si="1"/>
        <v>0</v>
      </c>
      <c r="M36" s="633">
        <f t="shared" si="2"/>
        <v>0</v>
      </c>
      <c r="N36" s="633">
        <f t="shared" si="3"/>
        <v>0</v>
      </c>
      <c r="O36" s="633">
        <f t="shared" si="4"/>
        <v>0</v>
      </c>
      <c r="P36" s="633">
        <f t="shared" si="5"/>
        <v>0</v>
      </c>
      <c r="Q36" s="10"/>
    </row>
    <row r="37" spans="1:17" ht="43.2">
      <c r="A37" s="632" t="s">
        <v>1096</v>
      </c>
      <c r="B37" s="369" t="s">
        <v>1058</v>
      </c>
      <c r="C37" s="601" t="s">
        <v>1097</v>
      </c>
      <c r="D37" s="633" t="s">
        <v>109</v>
      </c>
      <c r="E37" s="633">
        <v>800</v>
      </c>
      <c r="F37" s="633"/>
      <c r="G37" s="633"/>
      <c r="H37" s="633"/>
      <c r="I37" s="633"/>
      <c r="J37" s="633"/>
      <c r="K37" s="633">
        <f t="shared" si="0"/>
        <v>0</v>
      </c>
      <c r="L37" s="633">
        <f t="shared" si="1"/>
        <v>0</v>
      </c>
      <c r="M37" s="633">
        <f t="shared" si="2"/>
        <v>0</v>
      </c>
      <c r="N37" s="633">
        <f t="shared" si="3"/>
        <v>0</v>
      </c>
      <c r="O37" s="633">
        <f t="shared" si="4"/>
        <v>0</v>
      </c>
      <c r="P37" s="633">
        <f t="shared" si="5"/>
        <v>0</v>
      </c>
      <c r="Q37" s="10"/>
    </row>
    <row r="38" spans="1:17" ht="14.4">
      <c r="A38" s="632" t="s">
        <v>1098</v>
      </c>
      <c r="B38" s="369" t="s">
        <v>1058</v>
      </c>
      <c r="C38" s="601" t="s">
        <v>1099</v>
      </c>
      <c r="D38" s="633" t="s">
        <v>109</v>
      </c>
      <c r="E38" s="633">
        <v>555</v>
      </c>
      <c r="F38" s="633"/>
      <c r="G38" s="633"/>
      <c r="H38" s="633"/>
      <c r="I38" s="633"/>
      <c r="J38" s="633"/>
      <c r="K38" s="633">
        <f t="shared" si="0"/>
        <v>0</v>
      </c>
      <c r="L38" s="633">
        <f t="shared" si="1"/>
        <v>0</v>
      </c>
      <c r="M38" s="633">
        <f t="shared" si="2"/>
        <v>0</v>
      </c>
      <c r="N38" s="633">
        <f t="shared" si="3"/>
        <v>0</v>
      </c>
      <c r="O38" s="633">
        <f t="shared" si="4"/>
        <v>0</v>
      </c>
      <c r="P38" s="633">
        <f t="shared" si="5"/>
        <v>0</v>
      </c>
      <c r="Q38" s="10"/>
    </row>
    <row r="39" spans="1:17" ht="14.4">
      <c r="A39" s="632" t="s">
        <v>1100</v>
      </c>
      <c r="B39" s="369" t="s">
        <v>1058</v>
      </c>
      <c r="C39" s="601" t="s">
        <v>1101</v>
      </c>
      <c r="D39" s="633" t="s">
        <v>1060</v>
      </c>
      <c r="E39" s="633">
        <v>2400</v>
      </c>
      <c r="F39" s="633"/>
      <c r="G39" s="633"/>
      <c r="H39" s="633"/>
      <c r="I39" s="633"/>
      <c r="J39" s="633"/>
      <c r="K39" s="633">
        <f t="shared" si="0"/>
        <v>0</v>
      </c>
      <c r="L39" s="633">
        <f t="shared" si="1"/>
        <v>0</v>
      </c>
      <c r="M39" s="633">
        <f t="shared" si="2"/>
        <v>0</v>
      </c>
      <c r="N39" s="633">
        <f t="shared" si="3"/>
        <v>0</v>
      </c>
      <c r="O39" s="633">
        <f t="shared" si="4"/>
        <v>0</v>
      </c>
      <c r="P39" s="633">
        <f t="shared" si="5"/>
        <v>0</v>
      </c>
      <c r="Q39" s="10"/>
    </row>
    <row r="40" spans="1:17" ht="14.4">
      <c r="A40" s="632" t="s">
        <v>1102</v>
      </c>
      <c r="B40" s="369" t="s">
        <v>1058</v>
      </c>
      <c r="C40" s="601" t="s">
        <v>1103</v>
      </c>
      <c r="D40" s="633" t="s">
        <v>1104</v>
      </c>
      <c r="E40" s="633">
        <v>1</v>
      </c>
      <c r="F40" s="633"/>
      <c r="G40" s="633"/>
      <c r="H40" s="633"/>
      <c r="I40" s="633"/>
      <c r="J40" s="633"/>
      <c r="K40" s="633">
        <f t="shared" si="0"/>
        <v>0</v>
      </c>
      <c r="L40" s="633">
        <f t="shared" si="1"/>
        <v>0</v>
      </c>
      <c r="M40" s="633">
        <f t="shared" si="2"/>
        <v>0</v>
      </c>
      <c r="N40" s="633">
        <f t="shared" si="3"/>
        <v>0</v>
      </c>
      <c r="O40" s="633">
        <f t="shared" si="4"/>
        <v>0</v>
      </c>
      <c r="P40" s="633">
        <f t="shared" si="5"/>
        <v>0</v>
      </c>
      <c r="Q40" s="10"/>
    </row>
    <row r="41" spans="1:17" ht="14.4">
      <c r="A41" s="632" t="s">
        <v>1105</v>
      </c>
      <c r="B41" s="369" t="s">
        <v>1058</v>
      </c>
      <c r="C41" s="601" t="s">
        <v>1106</v>
      </c>
      <c r="D41" s="633" t="s">
        <v>1104</v>
      </c>
      <c r="E41" s="633">
        <v>1</v>
      </c>
      <c r="F41" s="633"/>
      <c r="G41" s="633"/>
      <c r="H41" s="633"/>
      <c r="I41" s="633"/>
      <c r="J41" s="633"/>
      <c r="K41" s="633">
        <f t="shared" si="0"/>
        <v>0</v>
      </c>
      <c r="L41" s="633">
        <f t="shared" si="1"/>
        <v>0</v>
      </c>
      <c r="M41" s="633">
        <f t="shared" si="2"/>
        <v>0</v>
      </c>
      <c r="N41" s="633">
        <f t="shared" si="3"/>
        <v>0</v>
      </c>
      <c r="O41" s="633">
        <f t="shared" si="4"/>
        <v>0</v>
      </c>
      <c r="P41" s="633">
        <f t="shared" si="5"/>
        <v>0</v>
      </c>
      <c r="Q41" s="10"/>
    </row>
    <row r="42" spans="1:17" ht="14.4">
      <c r="A42" s="632" t="s">
        <v>1107</v>
      </c>
      <c r="B42" s="369" t="s">
        <v>1058</v>
      </c>
      <c r="C42" s="601" t="s">
        <v>1108</v>
      </c>
      <c r="D42" s="633" t="s">
        <v>1104</v>
      </c>
      <c r="E42" s="633">
        <v>1</v>
      </c>
      <c r="F42" s="633"/>
      <c r="G42" s="633"/>
      <c r="H42" s="633"/>
      <c r="I42" s="633"/>
      <c r="J42" s="633"/>
      <c r="K42" s="633">
        <f t="shared" si="0"/>
        <v>0</v>
      </c>
      <c r="L42" s="633">
        <f t="shared" si="1"/>
        <v>0</v>
      </c>
      <c r="M42" s="633">
        <f t="shared" si="2"/>
        <v>0</v>
      </c>
      <c r="N42" s="633">
        <f t="shared" si="3"/>
        <v>0</v>
      </c>
      <c r="O42" s="633">
        <f t="shared" si="4"/>
        <v>0</v>
      </c>
      <c r="P42" s="633">
        <f t="shared" si="5"/>
        <v>0</v>
      </c>
      <c r="Q42" s="10"/>
    </row>
    <row r="43" spans="1:17" ht="14.4">
      <c r="A43" s="632" t="s">
        <v>1109</v>
      </c>
      <c r="B43" s="369" t="s">
        <v>1058</v>
      </c>
      <c r="C43" s="601" t="s">
        <v>1110</v>
      </c>
      <c r="D43" s="633" t="s">
        <v>1104</v>
      </c>
      <c r="E43" s="633">
        <v>1</v>
      </c>
      <c r="F43" s="633"/>
      <c r="G43" s="633"/>
      <c r="H43" s="633"/>
      <c r="I43" s="633"/>
      <c r="J43" s="633"/>
      <c r="K43" s="633">
        <f t="shared" si="0"/>
        <v>0</v>
      </c>
      <c r="L43" s="633">
        <f t="shared" si="1"/>
        <v>0</v>
      </c>
      <c r="M43" s="633">
        <f t="shared" si="2"/>
        <v>0</v>
      </c>
      <c r="N43" s="633">
        <f t="shared" si="3"/>
        <v>0</v>
      </c>
      <c r="O43" s="633">
        <f t="shared" si="4"/>
        <v>0</v>
      </c>
      <c r="P43" s="633">
        <f t="shared" si="5"/>
        <v>0</v>
      </c>
      <c r="Q43" s="10"/>
    </row>
    <row r="44" spans="1:17" ht="14.4">
      <c r="A44" s="632" t="s">
        <v>1111</v>
      </c>
      <c r="B44" s="369" t="s">
        <v>1058</v>
      </c>
      <c r="C44" s="601" t="s">
        <v>892</v>
      </c>
      <c r="D44" s="633" t="s">
        <v>1104</v>
      </c>
      <c r="E44" s="633">
        <v>1</v>
      </c>
      <c r="F44" s="633"/>
      <c r="G44" s="633"/>
      <c r="H44" s="633"/>
      <c r="I44" s="633"/>
      <c r="J44" s="633"/>
      <c r="K44" s="633">
        <f t="shared" si="0"/>
        <v>0</v>
      </c>
      <c r="L44" s="633">
        <f t="shared" si="1"/>
        <v>0</v>
      </c>
      <c r="M44" s="633">
        <f t="shared" si="2"/>
        <v>0</v>
      </c>
      <c r="N44" s="633">
        <f t="shared" si="3"/>
        <v>0</v>
      </c>
      <c r="O44" s="633">
        <f t="shared" si="4"/>
        <v>0</v>
      </c>
      <c r="P44" s="633">
        <f t="shared" si="5"/>
        <v>0</v>
      </c>
      <c r="Q44" s="10"/>
    </row>
    <row r="45" spans="1:17" ht="12.75" customHeight="1">
      <c r="A45" s="634"/>
      <c r="B45" s="635"/>
      <c r="C45" s="748" t="s">
        <v>232</v>
      </c>
      <c r="D45" s="749"/>
      <c r="E45" s="749"/>
      <c r="F45" s="749"/>
      <c r="G45" s="749"/>
      <c r="H45" s="749"/>
      <c r="I45" s="749"/>
      <c r="J45" s="749"/>
      <c r="K45" s="750"/>
      <c r="L45" s="592">
        <f>SUM(L18:L44)</f>
        <v>0</v>
      </c>
      <c r="M45" s="622">
        <f>SUM(M18:M44)</f>
        <v>0</v>
      </c>
      <c r="N45" s="622">
        <f>SUM(N18:N44)</f>
        <v>0</v>
      </c>
      <c r="O45" s="622">
        <f>SUM(O18:O44)</f>
        <v>0</v>
      </c>
      <c r="P45" s="622">
        <f>SUM(P18:P44)</f>
        <v>0</v>
      </c>
    </row>
    <row r="46" spans="1:17" ht="14.4">
      <c r="A46" s="47"/>
      <c r="B46" s="47"/>
      <c r="C46" s="79"/>
      <c r="D46" s="76"/>
      <c r="E46" s="76"/>
      <c r="F46" s="76"/>
      <c r="G46" s="76"/>
      <c r="H46" s="76"/>
      <c r="I46" s="58"/>
      <c r="J46" s="76"/>
      <c r="K46" s="76"/>
      <c r="L46" s="76"/>
      <c r="M46" s="76"/>
      <c r="N46" s="76"/>
      <c r="O46" s="76"/>
      <c r="P46" s="76"/>
    </row>
    <row r="47" spans="1:17" ht="14.4">
      <c r="A47" s="81"/>
      <c r="B47" s="81"/>
      <c r="C47" s="79"/>
      <c r="D47" s="81"/>
      <c r="E47" s="81"/>
      <c r="F47" s="81"/>
      <c r="G47" s="81"/>
      <c r="H47" s="81"/>
      <c r="I47" s="50"/>
      <c r="J47" s="81"/>
      <c r="K47" s="81"/>
      <c r="L47" s="81"/>
      <c r="M47" s="81"/>
      <c r="N47" s="81"/>
      <c r="O47" s="81"/>
      <c r="P47" s="81"/>
    </row>
    <row r="48" spans="1:17" ht="14.4">
      <c r="A48" s="727" t="str">
        <f>Nr.1!A86</f>
        <v>Sastādīja:</v>
      </c>
      <c r="B48" s="727"/>
      <c r="C48" s="160">
        <f>Nr.1!C86</f>
        <v>0</v>
      </c>
      <c r="D48" s="47">
        <f>Nr.1!D86</f>
        <v>0</v>
      </c>
      <c r="E48" s="47">
        <f>Nr.1!E86</f>
        <v>0</v>
      </c>
      <c r="F48" s="47">
        <f>Nr.1!F86</f>
        <v>0</v>
      </c>
      <c r="G48" s="47">
        <f>Nr.1!G86</f>
        <v>0</v>
      </c>
      <c r="H48" s="76"/>
      <c r="I48" s="58"/>
      <c r="J48" s="76"/>
      <c r="K48" s="76"/>
      <c r="L48" s="76"/>
      <c r="M48" s="76"/>
      <c r="N48" s="76"/>
      <c r="O48" s="76"/>
      <c r="P48" s="76"/>
    </row>
    <row r="49" spans="1:16" ht="14.4">
      <c r="A49" s="81">
        <f>Nr.1!A87</f>
        <v>0</v>
      </c>
      <c r="B49" s="81">
        <f>Nr.1!B87</f>
        <v>0</v>
      </c>
      <c r="C49" s="111" t="str">
        <f>Nr.1!C87</f>
        <v>(paraksts un tā atšifrējums, datums)</v>
      </c>
      <c r="D49" s="47">
        <f>Nr.1!D87</f>
        <v>0</v>
      </c>
      <c r="E49" s="47">
        <f>Nr.1!E87</f>
        <v>0</v>
      </c>
      <c r="F49" s="47">
        <f>Nr.1!F87</f>
        <v>0</v>
      </c>
      <c r="G49" s="47">
        <f>Nr.1!G87</f>
        <v>0</v>
      </c>
      <c r="H49" s="81"/>
      <c r="I49" s="50"/>
      <c r="J49" s="81"/>
      <c r="K49" s="81"/>
      <c r="L49" s="81"/>
      <c r="M49" s="81"/>
      <c r="N49" s="81"/>
      <c r="O49" s="81"/>
      <c r="P49" s="81"/>
    </row>
    <row r="50" spans="1:16" ht="14.4">
      <c r="A50" s="727" t="str">
        <f>Nr.1!A88</f>
        <v xml:space="preserve">Sertifikāta Nr.: </v>
      </c>
      <c r="B50" s="727"/>
      <c r="C50" s="111">
        <f>Nr.1!C88</f>
        <v>0</v>
      </c>
      <c r="D50" s="76">
        <f>Nr.1!D88</f>
        <v>0</v>
      </c>
      <c r="E50" s="76">
        <f>Nr.1!E88</f>
        <v>0</v>
      </c>
      <c r="F50" s="76">
        <f>Nr.1!F88</f>
        <v>0</v>
      </c>
      <c r="G50" s="76">
        <f>Nr.1!G88</f>
        <v>0</v>
      </c>
      <c r="H50" s="76"/>
      <c r="I50" s="58"/>
      <c r="J50" s="76"/>
      <c r="K50" s="76"/>
      <c r="L50" s="76"/>
      <c r="M50" s="76"/>
      <c r="N50" s="76"/>
      <c r="O50" s="76"/>
      <c r="P50" s="76"/>
    </row>
    <row r="51" spans="1:16" ht="13.95" customHeight="1">
      <c r="A51" s="81">
        <f>Nr.1!A89</f>
        <v>0</v>
      </c>
      <c r="B51" s="81">
        <f>Nr.1!B89</f>
        <v>0</v>
      </c>
      <c r="C51" s="112">
        <f>Nr.1!C89</f>
        <v>0</v>
      </c>
      <c r="D51" s="76">
        <f>Nr.1!D89</f>
        <v>0</v>
      </c>
      <c r="E51" s="76">
        <f>Nr.1!E89</f>
        <v>0</v>
      </c>
      <c r="F51" s="76">
        <f>Nr.1!F89</f>
        <v>0</v>
      </c>
      <c r="G51" s="76">
        <f>Nr.1!G89</f>
        <v>0</v>
      </c>
      <c r="H51" s="76"/>
      <c r="I51" s="58"/>
      <c r="J51" s="76"/>
      <c r="K51" s="76"/>
      <c r="L51" s="76"/>
      <c r="M51" s="76"/>
      <c r="N51" s="76"/>
      <c r="O51" s="76"/>
      <c r="P51" s="76"/>
    </row>
    <row r="52" spans="1:16" ht="14.4">
      <c r="A52" s="81">
        <f>Nr.1!A90</f>
        <v>0</v>
      </c>
      <c r="B52" s="81">
        <f>Nr.1!B90</f>
        <v>0</v>
      </c>
      <c r="C52" s="111">
        <f>Nr.1!C90</f>
        <v>0</v>
      </c>
      <c r="D52" s="47">
        <f>Nr.1!D90</f>
        <v>0</v>
      </c>
      <c r="E52" s="47">
        <f>Nr.1!E90</f>
        <v>0</v>
      </c>
      <c r="F52" s="47">
        <f>Nr.1!F90</f>
        <v>0</v>
      </c>
      <c r="G52" s="47">
        <f>Nr.1!G90</f>
        <v>0</v>
      </c>
      <c r="H52" s="83"/>
      <c r="I52" s="49"/>
      <c r="J52" s="83"/>
      <c r="K52" s="83"/>
      <c r="L52" s="83"/>
      <c r="M52" s="83"/>
      <c r="N52" s="83"/>
      <c r="O52" s="64"/>
      <c r="P52" s="64"/>
    </row>
    <row r="53" spans="1:16" ht="14.4">
      <c r="A53" s="727" t="str">
        <f>Nr.1!A91</f>
        <v>Pārbaudīja:</v>
      </c>
      <c r="B53" s="727"/>
      <c r="C53" s="161">
        <f>Nr.1!C91</f>
        <v>0</v>
      </c>
      <c r="D53" s="76">
        <f>Nr.1!D91</f>
        <v>0</v>
      </c>
      <c r="E53" s="76">
        <f>Nr.1!E91</f>
        <v>0</v>
      </c>
      <c r="F53" s="76">
        <f>Nr.1!F91</f>
        <v>0</v>
      </c>
      <c r="G53" s="76">
        <f>Nr.1!G91</f>
        <v>0</v>
      </c>
      <c r="H53" s="73"/>
      <c r="I53" s="51"/>
      <c r="J53" s="47"/>
      <c r="K53" s="47"/>
      <c r="L53" s="47"/>
      <c r="M53" s="47"/>
      <c r="N53" s="47"/>
      <c r="O53" s="47"/>
      <c r="P53" s="73"/>
    </row>
    <row r="54" spans="1:16" ht="14.4">
      <c r="A54" s="47">
        <f>Nr.1!A92</f>
        <v>0</v>
      </c>
      <c r="B54" s="47">
        <f>Nr.1!B92</f>
        <v>0</v>
      </c>
      <c r="C54" s="113" t="str">
        <f>Nr.1!C92</f>
        <v>(paraksts un tā atšifrējums, datums)</v>
      </c>
      <c r="D54" s="47">
        <f>Nr.1!D92</f>
        <v>0</v>
      </c>
      <c r="E54" s="47">
        <f>Nr.1!E92</f>
        <v>0</v>
      </c>
      <c r="F54" s="47">
        <f>Nr.1!F92</f>
        <v>0</v>
      </c>
      <c r="G54" s="47">
        <f>Nr.1!G92</f>
        <v>0</v>
      </c>
      <c r="H54" s="47"/>
      <c r="I54" s="51"/>
      <c r="J54" s="47"/>
      <c r="K54" s="47"/>
      <c r="L54" s="47"/>
      <c r="M54" s="47"/>
      <c r="N54" s="47"/>
      <c r="O54" s="47"/>
      <c r="P54" s="66"/>
    </row>
    <row r="55" spans="1:16" ht="14.4">
      <c r="A55" s="51"/>
      <c r="B55" s="51"/>
      <c r="C55" s="114"/>
      <c r="D55" s="51"/>
      <c r="E55" s="51"/>
      <c r="F55" s="51"/>
      <c r="G55" s="51"/>
      <c r="H55" s="47"/>
      <c r="I55" s="51"/>
      <c r="J55" s="47"/>
      <c r="K55" s="47"/>
      <c r="L55" s="47"/>
      <c r="M55" s="47"/>
      <c r="N55" s="47"/>
      <c r="O55" s="47"/>
      <c r="P55" s="47"/>
    </row>
    <row r="56" spans="1:16" ht="14.4">
      <c r="A56" s="115"/>
      <c r="B56" s="51"/>
      <c r="C56" s="51"/>
      <c r="D56" s="51"/>
      <c r="E56" s="51"/>
      <c r="F56" s="51"/>
      <c r="G56" s="51"/>
      <c r="H56" s="47"/>
      <c r="I56" s="51"/>
      <c r="J56" s="47"/>
      <c r="K56" s="47"/>
      <c r="L56" s="47"/>
      <c r="M56" s="47"/>
      <c r="N56" s="47"/>
      <c r="O56" s="47"/>
      <c r="P56" s="66"/>
    </row>
    <row r="57" spans="1:16">
      <c r="A57" s="32"/>
      <c r="B57" s="3"/>
      <c r="C57" s="3"/>
      <c r="D57" s="3"/>
      <c r="E57" s="3"/>
      <c r="F57" s="3"/>
      <c r="G57" s="3"/>
    </row>
    <row r="58" spans="1:16">
      <c r="A58" s="33"/>
      <c r="B58" s="3"/>
      <c r="C58" s="3"/>
      <c r="D58" s="3"/>
      <c r="E58" s="3"/>
      <c r="F58" s="3"/>
      <c r="G58" s="3"/>
    </row>
    <row r="59" spans="1:16">
      <c r="A59" s="31"/>
      <c r="B59" s="3"/>
      <c r="C59" s="3"/>
      <c r="D59" s="3"/>
      <c r="E59" s="3"/>
      <c r="F59" s="3"/>
      <c r="G59" s="3"/>
    </row>
  </sheetData>
  <mergeCells count="19">
    <mergeCell ref="A2:P2"/>
    <mergeCell ref="A7:B7"/>
    <mergeCell ref="N11:O11"/>
    <mergeCell ref="F13:O13"/>
    <mergeCell ref="A15:A16"/>
    <mergeCell ref="B15:B16"/>
    <mergeCell ref="C15:C16"/>
    <mergeCell ref="D15:D16"/>
    <mergeCell ref="E15:E16"/>
    <mergeCell ref="F15:K15"/>
    <mergeCell ref="L15:P15"/>
    <mergeCell ref="A12:H12"/>
    <mergeCell ref="A48:B48"/>
    <mergeCell ref="A50:B50"/>
    <mergeCell ref="A53:B53"/>
    <mergeCell ref="A3:P3"/>
    <mergeCell ref="A4:P4"/>
    <mergeCell ref="A5:P5"/>
    <mergeCell ref="C45:K45"/>
  </mergeCells>
  <phoneticPr fontId="16" type="noConversion"/>
  <printOptions horizontalCentered="1"/>
  <pageMargins left="0.31496062992125984" right="0.19685039370078741" top="0.35433070866141736" bottom="0.52" header="0.15748031496062992" footer="0.31"/>
  <pageSetup paperSize="9" scale="80" orientation="landscape" r:id="rId1"/>
  <ignoredErrors>
    <ignoredError sqref="A19:A44" twoDigitTextYear="1"/>
  </ignoredError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theme="0"/>
  </sheetPr>
  <dimension ref="A1:Q79"/>
  <sheetViews>
    <sheetView showZeros="0" zoomScale="85" zoomScaleNormal="85" workbookViewId="0">
      <selection activeCell="K70" sqref="K70"/>
    </sheetView>
  </sheetViews>
  <sheetFormatPr defaultColWidth="9.21875" defaultRowHeight="13.2"/>
  <cols>
    <col min="1" max="1" width="8.21875" style="2" bestFit="1" customWidth="1"/>
    <col min="2" max="2" width="8.5546875" style="2" bestFit="1" customWidth="1"/>
    <col min="3" max="3" width="47.77734375" style="2" customWidth="1"/>
    <col min="4" max="4" width="6.5546875" style="2" bestFit="1" customWidth="1"/>
    <col min="5" max="5" width="8.5546875" style="2" bestFit="1" customWidth="1"/>
    <col min="6" max="6" width="6.77734375" style="2" bestFit="1" customWidth="1"/>
    <col min="7" max="7" width="6.5546875" style="2" bestFit="1" customWidth="1"/>
    <col min="8" max="8" width="7.77734375" style="2" bestFit="1" customWidth="1"/>
    <col min="9" max="9" width="8.77734375" style="26" bestFit="1" customWidth="1"/>
    <col min="10" max="10" width="7.77734375" style="2" customWidth="1"/>
    <col min="11" max="11" width="8.21875" style="2" customWidth="1"/>
    <col min="12" max="12" width="8.77734375" style="2" bestFit="1" customWidth="1"/>
    <col min="13" max="14" width="9.77734375" style="2" bestFit="1" customWidth="1"/>
    <col min="15" max="15" width="8.77734375" style="2" bestFit="1" customWidth="1"/>
    <col min="16" max="16" width="10.77734375" style="2" bestFit="1" customWidth="1"/>
    <col min="17" max="17" width="11.77734375" style="2" customWidth="1"/>
    <col min="18" max="16384" width="9.21875" style="2"/>
  </cols>
  <sheetData>
    <row r="1" spans="1:17" s="7" customFormat="1">
      <c r="B1" s="6"/>
      <c r="C1" s="13"/>
      <c r="I1" s="25"/>
    </row>
    <row r="2" spans="1:17">
      <c r="A2" s="755" t="s">
        <v>1112</v>
      </c>
      <c r="B2" s="755"/>
      <c r="C2" s="755"/>
      <c r="D2" s="755"/>
      <c r="E2" s="755"/>
      <c r="F2" s="755"/>
      <c r="G2" s="755"/>
      <c r="H2" s="755"/>
      <c r="I2" s="755"/>
      <c r="J2" s="755"/>
      <c r="K2" s="755"/>
      <c r="L2" s="755"/>
      <c r="M2" s="755"/>
      <c r="N2" s="755"/>
      <c r="O2" s="755"/>
      <c r="P2" s="755"/>
      <c r="Q2" s="1"/>
    </row>
    <row r="3" spans="1:17">
      <c r="A3" s="756" t="str">
        <f>Nr.1!$A$3</f>
        <v xml:space="preserve">  Ēkas pārbūve Raiņa ielā 27, Cēsīs, Cēsu novadā</v>
      </c>
      <c r="B3" s="756"/>
      <c r="C3" s="756"/>
      <c r="D3" s="756"/>
      <c r="E3" s="756"/>
      <c r="F3" s="756"/>
      <c r="G3" s="756"/>
      <c r="H3" s="756"/>
      <c r="I3" s="756"/>
      <c r="J3" s="756"/>
      <c r="K3" s="756"/>
      <c r="L3" s="756"/>
      <c r="M3" s="756"/>
      <c r="N3" s="756"/>
      <c r="O3" s="756"/>
      <c r="P3" s="756"/>
    </row>
    <row r="4" spans="1:17">
      <c r="A4" s="755" t="s">
        <v>55</v>
      </c>
      <c r="B4" s="755"/>
      <c r="C4" s="755"/>
      <c r="D4" s="755"/>
      <c r="E4" s="755"/>
      <c r="F4" s="755"/>
      <c r="G4" s="755"/>
      <c r="H4" s="755"/>
      <c r="I4" s="755"/>
      <c r="J4" s="755"/>
      <c r="K4" s="755"/>
      <c r="L4" s="755"/>
      <c r="M4" s="755"/>
      <c r="N4" s="755"/>
      <c r="O4" s="755"/>
      <c r="P4" s="755"/>
    </row>
    <row r="5" spans="1:17">
      <c r="A5" s="757" t="s">
        <v>82</v>
      </c>
      <c r="B5" s="757"/>
      <c r="C5" s="757"/>
      <c r="D5" s="757"/>
      <c r="E5" s="757"/>
      <c r="F5" s="757"/>
      <c r="G5" s="757"/>
      <c r="H5" s="757"/>
      <c r="I5" s="757"/>
      <c r="J5" s="757"/>
      <c r="K5" s="757"/>
      <c r="L5" s="757"/>
      <c r="M5" s="757"/>
      <c r="N5" s="757"/>
      <c r="O5" s="757"/>
      <c r="P5" s="757"/>
    </row>
    <row r="6" spans="1:17">
      <c r="C6" s="67"/>
      <c r="D6" s="72"/>
      <c r="E6" s="72"/>
      <c r="F6" s="72"/>
      <c r="G6" s="72"/>
      <c r="H6" s="72"/>
      <c r="I6" s="1"/>
      <c r="J6" s="72"/>
      <c r="K6" s="72"/>
      <c r="L6" s="72"/>
      <c r="M6" s="72"/>
      <c r="N6" s="72"/>
    </row>
    <row r="7" spans="1:17" s="3" customFormat="1" ht="12.75" customHeight="1">
      <c r="A7" s="758" t="str">
        <f>Nr.1!A7</f>
        <v xml:space="preserve">Objekta nosaukums: </v>
      </c>
      <c r="B7" s="758"/>
      <c r="C7" s="762" t="str">
        <f>Nr.1!C7</f>
        <v>Ēkas pārbūve</v>
      </c>
      <c r="D7" s="762"/>
      <c r="E7" s="762"/>
      <c r="F7" s="762"/>
      <c r="G7" s="762"/>
      <c r="H7" s="762"/>
      <c r="I7" s="762"/>
      <c r="J7" s="762"/>
      <c r="K7" s="762"/>
      <c r="L7" s="762"/>
      <c r="M7" s="762"/>
      <c r="N7" s="762"/>
    </row>
    <row r="8" spans="1:17" s="3" customFormat="1" ht="12.75" customHeight="1">
      <c r="A8" s="758" t="str">
        <f>Nr.1!A8</f>
        <v xml:space="preserve">Būves nosaukums:    </v>
      </c>
      <c r="B8" s="758"/>
      <c r="C8" s="762" t="str">
        <f>Nr.1!C8</f>
        <v>Ēkas pārbūve</v>
      </c>
      <c r="D8" s="762"/>
      <c r="E8" s="762"/>
      <c r="F8" s="762"/>
      <c r="G8" s="762"/>
      <c r="H8" s="762"/>
      <c r="I8" s="762"/>
      <c r="J8" s="762"/>
      <c r="K8" s="762"/>
      <c r="L8" s="762"/>
      <c r="M8" s="762"/>
      <c r="N8" s="762"/>
    </row>
    <row r="9" spans="1:17" s="3" customFormat="1" ht="12.75" customHeight="1">
      <c r="A9" s="758" t="str">
        <f>Nr.1!A9</f>
        <v>Objekta adrese:</v>
      </c>
      <c r="B9" s="758"/>
      <c r="C9" s="760" t="str">
        <f>Nr.1!C9</f>
        <v>Raiņa iela 27, Cēsis, Cēsu novads</v>
      </c>
      <c r="D9" s="761"/>
      <c r="E9" s="761"/>
      <c r="F9" s="761"/>
      <c r="G9" s="761"/>
      <c r="H9" s="761"/>
      <c r="I9" s="1">
        <f>Nr.1!I9</f>
        <v>0</v>
      </c>
      <c r="J9" s="1">
        <f>Nr.1!J9</f>
        <v>0</v>
      </c>
      <c r="K9" s="1">
        <f>Nr.1!K9</f>
        <v>0</v>
      </c>
      <c r="L9" s="1">
        <f>Nr.1!L9</f>
        <v>0</v>
      </c>
      <c r="M9" s="1">
        <f>Nr.1!M9</f>
        <v>0</v>
      </c>
      <c r="N9" s="4">
        <f>Nr.1!N9</f>
        <v>0</v>
      </c>
      <c r="O9" s="4"/>
    </row>
    <row r="10" spans="1:17" s="3" customFormat="1">
      <c r="A10" s="758" t="str">
        <f>Nr.1!A10</f>
        <v xml:space="preserve">Pasūtījuma Nr.: </v>
      </c>
      <c r="B10" s="758"/>
      <c r="C10" s="68">
        <f>Nr.1!C10</f>
        <v>0</v>
      </c>
      <c r="D10" s="1">
        <f>Nr.1!D10</f>
        <v>0</v>
      </c>
      <c r="E10" s="1">
        <f>Nr.1!E10</f>
        <v>0</v>
      </c>
      <c r="F10" s="1">
        <f>Nr.1!F10</f>
        <v>0</v>
      </c>
      <c r="G10" s="1">
        <f>Nr.1!G10</f>
        <v>0</v>
      </c>
      <c r="H10" s="1">
        <f>Nr.1!H10</f>
        <v>0</v>
      </c>
      <c r="I10" s="1">
        <f>Nr.1!I10</f>
        <v>0</v>
      </c>
      <c r="J10" s="1">
        <f>Nr.1!J10</f>
        <v>0</v>
      </c>
      <c r="K10" s="1">
        <f>Nr.1!K10</f>
        <v>0</v>
      </c>
      <c r="L10" s="1">
        <f>Nr.1!L10</f>
        <v>0</v>
      </c>
      <c r="M10" s="1">
        <f>Nr.1!M10</f>
        <v>0</v>
      </c>
      <c r="N10" s="1">
        <f>Nr.1!N10</f>
        <v>0</v>
      </c>
    </row>
    <row r="11" spans="1:17" s="3" customFormat="1">
      <c r="K11" s="3" t="s">
        <v>83</v>
      </c>
      <c r="M11" s="5" t="s">
        <v>84</v>
      </c>
      <c r="N11" s="763">
        <f>P62</f>
        <v>0</v>
      </c>
      <c r="O11" s="763"/>
    </row>
    <row r="12" spans="1:17" s="3" customFormat="1">
      <c r="A12" s="758" t="s">
        <v>1113</v>
      </c>
      <c r="B12" s="758"/>
      <c r="C12" s="758"/>
      <c r="D12" s="758"/>
      <c r="E12" s="758"/>
      <c r="F12" s="758"/>
      <c r="G12" s="758"/>
      <c r="H12" s="758"/>
      <c r="I12" s="26"/>
    </row>
    <row r="13" spans="1:17" s="3" customFormat="1">
      <c r="C13" s="12"/>
      <c r="F13" s="764" t="s">
        <v>1114</v>
      </c>
      <c r="G13" s="764"/>
      <c r="H13" s="764"/>
      <c r="I13" s="764"/>
      <c r="J13" s="764"/>
      <c r="K13" s="764"/>
      <c r="L13" s="764"/>
      <c r="M13" s="764"/>
      <c r="N13" s="764"/>
      <c r="O13" s="764"/>
    </row>
    <row r="14" spans="1:17">
      <c r="C14" s="11"/>
    </row>
    <row r="15" spans="1:17" ht="12.75" customHeight="1">
      <c r="A15" s="769" t="s">
        <v>16</v>
      </c>
      <c r="B15" s="769" t="s">
        <v>87</v>
      </c>
      <c r="C15" s="770" t="s">
        <v>88</v>
      </c>
      <c r="D15" s="769" t="s">
        <v>89</v>
      </c>
      <c r="E15" s="769" t="s">
        <v>90</v>
      </c>
      <c r="F15" s="765" t="s">
        <v>91</v>
      </c>
      <c r="G15" s="765"/>
      <c r="H15" s="765"/>
      <c r="I15" s="765"/>
      <c r="J15" s="765"/>
      <c r="K15" s="765"/>
      <c r="L15" s="765" t="s">
        <v>92</v>
      </c>
      <c r="M15" s="765"/>
      <c r="N15" s="765"/>
      <c r="O15" s="765"/>
      <c r="P15" s="765"/>
      <c r="Q15" s="17"/>
    </row>
    <row r="16" spans="1:17" ht="84.75" customHeight="1">
      <c r="A16" s="769"/>
      <c r="B16" s="769"/>
      <c r="C16" s="770"/>
      <c r="D16" s="769"/>
      <c r="E16" s="769"/>
      <c r="F16" s="637" t="s">
        <v>93</v>
      </c>
      <c r="G16" s="638" t="s">
        <v>94</v>
      </c>
      <c r="H16" s="637" t="s">
        <v>95</v>
      </c>
      <c r="I16" s="639" t="s">
        <v>96</v>
      </c>
      <c r="J16" s="637" t="s">
        <v>97</v>
      </c>
      <c r="K16" s="637" t="s">
        <v>20</v>
      </c>
      <c r="L16" s="637" t="s">
        <v>98</v>
      </c>
      <c r="M16" s="637" t="s">
        <v>95</v>
      </c>
      <c r="N16" s="637" t="s">
        <v>96</v>
      </c>
      <c r="O16" s="637" t="s">
        <v>97</v>
      </c>
      <c r="P16" s="637" t="s">
        <v>99</v>
      </c>
      <c r="Q16" s="18"/>
    </row>
    <row r="17" spans="1:17">
      <c r="A17" s="636">
        <v>1</v>
      </c>
      <c r="B17" s="636">
        <v>2</v>
      </c>
      <c r="C17" s="636">
        <v>3</v>
      </c>
      <c r="D17" s="636">
        <v>4</v>
      </c>
      <c r="E17" s="636">
        <v>5</v>
      </c>
      <c r="F17" s="636">
        <v>6</v>
      </c>
      <c r="G17" s="636">
        <v>7</v>
      </c>
      <c r="H17" s="636">
        <v>8</v>
      </c>
      <c r="I17" s="640">
        <v>9</v>
      </c>
      <c r="J17" s="636">
        <v>10</v>
      </c>
      <c r="K17" s="636">
        <v>11</v>
      </c>
      <c r="L17" s="636">
        <v>12</v>
      </c>
      <c r="M17" s="636">
        <v>13</v>
      </c>
      <c r="N17" s="636">
        <v>14</v>
      </c>
      <c r="O17" s="636">
        <v>15</v>
      </c>
      <c r="P17" s="636">
        <v>16</v>
      </c>
      <c r="Q17" s="10"/>
    </row>
    <row r="18" spans="1:17">
      <c r="A18" s="641" t="s">
        <v>1115</v>
      </c>
      <c r="B18" s="642"/>
      <c r="C18" s="643" t="s">
        <v>1116</v>
      </c>
      <c r="D18" s="642"/>
      <c r="E18" s="644"/>
      <c r="F18" s="645"/>
      <c r="G18" s="162"/>
      <c r="H18" s="646"/>
      <c r="I18" s="163"/>
      <c r="J18" s="164"/>
      <c r="K18" s="164"/>
      <c r="L18" s="164"/>
      <c r="M18" s="164"/>
      <c r="N18" s="164"/>
      <c r="O18" s="164"/>
      <c r="P18" s="164"/>
      <c r="Q18" s="10"/>
    </row>
    <row r="19" spans="1:17" ht="26.4">
      <c r="A19" s="647" t="s">
        <v>1117</v>
      </c>
      <c r="B19" s="370" t="s">
        <v>1058</v>
      </c>
      <c r="C19" s="648" t="s">
        <v>1118</v>
      </c>
      <c r="D19" s="649" t="s">
        <v>1060</v>
      </c>
      <c r="E19" s="649">
        <v>1</v>
      </c>
      <c r="F19" s="649"/>
      <c r="G19" s="649"/>
      <c r="H19" s="649"/>
      <c r="I19" s="649"/>
      <c r="J19" s="649"/>
      <c r="K19" s="649">
        <f t="shared" ref="K19:K44" si="0">H19+I19+J19</f>
        <v>0</v>
      </c>
      <c r="L19" s="649">
        <f t="shared" ref="L19:L44" si="1">ROUND(E19*F19,2)</f>
        <v>0</v>
      </c>
      <c r="M19" s="649">
        <f t="shared" ref="M19:M44" si="2">ROUND(H19*E19,2)</f>
        <v>0</v>
      </c>
      <c r="N19" s="649">
        <f t="shared" ref="N19:N44" si="3">ROUND(I19*E19,2)</f>
        <v>0</v>
      </c>
      <c r="O19" s="649">
        <f t="shared" ref="O19:O44" si="4">ROUND(J19*E19,2)</f>
        <v>0</v>
      </c>
      <c r="P19" s="649">
        <f t="shared" ref="P19:P44" si="5">O19+N19+M19</f>
        <v>0</v>
      </c>
      <c r="Q19" s="10"/>
    </row>
    <row r="20" spans="1:17" ht="26.4">
      <c r="A20" s="647" t="s">
        <v>1119</v>
      </c>
      <c r="B20" s="370" t="s">
        <v>1058</v>
      </c>
      <c r="C20" s="648" t="s">
        <v>1120</v>
      </c>
      <c r="D20" s="649" t="s">
        <v>1060</v>
      </c>
      <c r="E20" s="649">
        <v>7</v>
      </c>
      <c r="F20" s="649"/>
      <c r="G20" s="649"/>
      <c r="H20" s="649"/>
      <c r="I20" s="649"/>
      <c r="J20" s="649"/>
      <c r="K20" s="649">
        <f t="shared" si="0"/>
        <v>0</v>
      </c>
      <c r="L20" s="649">
        <f t="shared" si="1"/>
        <v>0</v>
      </c>
      <c r="M20" s="649">
        <f t="shared" si="2"/>
        <v>0</v>
      </c>
      <c r="N20" s="649">
        <f t="shared" si="3"/>
        <v>0</v>
      </c>
      <c r="O20" s="649">
        <f t="shared" si="4"/>
        <v>0</v>
      </c>
      <c r="P20" s="649">
        <f t="shared" si="5"/>
        <v>0</v>
      </c>
      <c r="Q20" s="10"/>
    </row>
    <row r="21" spans="1:17" ht="39.6">
      <c r="A21" s="647" t="s">
        <v>1121</v>
      </c>
      <c r="B21" s="370" t="s">
        <v>1058</v>
      </c>
      <c r="C21" s="648" t="s">
        <v>1122</v>
      </c>
      <c r="D21" s="649" t="s">
        <v>1060</v>
      </c>
      <c r="E21" s="649">
        <v>7</v>
      </c>
      <c r="F21" s="649"/>
      <c r="G21" s="649"/>
      <c r="H21" s="649"/>
      <c r="I21" s="649"/>
      <c r="J21" s="649"/>
      <c r="K21" s="649">
        <f t="shared" si="0"/>
        <v>0</v>
      </c>
      <c r="L21" s="649">
        <f t="shared" si="1"/>
        <v>0</v>
      </c>
      <c r="M21" s="649">
        <f t="shared" si="2"/>
        <v>0</v>
      </c>
      <c r="N21" s="649">
        <f t="shared" si="3"/>
        <v>0</v>
      </c>
      <c r="O21" s="649">
        <f t="shared" si="4"/>
        <v>0</v>
      </c>
      <c r="P21" s="649">
        <f t="shared" si="5"/>
        <v>0</v>
      </c>
      <c r="Q21" s="10"/>
    </row>
    <row r="22" spans="1:17" ht="26.4">
      <c r="A22" s="647" t="s">
        <v>1123</v>
      </c>
      <c r="B22" s="370" t="s">
        <v>1058</v>
      </c>
      <c r="C22" s="648" t="s">
        <v>1124</v>
      </c>
      <c r="D22" s="649" t="s">
        <v>1060</v>
      </c>
      <c r="E22" s="649">
        <v>1</v>
      </c>
      <c r="F22" s="649"/>
      <c r="G22" s="649"/>
      <c r="H22" s="649"/>
      <c r="I22" s="649"/>
      <c r="J22" s="649"/>
      <c r="K22" s="649">
        <f t="shared" si="0"/>
        <v>0</v>
      </c>
      <c r="L22" s="649">
        <f t="shared" si="1"/>
        <v>0</v>
      </c>
      <c r="M22" s="649">
        <f t="shared" si="2"/>
        <v>0</v>
      </c>
      <c r="N22" s="649">
        <f t="shared" si="3"/>
        <v>0</v>
      </c>
      <c r="O22" s="649">
        <f t="shared" si="4"/>
        <v>0</v>
      </c>
      <c r="P22" s="649">
        <f t="shared" si="5"/>
        <v>0</v>
      </c>
      <c r="Q22" s="10"/>
    </row>
    <row r="23" spans="1:17" ht="26.4">
      <c r="A23" s="647" t="s">
        <v>1125</v>
      </c>
      <c r="B23" s="370" t="s">
        <v>1058</v>
      </c>
      <c r="C23" s="648" t="s">
        <v>1126</v>
      </c>
      <c r="D23" s="649" t="s">
        <v>1060</v>
      </c>
      <c r="E23" s="649">
        <v>8</v>
      </c>
      <c r="F23" s="649"/>
      <c r="G23" s="649"/>
      <c r="H23" s="649"/>
      <c r="I23" s="649"/>
      <c r="J23" s="649"/>
      <c r="K23" s="649">
        <f t="shared" si="0"/>
        <v>0</v>
      </c>
      <c r="L23" s="649">
        <f t="shared" si="1"/>
        <v>0</v>
      </c>
      <c r="M23" s="649">
        <f t="shared" si="2"/>
        <v>0</v>
      </c>
      <c r="N23" s="649">
        <f t="shared" si="3"/>
        <v>0</v>
      </c>
      <c r="O23" s="649">
        <f t="shared" si="4"/>
        <v>0</v>
      </c>
      <c r="P23" s="649">
        <f t="shared" si="5"/>
        <v>0</v>
      </c>
      <c r="Q23" s="10"/>
    </row>
    <row r="24" spans="1:17" ht="26.4">
      <c r="A24" s="647" t="s">
        <v>1127</v>
      </c>
      <c r="B24" s="370" t="s">
        <v>1058</v>
      </c>
      <c r="C24" s="648" t="s">
        <v>1128</v>
      </c>
      <c r="D24" s="649" t="s">
        <v>1060</v>
      </c>
      <c r="E24" s="649">
        <v>4</v>
      </c>
      <c r="F24" s="649"/>
      <c r="G24" s="649"/>
      <c r="H24" s="649"/>
      <c r="I24" s="649"/>
      <c r="J24" s="649"/>
      <c r="K24" s="649">
        <f t="shared" si="0"/>
        <v>0</v>
      </c>
      <c r="L24" s="649">
        <f t="shared" si="1"/>
        <v>0</v>
      </c>
      <c r="M24" s="649">
        <f t="shared" si="2"/>
        <v>0</v>
      </c>
      <c r="N24" s="649">
        <f t="shared" si="3"/>
        <v>0</v>
      </c>
      <c r="O24" s="649">
        <f t="shared" si="4"/>
        <v>0</v>
      </c>
      <c r="P24" s="649">
        <f t="shared" si="5"/>
        <v>0</v>
      </c>
      <c r="Q24" s="10"/>
    </row>
    <row r="25" spans="1:17" ht="26.4">
      <c r="A25" s="647" t="s">
        <v>1129</v>
      </c>
      <c r="B25" s="370" t="s">
        <v>1058</v>
      </c>
      <c r="C25" s="648" t="s">
        <v>1130</v>
      </c>
      <c r="D25" s="649" t="s">
        <v>1060</v>
      </c>
      <c r="E25" s="649">
        <v>1</v>
      </c>
      <c r="F25" s="649"/>
      <c r="G25" s="649"/>
      <c r="H25" s="649"/>
      <c r="I25" s="649"/>
      <c r="J25" s="649"/>
      <c r="K25" s="649">
        <f t="shared" si="0"/>
        <v>0</v>
      </c>
      <c r="L25" s="649">
        <f t="shared" si="1"/>
        <v>0</v>
      </c>
      <c r="M25" s="649">
        <f t="shared" si="2"/>
        <v>0</v>
      </c>
      <c r="N25" s="649">
        <f t="shared" si="3"/>
        <v>0</v>
      </c>
      <c r="O25" s="649">
        <f t="shared" si="4"/>
        <v>0</v>
      </c>
      <c r="P25" s="649">
        <f t="shared" si="5"/>
        <v>0</v>
      </c>
      <c r="Q25" s="10"/>
    </row>
    <row r="26" spans="1:17" ht="26.4">
      <c r="A26" s="647" t="s">
        <v>1131</v>
      </c>
      <c r="B26" s="370" t="s">
        <v>1058</v>
      </c>
      <c r="C26" s="648" t="s">
        <v>1132</v>
      </c>
      <c r="D26" s="649" t="s">
        <v>1060</v>
      </c>
      <c r="E26" s="649">
        <v>7</v>
      </c>
      <c r="F26" s="649"/>
      <c r="G26" s="649"/>
      <c r="H26" s="649"/>
      <c r="I26" s="649"/>
      <c r="J26" s="649"/>
      <c r="K26" s="649">
        <f t="shared" si="0"/>
        <v>0</v>
      </c>
      <c r="L26" s="649">
        <f t="shared" si="1"/>
        <v>0</v>
      </c>
      <c r="M26" s="649">
        <f t="shared" si="2"/>
        <v>0</v>
      </c>
      <c r="N26" s="649">
        <f t="shared" si="3"/>
        <v>0</v>
      </c>
      <c r="O26" s="649">
        <f t="shared" si="4"/>
        <v>0</v>
      </c>
      <c r="P26" s="649">
        <f t="shared" si="5"/>
        <v>0</v>
      </c>
      <c r="Q26" s="10"/>
    </row>
    <row r="27" spans="1:17" ht="26.4">
      <c r="A27" s="647" t="s">
        <v>1133</v>
      </c>
      <c r="B27" s="370" t="s">
        <v>1058</v>
      </c>
      <c r="C27" s="648" t="s">
        <v>1134</v>
      </c>
      <c r="D27" s="649" t="s">
        <v>1060</v>
      </c>
      <c r="E27" s="649">
        <v>4</v>
      </c>
      <c r="F27" s="649"/>
      <c r="G27" s="649"/>
      <c r="H27" s="649"/>
      <c r="I27" s="649"/>
      <c r="J27" s="649"/>
      <c r="K27" s="649">
        <f t="shared" si="0"/>
        <v>0</v>
      </c>
      <c r="L27" s="649">
        <f t="shared" si="1"/>
        <v>0</v>
      </c>
      <c r="M27" s="649">
        <f t="shared" si="2"/>
        <v>0</v>
      </c>
      <c r="N27" s="649">
        <f t="shared" si="3"/>
        <v>0</v>
      </c>
      <c r="O27" s="649">
        <f t="shared" si="4"/>
        <v>0</v>
      </c>
      <c r="P27" s="649">
        <f t="shared" si="5"/>
        <v>0</v>
      </c>
      <c r="Q27" s="10"/>
    </row>
    <row r="28" spans="1:17" ht="26.4">
      <c r="A28" s="647" t="s">
        <v>1135</v>
      </c>
      <c r="B28" s="370" t="s">
        <v>1058</v>
      </c>
      <c r="C28" s="648" t="s">
        <v>1136</v>
      </c>
      <c r="D28" s="649" t="s">
        <v>1060</v>
      </c>
      <c r="E28" s="649">
        <v>1</v>
      </c>
      <c r="F28" s="649"/>
      <c r="G28" s="649"/>
      <c r="H28" s="649"/>
      <c r="I28" s="649"/>
      <c r="J28" s="649"/>
      <c r="K28" s="649">
        <f t="shared" si="0"/>
        <v>0</v>
      </c>
      <c r="L28" s="649">
        <f t="shared" si="1"/>
        <v>0</v>
      </c>
      <c r="M28" s="649">
        <f t="shared" si="2"/>
        <v>0</v>
      </c>
      <c r="N28" s="649">
        <f t="shared" si="3"/>
        <v>0</v>
      </c>
      <c r="O28" s="649">
        <f t="shared" si="4"/>
        <v>0</v>
      </c>
      <c r="P28" s="649">
        <f t="shared" si="5"/>
        <v>0</v>
      </c>
      <c r="Q28" s="10"/>
    </row>
    <row r="29" spans="1:17" ht="26.4">
      <c r="A29" s="647" t="s">
        <v>1137</v>
      </c>
      <c r="B29" s="370" t="s">
        <v>1058</v>
      </c>
      <c r="C29" s="648" t="s">
        <v>1138</v>
      </c>
      <c r="D29" s="649" t="s">
        <v>1060</v>
      </c>
      <c r="E29" s="649">
        <v>10</v>
      </c>
      <c r="F29" s="649"/>
      <c r="G29" s="649"/>
      <c r="H29" s="649"/>
      <c r="I29" s="649"/>
      <c r="J29" s="649"/>
      <c r="K29" s="649">
        <f t="shared" si="0"/>
        <v>0</v>
      </c>
      <c r="L29" s="649">
        <f t="shared" si="1"/>
        <v>0</v>
      </c>
      <c r="M29" s="649">
        <f t="shared" si="2"/>
        <v>0</v>
      </c>
      <c r="N29" s="649">
        <f t="shared" si="3"/>
        <v>0</v>
      </c>
      <c r="O29" s="649">
        <f t="shared" si="4"/>
        <v>0</v>
      </c>
      <c r="P29" s="649">
        <f t="shared" si="5"/>
        <v>0</v>
      </c>
      <c r="Q29" s="10"/>
    </row>
    <row r="30" spans="1:17" ht="26.4">
      <c r="A30" s="647" t="s">
        <v>1139</v>
      </c>
      <c r="B30" s="370" t="s">
        <v>1058</v>
      </c>
      <c r="C30" s="648" t="s">
        <v>1140</v>
      </c>
      <c r="D30" s="649" t="s">
        <v>1060</v>
      </c>
      <c r="E30" s="649">
        <v>100</v>
      </c>
      <c r="F30" s="649"/>
      <c r="G30" s="649"/>
      <c r="H30" s="649"/>
      <c r="I30" s="649"/>
      <c r="J30" s="649"/>
      <c r="K30" s="649">
        <f t="shared" si="0"/>
        <v>0</v>
      </c>
      <c r="L30" s="649">
        <f t="shared" si="1"/>
        <v>0</v>
      </c>
      <c r="M30" s="649">
        <f t="shared" si="2"/>
        <v>0</v>
      </c>
      <c r="N30" s="649">
        <f t="shared" si="3"/>
        <v>0</v>
      </c>
      <c r="O30" s="649">
        <f t="shared" si="4"/>
        <v>0</v>
      </c>
      <c r="P30" s="649">
        <f t="shared" si="5"/>
        <v>0</v>
      </c>
      <c r="Q30" s="10"/>
    </row>
    <row r="31" spans="1:17" ht="39.6">
      <c r="A31" s="647" t="s">
        <v>1141</v>
      </c>
      <c r="B31" s="370" t="s">
        <v>1058</v>
      </c>
      <c r="C31" s="648" t="s">
        <v>1142</v>
      </c>
      <c r="D31" s="649" t="s">
        <v>1060</v>
      </c>
      <c r="E31" s="649">
        <v>6</v>
      </c>
      <c r="F31" s="649"/>
      <c r="G31" s="649"/>
      <c r="H31" s="649"/>
      <c r="I31" s="649"/>
      <c r="J31" s="649"/>
      <c r="K31" s="649">
        <f t="shared" si="0"/>
        <v>0</v>
      </c>
      <c r="L31" s="649">
        <f t="shared" si="1"/>
        <v>0</v>
      </c>
      <c r="M31" s="649">
        <f t="shared" si="2"/>
        <v>0</v>
      </c>
      <c r="N31" s="649">
        <f t="shared" si="3"/>
        <v>0</v>
      </c>
      <c r="O31" s="649">
        <f t="shared" si="4"/>
        <v>0</v>
      </c>
      <c r="P31" s="649">
        <f t="shared" si="5"/>
        <v>0</v>
      </c>
      <c r="Q31" s="10"/>
    </row>
    <row r="32" spans="1:17" ht="26.4">
      <c r="A32" s="647" t="s">
        <v>1143</v>
      </c>
      <c r="B32" s="370" t="s">
        <v>1058</v>
      </c>
      <c r="C32" s="648" t="s">
        <v>1144</v>
      </c>
      <c r="D32" s="649" t="s">
        <v>1060</v>
      </c>
      <c r="E32" s="649">
        <v>12</v>
      </c>
      <c r="F32" s="649"/>
      <c r="G32" s="649"/>
      <c r="H32" s="649"/>
      <c r="I32" s="649"/>
      <c r="J32" s="649"/>
      <c r="K32" s="649">
        <f t="shared" si="0"/>
        <v>0</v>
      </c>
      <c r="L32" s="649">
        <f t="shared" si="1"/>
        <v>0</v>
      </c>
      <c r="M32" s="649">
        <f t="shared" si="2"/>
        <v>0</v>
      </c>
      <c r="N32" s="649">
        <f t="shared" si="3"/>
        <v>0</v>
      </c>
      <c r="O32" s="649">
        <f t="shared" si="4"/>
        <v>0</v>
      </c>
      <c r="P32" s="649">
        <f t="shared" si="5"/>
        <v>0</v>
      </c>
      <c r="Q32" s="10"/>
    </row>
    <row r="33" spans="1:17" ht="26.4">
      <c r="A33" s="647" t="s">
        <v>1145</v>
      </c>
      <c r="B33" s="370" t="s">
        <v>1058</v>
      </c>
      <c r="C33" s="648" t="s">
        <v>1146</v>
      </c>
      <c r="D33" s="649" t="s">
        <v>1060</v>
      </c>
      <c r="E33" s="649">
        <v>17</v>
      </c>
      <c r="F33" s="649"/>
      <c r="G33" s="649"/>
      <c r="H33" s="649"/>
      <c r="I33" s="649"/>
      <c r="J33" s="649"/>
      <c r="K33" s="649">
        <f t="shared" si="0"/>
        <v>0</v>
      </c>
      <c r="L33" s="649">
        <f t="shared" si="1"/>
        <v>0</v>
      </c>
      <c r="M33" s="649">
        <f t="shared" si="2"/>
        <v>0</v>
      </c>
      <c r="N33" s="649">
        <f t="shared" si="3"/>
        <v>0</v>
      </c>
      <c r="O33" s="649">
        <f t="shared" si="4"/>
        <v>0</v>
      </c>
      <c r="P33" s="649">
        <f t="shared" si="5"/>
        <v>0</v>
      </c>
      <c r="Q33" s="10"/>
    </row>
    <row r="34" spans="1:17" ht="26.4">
      <c r="A34" s="647" t="s">
        <v>1147</v>
      </c>
      <c r="B34" s="370" t="s">
        <v>1058</v>
      </c>
      <c r="C34" s="648" t="s">
        <v>1148</v>
      </c>
      <c r="D34" s="649" t="s">
        <v>1060</v>
      </c>
      <c r="E34" s="649">
        <v>29</v>
      </c>
      <c r="F34" s="649"/>
      <c r="G34" s="649"/>
      <c r="H34" s="649"/>
      <c r="I34" s="649"/>
      <c r="J34" s="649"/>
      <c r="K34" s="649">
        <f t="shared" si="0"/>
        <v>0</v>
      </c>
      <c r="L34" s="649">
        <f t="shared" si="1"/>
        <v>0</v>
      </c>
      <c r="M34" s="649">
        <f t="shared" si="2"/>
        <v>0</v>
      </c>
      <c r="N34" s="649">
        <f t="shared" si="3"/>
        <v>0</v>
      </c>
      <c r="O34" s="649">
        <f t="shared" si="4"/>
        <v>0</v>
      </c>
      <c r="P34" s="649">
        <f t="shared" si="5"/>
        <v>0</v>
      </c>
      <c r="Q34" s="10"/>
    </row>
    <row r="35" spans="1:17" ht="26.4">
      <c r="A35" s="647" t="s">
        <v>1149</v>
      </c>
      <c r="B35" s="370" t="s">
        <v>1058</v>
      </c>
      <c r="C35" s="648" t="s">
        <v>1150</v>
      </c>
      <c r="D35" s="649" t="s">
        <v>1060</v>
      </c>
      <c r="E35" s="649">
        <v>7</v>
      </c>
      <c r="F35" s="649"/>
      <c r="G35" s="649"/>
      <c r="H35" s="649"/>
      <c r="I35" s="649"/>
      <c r="J35" s="649"/>
      <c r="K35" s="649">
        <f t="shared" si="0"/>
        <v>0</v>
      </c>
      <c r="L35" s="649">
        <f t="shared" si="1"/>
        <v>0</v>
      </c>
      <c r="M35" s="649">
        <f t="shared" si="2"/>
        <v>0</v>
      </c>
      <c r="N35" s="649">
        <f t="shared" si="3"/>
        <v>0</v>
      </c>
      <c r="O35" s="649">
        <f t="shared" si="4"/>
        <v>0</v>
      </c>
      <c r="P35" s="649">
        <f t="shared" si="5"/>
        <v>0</v>
      </c>
      <c r="Q35" s="10"/>
    </row>
    <row r="36" spans="1:17" ht="26.4">
      <c r="A36" s="647" t="s">
        <v>1151</v>
      </c>
      <c r="B36" s="370" t="s">
        <v>1058</v>
      </c>
      <c r="C36" s="648" t="s">
        <v>1152</v>
      </c>
      <c r="D36" s="649" t="s">
        <v>1060</v>
      </c>
      <c r="E36" s="649">
        <v>7</v>
      </c>
      <c r="F36" s="649"/>
      <c r="G36" s="649"/>
      <c r="H36" s="649"/>
      <c r="I36" s="649"/>
      <c r="J36" s="649"/>
      <c r="K36" s="649">
        <f t="shared" si="0"/>
        <v>0</v>
      </c>
      <c r="L36" s="649">
        <f t="shared" si="1"/>
        <v>0</v>
      </c>
      <c r="M36" s="649">
        <f t="shared" si="2"/>
        <v>0</v>
      </c>
      <c r="N36" s="649">
        <f t="shared" si="3"/>
        <v>0</v>
      </c>
      <c r="O36" s="649">
        <f t="shared" si="4"/>
        <v>0</v>
      </c>
      <c r="P36" s="649">
        <f t="shared" si="5"/>
        <v>0</v>
      </c>
      <c r="Q36" s="10"/>
    </row>
    <row r="37" spans="1:17" ht="26.4">
      <c r="A37" s="647" t="s">
        <v>1153</v>
      </c>
      <c r="B37" s="370" t="s">
        <v>1058</v>
      </c>
      <c r="C37" s="648" t="s">
        <v>1154</v>
      </c>
      <c r="D37" s="649" t="s">
        <v>1060</v>
      </c>
      <c r="E37" s="649">
        <v>1</v>
      </c>
      <c r="F37" s="649"/>
      <c r="G37" s="649"/>
      <c r="H37" s="649"/>
      <c r="I37" s="649"/>
      <c r="J37" s="649"/>
      <c r="K37" s="649">
        <f t="shared" si="0"/>
        <v>0</v>
      </c>
      <c r="L37" s="649">
        <f t="shared" si="1"/>
        <v>0</v>
      </c>
      <c r="M37" s="649">
        <f t="shared" si="2"/>
        <v>0</v>
      </c>
      <c r="N37" s="649">
        <f t="shared" si="3"/>
        <v>0</v>
      </c>
      <c r="O37" s="649">
        <f t="shared" si="4"/>
        <v>0</v>
      </c>
      <c r="P37" s="649">
        <f t="shared" si="5"/>
        <v>0</v>
      </c>
      <c r="Q37" s="10"/>
    </row>
    <row r="38" spans="1:17" ht="26.4">
      <c r="A38" s="647" t="s">
        <v>1155</v>
      </c>
      <c r="B38" s="370" t="s">
        <v>1058</v>
      </c>
      <c r="C38" s="648" t="s">
        <v>1156</v>
      </c>
      <c r="D38" s="649" t="s">
        <v>1095</v>
      </c>
      <c r="E38" s="649">
        <v>1500</v>
      </c>
      <c r="F38" s="649"/>
      <c r="G38" s="649"/>
      <c r="H38" s="649"/>
      <c r="I38" s="649"/>
      <c r="J38" s="649"/>
      <c r="K38" s="649">
        <f t="shared" si="0"/>
        <v>0</v>
      </c>
      <c r="L38" s="649">
        <f t="shared" si="1"/>
        <v>0</v>
      </c>
      <c r="M38" s="649">
        <f t="shared" si="2"/>
        <v>0</v>
      </c>
      <c r="N38" s="649">
        <f t="shared" si="3"/>
        <v>0</v>
      </c>
      <c r="O38" s="649">
        <f t="shared" si="4"/>
        <v>0</v>
      </c>
      <c r="P38" s="649">
        <f t="shared" si="5"/>
        <v>0</v>
      </c>
      <c r="Q38" s="10"/>
    </row>
    <row r="39" spans="1:17" ht="26.4">
      <c r="A39" s="647" t="s">
        <v>1157</v>
      </c>
      <c r="B39" s="370" t="s">
        <v>1058</v>
      </c>
      <c r="C39" s="648" t="s">
        <v>1158</v>
      </c>
      <c r="D39" s="649" t="s">
        <v>1095</v>
      </c>
      <c r="E39" s="649">
        <v>305</v>
      </c>
      <c r="F39" s="649"/>
      <c r="G39" s="649"/>
      <c r="H39" s="649"/>
      <c r="I39" s="649"/>
      <c r="J39" s="649"/>
      <c r="K39" s="649">
        <f t="shared" si="0"/>
        <v>0</v>
      </c>
      <c r="L39" s="649">
        <f t="shared" si="1"/>
        <v>0</v>
      </c>
      <c r="M39" s="649">
        <f t="shared" si="2"/>
        <v>0</v>
      </c>
      <c r="N39" s="649">
        <f t="shared" si="3"/>
        <v>0</v>
      </c>
      <c r="O39" s="649">
        <f t="shared" si="4"/>
        <v>0</v>
      </c>
      <c r="P39" s="649">
        <f t="shared" si="5"/>
        <v>0</v>
      </c>
      <c r="Q39" s="10"/>
    </row>
    <row r="40" spans="1:17" ht="26.4">
      <c r="A40" s="647" t="s">
        <v>1159</v>
      </c>
      <c r="B40" s="370" t="s">
        <v>1058</v>
      </c>
      <c r="C40" s="648" t="s">
        <v>1160</v>
      </c>
      <c r="D40" s="649" t="s">
        <v>1095</v>
      </c>
      <c r="E40" s="649">
        <v>100</v>
      </c>
      <c r="F40" s="649"/>
      <c r="G40" s="649"/>
      <c r="H40" s="649"/>
      <c r="I40" s="649"/>
      <c r="J40" s="649"/>
      <c r="K40" s="649">
        <f t="shared" si="0"/>
        <v>0</v>
      </c>
      <c r="L40" s="649">
        <f t="shared" si="1"/>
        <v>0</v>
      </c>
      <c r="M40" s="649">
        <f t="shared" si="2"/>
        <v>0</v>
      </c>
      <c r="N40" s="649">
        <f t="shared" si="3"/>
        <v>0</v>
      </c>
      <c r="O40" s="649">
        <f t="shared" si="4"/>
        <v>0</v>
      </c>
      <c r="P40" s="649">
        <f t="shared" si="5"/>
        <v>0</v>
      </c>
      <c r="Q40" s="10"/>
    </row>
    <row r="41" spans="1:17" ht="26.4">
      <c r="A41" s="647" t="s">
        <v>1161</v>
      </c>
      <c r="B41" s="370" t="s">
        <v>1058</v>
      </c>
      <c r="C41" s="648" t="s">
        <v>1162</v>
      </c>
      <c r="D41" s="649" t="s">
        <v>1095</v>
      </c>
      <c r="E41" s="649">
        <v>333</v>
      </c>
      <c r="F41" s="649"/>
      <c r="G41" s="649"/>
      <c r="H41" s="649"/>
      <c r="I41" s="649"/>
      <c r="J41" s="649"/>
      <c r="K41" s="649">
        <f t="shared" si="0"/>
        <v>0</v>
      </c>
      <c r="L41" s="649">
        <f t="shared" si="1"/>
        <v>0</v>
      </c>
      <c r="M41" s="649">
        <f t="shared" si="2"/>
        <v>0</v>
      </c>
      <c r="N41" s="649">
        <f t="shared" si="3"/>
        <v>0</v>
      </c>
      <c r="O41" s="649">
        <f t="shared" si="4"/>
        <v>0</v>
      </c>
      <c r="P41" s="649">
        <f t="shared" si="5"/>
        <v>0</v>
      </c>
      <c r="Q41" s="10"/>
    </row>
    <row r="42" spans="1:17" ht="26.4">
      <c r="A42" s="647" t="s">
        <v>1163</v>
      </c>
      <c r="B42" s="370" t="s">
        <v>1058</v>
      </c>
      <c r="C42" s="648" t="s">
        <v>1164</v>
      </c>
      <c r="D42" s="649" t="s">
        <v>1104</v>
      </c>
      <c r="E42" s="649">
        <v>1</v>
      </c>
      <c r="F42" s="649"/>
      <c r="G42" s="649"/>
      <c r="H42" s="649"/>
      <c r="I42" s="649"/>
      <c r="J42" s="649"/>
      <c r="K42" s="649">
        <f t="shared" si="0"/>
        <v>0</v>
      </c>
      <c r="L42" s="649">
        <f t="shared" si="1"/>
        <v>0</v>
      </c>
      <c r="M42" s="649">
        <f t="shared" si="2"/>
        <v>0</v>
      </c>
      <c r="N42" s="649">
        <f t="shared" si="3"/>
        <v>0</v>
      </c>
      <c r="O42" s="649">
        <f t="shared" si="4"/>
        <v>0</v>
      </c>
      <c r="P42" s="649">
        <f t="shared" si="5"/>
        <v>0</v>
      </c>
      <c r="Q42" s="10"/>
    </row>
    <row r="43" spans="1:17" ht="26.4">
      <c r="A43" s="647" t="s">
        <v>1165</v>
      </c>
      <c r="B43" s="370" t="s">
        <v>1058</v>
      </c>
      <c r="C43" s="648" t="s">
        <v>1166</v>
      </c>
      <c r="D43" s="649" t="s">
        <v>1104</v>
      </c>
      <c r="E43" s="649">
        <v>1</v>
      </c>
      <c r="F43" s="649"/>
      <c r="G43" s="649"/>
      <c r="H43" s="649"/>
      <c r="I43" s="649"/>
      <c r="J43" s="649"/>
      <c r="K43" s="649">
        <f t="shared" si="0"/>
        <v>0</v>
      </c>
      <c r="L43" s="649">
        <f t="shared" si="1"/>
        <v>0</v>
      </c>
      <c r="M43" s="649">
        <f t="shared" si="2"/>
        <v>0</v>
      </c>
      <c r="N43" s="649">
        <f t="shared" si="3"/>
        <v>0</v>
      </c>
      <c r="O43" s="649">
        <f t="shared" si="4"/>
        <v>0</v>
      </c>
      <c r="P43" s="649">
        <f t="shared" si="5"/>
        <v>0</v>
      </c>
      <c r="Q43" s="10"/>
    </row>
    <row r="44" spans="1:17" ht="26.4">
      <c r="A44" s="647" t="s">
        <v>1167</v>
      </c>
      <c r="B44" s="370" t="s">
        <v>1058</v>
      </c>
      <c r="C44" s="648" t="s">
        <v>1168</v>
      </c>
      <c r="D44" s="649" t="s">
        <v>1104</v>
      </c>
      <c r="E44" s="649">
        <v>1</v>
      </c>
      <c r="F44" s="649"/>
      <c r="G44" s="649"/>
      <c r="H44" s="649"/>
      <c r="I44" s="649"/>
      <c r="J44" s="649"/>
      <c r="K44" s="649">
        <f t="shared" si="0"/>
        <v>0</v>
      </c>
      <c r="L44" s="649">
        <f t="shared" si="1"/>
        <v>0</v>
      </c>
      <c r="M44" s="649">
        <f t="shared" si="2"/>
        <v>0</v>
      </c>
      <c r="N44" s="649">
        <f t="shared" si="3"/>
        <v>0</v>
      </c>
      <c r="O44" s="649">
        <f t="shared" si="4"/>
        <v>0</v>
      </c>
      <c r="P44" s="649">
        <f t="shared" si="5"/>
        <v>0</v>
      </c>
      <c r="Q44" s="10"/>
    </row>
    <row r="45" spans="1:17">
      <c r="A45" s="647" t="s">
        <v>1169</v>
      </c>
      <c r="B45" s="370"/>
      <c r="C45" s="643" t="s">
        <v>1170</v>
      </c>
      <c r="D45" s="649"/>
      <c r="E45" s="649"/>
      <c r="F45" s="649"/>
      <c r="G45" s="649"/>
      <c r="H45" s="649"/>
      <c r="I45" s="649"/>
      <c r="J45" s="649"/>
      <c r="K45" s="649"/>
      <c r="L45" s="649"/>
      <c r="M45" s="649"/>
      <c r="N45" s="649"/>
      <c r="O45" s="649"/>
      <c r="P45" s="649"/>
      <c r="Q45" s="10"/>
    </row>
    <row r="46" spans="1:17" ht="26.4">
      <c r="A46" s="647" t="s">
        <v>1171</v>
      </c>
      <c r="B46" s="370" t="s">
        <v>1058</v>
      </c>
      <c r="C46" s="648" t="s">
        <v>1144</v>
      </c>
      <c r="D46" s="649" t="s">
        <v>1060</v>
      </c>
      <c r="E46" s="649">
        <v>1</v>
      </c>
      <c r="F46" s="649"/>
      <c r="G46" s="649"/>
      <c r="H46" s="649"/>
      <c r="I46" s="649"/>
      <c r="J46" s="649"/>
      <c r="K46" s="649">
        <f t="shared" ref="K46:K61" si="6">H46+I46+J46</f>
        <v>0</v>
      </c>
      <c r="L46" s="649">
        <f t="shared" ref="L46:L58" si="7">ROUND(E46*F46,2)</f>
        <v>0</v>
      </c>
      <c r="M46" s="649">
        <f t="shared" ref="M46:M58" si="8">ROUND(H46*E46,2)</f>
        <v>0</v>
      </c>
      <c r="N46" s="649">
        <f t="shared" ref="N46:N58" si="9">ROUND(I46*E46,2)</f>
        <v>0</v>
      </c>
      <c r="O46" s="649">
        <f t="shared" ref="O46:O58" si="10">ROUND(J46*E46,2)</f>
        <v>0</v>
      </c>
      <c r="P46" s="649">
        <f t="shared" ref="P46:P58" si="11">O46+N46+M46</f>
        <v>0</v>
      </c>
      <c r="Q46" s="10"/>
    </row>
    <row r="47" spans="1:17" ht="26.4">
      <c r="A47" s="647" t="s">
        <v>1172</v>
      </c>
      <c r="B47" s="370" t="s">
        <v>1058</v>
      </c>
      <c r="C47" s="648" t="s">
        <v>1146</v>
      </c>
      <c r="D47" s="649" t="s">
        <v>1060</v>
      </c>
      <c r="E47" s="649">
        <v>1</v>
      </c>
      <c r="F47" s="649"/>
      <c r="G47" s="649"/>
      <c r="H47" s="649"/>
      <c r="I47" s="649"/>
      <c r="J47" s="649"/>
      <c r="K47" s="649">
        <f t="shared" si="6"/>
        <v>0</v>
      </c>
      <c r="L47" s="649">
        <f t="shared" si="7"/>
        <v>0</v>
      </c>
      <c r="M47" s="649">
        <f t="shared" si="8"/>
        <v>0</v>
      </c>
      <c r="N47" s="649">
        <f t="shared" si="9"/>
        <v>0</v>
      </c>
      <c r="O47" s="649">
        <f t="shared" si="10"/>
        <v>0</v>
      </c>
      <c r="P47" s="649">
        <f t="shared" si="11"/>
        <v>0</v>
      </c>
      <c r="Q47" s="10"/>
    </row>
    <row r="48" spans="1:17" ht="26.4">
      <c r="A48" s="647" t="s">
        <v>1173</v>
      </c>
      <c r="B48" s="370" t="s">
        <v>1058</v>
      </c>
      <c r="C48" s="648" t="s">
        <v>1148</v>
      </c>
      <c r="D48" s="649" t="s">
        <v>1060</v>
      </c>
      <c r="E48" s="649">
        <v>2</v>
      </c>
      <c r="F48" s="649"/>
      <c r="G48" s="649"/>
      <c r="H48" s="649"/>
      <c r="I48" s="649"/>
      <c r="J48" s="649"/>
      <c r="K48" s="649">
        <f t="shared" si="6"/>
        <v>0</v>
      </c>
      <c r="L48" s="649">
        <f t="shared" si="7"/>
        <v>0</v>
      </c>
      <c r="M48" s="649">
        <f t="shared" si="8"/>
        <v>0</v>
      </c>
      <c r="N48" s="649">
        <f t="shared" si="9"/>
        <v>0</v>
      </c>
      <c r="O48" s="649">
        <f t="shared" si="10"/>
        <v>0</v>
      </c>
      <c r="P48" s="649">
        <f t="shared" si="11"/>
        <v>0</v>
      </c>
      <c r="Q48" s="10"/>
    </row>
    <row r="49" spans="1:17" ht="18" customHeight="1">
      <c r="A49" s="647" t="s">
        <v>1174</v>
      </c>
      <c r="B49" s="370" t="s">
        <v>1058</v>
      </c>
      <c r="C49" s="648" t="s">
        <v>1150</v>
      </c>
      <c r="D49" s="649" t="s">
        <v>1060</v>
      </c>
      <c r="E49" s="649">
        <v>2</v>
      </c>
      <c r="F49" s="649"/>
      <c r="G49" s="649"/>
      <c r="H49" s="649"/>
      <c r="I49" s="649"/>
      <c r="J49" s="649"/>
      <c r="K49" s="649">
        <f t="shared" si="6"/>
        <v>0</v>
      </c>
      <c r="L49" s="649">
        <f t="shared" si="7"/>
        <v>0</v>
      </c>
      <c r="M49" s="649">
        <f t="shared" si="8"/>
        <v>0</v>
      </c>
      <c r="N49" s="649">
        <f t="shared" si="9"/>
        <v>0</v>
      </c>
      <c r="O49" s="649">
        <f t="shared" si="10"/>
        <v>0</v>
      </c>
      <c r="P49" s="649">
        <f t="shared" si="11"/>
        <v>0</v>
      </c>
      <c r="Q49" s="10"/>
    </row>
    <row r="50" spans="1:17" ht="26.4">
      <c r="A50" s="647" t="s">
        <v>1175</v>
      </c>
      <c r="B50" s="370" t="s">
        <v>1058</v>
      </c>
      <c r="C50" s="648" t="s">
        <v>1156</v>
      </c>
      <c r="D50" s="649" t="s">
        <v>1095</v>
      </c>
      <c r="E50" s="649">
        <v>100</v>
      </c>
      <c r="F50" s="649"/>
      <c r="G50" s="649"/>
      <c r="H50" s="649"/>
      <c r="I50" s="649"/>
      <c r="J50" s="649"/>
      <c r="K50" s="649">
        <f t="shared" si="6"/>
        <v>0</v>
      </c>
      <c r="L50" s="649">
        <f t="shared" si="7"/>
        <v>0</v>
      </c>
      <c r="M50" s="649">
        <f t="shared" si="8"/>
        <v>0</v>
      </c>
      <c r="N50" s="649">
        <f t="shared" si="9"/>
        <v>0</v>
      </c>
      <c r="O50" s="649">
        <f t="shared" si="10"/>
        <v>0</v>
      </c>
      <c r="P50" s="649">
        <f t="shared" si="11"/>
        <v>0</v>
      </c>
      <c r="Q50" s="10"/>
    </row>
    <row r="51" spans="1:17" ht="26.4">
      <c r="A51" s="647" t="s">
        <v>1176</v>
      </c>
      <c r="B51" s="370" t="s">
        <v>1058</v>
      </c>
      <c r="C51" s="648" t="s">
        <v>1162</v>
      </c>
      <c r="D51" s="649" t="s">
        <v>1095</v>
      </c>
      <c r="E51" s="649">
        <v>52</v>
      </c>
      <c r="F51" s="649"/>
      <c r="G51" s="649"/>
      <c r="H51" s="649"/>
      <c r="I51" s="649"/>
      <c r="J51" s="649"/>
      <c r="K51" s="649">
        <f t="shared" si="6"/>
        <v>0</v>
      </c>
      <c r="L51" s="649">
        <f t="shared" si="7"/>
        <v>0</v>
      </c>
      <c r="M51" s="649">
        <f t="shared" si="8"/>
        <v>0</v>
      </c>
      <c r="N51" s="649">
        <f t="shared" si="9"/>
        <v>0</v>
      </c>
      <c r="O51" s="649">
        <f t="shared" si="10"/>
        <v>0</v>
      </c>
      <c r="P51" s="649">
        <f t="shared" si="11"/>
        <v>0</v>
      </c>
      <c r="Q51" s="10"/>
    </row>
    <row r="52" spans="1:17" ht="26.4">
      <c r="A52" s="647" t="s">
        <v>1177</v>
      </c>
      <c r="B52" s="370" t="s">
        <v>1058</v>
      </c>
      <c r="C52" s="648" t="s">
        <v>1164</v>
      </c>
      <c r="D52" s="649" t="s">
        <v>1104</v>
      </c>
      <c r="E52" s="649">
        <v>1</v>
      </c>
      <c r="F52" s="649"/>
      <c r="G52" s="649"/>
      <c r="H52" s="649"/>
      <c r="I52" s="649"/>
      <c r="J52" s="649"/>
      <c r="K52" s="649">
        <f t="shared" si="6"/>
        <v>0</v>
      </c>
      <c r="L52" s="649">
        <f t="shared" si="7"/>
        <v>0</v>
      </c>
      <c r="M52" s="649">
        <f t="shared" si="8"/>
        <v>0</v>
      </c>
      <c r="N52" s="649">
        <f t="shared" si="9"/>
        <v>0</v>
      </c>
      <c r="O52" s="649">
        <f t="shared" si="10"/>
        <v>0</v>
      </c>
      <c r="P52" s="649">
        <f t="shared" si="11"/>
        <v>0</v>
      </c>
      <c r="Q52" s="10"/>
    </row>
    <row r="53" spans="1:17" ht="26.4">
      <c r="A53" s="647" t="s">
        <v>1178</v>
      </c>
      <c r="B53" s="370" t="s">
        <v>1058</v>
      </c>
      <c r="C53" s="648" t="s">
        <v>1166</v>
      </c>
      <c r="D53" s="649" t="s">
        <v>1104</v>
      </c>
      <c r="E53" s="649">
        <v>1</v>
      </c>
      <c r="F53" s="649"/>
      <c r="G53" s="649"/>
      <c r="H53" s="649"/>
      <c r="I53" s="649"/>
      <c r="J53" s="649"/>
      <c r="K53" s="649">
        <f t="shared" si="6"/>
        <v>0</v>
      </c>
      <c r="L53" s="649">
        <f t="shared" si="7"/>
        <v>0</v>
      </c>
      <c r="M53" s="649">
        <f t="shared" si="8"/>
        <v>0</v>
      </c>
      <c r="N53" s="649">
        <f t="shared" si="9"/>
        <v>0</v>
      </c>
      <c r="O53" s="649">
        <f t="shared" si="10"/>
        <v>0</v>
      </c>
      <c r="P53" s="649">
        <f t="shared" si="11"/>
        <v>0</v>
      </c>
      <c r="Q53" s="10"/>
    </row>
    <row r="54" spans="1:17" ht="26.4">
      <c r="A54" s="647" t="s">
        <v>1179</v>
      </c>
      <c r="B54" s="370" t="s">
        <v>1058</v>
      </c>
      <c r="C54" s="648" t="s">
        <v>1168</v>
      </c>
      <c r="D54" s="649" t="s">
        <v>1104</v>
      </c>
      <c r="E54" s="649">
        <v>1</v>
      </c>
      <c r="F54" s="649"/>
      <c r="G54" s="649"/>
      <c r="H54" s="649"/>
      <c r="I54" s="649"/>
      <c r="J54" s="649"/>
      <c r="K54" s="649">
        <f t="shared" si="6"/>
        <v>0</v>
      </c>
      <c r="L54" s="649">
        <f t="shared" si="7"/>
        <v>0</v>
      </c>
      <c r="M54" s="649">
        <f t="shared" si="8"/>
        <v>0</v>
      </c>
      <c r="N54" s="649">
        <f t="shared" si="9"/>
        <v>0</v>
      </c>
      <c r="O54" s="649">
        <f t="shared" si="10"/>
        <v>0</v>
      </c>
      <c r="P54" s="649">
        <f t="shared" si="11"/>
        <v>0</v>
      </c>
      <c r="Q54" s="10"/>
    </row>
    <row r="55" spans="1:17" ht="26.4">
      <c r="A55" s="647" t="s">
        <v>1180</v>
      </c>
      <c r="B55" s="370" t="s">
        <v>1058</v>
      </c>
      <c r="C55" s="648" t="s">
        <v>892</v>
      </c>
      <c r="D55" s="649" t="s">
        <v>1104</v>
      </c>
      <c r="E55" s="649">
        <v>1</v>
      </c>
      <c r="F55" s="649"/>
      <c r="G55" s="649"/>
      <c r="H55" s="649"/>
      <c r="I55" s="649"/>
      <c r="J55" s="649"/>
      <c r="K55" s="649">
        <f t="shared" si="6"/>
        <v>0</v>
      </c>
      <c r="L55" s="649">
        <f t="shared" si="7"/>
        <v>0</v>
      </c>
      <c r="M55" s="649">
        <f t="shared" si="8"/>
        <v>0</v>
      </c>
      <c r="N55" s="649">
        <f t="shared" si="9"/>
        <v>0</v>
      </c>
      <c r="O55" s="649">
        <f t="shared" si="10"/>
        <v>0</v>
      </c>
      <c r="P55" s="649">
        <f t="shared" si="11"/>
        <v>0</v>
      </c>
      <c r="Q55" s="10"/>
    </row>
    <row r="56" spans="1:17">
      <c r="A56" s="647" t="s">
        <v>1181</v>
      </c>
      <c r="B56" s="370"/>
      <c r="C56" s="643" t="s">
        <v>1182</v>
      </c>
      <c r="D56" s="649"/>
      <c r="E56" s="649"/>
      <c r="F56" s="649"/>
      <c r="G56" s="649"/>
      <c r="H56" s="649"/>
      <c r="I56" s="649"/>
      <c r="J56" s="649"/>
      <c r="K56" s="649"/>
      <c r="L56" s="649"/>
      <c r="M56" s="649"/>
      <c r="N56" s="649"/>
      <c r="O56" s="649"/>
      <c r="P56" s="649"/>
      <c r="Q56" s="10"/>
    </row>
    <row r="57" spans="1:17" ht="26.4">
      <c r="A57" s="647" t="s">
        <v>1183</v>
      </c>
      <c r="B57" s="370" t="s">
        <v>1058</v>
      </c>
      <c r="C57" s="648" t="s">
        <v>1184</v>
      </c>
      <c r="D57" s="649" t="s">
        <v>1104</v>
      </c>
      <c r="E57" s="649">
        <v>1</v>
      </c>
      <c r="F57" s="649"/>
      <c r="G57" s="649"/>
      <c r="H57" s="649"/>
      <c r="I57" s="649"/>
      <c r="J57" s="649"/>
      <c r="K57" s="649">
        <f t="shared" si="6"/>
        <v>0</v>
      </c>
      <c r="L57" s="649">
        <f t="shared" si="7"/>
        <v>0</v>
      </c>
      <c r="M57" s="649">
        <f t="shared" si="8"/>
        <v>0</v>
      </c>
      <c r="N57" s="649">
        <f t="shared" si="9"/>
        <v>0</v>
      </c>
      <c r="O57" s="649">
        <f t="shared" si="10"/>
        <v>0</v>
      </c>
      <c r="P57" s="649">
        <f t="shared" si="11"/>
        <v>0</v>
      </c>
      <c r="Q57" s="10"/>
    </row>
    <row r="58" spans="1:17" ht="26.4">
      <c r="A58" s="647" t="s">
        <v>1185</v>
      </c>
      <c r="B58" s="370" t="s">
        <v>1058</v>
      </c>
      <c r="C58" s="648" t="s">
        <v>1186</v>
      </c>
      <c r="D58" s="649" t="s">
        <v>1095</v>
      </c>
      <c r="E58" s="649">
        <v>100</v>
      </c>
      <c r="F58" s="649"/>
      <c r="G58" s="649"/>
      <c r="H58" s="649"/>
      <c r="I58" s="649"/>
      <c r="J58" s="649"/>
      <c r="K58" s="649">
        <f t="shared" si="6"/>
        <v>0</v>
      </c>
      <c r="L58" s="649">
        <f t="shared" si="7"/>
        <v>0</v>
      </c>
      <c r="M58" s="649">
        <f t="shared" si="8"/>
        <v>0</v>
      </c>
      <c r="N58" s="649">
        <f t="shared" si="9"/>
        <v>0</v>
      </c>
      <c r="O58" s="649">
        <f t="shared" si="10"/>
        <v>0</v>
      </c>
      <c r="P58" s="649">
        <f t="shared" si="11"/>
        <v>0</v>
      </c>
      <c r="Q58" s="10"/>
    </row>
    <row r="59" spans="1:17" ht="26.4">
      <c r="A59" s="647" t="s">
        <v>1187</v>
      </c>
      <c r="B59" s="370" t="s">
        <v>1058</v>
      </c>
      <c r="C59" s="648" t="s">
        <v>1188</v>
      </c>
      <c r="D59" s="649" t="s">
        <v>1104</v>
      </c>
      <c r="E59" s="649">
        <v>1</v>
      </c>
      <c r="F59" s="649"/>
      <c r="G59" s="649"/>
      <c r="H59" s="649"/>
      <c r="I59" s="649"/>
      <c r="J59" s="649"/>
      <c r="K59" s="649">
        <f t="shared" si="6"/>
        <v>0</v>
      </c>
      <c r="L59" s="649">
        <f>ROUND(E59*F59,2)</f>
        <v>0</v>
      </c>
      <c r="M59" s="649">
        <f>ROUND(H59*E59,2)</f>
        <v>0</v>
      </c>
      <c r="N59" s="649">
        <f>ROUND(I59*E59,2)</f>
        <v>0</v>
      </c>
      <c r="O59" s="649">
        <f>ROUND(J59*E59,2)</f>
        <v>0</v>
      </c>
      <c r="P59" s="649">
        <f>O59+N59+M59</f>
        <v>0</v>
      </c>
      <c r="Q59" s="10"/>
    </row>
    <row r="60" spans="1:17" ht="26.4">
      <c r="A60" s="647" t="s">
        <v>1189</v>
      </c>
      <c r="B60" s="370" t="s">
        <v>1058</v>
      </c>
      <c r="C60" s="648" t="s">
        <v>1190</v>
      </c>
      <c r="D60" s="649" t="s">
        <v>1104</v>
      </c>
      <c r="E60" s="649">
        <v>1</v>
      </c>
      <c r="F60" s="649"/>
      <c r="G60" s="649"/>
      <c r="H60" s="649"/>
      <c r="I60" s="649"/>
      <c r="J60" s="649"/>
      <c r="K60" s="649">
        <f t="shared" si="6"/>
        <v>0</v>
      </c>
      <c r="L60" s="649">
        <f>ROUND(E60*F60,2)</f>
        <v>0</v>
      </c>
      <c r="M60" s="649">
        <f>ROUND(H60*E60,2)</f>
        <v>0</v>
      </c>
      <c r="N60" s="649">
        <f>ROUND(I60*E60,2)</f>
        <v>0</v>
      </c>
      <c r="O60" s="649">
        <f>ROUND(J60*E60,2)</f>
        <v>0</v>
      </c>
      <c r="P60" s="649">
        <f>O60+N60+M60</f>
        <v>0</v>
      </c>
      <c r="Q60" s="10"/>
    </row>
    <row r="61" spans="1:17" ht="26.4">
      <c r="A61" s="647" t="s">
        <v>1191</v>
      </c>
      <c r="B61" s="370" t="s">
        <v>1058</v>
      </c>
      <c r="C61" s="648" t="s">
        <v>1108</v>
      </c>
      <c r="D61" s="649" t="s">
        <v>1104</v>
      </c>
      <c r="E61" s="649">
        <v>1</v>
      </c>
      <c r="F61" s="649"/>
      <c r="G61" s="649"/>
      <c r="H61" s="649"/>
      <c r="I61" s="649"/>
      <c r="J61" s="649"/>
      <c r="K61" s="649">
        <f t="shared" si="6"/>
        <v>0</v>
      </c>
      <c r="L61" s="649">
        <f>ROUND(E61*F61,2)</f>
        <v>0</v>
      </c>
      <c r="M61" s="649">
        <f>ROUND(H61*E61,2)</f>
        <v>0</v>
      </c>
      <c r="N61" s="649">
        <f>ROUND(I61*E61,2)</f>
        <v>0</v>
      </c>
      <c r="O61" s="649">
        <f>ROUND(J61*E61,2)</f>
        <v>0</v>
      </c>
      <c r="P61" s="649">
        <f>O61+N61+M61</f>
        <v>0</v>
      </c>
      <c r="Q61" s="10"/>
    </row>
    <row r="62" spans="1:17" ht="12.75" customHeight="1">
      <c r="A62" s="650"/>
      <c r="B62" s="651"/>
      <c r="C62" s="766" t="s">
        <v>232</v>
      </c>
      <c r="D62" s="767"/>
      <c r="E62" s="767"/>
      <c r="F62" s="767"/>
      <c r="G62" s="767"/>
      <c r="H62" s="767"/>
      <c r="I62" s="767"/>
      <c r="J62" s="767"/>
      <c r="K62" s="768"/>
      <c r="L62" s="652">
        <f>SUM(L18:L61)</f>
        <v>0</v>
      </c>
      <c r="M62" s="653">
        <f>SUM(M18:M61)</f>
        <v>0</v>
      </c>
      <c r="N62" s="653">
        <f>SUM(N18:N61)</f>
        <v>0</v>
      </c>
      <c r="O62" s="653">
        <f>SUM(O18:O61)</f>
        <v>0</v>
      </c>
      <c r="P62" s="653">
        <f>SUM(P18:P61)</f>
        <v>0</v>
      </c>
    </row>
    <row r="63" spans="1:17">
      <c r="C63" s="11"/>
      <c r="D63" s="22"/>
      <c r="E63" s="22"/>
      <c r="F63" s="22"/>
      <c r="G63" s="22"/>
      <c r="H63" s="22"/>
      <c r="I63" s="27"/>
      <c r="J63" s="22"/>
      <c r="K63" s="22"/>
      <c r="L63" s="22"/>
      <c r="M63" s="22"/>
      <c r="N63" s="22"/>
      <c r="O63" s="22"/>
      <c r="P63" s="22"/>
    </row>
    <row r="64" spans="1:17">
      <c r="A64" s="23"/>
      <c r="B64" s="23"/>
      <c r="C64" s="11"/>
      <c r="D64" s="23"/>
      <c r="E64" s="23"/>
      <c r="F64" s="23"/>
      <c r="G64" s="23"/>
      <c r="H64" s="23"/>
      <c r="I64" s="28"/>
      <c r="J64" s="23"/>
      <c r="K64" s="23"/>
      <c r="L64" s="23"/>
      <c r="M64" s="23"/>
      <c r="N64" s="23"/>
      <c r="O64" s="23"/>
      <c r="P64" s="23"/>
    </row>
    <row r="65" spans="1:16">
      <c r="A65" s="759" t="str">
        <f>Nr.1!A86</f>
        <v>Sastādīja:</v>
      </c>
      <c r="B65" s="759"/>
      <c r="C65" s="165">
        <f>Nr.1!C86</f>
        <v>0</v>
      </c>
      <c r="D65" s="165">
        <f>Nr.1!D86</f>
        <v>0</v>
      </c>
      <c r="E65" s="2">
        <f>Nr.1!E86</f>
        <v>0</v>
      </c>
      <c r="F65" s="2">
        <f>Nr.1!F86</f>
        <v>0</v>
      </c>
      <c r="G65" s="2">
        <f>Nr.1!G86</f>
        <v>0</v>
      </c>
      <c r="H65" s="22"/>
      <c r="I65" s="27"/>
      <c r="J65" s="22"/>
      <c r="K65" s="22"/>
      <c r="L65" s="22"/>
      <c r="M65" s="22"/>
      <c r="N65" s="22"/>
      <c r="O65" s="22"/>
      <c r="P65" s="22"/>
    </row>
    <row r="66" spans="1:16">
      <c r="A66" s="23">
        <f>Nr.1!A87</f>
        <v>0</v>
      </c>
      <c r="B66" s="23">
        <f>Nr.1!B87</f>
        <v>0</v>
      </c>
      <c r="C66" s="757" t="str">
        <f>Nr.1!C87</f>
        <v>(paraksts un tā atšifrējums, datums)</v>
      </c>
      <c r="D66" s="757"/>
      <c r="E66" s="757"/>
      <c r="F66" s="757"/>
      <c r="G66" s="757"/>
      <c r="H66" s="22"/>
      <c r="I66" s="27"/>
      <c r="J66" s="22"/>
      <c r="K66" s="22"/>
      <c r="L66" s="22"/>
      <c r="M66" s="22"/>
      <c r="N66" s="22"/>
      <c r="O66" s="22"/>
      <c r="P66" s="22"/>
    </row>
    <row r="67" spans="1:16">
      <c r="A67" s="759" t="str">
        <f>Nr.1!A88</f>
        <v xml:space="preserve">Sertifikāta Nr.: </v>
      </c>
      <c r="B67" s="759"/>
      <c r="C67" s="2">
        <f>Nr.1!C88</f>
        <v>0</v>
      </c>
      <c r="D67" s="2">
        <f>Nr.1!D88</f>
        <v>0</v>
      </c>
      <c r="E67" s="2">
        <f>Nr.1!E88</f>
        <v>0</v>
      </c>
      <c r="F67" s="2">
        <f>Nr.1!F88</f>
        <v>0</v>
      </c>
      <c r="G67" s="2">
        <f>Nr.1!G88</f>
        <v>0</v>
      </c>
      <c r="H67" s="23"/>
      <c r="I67" s="28"/>
      <c r="J67" s="23"/>
      <c r="K67" s="23"/>
      <c r="L67" s="23"/>
      <c r="M67" s="23"/>
      <c r="N67" s="23"/>
      <c r="O67" s="23"/>
      <c r="P67" s="23"/>
    </row>
    <row r="68" spans="1:16">
      <c r="A68" s="23">
        <f>Nr.1!A89</f>
        <v>0</v>
      </c>
      <c r="B68" s="23">
        <f>Nr.1!B89</f>
        <v>0</v>
      </c>
      <c r="C68" s="22">
        <f>Nr.1!C89</f>
        <v>0</v>
      </c>
      <c r="D68" s="22">
        <f>Nr.1!D89</f>
        <v>0</v>
      </c>
      <c r="E68" s="22">
        <f>Nr.1!E89</f>
        <v>0</v>
      </c>
      <c r="F68" s="22">
        <f>Nr.1!F89</f>
        <v>0</v>
      </c>
      <c r="G68" s="22">
        <f>Nr.1!G89</f>
        <v>0</v>
      </c>
      <c r="H68" s="22"/>
      <c r="I68" s="27"/>
      <c r="J68" s="22"/>
      <c r="K68" s="22"/>
      <c r="L68" s="22"/>
      <c r="M68" s="22"/>
      <c r="N68" s="22"/>
      <c r="O68" s="22"/>
      <c r="P68" s="22"/>
    </row>
    <row r="69" spans="1:16">
      <c r="A69" s="23">
        <f>Nr.1!A90</f>
        <v>0</v>
      </c>
      <c r="B69" s="23">
        <f>Nr.1!B90</f>
        <v>0</v>
      </c>
      <c r="C69" s="36">
        <f>Nr.1!C90</f>
        <v>0</v>
      </c>
      <c r="D69" s="22">
        <f>Nr.1!D90</f>
        <v>0</v>
      </c>
      <c r="E69" s="22">
        <f>Nr.1!E90</f>
        <v>0</v>
      </c>
      <c r="F69" s="22">
        <f>Nr.1!F90</f>
        <v>0</v>
      </c>
      <c r="G69" s="22">
        <f>Nr.1!G90</f>
        <v>0</v>
      </c>
      <c r="H69" s="22"/>
      <c r="I69" s="27"/>
      <c r="J69" s="22"/>
      <c r="K69" s="22"/>
      <c r="L69" s="22"/>
      <c r="M69" s="22"/>
      <c r="N69" s="22"/>
      <c r="O69" s="22"/>
      <c r="P69" s="22"/>
    </row>
    <row r="70" spans="1:16">
      <c r="A70" s="23" t="str">
        <f>Nr.1!A91</f>
        <v>Pārbaudīja:</v>
      </c>
      <c r="B70" s="23">
        <f>Nr.1!B91</f>
        <v>0</v>
      </c>
      <c r="C70" s="165">
        <f>Nr.1!C91</f>
        <v>0</v>
      </c>
      <c r="D70" s="165">
        <f>Nr.1!D91</f>
        <v>0</v>
      </c>
      <c r="E70" s="2">
        <f>Nr.1!E91</f>
        <v>0</v>
      </c>
      <c r="F70" s="2">
        <f>Nr.1!F91</f>
        <v>0</v>
      </c>
      <c r="G70" s="2">
        <f>Nr.1!G91</f>
        <v>0</v>
      </c>
      <c r="H70" s="24"/>
      <c r="I70" s="29"/>
      <c r="J70" s="24"/>
      <c r="K70" s="24"/>
      <c r="L70" s="24"/>
      <c r="M70" s="24"/>
      <c r="N70" s="24"/>
      <c r="O70" s="1"/>
      <c r="P70" s="1"/>
    </row>
    <row r="71" spans="1:16">
      <c r="A71" s="2">
        <f>Nr.1!A92</f>
        <v>0</v>
      </c>
      <c r="B71" s="2">
        <f>Nr.1!B92</f>
        <v>0</v>
      </c>
      <c r="C71" s="757" t="str">
        <f>Nr.1!C92</f>
        <v>(paraksts un tā atšifrējums, datums)</v>
      </c>
      <c r="D71" s="757"/>
      <c r="E71" s="757"/>
      <c r="F71" s="757"/>
      <c r="G71" s="757"/>
      <c r="H71" s="7"/>
      <c r="I71" s="25"/>
      <c r="J71" s="7"/>
      <c r="K71" s="7"/>
      <c r="L71" s="7"/>
      <c r="M71" s="16"/>
      <c r="N71" s="16"/>
      <c r="O71" s="16"/>
      <c r="P71" s="16"/>
    </row>
    <row r="72" spans="1:16">
      <c r="C72" s="36"/>
      <c r="D72" s="22"/>
      <c r="E72" s="22"/>
      <c r="F72" s="22"/>
      <c r="G72" s="22"/>
      <c r="H72" s="7"/>
      <c r="P72" s="7"/>
    </row>
    <row r="73" spans="1:16">
      <c r="C73" s="754"/>
      <c r="D73" s="754"/>
      <c r="E73" s="11"/>
      <c r="F73" s="11"/>
      <c r="G73" s="11"/>
      <c r="H73" s="8"/>
      <c r="I73" s="30"/>
      <c r="J73" s="9"/>
      <c r="K73" s="9"/>
      <c r="L73" s="9"/>
      <c r="M73" s="7"/>
      <c r="N73" s="7"/>
      <c r="O73" s="7"/>
      <c r="P73" s="7"/>
    </row>
    <row r="74" spans="1:16">
      <c r="C74" s="13"/>
      <c r="P74" s="21"/>
    </row>
    <row r="75" spans="1:16">
      <c r="A75" s="3"/>
      <c r="B75" s="3"/>
      <c r="C75" s="35"/>
      <c r="D75" s="3"/>
      <c r="E75" s="3"/>
      <c r="F75" s="3"/>
      <c r="G75" s="3"/>
    </row>
    <row r="76" spans="1:16">
      <c r="A76" s="34"/>
      <c r="B76" s="3"/>
      <c r="C76" s="3"/>
      <c r="D76" s="3"/>
      <c r="E76" s="3"/>
      <c r="F76" s="3"/>
      <c r="G76" s="3"/>
      <c r="P76" s="21"/>
    </row>
    <row r="77" spans="1:16">
      <c r="A77" s="32"/>
      <c r="B77" s="3"/>
      <c r="C77" s="3"/>
      <c r="D77" s="3"/>
      <c r="E77" s="3"/>
      <c r="F77" s="3"/>
      <c r="G77" s="3"/>
    </row>
    <row r="78" spans="1:16">
      <c r="A78" s="33"/>
      <c r="B78" s="3"/>
      <c r="C78" s="3"/>
      <c r="D78" s="3"/>
      <c r="E78" s="3"/>
      <c r="F78" s="3"/>
      <c r="G78" s="3"/>
    </row>
    <row r="79" spans="1:16">
      <c r="A79" s="31"/>
      <c r="B79" s="3"/>
      <c r="C79" s="3"/>
      <c r="D79" s="3"/>
      <c r="E79" s="3"/>
      <c r="F79" s="3"/>
      <c r="G79" s="3"/>
    </row>
  </sheetData>
  <mergeCells count="27">
    <mergeCell ref="A12:H12"/>
    <mergeCell ref="L15:P15"/>
    <mergeCell ref="C62:K62"/>
    <mergeCell ref="C66:G66"/>
    <mergeCell ref="C71:G71"/>
    <mergeCell ref="A15:A16"/>
    <mergeCell ref="B15:B16"/>
    <mergeCell ref="C15:C16"/>
    <mergeCell ref="D15:D16"/>
    <mergeCell ref="E15:E16"/>
    <mergeCell ref="F15:K15"/>
    <mergeCell ref="C73:D73"/>
    <mergeCell ref="A2:P2"/>
    <mergeCell ref="A3:P3"/>
    <mergeCell ref="A4:P4"/>
    <mergeCell ref="A5:P5"/>
    <mergeCell ref="A7:B7"/>
    <mergeCell ref="A10:B10"/>
    <mergeCell ref="A67:B67"/>
    <mergeCell ref="A65:B65"/>
    <mergeCell ref="C9:H9"/>
    <mergeCell ref="C7:N7"/>
    <mergeCell ref="C8:N8"/>
    <mergeCell ref="A8:B8"/>
    <mergeCell ref="A9:B9"/>
    <mergeCell ref="N11:O11"/>
    <mergeCell ref="F13:O13"/>
  </mergeCells>
  <phoneticPr fontId="16" type="noConversion"/>
  <printOptions horizontalCentered="1"/>
  <pageMargins left="0.31496062992125984" right="0.19685039370078741" top="0.35433070866141736" bottom="0.52" header="0.15748031496062992" footer="0.31"/>
  <pageSetup paperSize="9" scale="80" orientation="landscape" r:id="rId1"/>
  <ignoredErrors>
    <ignoredError sqref="A19:A61" twoDigitTextYear="1"/>
  </ignoredError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theme="0"/>
  </sheetPr>
  <dimension ref="A1:Q70"/>
  <sheetViews>
    <sheetView showZeros="0" topLeftCell="A57" zoomScale="85" zoomScaleNormal="85" workbookViewId="0">
      <selection activeCell="A3" sqref="A3:P3"/>
    </sheetView>
  </sheetViews>
  <sheetFormatPr defaultColWidth="9.21875" defaultRowHeight="14.4"/>
  <cols>
    <col min="1" max="1" width="8.21875" style="47" bestFit="1" customWidth="1"/>
    <col min="2" max="2" width="8.5546875" style="47" bestFit="1" customWidth="1"/>
    <col min="3" max="3" width="56.21875" style="47" customWidth="1"/>
    <col min="4" max="4" width="6.5546875" style="47" bestFit="1" customWidth="1"/>
    <col min="5" max="5" width="8.5546875" style="47" bestFit="1" customWidth="1"/>
    <col min="6" max="6" width="6.77734375" style="47" bestFit="1" customWidth="1"/>
    <col min="7" max="7" width="6.5546875" style="47" bestFit="1" customWidth="1"/>
    <col min="8" max="8" width="7.77734375" style="47" bestFit="1" customWidth="1"/>
    <col min="9" max="9" width="8.77734375" style="51" bestFit="1" customWidth="1"/>
    <col min="10" max="10" width="7.77734375" style="47" customWidth="1"/>
    <col min="11" max="11" width="8.21875" style="47" customWidth="1"/>
    <col min="12" max="12" width="8.77734375" style="47" bestFit="1" customWidth="1"/>
    <col min="13" max="14" width="9.77734375" style="47" bestFit="1" customWidth="1"/>
    <col min="15" max="15" width="8.77734375" style="47" bestFit="1" customWidth="1"/>
    <col min="16" max="16" width="10.77734375" style="47" bestFit="1" customWidth="1"/>
    <col min="17" max="17" width="11.77734375" style="2" customWidth="1"/>
    <col min="18" max="16384" width="9.21875" style="2"/>
  </cols>
  <sheetData>
    <row r="1" spans="1:17" s="7" customFormat="1">
      <c r="A1" s="73"/>
      <c r="B1" s="74"/>
      <c r="C1" s="75"/>
      <c r="D1" s="73"/>
      <c r="E1" s="73"/>
      <c r="F1" s="73"/>
      <c r="G1" s="73"/>
      <c r="H1" s="73"/>
      <c r="I1" s="73"/>
      <c r="J1" s="73"/>
      <c r="K1" s="73"/>
      <c r="L1" s="73"/>
      <c r="M1" s="73"/>
      <c r="N1" s="73"/>
      <c r="O1" s="73"/>
      <c r="P1" s="73"/>
    </row>
    <row r="2" spans="1:17">
      <c r="A2" s="695" t="s">
        <v>1192</v>
      </c>
      <c r="B2" s="695"/>
      <c r="C2" s="695"/>
      <c r="D2" s="695"/>
      <c r="E2" s="695"/>
      <c r="F2" s="695"/>
      <c r="G2" s="695"/>
      <c r="H2" s="695"/>
      <c r="I2" s="695"/>
      <c r="J2" s="695"/>
      <c r="K2" s="695"/>
      <c r="L2" s="695"/>
      <c r="M2" s="695"/>
      <c r="N2" s="695"/>
      <c r="O2" s="695"/>
      <c r="P2" s="695"/>
      <c r="Q2" s="1"/>
    </row>
    <row r="3" spans="1:17">
      <c r="A3" s="730" t="str">
        <f>Nr.1!$A$3</f>
        <v xml:space="preserve">  Ēkas pārbūve Raiņa ielā 27, Cēsīs, Cēsu novadā</v>
      </c>
      <c r="B3" s="730"/>
      <c r="C3" s="730"/>
      <c r="D3" s="730"/>
      <c r="E3" s="730"/>
      <c r="F3" s="730"/>
      <c r="G3" s="730"/>
      <c r="H3" s="730"/>
      <c r="I3" s="730"/>
      <c r="J3" s="730"/>
      <c r="K3" s="730"/>
      <c r="L3" s="730"/>
      <c r="M3" s="730"/>
      <c r="N3" s="730"/>
      <c r="O3" s="730"/>
      <c r="P3" s="730"/>
    </row>
    <row r="4" spans="1:17">
      <c r="A4" s="695" t="s">
        <v>57</v>
      </c>
      <c r="B4" s="695"/>
      <c r="C4" s="695"/>
      <c r="D4" s="695"/>
      <c r="E4" s="695"/>
      <c r="F4" s="695"/>
      <c r="G4" s="695"/>
      <c r="H4" s="695"/>
      <c r="I4" s="695"/>
      <c r="J4" s="695"/>
      <c r="K4" s="695"/>
      <c r="L4" s="695"/>
      <c r="M4" s="695"/>
      <c r="N4" s="695"/>
      <c r="O4" s="695"/>
      <c r="P4" s="695"/>
    </row>
    <row r="5" spans="1:17">
      <c r="A5" s="717" t="s">
        <v>82</v>
      </c>
      <c r="B5" s="717"/>
      <c r="C5" s="717"/>
      <c r="D5" s="717"/>
      <c r="E5" s="717"/>
      <c r="F5" s="717"/>
      <c r="G5" s="717"/>
      <c r="H5" s="717"/>
      <c r="I5" s="717"/>
      <c r="J5" s="717"/>
      <c r="K5" s="717"/>
      <c r="L5" s="717"/>
      <c r="M5" s="717"/>
      <c r="N5" s="717"/>
      <c r="O5" s="717"/>
      <c r="P5" s="717"/>
    </row>
    <row r="7" spans="1:17" s="3" customFormat="1" ht="12.75" customHeight="1">
      <c r="A7" s="727" t="str">
        <f>Nr.1!A7</f>
        <v xml:space="preserve">Objekta nosaukums: </v>
      </c>
      <c r="B7" s="727"/>
      <c r="C7" s="109" t="str">
        <f>Nr.1!C7</f>
        <v>Ēkas pārbūve</v>
      </c>
      <c r="D7" s="110">
        <f>Nr.1!D7</f>
        <v>0</v>
      </c>
      <c r="E7" s="110">
        <f>Nr.1!E7</f>
        <v>0</v>
      </c>
      <c r="F7" s="110">
        <f>Nr.1!F7</f>
        <v>0</v>
      </c>
      <c r="G7" s="110">
        <f>Nr.1!G7</f>
        <v>0</v>
      </c>
      <c r="H7" s="110">
        <f>Nr.1!H7</f>
        <v>0</v>
      </c>
      <c r="I7" s="64">
        <f>Nr.1!I7</f>
        <v>0</v>
      </c>
      <c r="J7" s="110">
        <f>Nr.1!J7</f>
        <v>0</v>
      </c>
      <c r="K7" s="110">
        <f>Nr.1!K7</f>
        <v>0</v>
      </c>
      <c r="L7" s="110">
        <f>Nr.1!L7</f>
        <v>0</v>
      </c>
      <c r="M7" s="110">
        <f>Nr.1!M7</f>
        <v>0</v>
      </c>
      <c r="N7" s="110">
        <f>Nr.1!N7</f>
        <v>0</v>
      </c>
      <c r="O7" s="51"/>
      <c r="P7" s="51"/>
    </row>
    <row r="8" spans="1:17" s="3" customFormat="1" ht="12.75" customHeight="1">
      <c r="A8" s="50" t="str">
        <f>Nr.1!A8</f>
        <v xml:space="preserve">Būves nosaukums:    </v>
      </c>
      <c r="B8" s="50"/>
      <c r="C8" s="77" t="str">
        <f>Nr.1!C8</f>
        <v>Ēkas pārbūve</v>
      </c>
      <c r="D8" s="77"/>
      <c r="E8" s="77"/>
      <c r="F8" s="77"/>
      <c r="G8" s="77"/>
      <c r="H8" s="77"/>
      <c r="I8" s="77"/>
      <c r="J8" s="77"/>
      <c r="K8" s="77"/>
      <c r="L8" s="77"/>
      <c r="M8" s="77"/>
      <c r="N8" s="77"/>
      <c r="O8" s="51"/>
      <c r="P8" s="51"/>
    </row>
    <row r="9" spans="1:17" s="3" customFormat="1" ht="12.75" customHeight="1">
      <c r="A9" s="50" t="str">
        <f>Nr.1!A9</f>
        <v>Objekta adrese:</v>
      </c>
      <c r="B9" s="50"/>
      <c r="C9" s="77" t="str">
        <f>Nr.1!C9</f>
        <v>Raiņa iela 27, Cēsis, Cēsu novads</v>
      </c>
      <c r="D9" s="77"/>
      <c r="E9" s="77"/>
      <c r="F9" s="77"/>
      <c r="G9" s="77"/>
      <c r="H9" s="77"/>
      <c r="I9" s="77"/>
      <c r="J9" s="77"/>
      <c r="K9" s="77"/>
      <c r="L9" s="77"/>
      <c r="M9" s="77"/>
      <c r="N9" s="77"/>
      <c r="O9" s="78"/>
      <c r="P9" s="51"/>
    </row>
    <row r="10" spans="1:17" s="3" customFormat="1">
      <c r="A10" s="50" t="str">
        <f>Nr.1!A10</f>
        <v xml:space="preserve">Pasūtījuma Nr.: </v>
      </c>
      <c r="B10" s="50"/>
      <c r="C10" s="49">
        <f>Nr.1!C10</f>
        <v>0</v>
      </c>
      <c r="D10" s="50"/>
      <c r="E10" s="50"/>
      <c r="F10" s="50"/>
      <c r="G10" s="50"/>
      <c r="H10" s="50"/>
      <c r="I10" s="51">
        <f>Nr.1!I10</f>
        <v>0</v>
      </c>
      <c r="J10" s="51">
        <f>Nr.1!J10</f>
        <v>0</v>
      </c>
      <c r="K10" s="51">
        <f>Nr.1!K10</f>
        <v>0</v>
      </c>
      <c r="L10" s="51">
        <f>Nr.1!L10</f>
        <v>0</v>
      </c>
      <c r="M10" s="51">
        <f>Nr.1!M10</f>
        <v>0</v>
      </c>
      <c r="N10" s="78">
        <f>Nr.1!N10</f>
        <v>0</v>
      </c>
      <c r="O10" s="51"/>
      <c r="P10" s="51"/>
    </row>
    <row r="11" spans="1:17" s="3" customFormat="1">
      <c r="A11" s="51"/>
      <c r="B11" s="51"/>
      <c r="C11" s="51"/>
      <c r="D11" s="51"/>
      <c r="E11" s="51"/>
      <c r="F11" s="51"/>
      <c r="G11" s="51"/>
      <c r="H11" s="51"/>
      <c r="I11" s="51"/>
      <c r="J11" s="51"/>
      <c r="K11" s="51" t="s">
        <v>83</v>
      </c>
      <c r="L11" s="51"/>
      <c r="M11" s="53" t="s">
        <v>84</v>
      </c>
      <c r="N11" s="726">
        <f>P53</f>
        <v>0</v>
      </c>
      <c r="O11" s="726"/>
      <c r="P11" s="51"/>
    </row>
    <row r="12" spans="1:17" s="3" customFormat="1">
      <c r="A12" s="697" t="s">
        <v>1193</v>
      </c>
      <c r="B12" s="697"/>
      <c r="C12" s="697"/>
      <c r="D12" s="697"/>
      <c r="E12" s="697"/>
      <c r="F12" s="697"/>
      <c r="G12" s="697"/>
      <c r="H12" s="697"/>
      <c r="I12" s="51"/>
      <c r="J12" s="51"/>
      <c r="K12" s="51"/>
      <c r="L12" s="51"/>
      <c r="M12" s="51"/>
      <c r="N12" s="51"/>
      <c r="O12" s="51"/>
      <c r="P12" s="51"/>
    </row>
    <row r="13" spans="1:17" s="3" customFormat="1">
      <c r="A13" s="51"/>
      <c r="B13" s="51"/>
      <c r="C13" s="62"/>
      <c r="D13" s="51"/>
      <c r="E13" s="51"/>
      <c r="F13" s="724" t="s">
        <v>1194</v>
      </c>
      <c r="G13" s="724"/>
      <c r="H13" s="724"/>
      <c r="I13" s="724"/>
      <c r="J13" s="724"/>
      <c r="K13" s="724"/>
      <c r="L13" s="724"/>
      <c r="M13" s="724"/>
      <c r="N13" s="724"/>
      <c r="O13" s="724"/>
      <c r="P13" s="51"/>
    </row>
    <row r="14" spans="1:17">
      <c r="C14" s="79"/>
    </row>
    <row r="15" spans="1:17" ht="12.75" customHeight="1">
      <c r="A15" s="751" t="s">
        <v>16</v>
      </c>
      <c r="B15" s="751" t="s">
        <v>87</v>
      </c>
      <c r="C15" s="752" t="s">
        <v>88</v>
      </c>
      <c r="D15" s="751" t="s">
        <v>89</v>
      </c>
      <c r="E15" s="751" t="s">
        <v>90</v>
      </c>
      <c r="F15" s="753" t="s">
        <v>91</v>
      </c>
      <c r="G15" s="753"/>
      <c r="H15" s="753"/>
      <c r="I15" s="753"/>
      <c r="J15" s="753"/>
      <c r="K15" s="753"/>
      <c r="L15" s="753" t="s">
        <v>92</v>
      </c>
      <c r="M15" s="753"/>
      <c r="N15" s="753"/>
      <c r="O15" s="753"/>
      <c r="P15" s="753"/>
      <c r="Q15" s="17"/>
    </row>
    <row r="16" spans="1:17" ht="84.75" customHeight="1">
      <c r="A16" s="751"/>
      <c r="B16" s="751"/>
      <c r="C16" s="752"/>
      <c r="D16" s="751"/>
      <c r="E16" s="751"/>
      <c r="F16" s="624" t="s">
        <v>93</v>
      </c>
      <c r="G16" s="625" t="s">
        <v>94</v>
      </c>
      <c r="H16" s="624" t="s">
        <v>95</v>
      </c>
      <c r="I16" s="626" t="s">
        <v>96</v>
      </c>
      <c r="J16" s="624" t="s">
        <v>97</v>
      </c>
      <c r="K16" s="624" t="s">
        <v>20</v>
      </c>
      <c r="L16" s="624" t="s">
        <v>98</v>
      </c>
      <c r="M16" s="624" t="s">
        <v>95</v>
      </c>
      <c r="N16" s="624" t="s">
        <v>96</v>
      </c>
      <c r="O16" s="624" t="s">
        <v>97</v>
      </c>
      <c r="P16" s="624" t="s">
        <v>99</v>
      </c>
      <c r="Q16" s="18"/>
    </row>
    <row r="17" spans="1:17">
      <c r="A17" s="623">
        <v>1</v>
      </c>
      <c r="B17" s="623">
        <v>2</v>
      </c>
      <c r="C17" s="623">
        <v>3</v>
      </c>
      <c r="D17" s="623">
        <v>4</v>
      </c>
      <c r="E17" s="623">
        <v>5</v>
      </c>
      <c r="F17" s="623">
        <v>6</v>
      </c>
      <c r="G17" s="623">
        <v>7</v>
      </c>
      <c r="H17" s="623">
        <v>8</v>
      </c>
      <c r="I17" s="627">
        <v>9</v>
      </c>
      <c r="J17" s="623">
        <v>10</v>
      </c>
      <c r="K17" s="623">
        <v>11</v>
      </c>
      <c r="L17" s="623">
        <v>12</v>
      </c>
      <c r="M17" s="623">
        <v>13</v>
      </c>
      <c r="N17" s="623">
        <v>14</v>
      </c>
      <c r="O17" s="623">
        <v>15</v>
      </c>
      <c r="P17" s="623">
        <v>16</v>
      </c>
      <c r="Q17" s="10"/>
    </row>
    <row r="18" spans="1:17">
      <c r="A18" s="628" t="s">
        <v>1195</v>
      </c>
      <c r="B18" s="611"/>
      <c r="C18" s="629" t="s">
        <v>1196</v>
      </c>
      <c r="D18" s="611"/>
      <c r="E18" s="630"/>
      <c r="F18" s="633"/>
      <c r="G18" s="633"/>
      <c r="H18" s="633"/>
      <c r="I18" s="633"/>
      <c r="J18" s="633"/>
      <c r="K18" s="633"/>
      <c r="L18" s="633"/>
      <c r="M18" s="633"/>
      <c r="N18" s="633"/>
      <c r="O18" s="633"/>
      <c r="P18" s="633"/>
      <c r="Q18" s="10"/>
    </row>
    <row r="19" spans="1:17" ht="28.8">
      <c r="A19" s="632" t="s">
        <v>1197</v>
      </c>
      <c r="B19" s="369" t="s">
        <v>1058</v>
      </c>
      <c r="C19" s="601" t="s">
        <v>1198</v>
      </c>
      <c r="D19" s="633" t="s">
        <v>1060</v>
      </c>
      <c r="E19" s="633">
        <v>1</v>
      </c>
      <c r="F19" s="633"/>
      <c r="G19" s="633"/>
      <c r="H19" s="633"/>
      <c r="I19" s="633"/>
      <c r="J19" s="633"/>
      <c r="K19" s="633">
        <f t="shared" ref="K19" si="0">H19+I19+J19</f>
        <v>0</v>
      </c>
      <c r="L19" s="633">
        <f t="shared" ref="L19" si="1">ROUND(E19*F19,2)</f>
        <v>0</v>
      </c>
      <c r="M19" s="633">
        <f t="shared" ref="M19" si="2">ROUND(H19*E19,2)</f>
        <v>0</v>
      </c>
      <c r="N19" s="633">
        <f t="shared" ref="N19" si="3">ROUND(I19*E19,2)</f>
        <v>0</v>
      </c>
      <c r="O19" s="633">
        <f t="shared" ref="O19" si="4">ROUND(J19*E19,2)</f>
        <v>0</v>
      </c>
      <c r="P19" s="633">
        <f t="shared" ref="P19" si="5">O19+N19+M19</f>
        <v>0</v>
      </c>
      <c r="Q19" s="10"/>
    </row>
    <row r="20" spans="1:17" ht="28.8">
      <c r="A20" s="632" t="s">
        <v>1199</v>
      </c>
      <c r="B20" s="369" t="s">
        <v>1058</v>
      </c>
      <c r="C20" s="601" t="s">
        <v>1200</v>
      </c>
      <c r="D20" s="633" t="s">
        <v>1060</v>
      </c>
      <c r="E20" s="633">
        <v>1</v>
      </c>
      <c r="F20" s="633"/>
      <c r="G20" s="633"/>
      <c r="H20" s="633"/>
      <c r="I20" s="633"/>
      <c r="J20" s="633"/>
      <c r="K20" s="633">
        <f t="shared" ref="K20:K52" si="6">H20+I20+J20</f>
        <v>0</v>
      </c>
      <c r="L20" s="633">
        <f t="shared" ref="L20:L52" si="7">ROUND(E20*F20,2)</f>
        <v>0</v>
      </c>
      <c r="M20" s="633">
        <f t="shared" ref="M20:M52" si="8">ROUND(H20*E20,2)</f>
        <v>0</v>
      </c>
      <c r="N20" s="633">
        <f t="shared" ref="N20:N52" si="9">ROUND(I20*E20,2)</f>
        <v>0</v>
      </c>
      <c r="O20" s="633">
        <f t="shared" ref="O20:O52" si="10">ROUND(J20*E20,2)</f>
        <v>0</v>
      </c>
      <c r="P20" s="633">
        <f t="shared" ref="P20:P52" si="11">O20+N20+M20</f>
        <v>0</v>
      </c>
      <c r="Q20" s="10"/>
    </row>
    <row r="21" spans="1:17" ht="28.8">
      <c r="A21" s="632" t="s">
        <v>1201</v>
      </c>
      <c r="B21" s="369" t="s">
        <v>1058</v>
      </c>
      <c r="C21" s="601" t="s">
        <v>1202</v>
      </c>
      <c r="D21" s="633" t="s">
        <v>1060</v>
      </c>
      <c r="E21" s="633">
        <v>1</v>
      </c>
      <c r="F21" s="633"/>
      <c r="G21" s="633"/>
      <c r="H21" s="633"/>
      <c r="I21" s="633"/>
      <c r="J21" s="633"/>
      <c r="K21" s="633">
        <f t="shared" si="6"/>
        <v>0</v>
      </c>
      <c r="L21" s="633">
        <f t="shared" si="7"/>
        <v>0</v>
      </c>
      <c r="M21" s="633">
        <f t="shared" si="8"/>
        <v>0</v>
      </c>
      <c r="N21" s="633">
        <f t="shared" si="9"/>
        <v>0</v>
      </c>
      <c r="O21" s="633">
        <f t="shared" si="10"/>
        <v>0</v>
      </c>
      <c r="P21" s="633">
        <f t="shared" si="11"/>
        <v>0</v>
      </c>
      <c r="Q21" s="10"/>
    </row>
    <row r="22" spans="1:17" ht="28.8">
      <c r="A22" s="632" t="s">
        <v>1203</v>
      </c>
      <c r="B22" s="369" t="s">
        <v>1058</v>
      </c>
      <c r="C22" s="601" t="s">
        <v>1204</v>
      </c>
      <c r="D22" s="633" t="s">
        <v>1060</v>
      </c>
      <c r="E22" s="633">
        <v>3</v>
      </c>
      <c r="F22" s="633"/>
      <c r="G22" s="633"/>
      <c r="H22" s="633"/>
      <c r="I22" s="633"/>
      <c r="J22" s="633"/>
      <c r="K22" s="633">
        <f t="shared" si="6"/>
        <v>0</v>
      </c>
      <c r="L22" s="633">
        <f t="shared" si="7"/>
        <v>0</v>
      </c>
      <c r="M22" s="633">
        <f t="shared" si="8"/>
        <v>0</v>
      </c>
      <c r="N22" s="633">
        <f t="shared" si="9"/>
        <v>0</v>
      </c>
      <c r="O22" s="633">
        <f t="shared" si="10"/>
        <v>0</v>
      </c>
      <c r="P22" s="633">
        <f t="shared" si="11"/>
        <v>0</v>
      </c>
      <c r="Q22" s="10"/>
    </row>
    <row r="23" spans="1:17" ht="28.8">
      <c r="A23" s="632" t="s">
        <v>1205</v>
      </c>
      <c r="B23" s="369" t="s">
        <v>1058</v>
      </c>
      <c r="C23" s="601" t="s">
        <v>1206</v>
      </c>
      <c r="D23" s="633" t="s">
        <v>1060</v>
      </c>
      <c r="E23" s="633">
        <v>4</v>
      </c>
      <c r="F23" s="633"/>
      <c r="G23" s="633"/>
      <c r="H23" s="633"/>
      <c r="I23" s="633"/>
      <c r="J23" s="633"/>
      <c r="K23" s="633">
        <f t="shared" si="6"/>
        <v>0</v>
      </c>
      <c r="L23" s="633">
        <f t="shared" si="7"/>
        <v>0</v>
      </c>
      <c r="M23" s="633">
        <f t="shared" si="8"/>
        <v>0</v>
      </c>
      <c r="N23" s="633">
        <f t="shared" si="9"/>
        <v>0</v>
      </c>
      <c r="O23" s="633">
        <f t="shared" si="10"/>
        <v>0</v>
      </c>
      <c r="P23" s="633">
        <f t="shared" si="11"/>
        <v>0</v>
      </c>
      <c r="Q23" s="10"/>
    </row>
    <row r="24" spans="1:17" ht="28.8">
      <c r="A24" s="632" t="s">
        <v>1207</v>
      </c>
      <c r="B24" s="369" t="s">
        <v>1058</v>
      </c>
      <c r="C24" s="601" t="s">
        <v>1208</v>
      </c>
      <c r="D24" s="633" t="s">
        <v>1060</v>
      </c>
      <c r="E24" s="633">
        <v>1</v>
      </c>
      <c r="F24" s="633"/>
      <c r="G24" s="633"/>
      <c r="H24" s="633"/>
      <c r="I24" s="633"/>
      <c r="J24" s="633"/>
      <c r="K24" s="633">
        <f t="shared" si="6"/>
        <v>0</v>
      </c>
      <c r="L24" s="633">
        <f t="shared" si="7"/>
        <v>0</v>
      </c>
      <c r="M24" s="633">
        <f t="shared" si="8"/>
        <v>0</v>
      </c>
      <c r="N24" s="633">
        <f t="shared" si="9"/>
        <v>0</v>
      </c>
      <c r="O24" s="633">
        <f t="shared" si="10"/>
        <v>0</v>
      </c>
      <c r="P24" s="633">
        <f t="shared" si="11"/>
        <v>0</v>
      </c>
      <c r="Q24" s="10"/>
    </row>
    <row r="25" spans="1:17" ht="28.8">
      <c r="A25" s="632" t="s">
        <v>1209</v>
      </c>
      <c r="B25" s="369" t="s">
        <v>1058</v>
      </c>
      <c r="C25" s="601" t="s">
        <v>1210</v>
      </c>
      <c r="D25" s="633" t="s">
        <v>1060</v>
      </c>
      <c r="E25" s="633">
        <v>1</v>
      </c>
      <c r="F25" s="633"/>
      <c r="G25" s="633"/>
      <c r="H25" s="633"/>
      <c r="I25" s="633"/>
      <c r="J25" s="633"/>
      <c r="K25" s="633">
        <f t="shared" si="6"/>
        <v>0</v>
      </c>
      <c r="L25" s="633">
        <f t="shared" si="7"/>
        <v>0</v>
      </c>
      <c r="M25" s="633">
        <f t="shared" si="8"/>
        <v>0</v>
      </c>
      <c r="N25" s="633">
        <f t="shared" si="9"/>
        <v>0</v>
      </c>
      <c r="O25" s="633">
        <f t="shared" si="10"/>
        <v>0</v>
      </c>
      <c r="P25" s="633">
        <f t="shared" si="11"/>
        <v>0</v>
      </c>
      <c r="Q25" s="10"/>
    </row>
    <row r="26" spans="1:17" ht="28.8">
      <c r="A26" s="632" t="s">
        <v>1211</v>
      </c>
      <c r="B26" s="369" t="s">
        <v>1058</v>
      </c>
      <c r="C26" s="601" t="s">
        <v>1212</v>
      </c>
      <c r="D26" s="633" t="s">
        <v>1060</v>
      </c>
      <c r="E26" s="633">
        <v>1</v>
      </c>
      <c r="F26" s="633"/>
      <c r="G26" s="633"/>
      <c r="H26" s="633"/>
      <c r="I26" s="633"/>
      <c r="J26" s="633"/>
      <c r="K26" s="633">
        <f t="shared" si="6"/>
        <v>0</v>
      </c>
      <c r="L26" s="633">
        <f t="shared" si="7"/>
        <v>0</v>
      </c>
      <c r="M26" s="633">
        <f t="shared" si="8"/>
        <v>0</v>
      </c>
      <c r="N26" s="633">
        <f t="shared" si="9"/>
        <v>0</v>
      </c>
      <c r="O26" s="633">
        <f t="shared" si="10"/>
        <v>0</v>
      </c>
      <c r="P26" s="633">
        <f t="shared" si="11"/>
        <v>0</v>
      </c>
      <c r="Q26" s="10"/>
    </row>
    <row r="27" spans="1:17" ht="28.8">
      <c r="A27" s="632" t="s">
        <v>1213</v>
      </c>
      <c r="B27" s="369" t="s">
        <v>1058</v>
      </c>
      <c r="C27" s="601" t="s">
        <v>1214</v>
      </c>
      <c r="D27" s="633" t="s">
        <v>1060</v>
      </c>
      <c r="E27" s="633">
        <v>1</v>
      </c>
      <c r="F27" s="633"/>
      <c r="G27" s="633"/>
      <c r="H27" s="633"/>
      <c r="I27" s="633"/>
      <c r="J27" s="633"/>
      <c r="K27" s="633">
        <f t="shared" si="6"/>
        <v>0</v>
      </c>
      <c r="L27" s="633">
        <f t="shared" si="7"/>
        <v>0</v>
      </c>
      <c r="M27" s="633">
        <f t="shared" si="8"/>
        <v>0</v>
      </c>
      <c r="N27" s="633">
        <f t="shared" si="9"/>
        <v>0</v>
      </c>
      <c r="O27" s="633">
        <f t="shared" si="10"/>
        <v>0</v>
      </c>
      <c r="P27" s="633">
        <f t="shared" si="11"/>
        <v>0</v>
      </c>
      <c r="Q27" s="10"/>
    </row>
    <row r="28" spans="1:17" ht="28.8">
      <c r="A28" s="632" t="s">
        <v>1215</v>
      </c>
      <c r="B28" s="369" t="s">
        <v>1058</v>
      </c>
      <c r="C28" s="601" t="s">
        <v>1216</v>
      </c>
      <c r="D28" s="633" t="s">
        <v>1060</v>
      </c>
      <c r="E28" s="633">
        <v>8</v>
      </c>
      <c r="F28" s="633"/>
      <c r="G28" s="633"/>
      <c r="H28" s="633"/>
      <c r="I28" s="633"/>
      <c r="J28" s="633"/>
      <c r="K28" s="633">
        <f t="shared" si="6"/>
        <v>0</v>
      </c>
      <c r="L28" s="633">
        <f t="shared" si="7"/>
        <v>0</v>
      </c>
      <c r="M28" s="633">
        <f t="shared" si="8"/>
        <v>0</v>
      </c>
      <c r="N28" s="633">
        <f t="shared" si="9"/>
        <v>0</v>
      </c>
      <c r="O28" s="633">
        <f t="shared" si="10"/>
        <v>0</v>
      </c>
      <c r="P28" s="633">
        <f t="shared" si="11"/>
        <v>0</v>
      </c>
      <c r="Q28" s="10"/>
    </row>
    <row r="29" spans="1:17" ht="28.8">
      <c r="A29" s="632" t="s">
        <v>1217</v>
      </c>
      <c r="B29" s="369" t="s">
        <v>1058</v>
      </c>
      <c r="C29" s="601" t="s">
        <v>1218</v>
      </c>
      <c r="D29" s="633" t="s">
        <v>1060</v>
      </c>
      <c r="E29" s="633">
        <v>4</v>
      </c>
      <c r="F29" s="633"/>
      <c r="G29" s="633"/>
      <c r="H29" s="633"/>
      <c r="I29" s="633"/>
      <c r="J29" s="633"/>
      <c r="K29" s="633">
        <f t="shared" si="6"/>
        <v>0</v>
      </c>
      <c r="L29" s="633">
        <f t="shared" si="7"/>
        <v>0</v>
      </c>
      <c r="M29" s="633">
        <f t="shared" si="8"/>
        <v>0</v>
      </c>
      <c r="N29" s="633">
        <f t="shared" si="9"/>
        <v>0</v>
      </c>
      <c r="O29" s="633">
        <f t="shared" si="10"/>
        <v>0</v>
      </c>
      <c r="P29" s="633">
        <f t="shared" si="11"/>
        <v>0</v>
      </c>
      <c r="Q29" s="10"/>
    </row>
    <row r="30" spans="1:17" ht="28.8">
      <c r="A30" s="632" t="s">
        <v>1219</v>
      </c>
      <c r="B30" s="369" t="s">
        <v>1058</v>
      </c>
      <c r="C30" s="601" t="s">
        <v>1220</v>
      </c>
      <c r="D30" s="633" t="s">
        <v>1060</v>
      </c>
      <c r="E30" s="633">
        <v>3</v>
      </c>
      <c r="F30" s="633"/>
      <c r="G30" s="633"/>
      <c r="H30" s="633"/>
      <c r="I30" s="633"/>
      <c r="J30" s="633"/>
      <c r="K30" s="633">
        <f t="shared" si="6"/>
        <v>0</v>
      </c>
      <c r="L30" s="633">
        <f t="shared" si="7"/>
        <v>0</v>
      </c>
      <c r="M30" s="633">
        <f t="shared" si="8"/>
        <v>0</v>
      </c>
      <c r="N30" s="633">
        <f t="shared" si="9"/>
        <v>0</v>
      </c>
      <c r="O30" s="633">
        <f t="shared" si="10"/>
        <v>0</v>
      </c>
      <c r="P30" s="633">
        <f t="shared" si="11"/>
        <v>0</v>
      </c>
      <c r="Q30" s="10"/>
    </row>
    <row r="31" spans="1:17" ht="28.8">
      <c r="A31" s="632" t="s">
        <v>1221</v>
      </c>
      <c r="B31" s="369" t="s">
        <v>1058</v>
      </c>
      <c r="C31" s="601" t="s">
        <v>1222</v>
      </c>
      <c r="D31" s="633" t="s">
        <v>1060</v>
      </c>
      <c r="E31" s="633">
        <v>21</v>
      </c>
      <c r="F31" s="633"/>
      <c r="G31" s="633"/>
      <c r="H31" s="633"/>
      <c r="I31" s="633"/>
      <c r="J31" s="633"/>
      <c r="K31" s="633">
        <f t="shared" si="6"/>
        <v>0</v>
      </c>
      <c r="L31" s="633">
        <f t="shared" si="7"/>
        <v>0</v>
      </c>
      <c r="M31" s="633">
        <f t="shared" si="8"/>
        <v>0</v>
      </c>
      <c r="N31" s="633">
        <f t="shared" si="9"/>
        <v>0</v>
      </c>
      <c r="O31" s="633">
        <f t="shared" si="10"/>
        <v>0</v>
      </c>
      <c r="P31" s="633">
        <f t="shared" si="11"/>
        <v>0</v>
      </c>
      <c r="Q31" s="10"/>
    </row>
    <row r="32" spans="1:17" ht="28.8">
      <c r="A32" s="632" t="s">
        <v>1223</v>
      </c>
      <c r="B32" s="369" t="s">
        <v>1058</v>
      </c>
      <c r="C32" s="601" t="s">
        <v>1224</v>
      </c>
      <c r="D32" s="633" t="s">
        <v>1060</v>
      </c>
      <c r="E32" s="633">
        <v>1</v>
      </c>
      <c r="F32" s="633"/>
      <c r="G32" s="633"/>
      <c r="H32" s="633"/>
      <c r="I32" s="633"/>
      <c r="J32" s="633"/>
      <c r="K32" s="633">
        <f t="shared" si="6"/>
        <v>0</v>
      </c>
      <c r="L32" s="633">
        <f t="shared" si="7"/>
        <v>0</v>
      </c>
      <c r="M32" s="633">
        <f t="shared" si="8"/>
        <v>0</v>
      </c>
      <c r="N32" s="633">
        <f t="shared" si="9"/>
        <v>0</v>
      </c>
      <c r="O32" s="633">
        <f t="shared" si="10"/>
        <v>0</v>
      </c>
      <c r="P32" s="633">
        <f t="shared" si="11"/>
        <v>0</v>
      </c>
      <c r="Q32" s="10"/>
    </row>
    <row r="33" spans="1:17" ht="43.2">
      <c r="A33" s="632" t="s">
        <v>1225</v>
      </c>
      <c r="B33" s="369" t="s">
        <v>1058</v>
      </c>
      <c r="C33" s="601" t="s">
        <v>1226</v>
      </c>
      <c r="D33" s="633" t="s">
        <v>1060</v>
      </c>
      <c r="E33" s="633">
        <v>1</v>
      </c>
      <c r="F33" s="633"/>
      <c r="G33" s="633"/>
      <c r="H33" s="633"/>
      <c r="I33" s="633"/>
      <c r="J33" s="633"/>
      <c r="K33" s="633">
        <f t="shared" si="6"/>
        <v>0</v>
      </c>
      <c r="L33" s="633">
        <f t="shared" si="7"/>
        <v>0</v>
      </c>
      <c r="M33" s="633">
        <f t="shared" si="8"/>
        <v>0</v>
      </c>
      <c r="N33" s="633">
        <f t="shared" si="9"/>
        <v>0</v>
      </c>
      <c r="O33" s="633">
        <f t="shared" si="10"/>
        <v>0</v>
      </c>
      <c r="P33" s="633">
        <f t="shared" si="11"/>
        <v>0</v>
      </c>
      <c r="Q33" s="10"/>
    </row>
    <row r="34" spans="1:17" ht="57.6">
      <c r="A34" s="632" t="s">
        <v>1227</v>
      </c>
      <c r="B34" s="369" t="s">
        <v>1058</v>
      </c>
      <c r="C34" s="601" t="s">
        <v>1228</v>
      </c>
      <c r="D34" s="633" t="s">
        <v>1060</v>
      </c>
      <c r="E34" s="633">
        <v>1</v>
      </c>
      <c r="F34" s="633"/>
      <c r="G34" s="633"/>
      <c r="H34" s="633"/>
      <c r="I34" s="633"/>
      <c r="J34" s="633"/>
      <c r="K34" s="633">
        <f t="shared" si="6"/>
        <v>0</v>
      </c>
      <c r="L34" s="633">
        <f t="shared" si="7"/>
        <v>0</v>
      </c>
      <c r="M34" s="633">
        <f t="shared" si="8"/>
        <v>0</v>
      </c>
      <c r="N34" s="633">
        <f t="shared" si="9"/>
        <v>0</v>
      </c>
      <c r="O34" s="633">
        <f t="shared" si="10"/>
        <v>0</v>
      </c>
      <c r="P34" s="633">
        <f t="shared" si="11"/>
        <v>0</v>
      </c>
      <c r="Q34" s="10"/>
    </row>
    <row r="35" spans="1:17" ht="28.8">
      <c r="A35" s="632" t="s">
        <v>1229</v>
      </c>
      <c r="B35" s="369" t="s">
        <v>1058</v>
      </c>
      <c r="C35" s="601" t="s">
        <v>1230</v>
      </c>
      <c r="D35" s="633" t="s">
        <v>1060</v>
      </c>
      <c r="E35" s="633">
        <v>1</v>
      </c>
      <c r="F35" s="633"/>
      <c r="G35" s="633"/>
      <c r="H35" s="633"/>
      <c r="I35" s="633"/>
      <c r="J35" s="633"/>
      <c r="K35" s="633">
        <f t="shared" si="6"/>
        <v>0</v>
      </c>
      <c r="L35" s="633">
        <f t="shared" si="7"/>
        <v>0</v>
      </c>
      <c r="M35" s="633">
        <f t="shared" si="8"/>
        <v>0</v>
      </c>
      <c r="N35" s="633">
        <f t="shared" si="9"/>
        <v>0</v>
      </c>
      <c r="O35" s="633">
        <f t="shared" si="10"/>
        <v>0</v>
      </c>
      <c r="P35" s="633">
        <f t="shared" si="11"/>
        <v>0</v>
      </c>
      <c r="Q35" s="10"/>
    </row>
    <row r="36" spans="1:17" ht="28.8">
      <c r="A36" s="632" t="s">
        <v>1231</v>
      </c>
      <c r="B36" s="369" t="s">
        <v>1058</v>
      </c>
      <c r="C36" s="601" t="s">
        <v>1232</v>
      </c>
      <c r="D36" s="633" t="s">
        <v>1060</v>
      </c>
      <c r="E36" s="633">
        <v>1</v>
      </c>
      <c r="F36" s="633"/>
      <c r="G36" s="633"/>
      <c r="H36" s="633"/>
      <c r="I36" s="633"/>
      <c r="J36" s="633"/>
      <c r="K36" s="633">
        <f t="shared" si="6"/>
        <v>0</v>
      </c>
      <c r="L36" s="633">
        <f t="shared" si="7"/>
        <v>0</v>
      </c>
      <c r="M36" s="633">
        <f t="shared" si="8"/>
        <v>0</v>
      </c>
      <c r="N36" s="633">
        <f t="shared" si="9"/>
        <v>0</v>
      </c>
      <c r="O36" s="633">
        <f t="shared" si="10"/>
        <v>0</v>
      </c>
      <c r="P36" s="633">
        <f t="shared" si="11"/>
        <v>0</v>
      </c>
      <c r="Q36" s="10"/>
    </row>
    <row r="37" spans="1:17" ht="43.2">
      <c r="A37" s="632" t="s">
        <v>1233</v>
      </c>
      <c r="B37" s="369" t="s">
        <v>1058</v>
      </c>
      <c r="C37" s="601" t="s">
        <v>1234</v>
      </c>
      <c r="D37" s="633" t="s">
        <v>1060</v>
      </c>
      <c r="E37" s="633">
        <v>5</v>
      </c>
      <c r="F37" s="633"/>
      <c r="G37" s="633"/>
      <c r="H37" s="633"/>
      <c r="I37" s="633"/>
      <c r="J37" s="633"/>
      <c r="K37" s="633">
        <f t="shared" si="6"/>
        <v>0</v>
      </c>
      <c r="L37" s="633">
        <f t="shared" si="7"/>
        <v>0</v>
      </c>
      <c r="M37" s="633">
        <f t="shared" si="8"/>
        <v>0</v>
      </c>
      <c r="N37" s="633">
        <f t="shared" si="9"/>
        <v>0</v>
      </c>
      <c r="O37" s="633">
        <f t="shared" si="10"/>
        <v>0</v>
      </c>
      <c r="P37" s="633">
        <f t="shared" si="11"/>
        <v>0</v>
      </c>
      <c r="Q37" s="10"/>
    </row>
    <row r="38" spans="1:17" ht="57.6">
      <c r="A38" s="632" t="s">
        <v>1235</v>
      </c>
      <c r="B38" s="369" t="s">
        <v>1058</v>
      </c>
      <c r="C38" s="601" t="s">
        <v>1236</v>
      </c>
      <c r="D38" s="633" t="s">
        <v>1060</v>
      </c>
      <c r="E38" s="633">
        <v>3</v>
      </c>
      <c r="F38" s="633"/>
      <c r="G38" s="633"/>
      <c r="H38" s="633"/>
      <c r="I38" s="633"/>
      <c r="J38" s="633"/>
      <c r="K38" s="633">
        <f t="shared" si="6"/>
        <v>0</v>
      </c>
      <c r="L38" s="633">
        <f t="shared" si="7"/>
        <v>0</v>
      </c>
      <c r="M38" s="633">
        <f t="shared" si="8"/>
        <v>0</v>
      </c>
      <c r="N38" s="633">
        <f t="shared" si="9"/>
        <v>0</v>
      </c>
      <c r="O38" s="633">
        <f t="shared" si="10"/>
        <v>0</v>
      </c>
      <c r="P38" s="633">
        <f t="shared" si="11"/>
        <v>0</v>
      </c>
      <c r="Q38" s="10"/>
    </row>
    <row r="39" spans="1:17" ht="57.6">
      <c r="A39" s="632" t="s">
        <v>1237</v>
      </c>
      <c r="B39" s="369" t="s">
        <v>1058</v>
      </c>
      <c r="C39" s="601" t="s">
        <v>1238</v>
      </c>
      <c r="D39" s="633" t="s">
        <v>1060</v>
      </c>
      <c r="E39" s="633">
        <v>1</v>
      </c>
      <c r="F39" s="633"/>
      <c r="G39" s="633"/>
      <c r="H39" s="633"/>
      <c r="I39" s="633"/>
      <c r="J39" s="633"/>
      <c r="K39" s="633">
        <f t="shared" si="6"/>
        <v>0</v>
      </c>
      <c r="L39" s="633">
        <f t="shared" si="7"/>
        <v>0</v>
      </c>
      <c r="M39" s="633">
        <f t="shared" si="8"/>
        <v>0</v>
      </c>
      <c r="N39" s="633">
        <f t="shared" si="9"/>
        <v>0</v>
      </c>
      <c r="O39" s="633">
        <f t="shared" si="10"/>
        <v>0</v>
      </c>
      <c r="P39" s="633">
        <f t="shared" si="11"/>
        <v>0</v>
      </c>
      <c r="Q39" s="10"/>
    </row>
    <row r="40" spans="1:17" ht="28.8">
      <c r="A40" s="632" t="s">
        <v>1239</v>
      </c>
      <c r="B40" s="369" t="s">
        <v>1058</v>
      </c>
      <c r="C40" s="601" t="s">
        <v>1240</v>
      </c>
      <c r="D40" s="633" t="s">
        <v>1060</v>
      </c>
      <c r="E40" s="633">
        <v>19</v>
      </c>
      <c r="F40" s="633"/>
      <c r="G40" s="633"/>
      <c r="H40" s="633"/>
      <c r="I40" s="633"/>
      <c r="J40" s="633"/>
      <c r="K40" s="633">
        <f t="shared" si="6"/>
        <v>0</v>
      </c>
      <c r="L40" s="633">
        <f t="shared" si="7"/>
        <v>0</v>
      </c>
      <c r="M40" s="633">
        <f t="shared" si="8"/>
        <v>0</v>
      </c>
      <c r="N40" s="633">
        <f t="shared" si="9"/>
        <v>0</v>
      </c>
      <c r="O40" s="633">
        <f t="shared" si="10"/>
        <v>0</v>
      </c>
      <c r="P40" s="633">
        <f t="shared" si="11"/>
        <v>0</v>
      </c>
      <c r="Q40" s="10"/>
    </row>
    <row r="41" spans="1:17" ht="28.8">
      <c r="A41" s="632" t="s">
        <v>1241</v>
      </c>
      <c r="B41" s="369" t="s">
        <v>1058</v>
      </c>
      <c r="C41" s="601" t="s">
        <v>1242</v>
      </c>
      <c r="D41" s="633" t="s">
        <v>1104</v>
      </c>
      <c r="E41" s="633">
        <v>1</v>
      </c>
      <c r="F41" s="633"/>
      <c r="G41" s="633"/>
      <c r="H41" s="633"/>
      <c r="I41" s="633"/>
      <c r="J41" s="633"/>
      <c r="K41" s="633">
        <f t="shared" si="6"/>
        <v>0</v>
      </c>
      <c r="L41" s="633">
        <f t="shared" si="7"/>
        <v>0</v>
      </c>
      <c r="M41" s="633">
        <f t="shared" si="8"/>
        <v>0</v>
      </c>
      <c r="N41" s="633">
        <f t="shared" si="9"/>
        <v>0</v>
      </c>
      <c r="O41" s="633">
        <f t="shared" si="10"/>
        <v>0</v>
      </c>
      <c r="P41" s="633">
        <f t="shared" si="11"/>
        <v>0</v>
      </c>
      <c r="Q41" s="10"/>
    </row>
    <row r="42" spans="1:17" ht="28.8">
      <c r="A42" s="632" t="s">
        <v>1243</v>
      </c>
      <c r="B42" s="369" t="s">
        <v>1058</v>
      </c>
      <c r="C42" s="601" t="s">
        <v>1244</v>
      </c>
      <c r="D42" s="633" t="s">
        <v>1060</v>
      </c>
      <c r="E42" s="633">
        <v>46</v>
      </c>
      <c r="F42" s="633"/>
      <c r="G42" s="633"/>
      <c r="H42" s="633"/>
      <c r="I42" s="633"/>
      <c r="J42" s="633"/>
      <c r="K42" s="633">
        <f t="shared" si="6"/>
        <v>0</v>
      </c>
      <c r="L42" s="633">
        <f t="shared" si="7"/>
        <v>0</v>
      </c>
      <c r="M42" s="633">
        <f t="shared" si="8"/>
        <v>0</v>
      </c>
      <c r="N42" s="633">
        <f t="shared" si="9"/>
        <v>0</v>
      </c>
      <c r="O42" s="633">
        <f t="shared" si="10"/>
        <v>0</v>
      </c>
      <c r="P42" s="633">
        <f t="shared" si="11"/>
        <v>0</v>
      </c>
      <c r="Q42" s="10"/>
    </row>
    <row r="43" spans="1:17" ht="28.8">
      <c r="A43" s="632" t="s">
        <v>1245</v>
      </c>
      <c r="B43" s="369" t="s">
        <v>1058</v>
      </c>
      <c r="C43" s="601" t="s">
        <v>1246</v>
      </c>
      <c r="D43" s="633" t="s">
        <v>1095</v>
      </c>
      <c r="E43" s="633">
        <v>2745</v>
      </c>
      <c r="F43" s="633"/>
      <c r="G43" s="633"/>
      <c r="H43" s="633"/>
      <c r="I43" s="633"/>
      <c r="J43" s="633"/>
      <c r="K43" s="633">
        <f t="shared" si="6"/>
        <v>0</v>
      </c>
      <c r="L43" s="633">
        <f t="shared" si="7"/>
        <v>0</v>
      </c>
      <c r="M43" s="633">
        <f t="shared" si="8"/>
        <v>0</v>
      </c>
      <c r="N43" s="633">
        <f t="shared" si="9"/>
        <v>0</v>
      </c>
      <c r="O43" s="633">
        <f t="shared" si="10"/>
        <v>0</v>
      </c>
      <c r="P43" s="633">
        <f t="shared" si="11"/>
        <v>0</v>
      </c>
      <c r="Q43" s="10"/>
    </row>
    <row r="44" spans="1:17" ht="28.8">
      <c r="A44" s="632" t="s">
        <v>1247</v>
      </c>
      <c r="B44" s="369" t="s">
        <v>1058</v>
      </c>
      <c r="C44" s="601" t="s">
        <v>1248</v>
      </c>
      <c r="D44" s="633" t="s">
        <v>1095</v>
      </c>
      <c r="E44" s="633">
        <v>50</v>
      </c>
      <c r="F44" s="633"/>
      <c r="G44" s="633"/>
      <c r="H44" s="633"/>
      <c r="I44" s="633"/>
      <c r="J44" s="633"/>
      <c r="K44" s="633">
        <f t="shared" si="6"/>
        <v>0</v>
      </c>
      <c r="L44" s="633">
        <f t="shared" si="7"/>
        <v>0</v>
      </c>
      <c r="M44" s="633">
        <f t="shared" si="8"/>
        <v>0</v>
      </c>
      <c r="N44" s="633">
        <f t="shared" si="9"/>
        <v>0</v>
      </c>
      <c r="O44" s="633">
        <f t="shared" si="10"/>
        <v>0</v>
      </c>
      <c r="P44" s="633">
        <f t="shared" si="11"/>
        <v>0</v>
      </c>
      <c r="Q44" s="10"/>
    </row>
    <row r="45" spans="1:17" ht="28.8">
      <c r="A45" s="632" t="s">
        <v>1249</v>
      </c>
      <c r="B45" s="369" t="s">
        <v>1058</v>
      </c>
      <c r="C45" s="601" t="s">
        <v>1250</v>
      </c>
      <c r="D45" s="633" t="s">
        <v>1095</v>
      </c>
      <c r="E45" s="633">
        <v>10</v>
      </c>
      <c r="F45" s="633"/>
      <c r="G45" s="633"/>
      <c r="H45" s="633"/>
      <c r="I45" s="633"/>
      <c r="J45" s="633"/>
      <c r="K45" s="633">
        <f t="shared" si="6"/>
        <v>0</v>
      </c>
      <c r="L45" s="633">
        <f t="shared" si="7"/>
        <v>0</v>
      </c>
      <c r="M45" s="633">
        <f t="shared" si="8"/>
        <v>0</v>
      </c>
      <c r="N45" s="633">
        <f t="shared" si="9"/>
        <v>0</v>
      </c>
      <c r="O45" s="633">
        <f t="shared" si="10"/>
        <v>0</v>
      </c>
      <c r="P45" s="633">
        <f t="shared" si="11"/>
        <v>0</v>
      </c>
      <c r="Q45" s="10"/>
    </row>
    <row r="46" spans="1:17" ht="28.8">
      <c r="A46" s="632" t="s">
        <v>1251</v>
      </c>
      <c r="B46" s="369" t="s">
        <v>1058</v>
      </c>
      <c r="C46" s="601" t="s">
        <v>1252</v>
      </c>
      <c r="D46" s="633" t="s">
        <v>1095</v>
      </c>
      <c r="E46" s="633">
        <v>444</v>
      </c>
      <c r="F46" s="633"/>
      <c r="G46" s="633"/>
      <c r="H46" s="633"/>
      <c r="I46" s="633"/>
      <c r="J46" s="633"/>
      <c r="K46" s="633">
        <f t="shared" si="6"/>
        <v>0</v>
      </c>
      <c r="L46" s="633">
        <f t="shared" si="7"/>
        <v>0</v>
      </c>
      <c r="M46" s="633">
        <f t="shared" si="8"/>
        <v>0</v>
      </c>
      <c r="N46" s="633">
        <f t="shared" si="9"/>
        <v>0</v>
      </c>
      <c r="O46" s="633">
        <f t="shared" si="10"/>
        <v>0</v>
      </c>
      <c r="P46" s="633">
        <f t="shared" si="11"/>
        <v>0</v>
      </c>
      <c r="Q46" s="10"/>
    </row>
    <row r="47" spans="1:17" ht="28.8">
      <c r="A47" s="632" t="s">
        <v>1253</v>
      </c>
      <c r="B47" s="369" t="s">
        <v>1058</v>
      </c>
      <c r="C47" s="601" t="s">
        <v>1254</v>
      </c>
      <c r="D47" s="633" t="s">
        <v>1104</v>
      </c>
      <c r="E47" s="633">
        <v>14</v>
      </c>
      <c r="F47" s="633"/>
      <c r="G47" s="633"/>
      <c r="H47" s="633"/>
      <c r="I47" s="633"/>
      <c r="J47" s="633"/>
      <c r="K47" s="633">
        <f t="shared" si="6"/>
        <v>0</v>
      </c>
      <c r="L47" s="633">
        <f t="shared" si="7"/>
        <v>0</v>
      </c>
      <c r="M47" s="633">
        <f t="shared" si="8"/>
        <v>0</v>
      </c>
      <c r="N47" s="633">
        <f t="shared" si="9"/>
        <v>0</v>
      </c>
      <c r="O47" s="633">
        <f t="shared" si="10"/>
        <v>0</v>
      </c>
      <c r="P47" s="633">
        <f t="shared" si="11"/>
        <v>0</v>
      </c>
      <c r="Q47" s="10"/>
    </row>
    <row r="48" spans="1:17" ht="28.8">
      <c r="A48" s="632" t="s">
        <v>1255</v>
      </c>
      <c r="B48" s="369" t="s">
        <v>1058</v>
      </c>
      <c r="C48" s="601" t="s">
        <v>1256</v>
      </c>
      <c r="D48" s="633" t="s">
        <v>1095</v>
      </c>
      <c r="E48" s="633">
        <v>50</v>
      </c>
      <c r="F48" s="633"/>
      <c r="G48" s="633"/>
      <c r="H48" s="633"/>
      <c r="I48" s="633"/>
      <c r="J48" s="633"/>
      <c r="K48" s="633">
        <f t="shared" si="6"/>
        <v>0</v>
      </c>
      <c r="L48" s="633">
        <f t="shared" si="7"/>
        <v>0</v>
      </c>
      <c r="M48" s="633">
        <f t="shared" si="8"/>
        <v>0</v>
      </c>
      <c r="N48" s="633">
        <f t="shared" si="9"/>
        <v>0</v>
      </c>
      <c r="O48" s="633">
        <f t="shared" si="10"/>
        <v>0</v>
      </c>
      <c r="P48" s="633">
        <f t="shared" si="11"/>
        <v>0</v>
      </c>
      <c r="Q48" s="10"/>
    </row>
    <row r="49" spans="1:17" ht="28.8">
      <c r="A49" s="632" t="s">
        <v>1257</v>
      </c>
      <c r="B49" s="369" t="s">
        <v>1058</v>
      </c>
      <c r="C49" s="601" t="s">
        <v>1103</v>
      </c>
      <c r="D49" s="633" t="s">
        <v>1104</v>
      </c>
      <c r="E49" s="633">
        <v>1</v>
      </c>
      <c r="F49" s="633"/>
      <c r="G49" s="633"/>
      <c r="H49" s="633"/>
      <c r="I49" s="633"/>
      <c r="J49" s="633"/>
      <c r="K49" s="633">
        <f t="shared" si="6"/>
        <v>0</v>
      </c>
      <c r="L49" s="633">
        <f t="shared" si="7"/>
        <v>0</v>
      </c>
      <c r="M49" s="633">
        <f t="shared" si="8"/>
        <v>0</v>
      </c>
      <c r="N49" s="633">
        <f t="shared" si="9"/>
        <v>0</v>
      </c>
      <c r="O49" s="633">
        <f t="shared" si="10"/>
        <v>0</v>
      </c>
      <c r="P49" s="633">
        <f t="shared" si="11"/>
        <v>0</v>
      </c>
      <c r="Q49" s="10"/>
    </row>
    <row r="50" spans="1:17" ht="28.8">
      <c r="A50" s="632" t="s">
        <v>1258</v>
      </c>
      <c r="B50" s="369" t="s">
        <v>1058</v>
      </c>
      <c r="C50" s="601" t="s">
        <v>1108</v>
      </c>
      <c r="D50" s="633" t="s">
        <v>1104</v>
      </c>
      <c r="E50" s="633">
        <v>1</v>
      </c>
      <c r="F50" s="633"/>
      <c r="G50" s="633"/>
      <c r="H50" s="633"/>
      <c r="I50" s="633"/>
      <c r="J50" s="633"/>
      <c r="K50" s="633">
        <f t="shared" si="6"/>
        <v>0</v>
      </c>
      <c r="L50" s="633">
        <f t="shared" si="7"/>
        <v>0</v>
      </c>
      <c r="M50" s="633">
        <f t="shared" si="8"/>
        <v>0</v>
      </c>
      <c r="N50" s="633">
        <f t="shared" si="9"/>
        <v>0</v>
      </c>
      <c r="O50" s="633">
        <f t="shared" si="10"/>
        <v>0</v>
      </c>
      <c r="P50" s="633">
        <f t="shared" si="11"/>
        <v>0</v>
      </c>
      <c r="Q50" s="10"/>
    </row>
    <row r="51" spans="1:17" ht="28.8">
      <c r="A51" s="632" t="s">
        <v>1259</v>
      </c>
      <c r="B51" s="369" t="s">
        <v>1058</v>
      </c>
      <c r="C51" s="601" t="s">
        <v>1260</v>
      </c>
      <c r="D51" s="633" t="s">
        <v>1104</v>
      </c>
      <c r="E51" s="633">
        <v>1</v>
      </c>
      <c r="F51" s="633"/>
      <c r="G51" s="633"/>
      <c r="H51" s="633"/>
      <c r="I51" s="633"/>
      <c r="J51" s="633"/>
      <c r="K51" s="633">
        <f t="shared" si="6"/>
        <v>0</v>
      </c>
      <c r="L51" s="633">
        <f t="shared" si="7"/>
        <v>0</v>
      </c>
      <c r="M51" s="633">
        <f t="shared" si="8"/>
        <v>0</v>
      </c>
      <c r="N51" s="633">
        <f t="shared" si="9"/>
        <v>0</v>
      </c>
      <c r="O51" s="633">
        <f t="shared" si="10"/>
        <v>0</v>
      </c>
      <c r="P51" s="633">
        <f t="shared" si="11"/>
        <v>0</v>
      </c>
      <c r="Q51" s="10"/>
    </row>
    <row r="52" spans="1:17" ht="28.8">
      <c r="A52" s="632" t="s">
        <v>1261</v>
      </c>
      <c r="B52" s="369" t="s">
        <v>1058</v>
      </c>
      <c r="C52" s="601" t="s">
        <v>892</v>
      </c>
      <c r="D52" s="633" t="s">
        <v>1104</v>
      </c>
      <c r="E52" s="633">
        <v>1</v>
      </c>
      <c r="F52" s="633"/>
      <c r="G52" s="633"/>
      <c r="H52" s="633"/>
      <c r="I52" s="633"/>
      <c r="J52" s="633"/>
      <c r="K52" s="633">
        <f t="shared" si="6"/>
        <v>0</v>
      </c>
      <c r="L52" s="633">
        <f t="shared" si="7"/>
        <v>0</v>
      </c>
      <c r="M52" s="633">
        <f t="shared" si="8"/>
        <v>0</v>
      </c>
      <c r="N52" s="633">
        <f t="shared" si="9"/>
        <v>0</v>
      </c>
      <c r="O52" s="633">
        <f t="shared" si="10"/>
        <v>0</v>
      </c>
      <c r="P52" s="633">
        <f t="shared" si="11"/>
        <v>0</v>
      </c>
      <c r="Q52" s="10"/>
    </row>
    <row r="53" spans="1:17" ht="12.75" customHeight="1">
      <c r="A53" s="634"/>
      <c r="B53" s="635"/>
      <c r="C53" s="748" t="s">
        <v>232</v>
      </c>
      <c r="D53" s="749"/>
      <c r="E53" s="749"/>
      <c r="F53" s="749"/>
      <c r="G53" s="749"/>
      <c r="H53" s="749"/>
      <c r="I53" s="749"/>
      <c r="J53" s="749"/>
      <c r="K53" s="750"/>
      <c r="L53" s="592">
        <f>SUM(L18:L52)</f>
        <v>0</v>
      </c>
      <c r="M53" s="622">
        <f>SUM(M18:M52)</f>
        <v>0</v>
      </c>
      <c r="N53" s="622">
        <f>SUM(N18:N52)</f>
        <v>0</v>
      </c>
      <c r="O53" s="622">
        <f>SUM(O18:O52)</f>
        <v>0</v>
      </c>
      <c r="P53" s="622">
        <f>SUM(P18:P52)</f>
        <v>0</v>
      </c>
    </row>
    <row r="54" spans="1:17">
      <c r="C54" s="79"/>
      <c r="D54" s="76"/>
      <c r="E54" s="76"/>
      <c r="F54" s="76"/>
      <c r="G54" s="76"/>
      <c r="H54" s="76"/>
      <c r="I54" s="58"/>
      <c r="J54" s="76"/>
      <c r="K54" s="76"/>
      <c r="L54" s="76"/>
      <c r="M54" s="76"/>
      <c r="N54" s="76"/>
      <c r="O54" s="76"/>
      <c r="P54" s="76"/>
    </row>
    <row r="55" spans="1:17">
      <c r="C55" s="79"/>
      <c r="D55" s="81"/>
      <c r="E55" s="81"/>
      <c r="F55" s="81"/>
      <c r="G55" s="81"/>
      <c r="H55" s="81"/>
      <c r="I55" s="50"/>
      <c r="J55" s="81"/>
      <c r="K55" s="81"/>
      <c r="L55" s="81"/>
      <c r="M55" s="81"/>
      <c r="N55" s="81"/>
      <c r="O55" s="81"/>
      <c r="P55" s="81"/>
    </row>
    <row r="56" spans="1:17">
      <c r="A56" s="727" t="str">
        <f>Nr.1!A86</f>
        <v>Sastādīja:</v>
      </c>
      <c r="B56" s="727"/>
      <c r="C56" s="160">
        <f>Nr.1!C86</f>
        <v>0</v>
      </c>
      <c r="D56" s="47">
        <f>Nr.1!D86</f>
        <v>0</v>
      </c>
      <c r="E56" s="47">
        <f>Nr.1!E86</f>
        <v>0</v>
      </c>
      <c r="F56" s="47">
        <f>Nr.1!F86</f>
        <v>0</v>
      </c>
      <c r="G56" s="47">
        <f>Nr.1!G86</f>
        <v>0</v>
      </c>
      <c r="H56" s="76"/>
      <c r="I56" s="58"/>
      <c r="J56" s="76"/>
      <c r="K56" s="76"/>
      <c r="L56" s="76"/>
      <c r="M56" s="76"/>
      <c r="N56" s="76"/>
      <c r="O56" s="76"/>
      <c r="P56" s="76"/>
    </row>
    <row r="57" spans="1:17">
      <c r="A57" s="81">
        <f>Nr.1!A87</f>
        <v>0</v>
      </c>
      <c r="B57" s="81">
        <f>Nr.1!B87</f>
        <v>0</v>
      </c>
      <c r="C57" s="717" t="str">
        <f>Nr.1!C87</f>
        <v>(paraksts un tā atšifrējums, datums)</v>
      </c>
      <c r="D57" s="717"/>
      <c r="E57" s="717"/>
      <c r="F57" s="717"/>
      <c r="G57" s="717"/>
      <c r="H57" s="76"/>
      <c r="I57" s="58"/>
      <c r="J57" s="76"/>
      <c r="K57" s="76"/>
      <c r="L57" s="76"/>
      <c r="M57" s="76"/>
      <c r="N57" s="76"/>
      <c r="O57" s="76"/>
      <c r="P57" s="76"/>
    </row>
    <row r="58" spans="1:17">
      <c r="A58" s="727" t="str">
        <f>Nr.1!A88</f>
        <v xml:space="preserve">Sertifikāta Nr.: </v>
      </c>
      <c r="B58" s="727"/>
      <c r="C58" s="47">
        <f>Nr.1!C88</f>
        <v>0</v>
      </c>
      <c r="D58" s="47">
        <f>Nr.1!D88</f>
        <v>0</v>
      </c>
      <c r="E58" s="47">
        <f>Nr.1!E88</f>
        <v>0</v>
      </c>
      <c r="F58" s="47">
        <f>Nr.1!F88</f>
        <v>0</v>
      </c>
      <c r="G58" s="47">
        <f>Nr.1!G88</f>
        <v>0</v>
      </c>
      <c r="H58" s="81"/>
      <c r="I58" s="50"/>
      <c r="J58" s="81"/>
      <c r="K58" s="81"/>
      <c r="L58" s="81"/>
      <c r="M58" s="81"/>
      <c r="N58" s="81"/>
      <c r="O58" s="81"/>
      <c r="P58" s="81"/>
    </row>
    <row r="59" spans="1:17">
      <c r="A59" s="81">
        <f>Nr.1!A89</f>
        <v>0</v>
      </c>
      <c r="B59" s="81">
        <f>Nr.1!B89</f>
        <v>0</v>
      </c>
      <c r="C59" s="76">
        <f>Nr.1!C89</f>
        <v>0</v>
      </c>
      <c r="D59" s="76">
        <f>Nr.1!D89</f>
        <v>0</v>
      </c>
      <c r="E59" s="76">
        <f>Nr.1!E89</f>
        <v>0</v>
      </c>
      <c r="F59" s="76">
        <f>Nr.1!F89</f>
        <v>0</v>
      </c>
      <c r="G59" s="76">
        <f>Nr.1!G89</f>
        <v>0</v>
      </c>
      <c r="H59" s="76"/>
      <c r="I59" s="58"/>
      <c r="J59" s="76"/>
      <c r="K59" s="76"/>
      <c r="L59" s="76"/>
      <c r="M59" s="76"/>
      <c r="N59" s="76"/>
      <c r="O59" s="76"/>
      <c r="P59" s="76"/>
    </row>
    <row r="60" spans="1:17">
      <c r="A60" s="81">
        <f>Nr.1!A90</f>
        <v>0</v>
      </c>
      <c r="B60" s="81">
        <f>Nr.1!B90</f>
        <v>0</v>
      </c>
      <c r="C60" s="82">
        <f>Nr.1!C90</f>
        <v>0</v>
      </c>
      <c r="D60" s="76">
        <f>Nr.1!D90</f>
        <v>0</v>
      </c>
      <c r="E60" s="76">
        <f>Nr.1!E90</f>
        <v>0</v>
      </c>
      <c r="F60" s="76">
        <f>Nr.1!F90</f>
        <v>0</v>
      </c>
      <c r="G60" s="76">
        <f>Nr.1!G90</f>
        <v>0</v>
      </c>
      <c r="H60" s="76"/>
      <c r="I60" s="58"/>
      <c r="J60" s="76"/>
      <c r="K60" s="76"/>
      <c r="L60" s="76"/>
      <c r="M60" s="76"/>
      <c r="N60" s="76"/>
      <c r="O60" s="76"/>
      <c r="P60" s="76"/>
    </row>
    <row r="61" spans="1:17">
      <c r="A61" s="727" t="str">
        <f>Nr.1!A91</f>
        <v>Pārbaudīja:</v>
      </c>
      <c r="B61" s="727"/>
      <c r="C61" s="160">
        <f>Nr.1!C91</f>
        <v>0</v>
      </c>
      <c r="D61" s="47">
        <f>Nr.1!D91</f>
        <v>0</v>
      </c>
      <c r="E61" s="47">
        <f>Nr.1!E91</f>
        <v>0</v>
      </c>
      <c r="F61" s="47">
        <f>Nr.1!F91</f>
        <v>0</v>
      </c>
      <c r="G61" s="47">
        <f>Nr.1!G91</f>
        <v>0</v>
      </c>
      <c r="H61" s="83"/>
      <c r="I61" s="49"/>
      <c r="J61" s="83"/>
      <c r="K61" s="83"/>
      <c r="L61" s="83"/>
      <c r="M61" s="83"/>
      <c r="N61" s="83"/>
      <c r="O61" s="64"/>
      <c r="P61" s="64"/>
    </row>
    <row r="62" spans="1:17">
      <c r="A62" s="47">
        <f>Nr.1!A92</f>
        <v>0</v>
      </c>
      <c r="B62" s="47">
        <f>Nr.1!B92</f>
        <v>0</v>
      </c>
      <c r="C62" s="717" t="str">
        <f>Nr.1!C92</f>
        <v>(paraksts un tā atšifrējums, datums)</v>
      </c>
      <c r="D62" s="717"/>
      <c r="E62" s="717"/>
      <c r="F62" s="717"/>
      <c r="G62" s="717"/>
      <c r="H62" s="73"/>
      <c r="I62" s="73"/>
      <c r="J62" s="73"/>
      <c r="K62" s="73"/>
      <c r="L62" s="73"/>
      <c r="M62" s="84"/>
      <c r="N62" s="84"/>
      <c r="O62" s="84"/>
      <c r="P62" s="84"/>
    </row>
    <row r="63" spans="1:17">
      <c r="C63" s="82"/>
      <c r="D63" s="76"/>
      <c r="E63" s="76"/>
      <c r="F63" s="76"/>
      <c r="G63" s="76"/>
      <c r="H63" s="73"/>
      <c r="P63" s="73"/>
    </row>
    <row r="64" spans="1:17">
      <c r="C64" s="718"/>
      <c r="D64" s="718"/>
      <c r="E64" s="79"/>
      <c r="F64" s="79"/>
      <c r="G64" s="79"/>
      <c r="H64" s="85"/>
      <c r="I64" s="86"/>
      <c r="J64" s="86"/>
      <c r="K64" s="86"/>
      <c r="L64" s="86"/>
      <c r="M64" s="73"/>
      <c r="N64" s="73"/>
      <c r="O64" s="73"/>
      <c r="P64" s="73"/>
    </row>
    <row r="65" spans="1:16">
      <c r="C65" s="75"/>
      <c r="P65" s="66"/>
    </row>
    <row r="66" spans="1:16">
      <c r="A66" s="51"/>
      <c r="B66" s="51"/>
      <c r="C66" s="114"/>
      <c r="D66" s="51"/>
      <c r="E66" s="51"/>
      <c r="F66" s="51"/>
      <c r="G66" s="51"/>
    </row>
    <row r="67" spans="1:16">
      <c r="A67" s="115"/>
      <c r="B67" s="51"/>
      <c r="C67" s="51"/>
      <c r="D67" s="51"/>
      <c r="E67" s="51"/>
      <c r="F67" s="51"/>
      <c r="G67" s="51"/>
      <c r="P67" s="66"/>
    </row>
    <row r="68" spans="1:16">
      <c r="A68" s="116"/>
      <c r="B68" s="51"/>
      <c r="C68" s="51"/>
      <c r="D68" s="51"/>
      <c r="E68" s="51"/>
      <c r="F68" s="51"/>
      <c r="G68" s="51"/>
    </row>
    <row r="69" spans="1:16">
      <c r="A69" s="117"/>
      <c r="B69" s="51"/>
      <c r="C69" s="51"/>
      <c r="D69" s="51"/>
      <c r="E69" s="51"/>
      <c r="F69" s="51"/>
      <c r="G69" s="51"/>
    </row>
    <row r="70" spans="1:16">
      <c r="A70" s="58"/>
      <c r="B70" s="51"/>
      <c r="C70" s="51"/>
      <c r="D70" s="51"/>
      <c r="E70" s="51"/>
      <c r="F70" s="51"/>
      <c r="G70" s="51"/>
    </row>
  </sheetData>
  <mergeCells count="22">
    <mergeCell ref="C62:G62"/>
    <mergeCell ref="C64:D64"/>
    <mergeCell ref="A12:H12"/>
    <mergeCell ref="A3:P3"/>
    <mergeCell ref="A7:B7"/>
    <mergeCell ref="A56:B56"/>
    <mergeCell ref="A58:B58"/>
    <mergeCell ref="A61:B61"/>
    <mergeCell ref="A15:A16"/>
    <mergeCell ref="B15:B16"/>
    <mergeCell ref="C15:C16"/>
    <mergeCell ref="D15:D16"/>
    <mergeCell ref="E15:E16"/>
    <mergeCell ref="F15:K15"/>
    <mergeCell ref="L15:P15"/>
    <mergeCell ref="C53:K53"/>
    <mergeCell ref="C57:G57"/>
    <mergeCell ref="A2:P2"/>
    <mergeCell ref="N11:O11"/>
    <mergeCell ref="F13:O13"/>
    <mergeCell ref="A4:P4"/>
    <mergeCell ref="A5:P5"/>
  </mergeCells>
  <phoneticPr fontId="16" type="noConversion"/>
  <printOptions horizontalCentered="1"/>
  <pageMargins left="0.31496062992125984" right="0.19685039370078741" top="0.35433070866141736" bottom="0.52" header="0.15748031496062992" footer="0.31"/>
  <pageSetup paperSize="9" scale="80" orientation="landscape" r:id="rId1"/>
  <ignoredErrors>
    <ignoredError sqref="A19:A53" twoDigitTextYear="1"/>
  </ignoredError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theme="0"/>
  </sheetPr>
  <dimension ref="A1:Q53"/>
  <sheetViews>
    <sheetView showZeros="0" zoomScale="85" zoomScaleNormal="85" workbookViewId="0">
      <selection activeCell="A3" sqref="A3:P3"/>
    </sheetView>
  </sheetViews>
  <sheetFormatPr defaultColWidth="9.21875" defaultRowHeight="14.4"/>
  <cols>
    <col min="1" max="1" width="8.21875" style="47" bestFit="1" customWidth="1"/>
    <col min="2" max="2" width="8.5546875" style="47" bestFit="1" customWidth="1"/>
    <col min="3" max="3" width="47.77734375" style="47" customWidth="1"/>
    <col min="4" max="4" width="6.5546875" style="47" bestFit="1" customWidth="1"/>
    <col min="5" max="5" width="8.5546875" style="47" bestFit="1" customWidth="1"/>
    <col min="6" max="6" width="6.77734375" style="47" bestFit="1" customWidth="1"/>
    <col min="7" max="7" width="6.5546875" style="47" bestFit="1" customWidth="1"/>
    <col min="8" max="8" width="7.77734375" style="47" bestFit="1" customWidth="1"/>
    <col min="9" max="9" width="8.77734375" style="51" bestFit="1" customWidth="1"/>
    <col min="10" max="10" width="7.77734375" style="47" customWidth="1"/>
    <col min="11" max="11" width="8.21875" style="47" customWidth="1"/>
    <col min="12" max="12" width="8.77734375" style="47" bestFit="1" customWidth="1"/>
    <col min="13" max="14" width="9.77734375" style="47" bestFit="1" customWidth="1"/>
    <col min="15" max="15" width="8.77734375" style="47" bestFit="1" customWidth="1"/>
    <col min="16" max="16" width="10.77734375" style="47" bestFit="1" customWidth="1"/>
    <col min="17" max="17" width="11.77734375" style="2" customWidth="1"/>
    <col min="18" max="16384" width="9.21875" style="2"/>
  </cols>
  <sheetData>
    <row r="1" spans="1:17" s="7" customFormat="1">
      <c r="A1" s="73"/>
      <c r="B1" s="74"/>
      <c r="C1" s="75"/>
      <c r="D1" s="73"/>
      <c r="E1" s="73"/>
      <c r="F1" s="73"/>
      <c r="G1" s="73"/>
      <c r="H1" s="73"/>
      <c r="I1" s="73"/>
      <c r="J1" s="73"/>
      <c r="K1" s="73"/>
      <c r="L1" s="73"/>
      <c r="M1" s="73"/>
      <c r="N1" s="73"/>
      <c r="O1" s="73"/>
      <c r="P1" s="73"/>
    </row>
    <row r="2" spans="1:17">
      <c r="A2" s="695" t="s">
        <v>1262</v>
      </c>
      <c r="B2" s="695"/>
      <c r="C2" s="695"/>
      <c r="D2" s="695"/>
      <c r="E2" s="695"/>
      <c r="F2" s="695"/>
      <c r="G2" s="695"/>
      <c r="H2" s="695"/>
      <c r="I2" s="695"/>
      <c r="J2" s="695"/>
      <c r="K2" s="695"/>
      <c r="L2" s="695"/>
      <c r="M2" s="695"/>
      <c r="N2" s="695"/>
      <c r="O2" s="695"/>
      <c r="P2" s="695"/>
      <c r="Q2" s="1"/>
    </row>
    <row r="3" spans="1:17">
      <c r="A3" s="730" t="str">
        <f>Nr.6!$A$3</f>
        <v xml:space="preserve">  Ēkas pārbūve Raiņa ielā 27, Cēsīs, Cēsu novadā</v>
      </c>
      <c r="B3" s="730"/>
      <c r="C3" s="730"/>
      <c r="D3" s="730"/>
      <c r="E3" s="730"/>
      <c r="F3" s="730"/>
      <c r="G3" s="730"/>
      <c r="H3" s="730"/>
      <c r="I3" s="730"/>
      <c r="J3" s="730"/>
      <c r="K3" s="730"/>
      <c r="L3" s="730"/>
      <c r="M3" s="730"/>
      <c r="N3" s="730"/>
      <c r="O3" s="730"/>
      <c r="P3" s="730"/>
    </row>
    <row r="4" spans="1:17">
      <c r="A4" s="695" t="s">
        <v>59</v>
      </c>
      <c r="B4" s="695"/>
      <c r="C4" s="695"/>
      <c r="D4" s="695"/>
      <c r="E4" s="695"/>
      <c r="F4" s="695"/>
      <c r="G4" s="695"/>
      <c r="H4" s="695"/>
      <c r="I4" s="695"/>
      <c r="J4" s="695"/>
      <c r="K4" s="695"/>
      <c r="L4" s="695"/>
      <c r="M4" s="695"/>
      <c r="N4" s="695"/>
      <c r="O4" s="695"/>
      <c r="P4" s="695"/>
    </row>
    <row r="5" spans="1:17">
      <c r="A5" s="717" t="s">
        <v>82</v>
      </c>
      <c r="B5" s="717"/>
      <c r="C5" s="717"/>
      <c r="D5" s="717"/>
      <c r="E5" s="717"/>
      <c r="F5" s="717"/>
      <c r="G5" s="717"/>
      <c r="H5" s="717"/>
      <c r="I5" s="717"/>
      <c r="J5" s="717"/>
      <c r="K5" s="717"/>
      <c r="L5" s="717"/>
      <c r="M5" s="717"/>
      <c r="N5" s="717"/>
      <c r="O5" s="717"/>
      <c r="P5" s="717"/>
    </row>
    <row r="6" spans="1:17">
      <c r="C6" s="79"/>
    </row>
    <row r="7" spans="1:17" s="3" customFormat="1" ht="12.75" customHeight="1">
      <c r="A7" s="697" t="str">
        <f>Nr.1!A7</f>
        <v xml:space="preserve">Objekta nosaukums: </v>
      </c>
      <c r="B7" s="697"/>
      <c r="C7" s="732" t="str">
        <f>Nr.1!C7</f>
        <v>Ēkas pārbūve</v>
      </c>
      <c r="D7" s="732"/>
      <c r="E7" s="732"/>
      <c r="F7" s="732"/>
      <c r="G7" s="732"/>
      <c r="H7" s="732"/>
      <c r="I7" s="732"/>
      <c r="J7" s="732"/>
      <c r="K7" s="732"/>
      <c r="L7" s="732"/>
      <c r="M7" s="732"/>
      <c r="N7" s="732"/>
      <c r="O7" s="51"/>
      <c r="P7" s="51"/>
    </row>
    <row r="8" spans="1:17" s="3" customFormat="1" ht="12.75" customHeight="1">
      <c r="A8" s="697" t="str">
        <f>Nr.1!A8</f>
        <v xml:space="preserve">Būves nosaukums:    </v>
      </c>
      <c r="B8" s="697"/>
      <c r="C8" s="732" t="str">
        <f>Nr.1!C8</f>
        <v>Ēkas pārbūve</v>
      </c>
      <c r="D8" s="732"/>
      <c r="E8" s="732"/>
      <c r="F8" s="732"/>
      <c r="G8" s="732"/>
      <c r="H8" s="732"/>
      <c r="I8" s="732"/>
      <c r="J8" s="732"/>
      <c r="K8" s="732"/>
      <c r="L8" s="732"/>
      <c r="M8" s="732"/>
      <c r="N8" s="732"/>
      <c r="O8" s="51"/>
      <c r="P8" s="51"/>
    </row>
    <row r="9" spans="1:17" s="3" customFormat="1" ht="12.75" customHeight="1">
      <c r="A9" s="697" t="str">
        <f>Nr.1!A9</f>
        <v>Objekta adrese:</v>
      </c>
      <c r="B9" s="697"/>
      <c r="C9" s="722" t="str">
        <f>Nr.1!C9</f>
        <v>Raiņa iela 27, Cēsis, Cēsu novads</v>
      </c>
      <c r="D9" s="723"/>
      <c r="E9" s="723"/>
      <c r="F9" s="723"/>
      <c r="G9" s="723"/>
      <c r="H9" s="723"/>
      <c r="I9" s="64">
        <f>Nr.1!I9</f>
        <v>0</v>
      </c>
      <c r="J9" s="64">
        <f>Nr.1!J9</f>
        <v>0</v>
      </c>
      <c r="K9" s="64">
        <f>Nr.1!K9</f>
        <v>0</v>
      </c>
      <c r="L9" s="64">
        <f>Nr.1!L9</f>
        <v>0</v>
      </c>
      <c r="M9" s="64">
        <f>Nr.1!M9</f>
        <v>0</v>
      </c>
      <c r="N9" s="78">
        <f>Nr.1!N9</f>
        <v>0</v>
      </c>
      <c r="O9" s="78"/>
      <c r="P9" s="51"/>
    </row>
    <row r="10" spans="1:17" s="3" customFormat="1">
      <c r="A10" s="697" t="str">
        <f>Nr.1!A10</f>
        <v xml:space="preserve">Pasūtījuma Nr.: </v>
      </c>
      <c r="B10" s="697"/>
      <c r="C10" s="61">
        <f>Nr.1!C10</f>
        <v>0</v>
      </c>
      <c r="D10" s="64">
        <f>Nr.1!D10</f>
        <v>0</v>
      </c>
      <c r="E10" s="64">
        <f>Nr.1!E10</f>
        <v>0</v>
      </c>
      <c r="F10" s="64">
        <f>Nr.1!F10</f>
        <v>0</v>
      </c>
      <c r="G10" s="64">
        <f>Nr.1!G10</f>
        <v>0</v>
      </c>
      <c r="H10" s="64">
        <f>Nr.1!H10</f>
        <v>0</v>
      </c>
      <c r="I10" s="64">
        <f>Nr.1!I10</f>
        <v>0</v>
      </c>
      <c r="J10" s="64">
        <f>Nr.1!J10</f>
        <v>0</v>
      </c>
      <c r="K10" s="64">
        <f>Nr.1!K10</f>
        <v>0</v>
      </c>
      <c r="L10" s="64">
        <f>Nr.1!L10</f>
        <v>0</v>
      </c>
      <c r="M10" s="64">
        <f>Nr.1!M10</f>
        <v>0</v>
      </c>
      <c r="N10" s="64">
        <f>Nr.1!N10</f>
        <v>0</v>
      </c>
      <c r="O10" s="51"/>
      <c r="P10" s="51"/>
    </row>
    <row r="11" spans="1:17" s="3" customFormat="1">
      <c r="A11" s="51"/>
      <c r="B11" s="51"/>
      <c r="C11" s="51"/>
      <c r="D11" s="51"/>
      <c r="E11" s="51"/>
      <c r="F11" s="51"/>
      <c r="G11" s="51"/>
      <c r="H11" s="51"/>
      <c r="I11" s="51"/>
      <c r="J11" s="51"/>
      <c r="K11" s="51" t="s">
        <v>83</v>
      </c>
      <c r="L11" s="51"/>
      <c r="M11" s="53" t="s">
        <v>84</v>
      </c>
      <c r="N11" s="726">
        <f>P37</f>
        <v>0</v>
      </c>
      <c r="O11" s="726"/>
      <c r="P11" s="51"/>
    </row>
    <row r="12" spans="1:17" s="3" customFormat="1">
      <c r="A12" s="697" t="s">
        <v>1263</v>
      </c>
      <c r="B12" s="697"/>
      <c r="C12" s="697"/>
      <c r="D12" s="697"/>
      <c r="E12" s="697"/>
      <c r="F12" s="697"/>
      <c r="G12" s="697"/>
      <c r="H12" s="697"/>
      <c r="I12" s="51"/>
      <c r="J12" s="51"/>
      <c r="K12" s="51"/>
      <c r="L12" s="51"/>
      <c r="M12" s="51"/>
      <c r="N12" s="51"/>
      <c r="O12" s="51"/>
      <c r="P12" s="51"/>
    </row>
    <row r="13" spans="1:17" s="3" customFormat="1">
      <c r="A13" s="51"/>
      <c r="B13" s="51"/>
      <c r="C13" s="62"/>
      <c r="D13" s="51"/>
      <c r="E13" s="51"/>
      <c r="F13" s="724" t="s">
        <v>1264</v>
      </c>
      <c r="G13" s="724"/>
      <c r="H13" s="724"/>
      <c r="I13" s="724"/>
      <c r="J13" s="724"/>
      <c r="K13" s="724"/>
      <c r="L13" s="724"/>
      <c r="M13" s="724"/>
      <c r="N13" s="724"/>
      <c r="O13" s="724"/>
      <c r="P13" s="51"/>
    </row>
    <row r="14" spans="1:17">
      <c r="C14" s="79"/>
    </row>
    <row r="15" spans="1:17" ht="12.75" customHeight="1">
      <c r="A15" s="751" t="s">
        <v>16</v>
      </c>
      <c r="B15" s="751" t="s">
        <v>87</v>
      </c>
      <c r="C15" s="752" t="s">
        <v>88</v>
      </c>
      <c r="D15" s="751" t="s">
        <v>89</v>
      </c>
      <c r="E15" s="751" t="s">
        <v>90</v>
      </c>
      <c r="F15" s="753" t="s">
        <v>91</v>
      </c>
      <c r="G15" s="753"/>
      <c r="H15" s="753"/>
      <c r="I15" s="753"/>
      <c r="J15" s="753"/>
      <c r="K15" s="753"/>
      <c r="L15" s="753" t="s">
        <v>92</v>
      </c>
      <c r="M15" s="753"/>
      <c r="N15" s="753"/>
      <c r="O15" s="753"/>
      <c r="P15" s="753"/>
      <c r="Q15" s="17"/>
    </row>
    <row r="16" spans="1:17" ht="84.75" customHeight="1">
      <c r="A16" s="751"/>
      <c r="B16" s="751"/>
      <c r="C16" s="752"/>
      <c r="D16" s="751"/>
      <c r="E16" s="751"/>
      <c r="F16" s="624" t="s">
        <v>93</v>
      </c>
      <c r="G16" s="625" t="s">
        <v>94</v>
      </c>
      <c r="H16" s="624" t="s">
        <v>95</v>
      </c>
      <c r="I16" s="626" t="s">
        <v>96</v>
      </c>
      <c r="J16" s="624" t="s">
        <v>97</v>
      </c>
      <c r="K16" s="624" t="s">
        <v>20</v>
      </c>
      <c r="L16" s="624" t="s">
        <v>98</v>
      </c>
      <c r="M16" s="624" t="s">
        <v>95</v>
      </c>
      <c r="N16" s="624" t="s">
        <v>96</v>
      </c>
      <c r="O16" s="624" t="s">
        <v>97</v>
      </c>
      <c r="P16" s="624" t="s">
        <v>99</v>
      </c>
      <c r="Q16" s="18"/>
    </row>
    <row r="17" spans="1:17">
      <c r="A17" s="623">
        <v>1</v>
      </c>
      <c r="B17" s="623">
        <v>2</v>
      </c>
      <c r="C17" s="623">
        <v>3</v>
      </c>
      <c r="D17" s="623">
        <v>4</v>
      </c>
      <c r="E17" s="623">
        <v>5</v>
      </c>
      <c r="F17" s="623">
        <v>6</v>
      </c>
      <c r="G17" s="623">
        <v>7</v>
      </c>
      <c r="H17" s="623">
        <v>8</v>
      </c>
      <c r="I17" s="627">
        <v>9</v>
      </c>
      <c r="J17" s="623">
        <v>10</v>
      </c>
      <c r="K17" s="623">
        <v>11</v>
      </c>
      <c r="L17" s="623">
        <v>12</v>
      </c>
      <c r="M17" s="623">
        <v>13</v>
      </c>
      <c r="N17" s="623">
        <v>14</v>
      </c>
      <c r="O17" s="623">
        <v>15</v>
      </c>
      <c r="P17" s="623">
        <v>16</v>
      </c>
      <c r="Q17" s="10"/>
    </row>
    <row r="18" spans="1:17">
      <c r="A18" s="628" t="s">
        <v>1265</v>
      </c>
      <c r="B18" s="611"/>
      <c r="C18" s="629" t="s">
        <v>1266</v>
      </c>
      <c r="D18" s="611"/>
      <c r="E18" s="630"/>
      <c r="F18" s="631"/>
      <c r="G18" s="157"/>
      <c r="H18" s="588"/>
      <c r="I18" s="158"/>
      <c r="J18" s="159"/>
      <c r="K18" s="159"/>
      <c r="L18" s="159"/>
      <c r="M18" s="159"/>
      <c r="N18" s="159"/>
      <c r="O18" s="159"/>
      <c r="P18" s="159"/>
      <c r="Q18" s="10"/>
    </row>
    <row r="19" spans="1:17" ht="57.6">
      <c r="A19" s="632" t="s">
        <v>1267</v>
      </c>
      <c r="B19" s="369" t="s">
        <v>1058</v>
      </c>
      <c r="C19" s="601" t="s">
        <v>1268</v>
      </c>
      <c r="D19" s="633" t="s">
        <v>1060</v>
      </c>
      <c r="E19" s="633">
        <v>1</v>
      </c>
      <c r="F19" s="633"/>
      <c r="G19" s="633"/>
      <c r="H19" s="633"/>
      <c r="I19" s="633"/>
      <c r="J19" s="633"/>
      <c r="K19" s="633">
        <f t="shared" ref="K19:K36" si="0">H19+I19+J19</f>
        <v>0</v>
      </c>
      <c r="L19" s="633">
        <f t="shared" ref="L19:L36" si="1">ROUND(E19*F19,2)</f>
        <v>0</v>
      </c>
      <c r="M19" s="633">
        <f t="shared" ref="M19:M36" si="2">ROUND(H19*E19,2)</f>
        <v>0</v>
      </c>
      <c r="N19" s="633">
        <f t="shared" ref="N19:N36" si="3">ROUND(I19*E19,2)</f>
        <v>0</v>
      </c>
      <c r="O19" s="633">
        <f t="shared" ref="O19:O36" si="4">ROUND(J19*E19,2)</f>
        <v>0</v>
      </c>
      <c r="P19" s="633">
        <f t="shared" ref="P19:P36" si="5">O19+N19+M19</f>
        <v>0</v>
      </c>
      <c r="Q19" s="10"/>
    </row>
    <row r="20" spans="1:17" ht="28.8">
      <c r="A20" s="632" t="s">
        <v>1269</v>
      </c>
      <c r="B20" s="369" t="s">
        <v>1058</v>
      </c>
      <c r="C20" s="601" t="s">
        <v>1270</v>
      </c>
      <c r="D20" s="633" t="s">
        <v>1060</v>
      </c>
      <c r="E20" s="633">
        <v>3</v>
      </c>
      <c r="F20" s="633"/>
      <c r="G20" s="633"/>
      <c r="H20" s="633"/>
      <c r="I20" s="633"/>
      <c r="J20" s="633"/>
      <c r="K20" s="633">
        <f t="shared" si="0"/>
        <v>0</v>
      </c>
      <c r="L20" s="633">
        <f t="shared" si="1"/>
        <v>0</v>
      </c>
      <c r="M20" s="633">
        <f t="shared" si="2"/>
        <v>0</v>
      </c>
      <c r="N20" s="633">
        <f t="shared" si="3"/>
        <v>0</v>
      </c>
      <c r="O20" s="633">
        <f t="shared" si="4"/>
        <v>0</v>
      </c>
      <c r="P20" s="633">
        <f t="shared" si="5"/>
        <v>0</v>
      </c>
      <c r="Q20" s="10"/>
    </row>
    <row r="21" spans="1:17" ht="43.2">
      <c r="A21" s="632" t="s">
        <v>1271</v>
      </c>
      <c r="B21" s="369" t="s">
        <v>1058</v>
      </c>
      <c r="C21" s="601" t="s">
        <v>1272</v>
      </c>
      <c r="D21" s="633" t="s">
        <v>1060</v>
      </c>
      <c r="E21" s="633">
        <v>6</v>
      </c>
      <c r="F21" s="633"/>
      <c r="G21" s="633"/>
      <c r="H21" s="633"/>
      <c r="I21" s="633"/>
      <c r="J21" s="633"/>
      <c r="K21" s="633">
        <f t="shared" si="0"/>
        <v>0</v>
      </c>
      <c r="L21" s="633">
        <f t="shared" si="1"/>
        <v>0</v>
      </c>
      <c r="M21" s="633">
        <f t="shared" si="2"/>
        <v>0</v>
      </c>
      <c r="N21" s="633">
        <f t="shared" si="3"/>
        <v>0</v>
      </c>
      <c r="O21" s="633">
        <f t="shared" si="4"/>
        <v>0</v>
      </c>
      <c r="P21" s="633">
        <f t="shared" si="5"/>
        <v>0</v>
      </c>
      <c r="Q21" s="10"/>
    </row>
    <row r="22" spans="1:17" ht="28.8">
      <c r="A22" s="632" t="s">
        <v>1273</v>
      </c>
      <c r="B22" s="369" t="s">
        <v>1058</v>
      </c>
      <c r="C22" s="601" t="s">
        <v>1274</v>
      </c>
      <c r="D22" s="633" t="s">
        <v>1060</v>
      </c>
      <c r="E22" s="633">
        <v>6</v>
      </c>
      <c r="F22" s="633"/>
      <c r="G22" s="633"/>
      <c r="H22" s="633"/>
      <c r="I22" s="633"/>
      <c r="J22" s="633"/>
      <c r="K22" s="633">
        <f t="shared" si="0"/>
        <v>0</v>
      </c>
      <c r="L22" s="633">
        <f t="shared" si="1"/>
        <v>0</v>
      </c>
      <c r="M22" s="633">
        <f t="shared" si="2"/>
        <v>0</v>
      </c>
      <c r="N22" s="633">
        <f t="shared" si="3"/>
        <v>0</v>
      </c>
      <c r="O22" s="633">
        <f t="shared" si="4"/>
        <v>0</v>
      </c>
      <c r="P22" s="633">
        <f t="shared" si="5"/>
        <v>0</v>
      </c>
      <c r="Q22" s="10"/>
    </row>
    <row r="23" spans="1:17" ht="57.6">
      <c r="A23" s="632" t="s">
        <v>1275</v>
      </c>
      <c r="B23" s="369" t="s">
        <v>1058</v>
      </c>
      <c r="C23" s="601" t="s">
        <v>1276</v>
      </c>
      <c r="D23" s="633" t="s">
        <v>1060</v>
      </c>
      <c r="E23" s="633">
        <v>6</v>
      </c>
      <c r="F23" s="633"/>
      <c r="G23" s="633"/>
      <c r="H23" s="633"/>
      <c r="I23" s="633"/>
      <c r="J23" s="633"/>
      <c r="K23" s="633">
        <f t="shared" si="0"/>
        <v>0</v>
      </c>
      <c r="L23" s="633">
        <f t="shared" si="1"/>
        <v>0</v>
      </c>
      <c r="M23" s="633">
        <f t="shared" si="2"/>
        <v>0</v>
      </c>
      <c r="N23" s="633">
        <f t="shared" si="3"/>
        <v>0</v>
      </c>
      <c r="O23" s="633">
        <f t="shared" si="4"/>
        <v>0</v>
      </c>
      <c r="P23" s="633">
        <f t="shared" si="5"/>
        <v>0</v>
      </c>
      <c r="Q23" s="10"/>
    </row>
    <row r="24" spans="1:17" ht="28.8">
      <c r="A24" s="632" t="s">
        <v>1277</v>
      </c>
      <c r="B24" s="369" t="s">
        <v>1058</v>
      </c>
      <c r="C24" s="601" t="s">
        <v>1278</v>
      </c>
      <c r="D24" s="633" t="s">
        <v>1060</v>
      </c>
      <c r="E24" s="633">
        <v>6</v>
      </c>
      <c r="F24" s="633"/>
      <c r="G24" s="633"/>
      <c r="H24" s="633"/>
      <c r="I24" s="633"/>
      <c r="J24" s="633"/>
      <c r="K24" s="633">
        <f t="shared" si="0"/>
        <v>0</v>
      </c>
      <c r="L24" s="633">
        <f t="shared" si="1"/>
        <v>0</v>
      </c>
      <c r="M24" s="633">
        <f t="shared" si="2"/>
        <v>0</v>
      </c>
      <c r="N24" s="633">
        <f t="shared" si="3"/>
        <v>0</v>
      </c>
      <c r="O24" s="633">
        <f t="shared" si="4"/>
        <v>0</v>
      </c>
      <c r="P24" s="633">
        <f t="shared" si="5"/>
        <v>0</v>
      </c>
      <c r="Q24" s="10"/>
    </row>
    <row r="25" spans="1:17" ht="43.2">
      <c r="A25" s="632" t="s">
        <v>1279</v>
      </c>
      <c r="B25" s="369" t="s">
        <v>1058</v>
      </c>
      <c r="C25" s="601" t="s">
        <v>1280</v>
      </c>
      <c r="D25" s="633" t="s">
        <v>1060</v>
      </c>
      <c r="E25" s="633">
        <v>6</v>
      </c>
      <c r="F25" s="633"/>
      <c r="G25" s="633"/>
      <c r="H25" s="633"/>
      <c r="I25" s="633"/>
      <c r="J25" s="633"/>
      <c r="K25" s="633">
        <f t="shared" si="0"/>
        <v>0</v>
      </c>
      <c r="L25" s="633">
        <f t="shared" si="1"/>
        <v>0</v>
      </c>
      <c r="M25" s="633">
        <f t="shared" si="2"/>
        <v>0</v>
      </c>
      <c r="N25" s="633">
        <f t="shared" si="3"/>
        <v>0</v>
      </c>
      <c r="O25" s="633">
        <f t="shared" si="4"/>
        <v>0</v>
      </c>
      <c r="P25" s="633">
        <f t="shared" si="5"/>
        <v>0</v>
      </c>
      <c r="Q25" s="10"/>
    </row>
    <row r="26" spans="1:17" ht="57.6">
      <c r="A26" s="632" t="s">
        <v>1281</v>
      </c>
      <c r="B26" s="369" t="s">
        <v>1058</v>
      </c>
      <c r="C26" s="601" t="s">
        <v>1228</v>
      </c>
      <c r="D26" s="633" t="s">
        <v>1060</v>
      </c>
      <c r="E26" s="633">
        <v>1</v>
      </c>
      <c r="F26" s="633"/>
      <c r="G26" s="633"/>
      <c r="H26" s="633"/>
      <c r="I26" s="633"/>
      <c r="J26" s="633"/>
      <c r="K26" s="633">
        <f t="shared" si="0"/>
        <v>0</v>
      </c>
      <c r="L26" s="633">
        <f t="shared" si="1"/>
        <v>0</v>
      </c>
      <c r="M26" s="633">
        <f t="shared" si="2"/>
        <v>0</v>
      </c>
      <c r="N26" s="633">
        <f t="shared" si="3"/>
        <v>0</v>
      </c>
      <c r="O26" s="633">
        <f t="shared" si="4"/>
        <v>0</v>
      </c>
      <c r="P26" s="633">
        <f t="shared" si="5"/>
        <v>0</v>
      </c>
      <c r="Q26" s="10"/>
    </row>
    <row r="27" spans="1:17" ht="28.8">
      <c r="A27" s="632" t="s">
        <v>1282</v>
      </c>
      <c r="B27" s="369" t="s">
        <v>1058</v>
      </c>
      <c r="C27" s="601" t="s">
        <v>1283</v>
      </c>
      <c r="D27" s="633" t="s">
        <v>1060</v>
      </c>
      <c r="E27" s="633">
        <v>1</v>
      </c>
      <c r="F27" s="633"/>
      <c r="G27" s="633"/>
      <c r="H27" s="633"/>
      <c r="I27" s="633"/>
      <c r="J27" s="633"/>
      <c r="K27" s="633">
        <f t="shared" si="0"/>
        <v>0</v>
      </c>
      <c r="L27" s="633">
        <f t="shared" si="1"/>
        <v>0</v>
      </c>
      <c r="M27" s="633">
        <f t="shared" si="2"/>
        <v>0</v>
      </c>
      <c r="N27" s="633">
        <f t="shared" si="3"/>
        <v>0</v>
      </c>
      <c r="O27" s="633">
        <f t="shared" si="4"/>
        <v>0</v>
      </c>
      <c r="P27" s="633">
        <f t="shared" si="5"/>
        <v>0</v>
      </c>
      <c r="Q27" s="10"/>
    </row>
    <row r="28" spans="1:17" ht="28.8">
      <c r="A28" s="632" t="s">
        <v>1284</v>
      </c>
      <c r="B28" s="369" t="s">
        <v>1058</v>
      </c>
      <c r="C28" s="601" t="s">
        <v>1285</v>
      </c>
      <c r="D28" s="633" t="s">
        <v>1060</v>
      </c>
      <c r="E28" s="633">
        <v>1</v>
      </c>
      <c r="F28" s="633"/>
      <c r="G28" s="633"/>
      <c r="H28" s="633"/>
      <c r="I28" s="633"/>
      <c r="J28" s="633"/>
      <c r="K28" s="633">
        <f t="shared" si="0"/>
        <v>0</v>
      </c>
      <c r="L28" s="633">
        <f t="shared" si="1"/>
        <v>0</v>
      </c>
      <c r="M28" s="633">
        <f t="shared" si="2"/>
        <v>0</v>
      </c>
      <c r="N28" s="633">
        <f t="shared" si="3"/>
        <v>0</v>
      </c>
      <c r="O28" s="633">
        <f t="shared" si="4"/>
        <v>0</v>
      </c>
      <c r="P28" s="633">
        <f>O28+N28+M28</f>
        <v>0</v>
      </c>
      <c r="Q28" s="10"/>
    </row>
    <row r="29" spans="1:17" ht="28.8">
      <c r="A29" s="632" t="s">
        <v>1286</v>
      </c>
      <c r="B29" s="369" t="s">
        <v>1058</v>
      </c>
      <c r="C29" s="601" t="s">
        <v>1287</v>
      </c>
      <c r="D29" s="633" t="s">
        <v>1104</v>
      </c>
      <c r="E29" s="633">
        <v>1</v>
      </c>
      <c r="F29" s="633"/>
      <c r="G29" s="633"/>
      <c r="H29" s="633"/>
      <c r="I29" s="633"/>
      <c r="J29" s="633"/>
      <c r="K29" s="633">
        <f t="shared" si="0"/>
        <v>0</v>
      </c>
      <c r="L29" s="633">
        <f t="shared" si="1"/>
        <v>0</v>
      </c>
      <c r="M29" s="633">
        <f t="shared" si="2"/>
        <v>0</v>
      </c>
      <c r="N29" s="633">
        <f t="shared" si="3"/>
        <v>0</v>
      </c>
      <c r="O29" s="633">
        <f t="shared" si="4"/>
        <v>0</v>
      </c>
      <c r="P29" s="633">
        <f t="shared" si="5"/>
        <v>0</v>
      </c>
      <c r="Q29" s="10"/>
    </row>
    <row r="30" spans="1:17" ht="28.8">
      <c r="A30" s="632" t="s">
        <v>1288</v>
      </c>
      <c r="B30" s="369" t="s">
        <v>1058</v>
      </c>
      <c r="C30" s="601" t="s">
        <v>1289</v>
      </c>
      <c r="D30" s="633" t="s">
        <v>1060</v>
      </c>
      <c r="E30" s="633">
        <v>12</v>
      </c>
      <c r="F30" s="633"/>
      <c r="G30" s="633"/>
      <c r="H30" s="633"/>
      <c r="I30" s="633"/>
      <c r="J30" s="633"/>
      <c r="K30" s="633">
        <f t="shared" si="0"/>
        <v>0</v>
      </c>
      <c r="L30" s="633">
        <f t="shared" si="1"/>
        <v>0</v>
      </c>
      <c r="M30" s="633">
        <f t="shared" si="2"/>
        <v>0</v>
      </c>
      <c r="N30" s="633">
        <f t="shared" si="3"/>
        <v>0</v>
      </c>
      <c r="O30" s="633">
        <f t="shared" si="4"/>
        <v>0</v>
      </c>
      <c r="P30" s="633">
        <f t="shared" si="5"/>
        <v>0</v>
      </c>
      <c r="Q30" s="10"/>
    </row>
    <row r="31" spans="1:17" ht="28.8">
      <c r="A31" s="632" t="s">
        <v>1290</v>
      </c>
      <c r="B31" s="369" t="s">
        <v>1058</v>
      </c>
      <c r="C31" s="601" t="s">
        <v>1291</v>
      </c>
      <c r="D31" s="633" t="s">
        <v>1095</v>
      </c>
      <c r="E31" s="633">
        <v>915</v>
      </c>
      <c r="F31" s="633"/>
      <c r="G31" s="633"/>
      <c r="H31" s="633"/>
      <c r="I31" s="633"/>
      <c r="J31" s="633"/>
      <c r="K31" s="633">
        <f t="shared" si="0"/>
        <v>0</v>
      </c>
      <c r="L31" s="633">
        <f t="shared" si="1"/>
        <v>0</v>
      </c>
      <c r="M31" s="633">
        <f t="shared" si="2"/>
        <v>0</v>
      </c>
      <c r="N31" s="633">
        <f t="shared" si="3"/>
        <v>0</v>
      </c>
      <c r="O31" s="633">
        <f t="shared" si="4"/>
        <v>0</v>
      </c>
      <c r="P31" s="633">
        <f t="shared" si="5"/>
        <v>0</v>
      </c>
      <c r="Q31" s="10"/>
    </row>
    <row r="32" spans="1:17" ht="28.8">
      <c r="A32" s="632" t="s">
        <v>1292</v>
      </c>
      <c r="B32" s="369" t="s">
        <v>1058</v>
      </c>
      <c r="C32" s="601" t="s">
        <v>1293</v>
      </c>
      <c r="D32" s="633" t="s">
        <v>1095</v>
      </c>
      <c r="E32" s="633">
        <v>222</v>
      </c>
      <c r="F32" s="633"/>
      <c r="G32" s="633"/>
      <c r="H32" s="633"/>
      <c r="I32" s="633"/>
      <c r="J32" s="633"/>
      <c r="K32" s="633">
        <f t="shared" si="0"/>
        <v>0</v>
      </c>
      <c r="L32" s="633">
        <f t="shared" si="1"/>
        <v>0</v>
      </c>
      <c r="M32" s="633">
        <f t="shared" si="2"/>
        <v>0</v>
      </c>
      <c r="N32" s="633">
        <f t="shared" si="3"/>
        <v>0</v>
      </c>
      <c r="O32" s="633">
        <f t="shared" si="4"/>
        <v>0</v>
      </c>
      <c r="P32" s="633">
        <f t="shared" si="5"/>
        <v>0</v>
      </c>
      <c r="Q32" s="10"/>
    </row>
    <row r="33" spans="1:17" ht="28.8">
      <c r="A33" s="632" t="s">
        <v>1294</v>
      </c>
      <c r="B33" s="369" t="s">
        <v>1058</v>
      </c>
      <c r="C33" s="601" t="s">
        <v>1254</v>
      </c>
      <c r="D33" s="633" t="s">
        <v>1104</v>
      </c>
      <c r="E33" s="633">
        <v>7</v>
      </c>
      <c r="F33" s="633"/>
      <c r="G33" s="633"/>
      <c r="H33" s="633"/>
      <c r="I33" s="633"/>
      <c r="J33" s="633"/>
      <c r="K33" s="633">
        <f t="shared" si="0"/>
        <v>0</v>
      </c>
      <c r="L33" s="633">
        <f t="shared" si="1"/>
        <v>0</v>
      </c>
      <c r="M33" s="633">
        <f t="shared" si="2"/>
        <v>0</v>
      </c>
      <c r="N33" s="633">
        <f t="shared" si="3"/>
        <v>0</v>
      </c>
      <c r="O33" s="633">
        <f t="shared" si="4"/>
        <v>0</v>
      </c>
      <c r="P33" s="633">
        <f t="shared" si="5"/>
        <v>0</v>
      </c>
      <c r="Q33" s="10"/>
    </row>
    <row r="34" spans="1:17" ht="28.8">
      <c r="A34" s="632" t="s">
        <v>1295</v>
      </c>
      <c r="B34" s="369" t="s">
        <v>1058</v>
      </c>
      <c r="C34" s="601" t="s">
        <v>1108</v>
      </c>
      <c r="D34" s="633" t="s">
        <v>1104</v>
      </c>
      <c r="E34" s="633">
        <v>1</v>
      </c>
      <c r="F34" s="633"/>
      <c r="G34" s="633"/>
      <c r="H34" s="633"/>
      <c r="I34" s="633"/>
      <c r="J34" s="633"/>
      <c r="K34" s="633">
        <f t="shared" si="0"/>
        <v>0</v>
      </c>
      <c r="L34" s="633">
        <f t="shared" si="1"/>
        <v>0</v>
      </c>
      <c r="M34" s="633">
        <f t="shared" si="2"/>
        <v>0</v>
      </c>
      <c r="N34" s="633">
        <f t="shared" si="3"/>
        <v>0</v>
      </c>
      <c r="O34" s="633">
        <f t="shared" si="4"/>
        <v>0</v>
      </c>
      <c r="P34" s="633">
        <f t="shared" si="5"/>
        <v>0</v>
      </c>
      <c r="Q34" s="10"/>
    </row>
    <row r="35" spans="1:17" ht="28.8">
      <c r="A35" s="632" t="s">
        <v>1296</v>
      </c>
      <c r="B35" s="369" t="s">
        <v>1058</v>
      </c>
      <c r="C35" s="601" t="s">
        <v>1260</v>
      </c>
      <c r="D35" s="633" t="s">
        <v>1104</v>
      </c>
      <c r="E35" s="633">
        <v>1</v>
      </c>
      <c r="F35" s="633"/>
      <c r="G35" s="633"/>
      <c r="H35" s="633"/>
      <c r="I35" s="633"/>
      <c r="J35" s="633"/>
      <c r="K35" s="633">
        <f t="shared" si="0"/>
        <v>0</v>
      </c>
      <c r="L35" s="633">
        <f t="shared" si="1"/>
        <v>0</v>
      </c>
      <c r="M35" s="633">
        <f t="shared" si="2"/>
        <v>0</v>
      </c>
      <c r="N35" s="633">
        <f t="shared" si="3"/>
        <v>0</v>
      </c>
      <c r="O35" s="633">
        <f t="shared" si="4"/>
        <v>0</v>
      </c>
      <c r="P35" s="633">
        <f t="shared" si="5"/>
        <v>0</v>
      </c>
      <c r="Q35" s="10"/>
    </row>
    <row r="36" spans="1:17" ht="28.8">
      <c r="A36" s="632" t="s">
        <v>1297</v>
      </c>
      <c r="B36" s="369" t="s">
        <v>1058</v>
      </c>
      <c r="C36" s="601" t="s">
        <v>892</v>
      </c>
      <c r="D36" s="633" t="s">
        <v>1104</v>
      </c>
      <c r="E36" s="633">
        <v>1</v>
      </c>
      <c r="F36" s="633"/>
      <c r="G36" s="633"/>
      <c r="H36" s="633"/>
      <c r="I36" s="633"/>
      <c r="J36" s="633"/>
      <c r="K36" s="633">
        <f t="shared" si="0"/>
        <v>0</v>
      </c>
      <c r="L36" s="633">
        <f t="shared" si="1"/>
        <v>0</v>
      </c>
      <c r="M36" s="633">
        <f t="shared" si="2"/>
        <v>0</v>
      </c>
      <c r="N36" s="633">
        <f t="shared" si="3"/>
        <v>0</v>
      </c>
      <c r="O36" s="633">
        <f t="shared" si="4"/>
        <v>0</v>
      </c>
      <c r="P36" s="633">
        <f t="shared" si="5"/>
        <v>0</v>
      </c>
      <c r="Q36" s="10"/>
    </row>
    <row r="37" spans="1:17" ht="12.75" customHeight="1">
      <c r="A37" s="634"/>
      <c r="B37" s="635"/>
      <c r="C37" s="748" t="s">
        <v>232</v>
      </c>
      <c r="D37" s="749"/>
      <c r="E37" s="749"/>
      <c r="F37" s="749"/>
      <c r="G37" s="749"/>
      <c r="H37" s="749"/>
      <c r="I37" s="749"/>
      <c r="J37" s="749"/>
      <c r="K37" s="750"/>
      <c r="L37" s="592">
        <f>SUM(L18:L36)</f>
        <v>0</v>
      </c>
      <c r="M37" s="622">
        <f>SUM(M18:M36)</f>
        <v>0</v>
      </c>
      <c r="N37" s="622">
        <f>SUM(N18:N36)</f>
        <v>0</v>
      </c>
      <c r="O37" s="622">
        <f>SUM(O18:O36)</f>
        <v>0</v>
      </c>
      <c r="P37" s="622">
        <f>SUM(P18:P36)</f>
        <v>0</v>
      </c>
    </row>
    <row r="38" spans="1:17">
      <c r="C38" s="79"/>
      <c r="D38" s="76"/>
      <c r="E38" s="76"/>
      <c r="F38" s="76"/>
      <c r="G38" s="76"/>
      <c r="H38" s="76"/>
      <c r="I38" s="58"/>
      <c r="J38" s="76"/>
      <c r="K38" s="76"/>
      <c r="L38" s="76"/>
      <c r="M38" s="76"/>
      <c r="N38" s="76"/>
      <c r="O38" s="76"/>
      <c r="P38" s="76"/>
    </row>
    <row r="39" spans="1:17">
      <c r="H39" s="81"/>
      <c r="I39" s="50"/>
      <c r="J39" s="81"/>
      <c r="K39" s="81"/>
      <c r="L39" s="81"/>
      <c r="M39" s="81"/>
      <c r="N39" s="81"/>
      <c r="O39" s="81"/>
      <c r="P39" s="81"/>
    </row>
    <row r="40" spans="1:17">
      <c r="A40" s="727" t="str">
        <f>Nr.1!A86</f>
        <v>Sastādīja:</v>
      </c>
      <c r="B40" s="727"/>
      <c r="C40" s="160">
        <f>Nr.1!C86</f>
        <v>0</v>
      </c>
      <c r="H40" s="76"/>
      <c r="I40" s="58"/>
      <c r="J40" s="76"/>
      <c r="K40" s="76"/>
      <c r="L40" s="76"/>
      <c r="M40" s="76"/>
      <c r="N40" s="76"/>
      <c r="O40" s="76"/>
      <c r="P40" s="76"/>
    </row>
    <row r="41" spans="1:17">
      <c r="A41" s="47">
        <f>Nr.1!A87</f>
        <v>0</v>
      </c>
      <c r="B41" s="47">
        <f>Nr.1!B87</f>
        <v>0</v>
      </c>
      <c r="C41" s="111" t="str">
        <f>Nr.1!C87</f>
        <v>(paraksts un tā atšifrējums, datums)</v>
      </c>
      <c r="D41" s="47">
        <f>Nr.1!D87</f>
        <v>0</v>
      </c>
      <c r="E41" s="47">
        <f>Nr.1!E87</f>
        <v>0</v>
      </c>
      <c r="F41" s="47">
        <f>Nr.1!F87</f>
        <v>0</v>
      </c>
      <c r="G41" s="47">
        <f>Nr.1!G87</f>
        <v>0</v>
      </c>
      <c r="H41" s="76"/>
      <c r="I41" s="58"/>
      <c r="J41" s="76"/>
      <c r="K41" s="76"/>
      <c r="L41" s="76"/>
      <c r="M41" s="76"/>
      <c r="N41" s="76"/>
      <c r="O41" s="76"/>
      <c r="P41" s="76"/>
    </row>
    <row r="42" spans="1:17">
      <c r="A42" s="727" t="str">
        <f>Nr.1!A88</f>
        <v xml:space="preserve">Sertifikāta Nr.: </v>
      </c>
      <c r="B42" s="727"/>
      <c r="C42" s="76">
        <f>Nr.1!C88</f>
        <v>0</v>
      </c>
      <c r="D42" s="76">
        <f>Nr.1!D88</f>
        <v>0</v>
      </c>
      <c r="E42" s="76">
        <f>Nr.1!E88</f>
        <v>0</v>
      </c>
      <c r="F42" s="76">
        <f>Nr.1!F88</f>
        <v>0</v>
      </c>
      <c r="G42" s="76">
        <f>Nr.1!G88</f>
        <v>0</v>
      </c>
      <c r="H42" s="81"/>
      <c r="I42" s="50"/>
      <c r="J42" s="81"/>
      <c r="K42" s="81"/>
      <c r="L42" s="81"/>
      <c r="M42" s="81"/>
      <c r="N42" s="81"/>
      <c r="O42" s="81"/>
      <c r="P42" s="81"/>
    </row>
    <row r="43" spans="1:17">
      <c r="A43" s="47">
        <f>Nr.1!A89</f>
        <v>0</v>
      </c>
      <c r="B43" s="47">
        <f>Nr.1!B89</f>
        <v>0</v>
      </c>
      <c r="C43" s="82">
        <f>Nr.1!C89</f>
        <v>0</v>
      </c>
      <c r="D43" s="76">
        <f>Nr.1!D89</f>
        <v>0</v>
      </c>
      <c r="E43" s="76">
        <f>Nr.1!E89</f>
        <v>0</v>
      </c>
      <c r="F43" s="76">
        <f>Nr.1!F89</f>
        <v>0</v>
      </c>
      <c r="G43" s="76">
        <f>Nr.1!G89</f>
        <v>0</v>
      </c>
      <c r="H43" s="76"/>
      <c r="I43" s="58"/>
      <c r="J43" s="76"/>
      <c r="K43" s="76"/>
      <c r="L43" s="76"/>
      <c r="M43" s="76"/>
      <c r="N43" s="76"/>
      <c r="O43" s="76"/>
      <c r="P43" s="76"/>
    </row>
    <row r="44" spans="1:17">
      <c r="A44" s="47">
        <f>Nr.1!A90</f>
        <v>0</v>
      </c>
      <c r="B44" s="47">
        <f>Nr.1!B90</f>
        <v>0</v>
      </c>
      <c r="C44" s="47">
        <f>Nr.1!C90</f>
        <v>0</v>
      </c>
      <c r="D44" s="47">
        <f>Nr.1!D90</f>
        <v>0</v>
      </c>
      <c r="E44" s="47">
        <f>Nr.1!E90</f>
        <v>0</v>
      </c>
      <c r="F44" s="47">
        <f>Nr.1!F90</f>
        <v>0</v>
      </c>
      <c r="G44" s="47">
        <f>Nr.1!G90</f>
        <v>0</v>
      </c>
      <c r="H44" s="76"/>
      <c r="I44" s="58"/>
      <c r="J44" s="76"/>
      <c r="K44" s="76"/>
      <c r="L44" s="76"/>
      <c r="M44" s="76"/>
      <c r="N44" s="76"/>
      <c r="O44" s="76"/>
      <c r="P44" s="76"/>
    </row>
    <row r="45" spans="1:17">
      <c r="A45" s="727" t="str">
        <f>Nr.1!A91</f>
        <v>Pārbaudīja:</v>
      </c>
      <c r="B45" s="727"/>
      <c r="C45" s="166">
        <f>Nr.1!C91</f>
        <v>0</v>
      </c>
      <c r="H45" s="83"/>
      <c r="I45" s="49"/>
      <c r="J45" s="83"/>
      <c r="K45" s="83"/>
      <c r="L45" s="83"/>
      <c r="M45" s="83"/>
      <c r="N45" s="83"/>
      <c r="O45" s="64"/>
      <c r="P45" s="64"/>
    </row>
    <row r="46" spans="1:17">
      <c r="A46" s="47">
        <f>Nr.1!A92</f>
        <v>0</v>
      </c>
      <c r="B46" s="47">
        <f>Nr.1!B92</f>
        <v>0</v>
      </c>
      <c r="C46" s="112" t="str">
        <f>Nr.1!C92</f>
        <v>(paraksts un tā atšifrējums, datums)</v>
      </c>
      <c r="D46" s="76">
        <f>Nr.1!D92</f>
        <v>0</v>
      </c>
      <c r="E46" s="76">
        <f>Nr.1!E92</f>
        <v>0</v>
      </c>
      <c r="F46" s="76">
        <f>Nr.1!F92</f>
        <v>0</v>
      </c>
      <c r="G46" s="76">
        <f>Nr.1!G92</f>
        <v>0</v>
      </c>
      <c r="H46" s="73"/>
      <c r="I46" s="73"/>
      <c r="J46" s="73"/>
      <c r="K46" s="73"/>
      <c r="L46" s="73"/>
      <c r="M46" s="84"/>
      <c r="N46" s="84"/>
      <c r="O46" s="84"/>
      <c r="P46" s="84"/>
    </row>
    <row r="47" spans="1:17">
      <c r="C47" s="718"/>
      <c r="D47" s="718"/>
      <c r="E47" s="79"/>
      <c r="F47" s="79"/>
      <c r="G47" s="79"/>
      <c r="H47" s="73"/>
      <c r="P47" s="73"/>
    </row>
    <row r="48" spans="1:17">
      <c r="C48" s="75"/>
      <c r="P48" s="66"/>
    </row>
    <row r="49" spans="1:16">
      <c r="A49" s="51"/>
      <c r="B49" s="51"/>
      <c r="C49" s="114"/>
      <c r="D49" s="51"/>
      <c r="E49" s="51"/>
      <c r="F49" s="51"/>
      <c r="G49" s="51"/>
    </row>
    <row r="50" spans="1:16">
      <c r="A50" s="115"/>
      <c r="B50" s="51"/>
      <c r="C50" s="51"/>
      <c r="D50" s="51"/>
      <c r="E50" s="51"/>
      <c r="F50" s="51"/>
      <c r="G50" s="51"/>
      <c r="P50" s="66"/>
    </row>
    <row r="51" spans="1:16">
      <c r="A51" s="116"/>
      <c r="B51" s="51"/>
      <c r="C51" s="51"/>
      <c r="D51" s="51"/>
      <c r="E51" s="51"/>
      <c r="F51" s="51"/>
      <c r="G51" s="51"/>
    </row>
    <row r="52" spans="1:16">
      <c r="A52" s="117"/>
      <c r="B52" s="51"/>
      <c r="C52" s="51"/>
      <c r="D52" s="51"/>
      <c r="E52" s="51"/>
      <c r="F52" s="51"/>
      <c r="G52" s="51"/>
    </row>
    <row r="53" spans="1:16">
      <c r="A53" s="58"/>
      <c r="B53" s="51"/>
      <c r="C53" s="51"/>
      <c r="D53" s="51"/>
      <c r="E53" s="51"/>
      <c r="F53" s="51"/>
      <c r="G53" s="51"/>
    </row>
  </sheetData>
  <mergeCells count="26">
    <mergeCell ref="C47:D47"/>
    <mergeCell ref="A12:H12"/>
    <mergeCell ref="N11:O11"/>
    <mergeCell ref="F13:O13"/>
    <mergeCell ref="A15:A16"/>
    <mergeCell ref="B15:B16"/>
    <mergeCell ref="C15:C16"/>
    <mergeCell ref="D15:D16"/>
    <mergeCell ref="E15:E16"/>
    <mergeCell ref="F15:K15"/>
    <mergeCell ref="L15:P15"/>
    <mergeCell ref="C7:N7"/>
    <mergeCell ref="C8:N8"/>
    <mergeCell ref="A2:P2"/>
    <mergeCell ref="A4:P4"/>
    <mergeCell ref="A5:P5"/>
    <mergeCell ref="A7:B7"/>
    <mergeCell ref="A8:B8"/>
    <mergeCell ref="A3:P3"/>
    <mergeCell ref="A10:B10"/>
    <mergeCell ref="A40:B40"/>
    <mergeCell ref="A42:B42"/>
    <mergeCell ref="A45:B45"/>
    <mergeCell ref="C9:H9"/>
    <mergeCell ref="A9:B9"/>
    <mergeCell ref="C37:K37"/>
  </mergeCells>
  <phoneticPr fontId="16" type="noConversion"/>
  <printOptions horizontalCentered="1"/>
  <pageMargins left="0.31496062992125984" right="0.19685039370078741" top="0.35433070866141736" bottom="0.52" header="0.15748031496062992" footer="0.31"/>
  <pageSetup paperSize="9" scale="80" orientation="landscape" r:id="rId1"/>
  <ignoredErrors>
    <ignoredError sqref="A19:A36" twoDigitTextYear="1"/>
  </ignoredError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theme="0"/>
  </sheetPr>
  <dimension ref="A1:Q132"/>
  <sheetViews>
    <sheetView showZeros="0" zoomScale="85" zoomScaleNormal="85" workbookViewId="0">
      <selection activeCell="N1" sqref="N1:P1"/>
    </sheetView>
  </sheetViews>
  <sheetFormatPr defaultColWidth="9.21875" defaultRowHeight="14.4"/>
  <cols>
    <col min="1" max="1" width="8.21875" style="47" bestFit="1" customWidth="1"/>
    <col min="2" max="2" width="11.77734375" style="47" customWidth="1"/>
    <col min="3" max="3" width="44.77734375" style="47" customWidth="1"/>
    <col min="4" max="4" width="5.77734375" style="47" customWidth="1"/>
    <col min="5" max="5" width="8.5546875" style="47" bestFit="1" customWidth="1"/>
    <col min="6" max="6" width="6.77734375" style="47" bestFit="1" customWidth="1"/>
    <col min="7" max="7" width="6.5546875" style="47" bestFit="1" customWidth="1"/>
    <col min="8" max="8" width="7.77734375" style="47" bestFit="1" customWidth="1"/>
    <col min="9" max="9" width="8.77734375" style="51" bestFit="1" customWidth="1"/>
    <col min="10" max="10" width="7.77734375" style="47" customWidth="1"/>
    <col min="11" max="11" width="8.21875" style="47" customWidth="1"/>
    <col min="12" max="12" width="8.77734375" style="47" bestFit="1" customWidth="1"/>
    <col min="13" max="14" width="9.77734375" style="47" bestFit="1" customWidth="1"/>
    <col min="15" max="15" width="8.77734375" style="47" bestFit="1" customWidth="1"/>
    <col min="16" max="16" width="10.77734375" style="47" bestFit="1" customWidth="1"/>
    <col min="17" max="17" width="11.77734375" style="2" customWidth="1"/>
    <col min="18" max="16384" width="9.21875" style="2"/>
  </cols>
  <sheetData>
    <row r="1" spans="1:17" s="7" customFormat="1" ht="59.55" customHeight="1">
      <c r="A1" s="73"/>
      <c r="B1" s="74"/>
      <c r="C1" s="75"/>
      <c r="D1" s="73"/>
      <c r="E1" s="73"/>
      <c r="F1" s="73"/>
      <c r="G1" s="73"/>
      <c r="H1" s="73"/>
      <c r="I1" s="73"/>
      <c r="J1" s="73"/>
      <c r="K1" s="73"/>
      <c r="L1" s="73"/>
      <c r="M1" s="73"/>
      <c r="N1" s="782" t="s">
        <v>1298</v>
      </c>
      <c r="O1" s="736"/>
      <c r="P1" s="736"/>
    </row>
    <row r="2" spans="1:17">
      <c r="A2" s="695" t="s">
        <v>1299</v>
      </c>
      <c r="B2" s="695"/>
      <c r="C2" s="695"/>
      <c r="D2" s="695"/>
      <c r="E2" s="695"/>
      <c r="F2" s="695"/>
      <c r="G2" s="695"/>
      <c r="H2" s="695"/>
      <c r="I2" s="695"/>
      <c r="J2" s="695"/>
      <c r="K2" s="695"/>
      <c r="L2" s="695"/>
      <c r="M2" s="695"/>
      <c r="N2" s="695"/>
      <c r="O2" s="695"/>
      <c r="P2" s="695"/>
      <c r="Q2" s="1"/>
    </row>
    <row r="3" spans="1:17">
      <c r="A3" s="730" t="s">
        <v>27</v>
      </c>
      <c r="B3" s="730"/>
      <c r="C3" s="730"/>
      <c r="D3" s="730"/>
      <c r="E3" s="730"/>
      <c r="F3" s="730"/>
      <c r="G3" s="730"/>
      <c r="H3" s="730"/>
      <c r="I3" s="730"/>
      <c r="J3" s="730"/>
      <c r="K3" s="730"/>
      <c r="L3" s="730"/>
      <c r="M3" s="730"/>
      <c r="N3" s="730"/>
      <c r="O3" s="730"/>
      <c r="P3" s="730"/>
    </row>
    <row r="4" spans="1:17">
      <c r="A4" s="730" t="s">
        <v>61</v>
      </c>
      <c r="B4" s="730"/>
      <c r="C4" s="730"/>
      <c r="D4" s="730"/>
      <c r="E4" s="730"/>
      <c r="F4" s="730"/>
      <c r="G4" s="730"/>
      <c r="H4" s="730"/>
      <c r="I4" s="730"/>
      <c r="J4" s="730"/>
      <c r="K4" s="730"/>
      <c r="L4" s="730"/>
      <c r="M4" s="730"/>
      <c r="N4" s="730"/>
      <c r="O4" s="730"/>
      <c r="P4" s="730"/>
    </row>
    <row r="5" spans="1:17">
      <c r="A5" s="717" t="s">
        <v>82</v>
      </c>
      <c r="B5" s="717"/>
      <c r="C5" s="717"/>
      <c r="D5" s="717"/>
      <c r="E5" s="717"/>
      <c r="F5" s="717"/>
      <c r="G5" s="717"/>
      <c r="H5" s="717"/>
      <c r="I5" s="717"/>
      <c r="J5" s="717"/>
      <c r="K5" s="717"/>
      <c r="L5" s="717"/>
      <c r="M5" s="717"/>
      <c r="N5" s="717"/>
      <c r="O5" s="717"/>
      <c r="P5" s="717"/>
    </row>
    <row r="6" spans="1:17">
      <c r="A6" s="727" t="str">
        <f>Nr.1!A7</f>
        <v xml:space="preserve">Objekta nosaukums: </v>
      </c>
      <c r="B6" s="727"/>
      <c r="C6" s="109" t="str">
        <f>Nr.1!C7</f>
        <v>Ēkas pārbūve</v>
      </c>
      <c r="D6" s="110">
        <f>Nr.1!D7</f>
        <v>0</v>
      </c>
      <c r="E6" s="110">
        <f>Nr.1!E7</f>
        <v>0</v>
      </c>
      <c r="F6" s="110">
        <f>Nr.1!F7</f>
        <v>0</v>
      </c>
      <c r="G6" s="110">
        <f>Nr.1!G7</f>
        <v>0</v>
      </c>
      <c r="H6" s="110">
        <f>Nr.1!H7</f>
        <v>0</v>
      </c>
      <c r="I6" s="64">
        <f>Nr.1!I7</f>
        <v>0</v>
      </c>
      <c r="J6" s="110">
        <f>Nr.1!J7</f>
        <v>0</v>
      </c>
      <c r="K6" s="110">
        <f>Nr.1!K7</f>
        <v>0</v>
      </c>
      <c r="L6" s="110">
        <f>Nr.1!L7</f>
        <v>0</v>
      </c>
      <c r="M6" s="110">
        <f>Nr.1!M7</f>
        <v>0</v>
      </c>
      <c r="N6" s="110">
        <f>Nr.1!N7</f>
        <v>0</v>
      </c>
    </row>
    <row r="7" spans="1:17" s="3" customFormat="1" ht="12.75" customHeight="1">
      <c r="A7" s="697" t="str">
        <f>Nr.1!A8</f>
        <v xml:space="preserve">Būves nosaukums:    </v>
      </c>
      <c r="B7" s="697"/>
      <c r="C7" s="732" t="str">
        <f>Nr.1!C8</f>
        <v>Ēkas pārbūve</v>
      </c>
      <c r="D7" s="732"/>
      <c r="E7" s="732"/>
      <c r="F7" s="732"/>
      <c r="G7" s="732"/>
      <c r="H7" s="732"/>
      <c r="I7" s="732"/>
      <c r="J7" s="732"/>
      <c r="K7" s="732"/>
      <c r="L7" s="732"/>
      <c r="M7" s="732"/>
      <c r="N7" s="732"/>
      <c r="O7" s="51"/>
      <c r="P7" s="51"/>
    </row>
    <row r="8" spans="1:17" s="3" customFormat="1" ht="12.75" customHeight="1">
      <c r="A8" s="697" t="str">
        <f>Nr.1!A9</f>
        <v>Objekta adrese:</v>
      </c>
      <c r="B8" s="697"/>
      <c r="C8" s="732" t="str">
        <f>Nr.1!C9</f>
        <v>Raiņa iela 27, Cēsis, Cēsu novads</v>
      </c>
      <c r="D8" s="732"/>
      <c r="E8" s="732"/>
      <c r="F8" s="732"/>
      <c r="G8" s="732"/>
      <c r="H8" s="732"/>
      <c r="I8" s="732"/>
      <c r="J8" s="732"/>
      <c r="K8" s="732"/>
      <c r="L8" s="732"/>
      <c r="M8" s="732"/>
      <c r="N8" s="732"/>
      <c r="O8" s="51"/>
      <c r="P8" s="51"/>
    </row>
    <row r="9" spans="1:17" s="3" customFormat="1" ht="12.75" customHeight="1">
      <c r="A9" s="697" t="str">
        <f>Nr.1!A10</f>
        <v xml:space="preserve">Pasūtījuma Nr.: </v>
      </c>
      <c r="B9" s="697"/>
      <c r="C9" s="722">
        <f>Nr.1!C10</f>
        <v>0</v>
      </c>
      <c r="D9" s="723"/>
      <c r="E9" s="723"/>
      <c r="F9" s="723"/>
      <c r="G9" s="723"/>
      <c r="H9" s="723"/>
      <c r="I9" s="64">
        <f>Nr.1!I10</f>
        <v>0</v>
      </c>
      <c r="J9" s="64">
        <f>Nr.1!J10</f>
        <v>0</v>
      </c>
      <c r="K9" s="64">
        <f>Nr.1!K10</f>
        <v>0</v>
      </c>
      <c r="L9" s="64">
        <f>Nr.1!L10</f>
        <v>0</v>
      </c>
      <c r="M9" s="64">
        <f>Nr.1!M10</f>
        <v>0</v>
      </c>
      <c r="N9" s="78">
        <f>Nr.1!N10</f>
        <v>0</v>
      </c>
      <c r="O9" s="78"/>
      <c r="P9" s="51"/>
    </row>
    <row r="10" spans="1:17" s="3" customFormat="1">
      <c r="A10" s="51"/>
      <c r="B10" s="51"/>
      <c r="C10" s="62"/>
      <c r="D10" s="51"/>
      <c r="E10" s="51"/>
      <c r="F10" s="51"/>
      <c r="G10" s="51"/>
      <c r="H10" s="51"/>
      <c r="I10" s="51"/>
      <c r="J10" s="51"/>
      <c r="K10" s="51"/>
      <c r="L10" s="51"/>
      <c r="M10" s="51"/>
      <c r="N10" s="51"/>
      <c r="O10" s="51"/>
      <c r="P10" s="51"/>
    </row>
    <row r="11" spans="1:17" s="3" customFormat="1">
      <c r="A11" s="51"/>
      <c r="B11" s="51"/>
      <c r="C11" s="51"/>
      <c r="D11" s="51"/>
      <c r="E11" s="51"/>
      <c r="F11" s="51"/>
      <c r="G11" s="51"/>
      <c r="H11" s="51"/>
      <c r="I11" s="51"/>
      <c r="J11" s="51"/>
      <c r="K11" s="51" t="s">
        <v>83</v>
      </c>
      <c r="L11" s="51"/>
      <c r="M11" s="53" t="s">
        <v>84</v>
      </c>
      <c r="N11" s="726">
        <f>P116</f>
        <v>0</v>
      </c>
      <c r="O11" s="726"/>
      <c r="P11" s="51"/>
    </row>
    <row r="12" spans="1:17" s="3" customFormat="1">
      <c r="A12" s="697" t="s">
        <v>1300</v>
      </c>
      <c r="B12" s="697"/>
      <c r="C12" s="697"/>
      <c r="D12" s="697"/>
      <c r="E12" s="697"/>
      <c r="F12" s="697"/>
      <c r="G12" s="697"/>
      <c r="H12" s="697"/>
      <c r="I12" s="51"/>
      <c r="J12" s="51"/>
      <c r="K12" s="51"/>
      <c r="L12" s="51"/>
      <c r="M12" s="51"/>
      <c r="N12" s="51"/>
      <c r="O12" s="51"/>
      <c r="P12" s="51"/>
    </row>
    <row r="13" spans="1:17" s="3" customFormat="1">
      <c r="A13" s="51"/>
      <c r="B13" s="51"/>
      <c r="C13" s="62"/>
      <c r="D13" s="51"/>
      <c r="E13" s="51"/>
      <c r="F13" s="724" t="s">
        <v>1301</v>
      </c>
      <c r="G13" s="724"/>
      <c r="H13" s="724"/>
      <c r="I13" s="724"/>
      <c r="J13" s="724"/>
      <c r="K13" s="724"/>
      <c r="L13" s="724"/>
      <c r="M13" s="724"/>
      <c r="N13" s="724"/>
      <c r="O13" s="724"/>
      <c r="P13" s="51"/>
    </row>
    <row r="14" spans="1:17">
      <c r="C14" s="79"/>
    </row>
    <row r="15" spans="1:17" ht="12.75" customHeight="1">
      <c r="A15" s="751" t="s">
        <v>16</v>
      </c>
      <c r="B15" s="751" t="s">
        <v>87</v>
      </c>
      <c r="C15" s="778" t="s">
        <v>88</v>
      </c>
      <c r="D15" s="780" t="s">
        <v>89</v>
      </c>
      <c r="E15" s="780" t="s">
        <v>90</v>
      </c>
      <c r="F15" s="772" t="s">
        <v>91</v>
      </c>
      <c r="G15" s="773"/>
      <c r="H15" s="773"/>
      <c r="I15" s="773"/>
      <c r="J15" s="773"/>
      <c r="K15" s="774"/>
      <c r="L15" s="772" t="s">
        <v>92</v>
      </c>
      <c r="M15" s="773"/>
      <c r="N15" s="773"/>
      <c r="O15" s="773"/>
      <c r="P15" s="774"/>
      <c r="Q15" s="17"/>
    </row>
    <row r="16" spans="1:17" ht="84.75" customHeight="1">
      <c r="A16" s="751"/>
      <c r="B16" s="751"/>
      <c r="C16" s="779"/>
      <c r="D16" s="781"/>
      <c r="E16" s="781"/>
      <c r="F16" s="624" t="s">
        <v>93</v>
      </c>
      <c r="G16" s="625" t="s">
        <v>94</v>
      </c>
      <c r="H16" s="624" t="s">
        <v>95</v>
      </c>
      <c r="I16" s="626" t="s">
        <v>96</v>
      </c>
      <c r="J16" s="624" t="s">
        <v>97</v>
      </c>
      <c r="K16" s="624" t="s">
        <v>20</v>
      </c>
      <c r="L16" s="624" t="s">
        <v>98</v>
      </c>
      <c r="M16" s="624" t="s">
        <v>95</v>
      </c>
      <c r="N16" s="624" t="s">
        <v>96</v>
      </c>
      <c r="O16" s="624" t="s">
        <v>97</v>
      </c>
      <c r="P16" s="624" t="s">
        <v>99</v>
      </c>
      <c r="Q16" s="18"/>
    </row>
    <row r="17" spans="1:17">
      <c r="A17" s="623">
        <v>1</v>
      </c>
      <c r="B17" s="623">
        <v>2</v>
      </c>
      <c r="C17" s="623">
        <v>3</v>
      </c>
      <c r="D17" s="623">
        <v>4</v>
      </c>
      <c r="E17" s="623">
        <v>5</v>
      </c>
      <c r="F17" s="623">
        <v>6</v>
      </c>
      <c r="G17" s="623">
        <v>7</v>
      </c>
      <c r="H17" s="623">
        <v>8</v>
      </c>
      <c r="I17" s="627">
        <v>9</v>
      </c>
      <c r="J17" s="623">
        <v>10</v>
      </c>
      <c r="K17" s="623">
        <v>11</v>
      </c>
      <c r="L17" s="623">
        <v>12</v>
      </c>
      <c r="M17" s="623">
        <v>13</v>
      </c>
      <c r="N17" s="623">
        <v>14</v>
      </c>
      <c r="O17" s="623">
        <v>15</v>
      </c>
      <c r="P17" s="623">
        <v>16</v>
      </c>
      <c r="Q17" s="10"/>
    </row>
    <row r="18" spans="1:17" ht="57.6">
      <c r="A18" s="654" t="s">
        <v>1302</v>
      </c>
      <c r="B18" s="655"/>
      <c r="C18" s="628" t="s">
        <v>1303</v>
      </c>
      <c r="D18" s="656"/>
      <c r="E18" s="656"/>
      <c r="F18" s="657"/>
      <c r="G18" s="657"/>
      <c r="H18" s="657"/>
      <c r="I18" s="657"/>
      <c r="J18" s="657"/>
      <c r="K18" s="658"/>
      <c r="L18" s="658"/>
      <c r="M18" s="658"/>
      <c r="N18" s="658"/>
      <c r="O18" s="658"/>
      <c r="P18" s="658"/>
      <c r="Q18" s="10"/>
    </row>
    <row r="19" spans="1:17" ht="28.8">
      <c r="A19" s="595" t="s">
        <v>1304</v>
      </c>
      <c r="B19" s="659" t="s">
        <v>1305</v>
      </c>
      <c r="C19" s="597" t="s">
        <v>1306</v>
      </c>
      <c r="D19" s="634" t="s">
        <v>105</v>
      </c>
      <c r="E19" s="660">
        <v>1</v>
      </c>
      <c r="F19" s="633"/>
      <c r="G19" s="661"/>
      <c r="H19" s="661"/>
      <c r="I19" s="633"/>
      <c r="J19" s="633"/>
      <c r="K19" s="662">
        <f>ROUND(J19+I19+H19,2)</f>
        <v>0</v>
      </c>
      <c r="L19" s="662">
        <f t="shared" ref="L19:L21" si="0">ROUND(F19*E19,2)</f>
        <v>0</v>
      </c>
      <c r="M19" s="662">
        <f t="shared" ref="M19:M21" si="1">ROUND(H19*E19,2)</f>
        <v>0</v>
      </c>
      <c r="N19" s="662">
        <f t="shared" ref="N19:N21" si="2">ROUND(I19*E19,2)</f>
        <v>0</v>
      </c>
      <c r="O19" s="662">
        <f t="shared" ref="O19:O21" si="3">ROUND(J19*E19,2)</f>
        <v>0</v>
      </c>
      <c r="P19" s="662">
        <f t="shared" ref="P19" si="4">ROUND(O19+N19+M19,2)</f>
        <v>0</v>
      </c>
      <c r="Q19" s="10"/>
    </row>
    <row r="20" spans="1:17" ht="57.6">
      <c r="A20" s="595" t="s">
        <v>1307</v>
      </c>
      <c r="B20" s="659" t="s">
        <v>1305</v>
      </c>
      <c r="C20" s="601" t="s">
        <v>1308</v>
      </c>
      <c r="D20" s="598" t="s">
        <v>109</v>
      </c>
      <c r="E20" s="663">
        <v>18.900000000000002</v>
      </c>
      <c r="F20" s="663"/>
      <c r="G20" s="630"/>
      <c r="H20" s="663"/>
      <c r="I20" s="663"/>
      <c r="J20" s="663"/>
      <c r="K20" s="630">
        <f t="shared" ref="K20:K21" si="5">ROUND(J20+I20+H20,2)</f>
        <v>0</v>
      </c>
      <c r="L20" s="630">
        <f t="shared" si="0"/>
        <v>0</v>
      </c>
      <c r="M20" s="630">
        <f t="shared" si="1"/>
        <v>0</v>
      </c>
      <c r="N20" s="630">
        <f t="shared" si="2"/>
        <v>0</v>
      </c>
      <c r="O20" s="630">
        <f t="shared" si="3"/>
        <v>0</v>
      </c>
      <c r="P20" s="630">
        <f>ROUND(O20+N20+M20,2)</f>
        <v>0</v>
      </c>
      <c r="Q20" s="10"/>
    </row>
    <row r="21" spans="1:17" ht="57.6">
      <c r="A21" s="595" t="s">
        <v>1309</v>
      </c>
      <c r="B21" s="659" t="s">
        <v>1305</v>
      </c>
      <c r="C21" s="601" t="s">
        <v>1310</v>
      </c>
      <c r="D21" s="598" t="s">
        <v>109</v>
      </c>
      <c r="E21" s="663">
        <v>69.3</v>
      </c>
      <c r="F21" s="663"/>
      <c r="G21" s="630"/>
      <c r="H21" s="663"/>
      <c r="I21" s="663"/>
      <c r="J21" s="663"/>
      <c r="K21" s="630">
        <f t="shared" si="5"/>
        <v>0</v>
      </c>
      <c r="L21" s="630">
        <f t="shared" si="0"/>
        <v>0</v>
      </c>
      <c r="M21" s="630">
        <f t="shared" si="1"/>
        <v>0</v>
      </c>
      <c r="N21" s="630">
        <f t="shared" si="2"/>
        <v>0</v>
      </c>
      <c r="O21" s="630">
        <f t="shared" si="3"/>
        <v>0</v>
      </c>
      <c r="P21" s="630">
        <f>ROUND(O21+N21+M21,2)</f>
        <v>0</v>
      </c>
      <c r="Q21" s="10"/>
    </row>
    <row r="22" spans="1:17" ht="43.2">
      <c r="A22" s="595" t="s">
        <v>1311</v>
      </c>
      <c r="B22" s="659" t="s">
        <v>1305</v>
      </c>
      <c r="C22" s="601" t="s">
        <v>1312</v>
      </c>
      <c r="D22" s="598" t="s">
        <v>109</v>
      </c>
      <c r="E22" s="663">
        <v>12.1</v>
      </c>
      <c r="F22" s="663"/>
      <c r="G22" s="630"/>
      <c r="H22" s="663"/>
      <c r="I22" s="663"/>
      <c r="J22" s="663"/>
      <c r="K22" s="630">
        <f>ROUND(J22+I22+H22,2)</f>
        <v>0</v>
      </c>
      <c r="L22" s="630">
        <f>ROUND(F22*E22,2)</f>
        <v>0</v>
      </c>
      <c r="M22" s="630">
        <f>ROUND(H22*E22,2)</f>
        <v>0</v>
      </c>
      <c r="N22" s="630">
        <f>ROUND(I22*E22,2)</f>
        <v>0</v>
      </c>
      <c r="O22" s="630">
        <f>ROUND(J22*E22,2)</f>
        <v>0</v>
      </c>
      <c r="P22" s="630">
        <f>ROUND(O22+N22+M22,2)</f>
        <v>0</v>
      </c>
      <c r="Q22" s="10"/>
    </row>
    <row r="23" spans="1:17" ht="28.8">
      <c r="A23" s="595" t="s">
        <v>1313</v>
      </c>
      <c r="B23" s="659" t="s">
        <v>1305</v>
      </c>
      <c r="C23" s="601" t="s">
        <v>1314</v>
      </c>
      <c r="D23" s="598" t="s">
        <v>109</v>
      </c>
      <c r="E23" s="663">
        <v>109.80000000000001</v>
      </c>
      <c r="F23" s="663"/>
      <c r="G23" s="630"/>
      <c r="H23" s="663"/>
      <c r="I23" s="663"/>
      <c r="J23" s="663"/>
      <c r="K23" s="630">
        <f>ROUND(J23+I23+H23,2)</f>
        <v>0</v>
      </c>
      <c r="L23" s="630">
        <f>ROUND(F23*E23,2)</f>
        <v>0</v>
      </c>
      <c r="M23" s="630">
        <f>ROUND(H23*E23,2)</f>
        <v>0</v>
      </c>
      <c r="N23" s="630">
        <f>ROUND(I23*E23,2)</f>
        <v>0</v>
      </c>
      <c r="O23" s="630">
        <f>ROUND(J23*E23,2)</f>
        <v>0</v>
      </c>
      <c r="P23" s="630">
        <f>ROUND(O23+N23+M23,2)</f>
        <v>0</v>
      </c>
      <c r="Q23" s="10"/>
    </row>
    <row r="24" spans="1:17" ht="43.2">
      <c r="A24" s="595" t="s">
        <v>1315</v>
      </c>
      <c r="B24" s="659" t="s">
        <v>1305</v>
      </c>
      <c r="C24" s="601" t="s">
        <v>1316</v>
      </c>
      <c r="D24" s="598" t="s">
        <v>109</v>
      </c>
      <c r="E24" s="663">
        <v>23.4</v>
      </c>
      <c r="F24" s="663"/>
      <c r="G24" s="630"/>
      <c r="H24" s="663"/>
      <c r="I24" s="663"/>
      <c r="J24" s="663"/>
      <c r="K24" s="630">
        <f>ROUND(J24+I24+H24,2)</f>
        <v>0</v>
      </c>
      <c r="L24" s="630">
        <f>ROUND(F24*E24,2)</f>
        <v>0</v>
      </c>
      <c r="M24" s="630">
        <f>ROUND(H24*E24,2)</f>
        <v>0</v>
      </c>
      <c r="N24" s="630">
        <f>ROUND(I24*E24,2)</f>
        <v>0</v>
      </c>
      <c r="O24" s="630">
        <f>ROUND(J24*E24,2)</f>
        <v>0</v>
      </c>
      <c r="P24" s="630">
        <f>ROUND(O24+N24+M24,2)</f>
        <v>0</v>
      </c>
      <c r="Q24" s="10"/>
    </row>
    <row r="25" spans="1:17" ht="43.2">
      <c r="A25" s="595" t="s">
        <v>1317</v>
      </c>
      <c r="B25" s="659" t="s">
        <v>1305</v>
      </c>
      <c r="C25" s="601" t="s">
        <v>1318</v>
      </c>
      <c r="D25" s="598" t="s">
        <v>109</v>
      </c>
      <c r="E25" s="663">
        <v>1.5</v>
      </c>
      <c r="F25" s="663"/>
      <c r="G25" s="630"/>
      <c r="H25" s="663"/>
      <c r="I25" s="663"/>
      <c r="J25" s="663"/>
      <c r="K25" s="630">
        <f t="shared" ref="K25:K38" si="6">ROUND(J25+I25+H25,2)</f>
        <v>0</v>
      </c>
      <c r="L25" s="630">
        <f t="shared" ref="L25:L42" si="7">ROUND(F25*E25,2)</f>
        <v>0</v>
      </c>
      <c r="M25" s="630">
        <f t="shared" ref="M25:M42" si="8">ROUND(H25*E25,2)</f>
        <v>0</v>
      </c>
      <c r="N25" s="630">
        <f t="shared" ref="N25:N42" si="9">ROUND(I25*E25,2)</f>
        <v>0</v>
      </c>
      <c r="O25" s="630">
        <f t="shared" ref="O25:O42" si="10">ROUND(J25*E25,2)</f>
        <v>0</v>
      </c>
      <c r="P25" s="630">
        <f t="shared" ref="P25:P42" si="11">ROUND(O25+N25+M25,2)</f>
        <v>0</v>
      </c>
      <c r="Q25" s="10"/>
    </row>
    <row r="26" spans="1:17" ht="43.2">
      <c r="A26" s="595" t="s">
        <v>1319</v>
      </c>
      <c r="B26" s="659" t="s">
        <v>1305</v>
      </c>
      <c r="C26" s="601" t="s">
        <v>1320</v>
      </c>
      <c r="D26" s="598" t="s">
        <v>105</v>
      </c>
      <c r="E26" s="663">
        <v>2</v>
      </c>
      <c r="F26" s="358"/>
      <c r="G26" s="359"/>
      <c r="H26" s="358"/>
      <c r="I26" s="358"/>
      <c r="J26" s="358"/>
      <c r="K26" s="359">
        <f t="shared" si="6"/>
        <v>0</v>
      </c>
      <c r="L26" s="359">
        <f t="shared" si="7"/>
        <v>0</v>
      </c>
      <c r="M26" s="359">
        <f t="shared" si="8"/>
        <v>0</v>
      </c>
      <c r="N26" s="359">
        <f t="shared" si="9"/>
        <v>0</v>
      </c>
      <c r="O26" s="359">
        <f t="shared" si="10"/>
        <v>0</v>
      </c>
      <c r="P26" s="359">
        <f t="shared" si="11"/>
        <v>0</v>
      </c>
      <c r="Q26" s="10"/>
    </row>
    <row r="27" spans="1:17" ht="43.2">
      <c r="A27" s="595" t="s">
        <v>1321</v>
      </c>
      <c r="B27" s="659" t="s">
        <v>1305</v>
      </c>
      <c r="C27" s="601" t="s">
        <v>1322</v>
      </c>
      <c r="D27" s="598" t="s">
        <v>105</v>
      </c>
      <c r="E27" s="663">
        <v>1</v>
      </c>
      <c r="F27" s="358"/>
      <c r="G27" s="359"/>
      <c r="H27" s="358"/>
      <c r="I27" s="358"/>
      <c r="J27" s="358"/>
      <c r="K27" s="359">
        <f t="shared" si="6"/>
        <v>0</v>
      </c>
      <c r="L27" s="359">
        <f t="shared" si="7"/>
        <v>0</v>
      </c>
      <c r="M27" s="359">
        <f t="shared" si="8"/>
        <v>0</v>
      </c>
      <c r="N27" s="359">
        <f t="shared" si="9"/>
        <v>0</v>
      </c>
      <c r="O27" s="359">
        <f t="shared" si="10"/>
        <v>0</v>
      </c>
      <c r="P27" s="359">
        <f t="shared" si="11"/>
        <v>0</v>
      </c>
      <c r="Q27" s="10"/>
    </row>
    <row r="28" spans="1:17" ht="28.8">
      <c r="A28" s="595" t="s">
        <v>1323</v>
      </c>
      <c r="B28" s="659" t="s">
        <v>1305</v>
      </c>
      <c r="C28" s="601" t="s">
        <v>1324</v>
      </c>
      <c r="D28" s="598" t="s">
        <v>105</v>
      </c>
      <c r="E28" s="663">
        <v>2</v>
      </c>
      <c r="F28" s="358"/>
      <c r="G28" s="359"/>
      <c r="H28" s="358"/>
      <c r="I28" s="358"/>
      <c r="J28" s="358"/>
      <c r="K28" s="359">
        <f t="shared" si="6"/>
        <v>0</v>
      </c>
      <c r="L28" s="359">
        <f t="shared" si="7"/>
        <v>0</v>
      </c>
      <c r="M28" s="359">
        <f t="shared" si="8"/>
        <v>0</v>
      </c>
      <c r="N28" s="359">
        <f t="shared" si="9"/>
        <v>0</v>
      </c>
      <c r="O28" s="359">
        <f t="shared" si="10"/>
        <v>0</v>
      </c>
      <c r="P28" s="359">
        <f t="shared" si="11"/>
        <v>0</v>
      </c>
      <c r="Q28" s="10"/>
    </row>
    <row r="29" spans="1:17" ht="28.8">
      <c r="A29" s="595" t="s">
        <v>1325</v>
      </c>
      <c r="B29" s="659" t="s">
        <v>1305</v>
      </c>
      <c r="C29" s="601" t="s">
        <v>1326</v>
      </c>
      <c r="D29" s="598" t="s">
        <v>105</v>
      </c>
      <c r="E29" s="663">
        <v>6</v>
      </c>
      <c r="F29" s="358"/>
      <c r="G29" s="359"/>
      <c r="H29" s="358"/>
      <c r="I29" s="358"/>
      <c r="J29" s="358"/>
      <c r="K29" s="359">
        <f t="shared" si="6"/>
        <v>0</v>
      </c>
      <c r="L29" s="359">
        <f t="shared" si="7"/>
        <v>0</v>
      </c>
      <c r="M29" s="359">
        <f t="shared" si="8"/>
        <v>0</v>
      </c>
      <c r="N29" s="359">
        <f t="shared" si="9"/>
        <v>0</v>
      </c>
      <c r="O29" s="359">
        <f t="shared" si="10"/>
        <v>0</v>
      </c>
      <c r="P29" s="359">
        <f t="shared" si="11"/>
        <v>0</v>
      </c>
      <c r="Q29" s="10"/>
    </row>
    <row r="30" spans="1:17">
      <c r="A30" s="595" t="s">
        <v>1327</v>
      </c>
      <c r="B30" s="659" t="s">
        <v>1305</v>
      </c>
      <c r="C30" s="601" t="s">
        <v>1328</v>
      </c>
      <c r="D30" s="598" t="s">
        <v>105</v>
      </c>
      <c r="E30" s="663">
        <v>1</v>
      </c>
      <c r="F30" s="358"/>
      <c r="G30" s="359"/>
      <c r="H30" s="358"/>
      <c r="I30" s="358"/>
      <c r="J30" s="358"/>
      <c r="K30" s="359">
        <f t="shared" si="6"/>
        <v>0</v>
      </c>
      <c r="L30" s="359">
        <f t="shared" si="7"/>
        <v>0</v>
      </c>
      <c r="M30" s="359">
        <f t="shared" si="8"/>
        <v>0</v>
      </c>
      <c r="N30" s="359">
        <f t="shared" si="9"/>
        <v>0</v>
      </c>
      <c r="O30" s="359">
        <f t="shared" si="10"/>
        <v>0</v>
      </c>
      <c r="P30" s="359">
        <f t="shared" si="11"/>
        <v>0</v>
      </c>
      <c r="Q30" s="10"/>
    </row>
    <row r="31" spans="1:17" ht="72">
      <c r="A31" s="595" t="s">
        <v>1329</v>
      </c>
      <c r="B31" s="659" t="s">
        <v>1305</v>
      </c>
      <c r="C31" s="601" t="s">
        <v>1330</v>
      </c>
      <c r="D31" s="598" t="s">
        <v>105</v>
      </c>
      <c r="E31" s="663">
        <v>3</v>
      </c>
      <c r="F31" s="663"/>
      <c r="G31" s="630"/>
      <c r="H31" s="663"/>
      <c r="I31" s="663"/>
      <c r="J31" s="663"/>
      <c r="K31" s="359">
        <f t="shared" si="6"/>
        <v>0</v>
      </c>
      <c r="L31" s="630">
        <f t="shared" si="7"/>
        <v>0</v>
      </c>
      <c r="M31" s="359">
        <f t="shared" si="8"/>
        <v>0</v>
      </c>
      <c r="N31" s="359">
        <f t="shared" si="9"/>
        <v>0</v>
      </c>
      <c r="O31" s="359">
        <f t="shared" si="10"/>
        <v>0</v>
      </c>
      <c r="P31" s="359">
        <f t="shared" si="11"/>
        <v>0</v>
      </c>
      <c r="Q31" s="10"/>
    </row>
    <row r="32" spans="1:17" ht="43.2">
      <c r="A32" s="595" t="s">
        <v>1331</v>
      </c>
      <c r="B32" s="659" t="s">
        <v>1305</v>
      </c>
      <c r="C32" s="601" t="s">
        <v>1332</v>
      </c>
      <c r="D32" s="598" t="s">
        <v>105</v>
      </c>
      <c r="E32" s="663">
        <v>7</v>
      </c>
      <c r="F32" s="663"/>
      <c r="G32" s="630"/>
      <c r="H32" s="663"/>
      <c r="I32" s="663"/>
      <c r="J32" s="663"/>
      <c r="K32" s="630">
        <f t="shared" si="6"/>
        <v>0</v>
      </c>
      <c r="L32" s="630">
        <f t="shared" si="7"/>
        <v>0</v>
      </c>
      <c r="M32" s="630">
        <f t="shared" si="8"/>
        <v>0</v>
      </c>
      <c r="N32" s="630">
        <f t="shared" si="9"/>
        <v>0</v>
      </c>
      <c r="O32" s="630">
        <f t="shared" si="10"/>
        <v>0</v>
      </c>
      <c r="P32" s="630">
        <f t="shared" si="11"/>
        <v>0</v>
      </c>
      <c r="Q32" s="10"/>
    </row>
    <row r="33" spans="1:17" ht="43.2">
      <c r="A33" s="595" t="s">
        <v>1333</v>
      </c>
      <c r="B33" s="659" t="s">
        <v>1305</v>
      </c>
      <c r="C33" s="601" t="s">
        <v>1334</v>
      </c>
      <c r="D33" s="598" t="s">
        <v>105</v>
      </c>
      <c r="E33" s="663">
        <v>1</v>
      </c>
      <c r="F33" s="663"/>
      <c r="G33" s="630"/>
      <c r="H33" s="663"/>
      <c r="I33" s="663"/>
      <c r="J33" s="663"/>
      <c r="K33" s="630">
        <f t="shared" si="6"/>
        <v>0</v>
      </c>
      <c r="L33" s="630">
        <f t="shared" si="7"/>
        <v>0</v>
      </c>
      <c r="M33" s="630">
        <f t="shared" si="8"/>
        <v>0</v>
      </c>
      <c r="N33" s="630">
        <f t="shared" si="9"/>
        <v>0</v>
      </c>
      <c r="O33" s="630">
        <f t="shared" si="10"/>
        <v>0</v>
      </c>
      <c r="P33" s="630">
        <f t="shared" si="11"/>
        <v>0</v>
      </c>
      <c r="Q33" s="10"/>
    </row>
    <row r="34" spans="1:17" ht="28.8">
      <c r="A34" s="595" t="s">
        <v>1335</v>
      </c>
      <c r="B34" s="659" t="s">
        <v>1305</v>
      </c>
      <c r="C34" s="601" t="s">
        <v>1336</v>
      </c>
      <c r="D34" s="598" t="s">
        <v>105</v>
      </c>
      <c r="E34" s="663">
        <v>1</v>
      </c>
      <c r="F34" s="358"/>
      <c r="G34" s="359"/>
      <c r="H34" s="358"/>
      <c r="I34" s="358"/>
      <c r="J34" s="358"/>
      <c r="K34" s="359">
        <f t="shared" si="6"/>
        <v>0</v>
      </c>
      <c r="L34" s="359">
        <f t="shared" si="7"/>
        <v>0</v>
      </c>
      <c r="M34" s="359">
        <f t="shared" si="8"/>
        <v>0</v>
      </c>
      <c r="N34" s="359">
        <f t="shared" si="9"/>
        <v>0</v>
      </c>
      <c r="O34" s="359">
        <f t="shared" si="10"/>
        <v>0</v>
      </c>
      <c r="P34" s="359">
        <f t="shared" si="11"/>
        <v>0</v>
      </c>
      <c r="Q34" s="10"/>
    </row>
    <row r="35" spans="1:17" ht="28.8">
      <c r="A35" s="595" t="s">
        <v>1337</v>
      </c>
      <c r="B35" s="659" t="s">
        <v>1305</v>
      </c>
      <c r="C35" s="601" t="s">
        <v>1338</v>
      </c>
      <c r="D35" s="598" t="s">
        <v>105</v>
      </c>
      <c r="E35" s="663">
        <v>4</v>
      </c>
      <c r="F35" s="358"/>
      <c r="G35" s="359"/>
      <c r="H35" s="358"/>
      <c r="I35" s="358"/>
      <c r="J35" s="358"/>
      <c r="K35" s="359">
        <f t="shared" si="6"/>
        <v>0</v>
      </c>
      <c r="L35" s="359">
        <f t="shared" si="7"/>
        <v>0</v>
      </c>
      <c r="M35" s="359">
        <f t="shared" si="8"/>
        <v>0</v>
      </c>
      <c r="N35" s="359">
        <f t="shared" si="9"/>
        <v>0</v>
      </c>
      <c r="O35" s="359">
        <f t="shared" si="10"/>
        <v>0</v>
      </c>
      <c r="P35" s="359">
        <f t="shared" si="11"/>
        <v>0</v>
      </c>
      <c r="Q35" s="10"/>
    </row>
    <row r="36" spans="1:17" ht="43.2">
      <c r="A36" s="595" t="s">
        <v>1339</v>
      </c>
      <c r="B36" s="659" t="s">
        <v>1305</v>
      </c>
      <c r="C36" s="601" t="s">
        <v>1340</v>
      </c>
      <c r="D36" s="598" t="s">
        <v>105</v>
      </c>
      <c r="E36" s="663">
        <v>1</v>
      </c>
      <c r="F36" s="663"/>
      <c r="G36" s="630"/>
      <c r="H36" s="663"/>
      <c r="I36" s="358"/>
      <c r="J36" s="663"/>
      <c r="K36" s="359">
        <f t="shared" si="6"/>
        <v>0</v>
      </c>
      <c r="L36" s="630">
        <f t="shared" si="7"/>
        <v>0</v>
      </c>
      <c r="M36" s="359">
        <f t="shared" si="8"/>
        <v>0</v>
      </c>
      <c r="N36" s="359">
        <f t="shared" si="9"/>
        <v>0</v>
      </c>
      <c r="O36" s="359">
        <f t="shared" si="10"/>
        <v>0</v>
      </c>
      <c r="P36" s="359">
        <f t="shared" si="11"/>
        <v>0</v>
      </c>
      <c r="Q36" s="10"/>
    </row>
    <row r="37" spans="1:17" ht="28.8">
      <c r="A37" s="595" t="s">
        <v>1341</v>
      </c>
      <c r="B37" s="659" t="s">
        <v>1305</v>
      </c>
      <c r="C37" s="357" t="s">
        <v>1342</v>
      </c>
      <c r="D37" s="360" t="s">
        <v>105</v>
      </c>
      <c r="E37" s="358">
        <v>1</v>
      </c>
      <c r="F37" s="358"/>
      <c r="G37" s="359"/>
      <c r="H37" s="358"/>
      <c r="I37" s="358"/>
      <c r="J37" s="358"/>
      <c r="K37" s="359">
        <f t="shared" si="6"/>
        <v>0</v>
      </c>
      <c r="L37" s="359">
        <f t="shared" si="7"/>
        <v>0</v>
      </c>
      <c r="M37" s="359">
        <f t="shared" si="8"/>
        <v>0</v>
      </c>
      <c r="N37" s="359">
        <f t="shared" si="9"/>
        <v>0</v>
      </c>
      <c r="O37" s="359">
        <f t="shared" si="10"/>
        <v>0</v>
      </c>
      <c r="P37" s="359">
        <f t="shared" si="11"/>
        <v>0</v>
      </c>
      <c r="Q37" s="10"/>
    </row>
    <row r="38" spans="1:17" ht="28.8">
      <c r="A38" s="595" t="s">
        <v>1343</v>
      </c>
      <c r="B38" s="659" t="s">
        <v>1305</v>
      </c>
      <c r="C38" s="357" t="s">
        <v>1344</v>
      </c>
      <c r="D38" s="360" t="s">
        <v>105</v>
      </c>
      <c r="E38" s="358">
        <v>9</v>
      </c>
      <c r="F38" s="358"/>
      <c r="G38" s="359"/>
      <c r="H38" s="358"/>
      <c r="I38" s="358"/>
      <c r="J38" s="358"/>
      <c r="K38" s="359">
        <f t="shared" si="6"/>
        <v>0</v>
      </c>
      <c r="L38" s="359">
        <f t="shared" si="7"/>
        <v>0</v>
      </c>
      <c r="M38" s="359">
        <f t="shared" si="8"/>
        <v>0</v>
      </c>
      <c r="N38" s="359">
        <f t="shared" si="9"/>
        <v>0</v>
      </c>
      <c r="O38" s="359">
        <f t="shared" si="10"/>
        <v>0</v>
      </c>
      <c r="P38" s="359">
        <f t="shared" si="11"/>
        <v>0</v>
      </c>
      <c r="Q38" s="10"/>
    </row>
    <row r="39" spans="1:17" ht="28.8">
      <c r="A39" s="595" t="s">
        <v>1345</v>
      </c>
      <c r="B39" s="659" t="s">
        <v>1305</v>
      </c>
      <c r="C39" s="601" t="s">
        <v>1346</v>
      </c>
      <c r="D39" s="598" t="s">
        <v>105</v>
      </c>
      <c r="E39" s="663">
        <v>8</v>
      </c>
      <c r="F39" s="663"/>
      <c r="G39" s="630"/>
      <c r="H39" s="663"/>
      <c r="I39" s="663"/>
      <c r="J39" s="663"/>
      <c r="K39" s="630">
        <f>SUM(H39:J39)</f>
        <v>0</v>
      </c>
      <c r="L39" s="630">
        <f t="shared" si="7"/>
        <v>0</v>
      </c>
      <c r="M39" s="630">
        <f t="shared" si="8"/>
        <v>0</v>
      </c>
      <c r="N39" s="630">
        <f t="shared" si="9"/>
        <v>0</v>
      </c>
      <c r="O39" s="630">
        <f t="shared" si="10"/>
        <v>0</v>
      </c>
      <c r="P39" s="630">
        <f t="shared" si="11"/>
        <v>0</v>
      </c>
      <c r="Q39" s="10"/>
    </row>
    <row r="40" spans="1:17" ht="28.8">
      <c r="A40" s="595" t="s">
        <v>1347</v>
      </c>
      <c r="B40" s="659" t="s">
        <v>1305</v>
      </c>
      <c r="C40" s="601" t="s">
        <v>1348</v>
      </c>
      <c r="D40" s="598" t="s">
        <v>1349</v>
      </c>
      <c r="E40" s="663">
        <v>14</v>
      </c>
      <c r="F40" s="663"/>
      <c r="G40" s="630"/>
      <c r="H40" s="663"/>
      <c r="I40" s="663"/>
      <c r="J40" s="663"/>
      <c r="K40" s="630">
        <f>SUM(H40:J40)</f>
        <v>0</v>
      </c>
      <c r="L40" s="630">
        <f t="shared" si="7"/>
        <v>0</v>
      </c>
      <c r="M40" s="630">
        <f t="shared" si="8"/>
        <v>0</v>
      </c>
      <c r="N40" s="630">
        <f t="shared" si="9"/>
        <v>0</v>
      </c>
      <c r="O40" s="630">
        <f t="shared" si="10"/>
        <v>0</v>
      </c>
      <c r="P40" s="630">
        <f t="shared" si="11"/>
        <v>0</v>
      </c>
      <c r="Q40" s="10"/>
    </row>
    <row r="41" spans="1:17" ht="28.8">
      <c r="A41" s="595" t="s">
        <v>1350</v>
      </c>
      <c r="B41" s="659" t="s">
        <v>1305</v>
      </c>
      <c r="C41" s="601" t="s">
        <v>1351</v>
      </c>
      <c r="D41" s="598" t="s">
        <v>1349</v>
      </c>
      <c r="E41" s="602">
        <v>11</v>
      </c>
      <c r="F41" s="663"/>
      <c r="G41" s="630"/>
      <c r="H41" s="663"/>
      <c r="I41" s="663"/>
      <c r="J41" s="663"/>
      <c r="K41" s="630">
        <f>SUM(H41:J41)</f>
        <v>0</v>
      </c>
      <c r="L41" s="630">
        <f t="shared" si="7"/>
        <v>0</v>
      </c>
      <c r="M41" s="630">
        <f t="shared" si="8"/>
        <v>0</v>
      </c>
      <c r="N41" s="630">
        <f t="shared" si="9"/>
        <v>0</v>
      </c>
      <c r="O41" s="630">
        <f t="shared" si="10"/>
        <v>0</v>
      </c>
      <c r="P41" s="630">
        <f t="shared" si="11"/>
        <v>0</v>
      </c>
      <c r="Q41" s="10"/>
    </row>
    <row r="42" spans="1:17" ht="72">
      <c r="A42" s="595" t="s">
        <v>1352</v>
      </c>
      <c r="B42" s="659" t="s">
        <v>1305</v>
      </c>
      <c r="C42" s="601" t="s">
        <v>1353</v>
      </c>
      <c r="D42" s="598" t="s">
        <v>114</v>
      </c>
      <c r="E42" s="663">
        <v>1</v>
      </c>
      <c r="F42" s="663"/>
      <c r="G42" s="630"/>
      <c r="H42" s="663"/>
      <c r="I42" s="663"/>
      <c r="J42" s="663"/>
      <c r="K42" s="630">
        <f>SUM(H42:J42)</f>
        <v>0</v>
      </c>
      <c r="L42" s="630">
        <f t="shared" si="7"/>
        <v>0</v>
      </c>
      <c r="M42" s="630">
        <f t="shared" si="8"/>
        <v>0</v>
      </c>
      <c r="N42" s="630">
        <f t="shared" si="9"/>
        <v>0</v>
      </c>
      <c r="O42" s="630">
        <f t="shared" si="10"/>
        <v>0</v>
      </c>
      <c r="P42" s="630">
        <f t="shared" si="11"/>
        <v>0</v>
      </c>
      <c r="Q42" s="10"/>
    </row>
    <row r="43" spans="1:17" ht="129.6">
      <c r="A43" s="595" t="s">
        <v>1354</v>
      </c>
      <c r="B43" s="659" t="s">
        <v>1305</v>
      </c>
      <c r="C43" s="597" t="s">
        <v>1355</v>
      </c>
      <c r="D43" s="598" t="s">
        <v>1104</v>
      </c>
      <c r="E43" s="660">
        <v>1</v>
      </c>
      <c r="F43" s="663"/>
      <c r="G43" s="630"/>
      <c r="H43" s="663"/>
      <c r="I43" s="663"/>
      <c r="J43" s="663"/>
      <c r="K43" s="664">
        <f t="shared" ref="K43:K50" si="12">H43+I43+J43</f>
        <v>0</v>
      </c>
      <c r="L43" s="664">
        <f t="shared" ref="L43:L50" si="13">E43*F43</f>
        <v>0</v>
      </c>
      <c r="M43" s="664">
        <f t="shared" ref="M43:M50" si="14">E43*H43</f>
        <v>0</v>
      </c>
      <c r="N43" s="664">
        <f t="shared" ref="N43:N50" si="15">I43*E43</f>
        <v>0</v>
      </c>
      <c r="O43" s="664">
        <f t="shared" ref="O43:O50" si="16">J43*E43</f>
        <v>0</v>
      </c>
      <c r="P43" s="664">
        <f t="shared" ref="P43:P50" si="17">M43+N43+O43</f>
        <v>0</v>
      </c>
      <c r="Q43" s="10"/>
    </row>
    <row r="44" spans="1:17" ht="158.4">
      <c r="A44" s="595" t="s">
        <v>1356</v>
      </c>
      <c r="B44" s="659" t="s">
        <v>1305</v>
      </c>
      <c r="C44" s="597" t="s">
        <v>1357</v>
      </c>
      <c r="D44" s="598" t="s">
        <v>1104</v>
      </c>
      <c r="E44" s="660">
        <v>1</v>
      </c>
      <c r="F44" s="663"/>
      <c r="G44" s="630"/>
      <c r="H44" s="663"/>
      <c r="I44" s="663"/>
      <c r="J44" s="663"/>
      <c r="K44" s="664">
        <f t="shared" si="12"/>
        <v>0</v>
      </c>
      <c r="L44" s="664">
        <f t="shared" si="13"/>
        <v>0</v>
      </c>
      <c r="M44" s="664">
        <f t="shared" si="14"/>
        <v>0</v>
      </c>
      <c r="N44" s="664">
        <f t="shared" si="15"/>
        <v>0</v>
      </c>
      <c r="O44" s="664">
        <f t="shared" si="16"/>
        <v>0</v>
      </c>
      <c r="P44" s="664">
        <f t="shared" si="17"/>
        <v>0</v>
      </c>
      <c r="Q44" s="10"/>
    </row>
    <row r="45" spans="1:17" ht="43.2">
      <c r="A45" s="595" t="s">
        <v>1358</v>
      </c>
      <c r="B45" s="659" t="s">
        <v>1305</v>
      </c>
      <c r="C45" s="597" t="s">
        <v>1359</v>
      </c>
      <c r="D45" s="598" t="s">
        <v>413</v>
      </c>
      <c r="E45" s="630">
        <v>4</v>
      </c>
      <c r="F45" s="630"/>
      <c r="G45" s="630"/>
      <c r="H45" s="665"/>
      <c r="I45" s="358"/>
      <c r="J45" s="663"/>
      <c r="K45" s="665">
        <f t="shared" ref="K45:K46" si="18">ROUND(J45+I45+H45,2)</f>
        <v>0</v>
      </c>
      <c r="L45" s="665">
        <f t="shared" ref="L45:L46" si="19">ROUND(F45*E45,2)</f>
        <v>0</v>
      </c>
      <c r="M45" s="665">
        <f t="shared" ref="M45:M46" si="20">ROUND(H45*E45,2)</f>
        <v>0</v>
      </c>
      <c r="N45" s="665">
        <f t="shared" ref="N45:N46" si="21">ROUND(I45*E45,2)</f>
        <v>0</v>
      </c>
      <c r="O45" s="665">
        <f t="shared" ref="O45:O46" si="22">ROUND(J45*E45,2)</f>
        <v>0</v>
      </c>
      <c r="P45" s="665">
        <f t="shared" ref="P45:P46" si="23">SUM(O45+N45+M45)</f>
        <v>0</v>
      </c>
      <c r="Q45" s="10"/>
    </row>
    <row r="46" spans="1:17" ht="86.4">
      <c r="A46" s="595" t="s">
        <v>1360</v>
      </c>
      <c r="B46" s="659" t="s">
        <v>1305</v>
      </c>
      <c r="C46" s="597" t="s">
        <v>1361</v>
      </c>
      <c r="D46" s="598" t="s">
        <v>114</v>
      </c>
      <c r="E46" s="630">
        <v>5</v>
      </c>
      <c r="F46" s="630"/>
      <c r="G46" s="630"/>
      <c r="H46" s="630"/>
      <c r="I46" s="663"/>
      <c r="J46" s="663"/>
      <c r="K46" s="665">
        <f t="shared" si="18"/>
        <v>0</v>
      </c>
      <c r="L46" s="665">
        <f t="shared" si="19"/>
        <v>0</v>
      </c>
      <c r="M46" s="665">
        <f t="shared" si="20"/>
        <v>0</v>
      </c>
      <c r="N46" s="665">
        <f t="shared" si="21"/>
        <v>0</v>
      </c>
      <c r="O46" s="665">
        <f t="shared" si="22"/>
        <v>0</v>
      </c>
      <c r="P46" s="665">
        <f t="shared" si="23"/>
        <v>0</v>
      </c>
      <c r="Q46" s="10"/>
    </row>
    <row r="47" spans="1:17" ht="72">
      <c r="A47" s="595" t="s">
        <v>1362</v>
      </c>
      <c r="B47" s="659" t="s">
        <v>1305</v>
      </c>
      <c r="C47" s="597" t="s">
        <v>1363</v>
      </c>
      <c r="D47" s="598" t="s">
        <v>413</v>
      </c>
      <c r="E47" s="663">
        <v>1</v>
      </c>
      <c r="F47" s="630"/>
      <c r="G47" s="630"/>
      <c r="H47" s="663"/>
      <c r="I47" s="663"/>
      <c r="J47" s="663"/>
      <c r="K47" s="664">
        <f t="shared" si="12"/>
        <v>0</v>
      </c>
      <c r="L47" s="664">
        <f t="shared" si="13"/>
        <v>0</v>
      </c>
      <c r="M47" s="664">
        <f t="shared" si="14"/>
        <v>0</v>
      </c>
      <c r="N47" s="664">
        <f t="shared" si="15"/>
        <v>0</v>
      </c>
      <c r="O47" s="664">
        <f t="shared" si="16"/>
        <v>0</v>
      </c>
      <c r="P47" s="664">
        <f t="shared" si="17"/>
        <v>0</v>
      </c>
      <c r="Q47" s="10"/>
    </row>
    <row r="48" spans="1:17" ht="100.8">
      <c r="A48" s="595" t="s">
        <v>1364</v>
      </c>
      <c r="B48" s="659" t="s">
        <v>1305</v>
      </c>
      <c r="C48" s="597" t="s">
        <v>1365</v>
      </c>
      <c r="D48" s="598" t="s">
        <v>413</v>
      </c>
      <c r="E48" s="663">
        <v>1</v>
      </c>
      <c r="F48" s="630"/>
      <c r="G48" s="630"/>
      <c r="H48" s="663"/>
      <c r="I48" s="663"/>
      <c r="J48" s="663"/>
      <c r="K48" s="664">
        <f t="shared" si="12"/>
        <v>0</v>
      </c>
      <c r="L48" s="664">
        <f t="shared" si="13"/>
        <v>0</v>
      </c>
      <c r="M48" s="664">
        <f t="shared" si="14"/>
        <v>0</v>
      </c>
      <c r="N48" s="664">
        <f t="shared" si="15"/>
        <v>0</v>
      </c>
      <c r="O48" s="664">
        <f t="shared" si="16"/>
        <v>0</v>
      </c>
      <c r="P48" s="664">
        <f t="shared" si="17"/>
        <v>0</v>
      </c>
      <c r="Q48" s="10"/>
    </row>
    <row r="49" spans="1:17" ht="72">
      <c r="A49" s="595" t="s">
        <v>1366</v>
      </c>
      <c r="B49" s="659" t="s">
        <v>1305</v>
      </c>
      <c r="C49" s="597" t="s">
        <v>1367</v>
      </c>
      <c r="D49" s="598" t="s">
        <v>413</v>
      </c>
      <c r="E49" s="663">
        <v>1</v>
      </c>
      <c r="F49" s="630"/>
      <c r="G49" s="630"/>
      <c r="H49" s="663"/>
      <c r="I49" s="663"/>
      <c r="J49" s="663"/>
      <c r="K49" s="664">
        <f t="shared" si="12"/>
        <v>0</v>
      </c>
      <c r="L49" s="664">
        <f t="shared" si="13"/>
        <v>0</v>
      </c>
      <c r="M49" s="664">
        <f t="shared" si="14"/>
        <v>0</v>
      </c>
      <c r="N49" s="664">
        <f t="shared" si="15"/>
        <v>0</v>
      </c>
      <c r="O49" s="664">
        <f t="shared" si="16"/>
        <v>0</v>
      </c>
      <c r="P49" s="664">
        <f t="shared" si="17"/>
        <v>0</v>
      </c>
      <c r="Q49" s="10"/>
    </row>
    <row r="50" spans="1:17" ht="86.4">
      <c r="A50" s="595" t="s">
        <v>1368</v>
      </c>
      <c r="B50" s="659" t="s">
        <v>1305</v>
      </c>
      <c r="C50" s="597" t="s">
        <v>1369</v>
      </c>
      <c r="D50" s="598" t="s">
        <v>114</v>
      </c>
      <c r="E50" s="663">
        <v>1</v>
      </c>
      <c r="F50" s="630"/>
      <c r="G50" s="630"/>
      <c r="H50" s="663"/>
      <c r="I50" s="663"/>
      <c r="J50" s="663"/>
      <c r="K50" s="664">
        <f t="shared" si="12"/>
        <v>0</v>
      </c>
      <c r="L50" s="664">
        <f t="shared" si="13"/>
        <v>0</v>
      </c>
      <c r="M50" s="664">
        <f t="shared" si="14"/>
        <v>0</v>
      </c>
      <c r="N50" s="664">
        <f t="shared" si="15"/>
        <v>0</v>
      </c>
      <c r="O50" s="664">
        <f t="shared" si="16"/>
        <v>0</v>
      </c>
      <c r="P50" s="664">
        <f t="shared" si="17"/>
        <v>0</v>
      </c>
      <c r="Q50" s="10"/>
    </row>
    <row r="51" spans="1:17" ht="72">
      <c r="A51" s="595" t="s">
        <v>1370</v>
      </c>
      <c r="B51" s="659" t="s">
        <v>1305</v>
      </c>
      <c r="C51" s="597" t="s">
        <v>1371</v>
      </c>
      <c r="D51" s="598" t="s">
        <v>413</v>
      </c>
      <c r="E51" s="663">
        <v>2</v>
      </c>
      <c r="F51" s="663"/>
      <c r="G51" s="630"/>
      <c r="H51" s="663"/>
      <c r="I51" s="663"/>
      <c r="J51" s="663"/>
      <c r="K51" s="630">
        <f>ROUND(J51+I51+H51,2)</f>
        <v>0</v>
      </c>
      <c r="L51" s="630">
        <f>ROUND(F51*E51,2)</f>
        <v>0</v>
      </c>
      <c r="M51" s="630">
        <f>ROUND(H51*E51,2)</f>
        <v>0</v>
      </c>
      <c r="N51" s="630">
        <f>ROUND(I51*E51,2)</f>
        <v>0</v>
      </c>
      <c r="O51" s="630">
        <f>ROUND(J51*E51,2)</f>
        <v>0</v>
      </c>
      <c r="P51" s="630">
        <f>ROUND(O51+N51+M51,2)</f>
        <v>0</v>
      </c>
      <c r="Q51" s="10"/>
    </row>
    <row r="52" spans="1:17" ht="86.4">
      <c r="A52" s="595" t="s">
        <v>1372</v>
      </c>
      <c r="B52" s="659" t="s">
        <v>1305</v>
      </c>
      <c r="C52" s="597" t="s">
        <v>1373</v>
      </c>
      <c r="D52" s="598" t="s">
        <v>413</v>
      </c>
      <c r="E52" s="663">
        <v>5</v>
      </c>
      <c r="F52" s="663"/>
      <c r="G52" s="630"/>
      <c r="H52" s="663"/>
      <c r="I52" s="663"/>
      <c r="J52" s="663"/>
      <c r="K52" s="630">
        <f>ROUND(J52+I52+H52,2)</f>
        <v>0</v>
      </c>
      <c r="L52" s="630">
        <f>ROUND(F52*E52,2)</f>
        <v>0</v>
      </c>
      <c r="M52" s="630">
        <f>ROUND(H52*E52,2)</f>
        <v>0</v>
      </c>
      <c r="N52" s="630">
        <f>ROUND(I52*E52,2)</f>
        <v>0</v>
      </c>
      <c r="O52" s="630">
        <f>ROUND(J52*E52,2)</f>
        <v>0</v>
      </c>
      <c r="P52" s="630">
        <f>ROUND(O52+N52+M52,2)</f>
        <v>0</v>
      </c>
      <c r="Q52" s="10"/>
    </row>
    <row r="53" spans="1:17" ht="28.8">
      <c r="A53" s="595" t="s">
        <v>1374</v>
      </c>
      <c r="B53" s="659" t="s">
        <v>1305</v>
      </c>
      <c r="C53" s="601" t="s">
        <v>1375</v>
      </c>
      <c r="D53" s="598" t="s">
        <v>109</v>
      </c>
      <c r="E53" s="663">
        <v>5</v>
      </c>
      <c r="F53" s="663"/>
      <c r="G53" s="630"/>
      <c r="H53" s="663"/>
      <c r="I53" s="663"/>
      <c r="J53" s="663"/>
      <c r="K53" s="630">
        <f>ROUND(J53+I53+H53,2)</f>
        <v>0</v>
      </c>
      <c r="L53" s="630">
        <f>ROUND(F53*E53,2)</f>
        <v>0</v>
      </c>
      <c r="M53" s="630">
        <f>ROUND(H53*E53,2)</f>
        <v>0</v>
      </c>
      <c r="N53" s="630">
        <f>ROUND(I53*E53,2)</f>
        <v>0</v>
      </c>
      <c r="O53" s="630">
        <f>ROUND(J53*E53,2)</f>
        <v>0</v>
      </c>
      <c r="P53" s="630">
        <f>ROUND(O53+N53+M53,2)</f>
        <v>0</v>
      </c>
      <c r="Q53" s="10"/>
    </row>
    <row r="54" spans="1:17">
      <c r="A54" s="595" t="s">
        <v>1376</v>
      </c>
      <c r="B54" s="659" t="s">
        <v>1305</v>
      </c>
      <c r="C54" s="601" t="s">
        <v>1377</v>
      </c>
      <c r="D54" s="598" t="s">
        <v>1349</v>
      </c>
      <c r="E54" s="663">
        <v>4</v>
      </c>
      <c r="F54" s="663"/>
      <c r="G54" s="663"/>
      <c r="H54" s="663"/>
      <c r="I54" s="663"/>
      <c r="J54" s="663"/>
      <c r="K54" s="664">
        <f t="shared" ref="K54:K55" si="24">H54+I54+J54</f>
        <v>0</v>
      </c>
      <c r="L54" s="664">
        <f t="shared" ref="L54:L55" si="25">E54*F54</f>
        <v>0</v>
      </c>
      <c r="M54" s="664">
        <f t="shared" ref="M54:M55" si="26">E54*H54</f>
        <v>0</v>
      </c>
      <c r="N54" s="664">
        <f t="shared" ref="N54:N55" si="27">I54*E54</f>
        <v>0</v>
      </c>
      <c r="O54" s="664">
        <f t="shared" ref="O54:O55" si="28">J54*E54</f>
        <v>0</v>
      </c>
      <c r="P54" s="664">
        <f t="shared" ref="P54:P55" si="29">M54+N54+O54</f>
        <v>0</v>
      </c>
      <c r="Q54" s="10"/>
    </row>
    <row r="55" spans="1:17">
      <c r="A55" s="595" t="s">
        <v>1378</v>
      </c>
      <c r="B55" s="659" t="s">
        <v>1305</v>
      </c>
      <c r="C55" s="601" t="s">
        <v>1379</v>
      </c>
      <c r="D55" s="598" t="s">
        <v>1349</v>
      </c>
      <c r="E55" s="663">
        <v>2</v>
      </c>
      <c r="F55" s="663"/>
      <c r="G55" s="663"/>
      <c r="H55" s="663"/>
      <c r="I55" s="663"/>
      <c r="J55" s="663"/>
      <c r="K55" s="664">
        <f t="shared" si="24"/>
        <v>0</v>
      </c>
      <c r="L55" s="664">
        <f t="shared" si="25"/>
        <v>0</v>
      </c>
      <c r="M55" s="664">
        <f t="shared" si="26"/>
        <v>0</v>
      </c>
      <c r="N55" s="664">
        <f t="shared" si="27"/>
        <v>0</v>
      </c>
      <c r="O55" s="664">
        <f t="shared" si="28"/>
        <v>0</v>
      </c>
      <c r="P55" s="664">
        <f t="shared" si="29"/>
        <v>0</v>
      </c>
      <c r="Q55" s="10"/>
    </row>
    <row r="56" spans="1:17" ht="28.8">
      <c r="A56" s="595" t="s">
        <v>1380</v>
      </c>
      <c r="B56" s="659" t="s">
        <v>1305</v>
      </c>
      <c r="C56" s="597" t="s">
        <v>1381</v>
      </c>
      <c r="D56" s="598" t="s">
        <v>109</v>
      </c>
      <c r="E56" s="660">
        <v>18</v>
      </c>
      <c r="F56" s="663"/>
      <c r="G56" s="666"/>
      <c r="H56" s="666"/>
      <c r="I56" s="663"/>
      <c r="J56" s="663"/>
      <c r="K56" s="371">
        <f t="shared" ref="K56" si="30">ROUND(J56+I56+H56,2)</f>
        <v>0</v>
      </c>
      <c r="L56" s="371">
        <f t="shared" ref="L56" si="31">ROUND(F56*E56,2)</f>
        <v>0</v>
      </c>
      <c r="M56" s="372">
        <f t="shared" ref="M56:M59" si="32">ROUND(H56*E56,2)</f>
        <v>0</v>
      </c>
      <c r="N56" s="371">
        <f t="shared" ref="N56:N59" si="33">ROUND(I56*E56,2)</f>
        <v>0</v>
      </c>
      <c r="O56" s="371">
        <f t="shared" ref="O56:O59" si="34">ROUND(J56*E56,2)</f>
        <v>0</v>
      </c>
      <c r="P56" s="371">
        <f t="shared" ref="P56" si="35">ROUND(O56+N56+M56,2)</f>
        <v>0</v>
      </c>
      <c r="Q56" s="10"/>
    </row>
    <row r="57" spans="1:17" ht="43.2">
      <c r="A57" s="595" t="s">
        <v>1382</v>
      </c>
      <c r="B57" s="659" t="s">
        <v>1305</v>
      </c>
      <c r="C57" s="601" t="s">
        <v>1383</v>
      </c>
      <c r="D57" s="598" t="s">
        <v>1349</v>
      </c>
      <c r="E57" s="663">
        <v>2</v>
      </c>
      <c r="F57" s="663"/>
      <c r="G57" s="630"/>
      <c r="H57" s="663"/>
      <c r="I57" s="663"/>
      <c r="J57" s="663"/>
      <c r="K57" s="630">
        <f t="shared" ref="K57" si="36">SUM(H57:J57)</f>
        <v>0</v>
      </c>
      <c r="L57" s="630">
        <f t="shared" ref="L57" si="37">ROUND(E57*F57,2)</f>
        <v>0</v>
      </c>
      <c r="M57" s="630">
        <f t="shared" si="32"/>
        <v>0</v>
      </c>
      <c r="N57" s="630">
        <f t="shared" si="33"/>
        <v>0</v>
      </c>
      <c r="O57" s="630">
        <f t="shared" si="34"/>
        <v>0</v>
      </c>
      <c r="P57" s="630">
        <f t="shared" ref="P57" si="38">SUM(M57:O57)</f>
        <v>0</v>
      </c>
      <c r="Q57" s="10"/>
    </row>
    <row r="58" spans="1:17" ht="43.2">
      <c r="A58" s="595" t="s">
        <v>1384</v>
      </c>
      <c r="B58" s="659" t="s">
        <v>1305</v>
      </c>
      <c r="C58" s="601" t="s">
        <v>1385</v>
      </c>
      <c r="D58" s="598" t="s">
        <v>413</v>
      </c>
      <c r="E58" s="660">
        <v>1</v>
      </c>
      <c r="F58" s="663"/>
      <c r="G58" s="630"/>
      <c r="H58" s="371"/>
      <c r="I58" s="663"/>
      <c r="J58" s="663"/>
      <c r="K58" s="168">
        <f t="shared" ref="K58:K59" si="39">ROUND(J58+I58+H58,2)</f>
        <v>0</v>
      </c>
      <c r="L58" s="168">
        <f t="shared" ref="L58:L59" si="40">ROUND(F58*E58,2)</f>
        <v>0</v>
      </c>
      <c r="M58" s="168">
        <f t="shared" si="32"/>
        <v>0</v>
      </c>
      <c r="N58" s="168">
        <f t="shared" si="33"/>
        <v>0</v>
      </c>
      <c r="O58" s="168">
        <f t="shared" si="34"/>
        <v>0</v>
      </c>
      <c r="P58" s="168">
        <f>SUM(O58+N58+M58)</f>
        <v>0</v>
      </c>
      <c r="Q58" s="10"/>
    </row>
    <row r="59" spans="1:17" ht="28.8">
      <c r="A59" s="595" t="s">
        <v>1386</v>
      </c>
      <c r="B59" s="361" t="s">
        <v>1305</v>
      </c>
      <c r="C59" s="357" t="s">
        <v>1387</v>
      </c>
      <c r="D59" s="360" t="s">
        <v>413</v>
      </c>
      <c r="E59" s="362">
        <v>1</v>
      </c>
      <c r="F59" s="358"/>
      <c r="G59" s="630"/>
      <c r="H59" s="665"/>
      <c r="I59" s="358"/>
      <c r="J59" s="358"/>
      <c r="K59" s="119">
        <f t="shared" si="39"/>
        <v>0</v>
      </c>
      <c r="L59" s="119">
        <f t="shared" si="40"/>
        <v>0</v>
      </c>
      <c r="M59" s="119">
        <f t="shared" si="32"/>
        <v>0</v>
      </c>
      <c r="N59" s="119">
        <f t="shared" si="33"/>
        <v>0</v>
      </c>
      <c r="O59" s="119">
        <f t="shared" si="34"/>
        <v>0</v>
      </c>
      <c r="P59" s="119">
        <f>SUM(O59+N59+M59)</f>
        <v>0</v>
      </c>
      <c r="Q59" s="10"/>
    </row>
    <row r="60" spans="1:17" ht="57.6">
      <c r="A60" s="654" t="s">
        <v>1388</v>
      </c>
      <c r="B60" s="655"/>
      <c r="C60" s="628" t="s">
        <v>1389</v>
      </c>
      <c r="D60" s="656"/>
      <c r="E60" s="656"/>
      <c r="F60" s="657"/>
      <c r="G60" s="657"/>
      <c r="H60" s="657"/>
      <c r="I60" s="657"/>
      <c r="J60" s="657"/>
      <c r="K60" s="658"/>
      <c r="L60" s="658"/>
      <c r="M60" s="658"/>
      <c r="N60" s="658"/>
      <c r="O60" s="658"/>
      <c r="P60" s="658"/>
      <c r="Q60" s="10"/>
    </row>
    <row r="61" spans="1:17" ht="57.6">
      <c r="A61" s="595" t="s">
        <v>1390</v>
      </c>
      <c r="B61" s="659" t="s">
        <v>1305</v>
      </c>
      <c r="C61" s="601" t="s">
        <v>1391</v>
      </c>
      <c r="D61" s="598" t="s">
        <v>109</v>
      </c>
      <c r="E61" s="663">
        <v>43.499999999999993</v>
      </c>
      <c r="F61" s="663"/>
      <c r="G61" s="630"/>
      <c r="H61" s="663"/>
      <c r="I61" s="663"/>
      <c r="J61" s="663"/>
      <c r="K61" s="630">
        <f t="shared" ref="K61" si="41">ROUND(J61+I61+H61,2)</f>
        <v>0</v>
      </c>
      <c r="L61" s="630">
        <f t="shared" ref="L61:L71" si="42">ROUND(F61*E61,2)</f>
        <v>0</v>
      </c>
      <c r="M61" s="630">
        <f t="shared" ref="M61:M71" si="43">ROUND(H61*E61,2)</f>
        <v>0</v>
      </c>
      <c r="N61" s="630">
        <f t="shared" ref="N61:N71" si="44">ROUND(I61*E61,2)</f>
        <v>0</v>
      </c>
      <c r="O61" s="630">
        <f t="shared" ref="O61:O71" si="45">ROUND(J61*E61,2)</f>
        <v>0</v>
      </c>
      <c r="P61" s="630">
        <f t="shared" ref="P61:P71" si="46">ROUND(O61+N61+M61,2)</f>
        <v>0</v>
      </c>
      <c r="Q61" s="10"/>
    </row>
    <row r="62" spans="1:17" ht="28.8">
      <c r="A62" s="595" t="s">
        <v>1392</v>
      </c>
      <c r="B62" s="659" t="s">
        <v>1305</v>
      </c>
      <c r="C62" s="601" t="s">
        <v>1393</v>
      </c>
      <c r="D62" s="598" t="s">
        <v>109</v>
      </c>
      <c r="E62" s="663">
        <v>25</v>
      </c>
      <c r="F62" s="663"/>
      <c r="G62" s="630"/>
      <c r="H62" s="663"/>
      <c r="I62" s="663"/>
      <c r="J62" s="663"/>
      <c r="K62" s="630">
        <f>ROUND(J62+I62+H62,2)</f>
        <v>0</v>
      </c>
      <c r="L62" s="630">
        <f t="shared" si="42"/>
        <v>0</v>
      </c>
      <c r="M62" s="630">
        <f t="shared" si="43"/>
        <v>0</v>
      </c>
      <c r="N62" s="630">
        <f t="shared" si="44"/>
        <v>0</v>
      </c>
      <c r="O62" s="630">
        <f t="shared" si="45"/>
        <v>0</v>
      </c>
      <c r="P62" s="630">
        <f t="shared" si="46"/>
        <v>0</v>
      </c>
      <c r="Q62" s="10"/>
    </row>
    <row r="63" spans="1:17" ht="43.2">
      <c r="A63" s="595" t="s">
        <v>1394</v>
      </c>
      <c r="B63" s="659" t="s">
        <v>1305</v>
      </c>
      <c r="C63" s="601" t="s">
        <v>1395</v>
      </c>
      <c r="D63" s="598" t="s">
        <v>109</v>
      </c>
      <c r="E63" s="663">
        <v>158.4</v>
      </c>
      <c r="F63" s="663"/>
      <c r="G63" s="630"/>
      <c r="H63" s="663"/>
      <c r="I63" s="663"/>
      <c r="J63" s="663"/>
      <c r="K63" s="630">
        <f>ROUND(J63+I63+H63,2)</f>
        <v>0</v>
      </c>
      <c r="L63" s="630">
        <f t="shared" si="42"/>
        <v>0</v>
      </c>
      <c r="M63" s="630">
        <f t="shared" si="43"/>
        <v>0</v>
      </c>
      <c r="N63" s="630">
        <f t="shared" si="44"/>
        <v>0</v>
      </c>
      <c r="O63" s="630">
        <f t="shared" si="45"/>
        <v>0</v>
      </c>
      <c r="P63" s="630">
        <f t="shared" si="46"/>
        <v>0</v>
      </c>
      <c r="Q63" s="10"/>
    </row>
    <row r="64" spans="1:17" ht="28.8">
      <c r="A64" s="595" t="s">
        <v>1396</v>
      </c>
      <c r="B64" s="659" t="s">
        <v>1305</v>
      </c>
      <c r="C64" s="357" t="s">
        <v>1397</v>
      </c>
      <c r="D64" s="360" t="s">
        <v>105</v>
      </c>
      <c r="E64" s="358">
        <v>8</v>
      </c>
      <c r="F64" s="358"/>
      <c r="G64" s="359"/>
      <c r="H64" s="358"/>
      <c r="I64" s="358"/>
      <c r="J64" s="358"/>
      <c r="K64" s="359">
        <f>ROUND(J64+I64+H64,2)</f>
        <v>0</v>
      </c>
      <c r="L64" s="359">
        <f t="shared" si="42"/>
        <v>0</v>
      </c>
      <c r="M64" s="359">
        <f t="shared" si="43"/>
        <v>0</v>
      </c>
      <c r="N64" s="359">
        <f t="shared" si="44"/>
        <v>0</v>
      </c>
      <c r="O64" s="359">
        <f t="shared" si="45"/>
        <v>0</v>
      </c>
      <c r="P64" s="359">
        <f t="shared" si="46"/>
        <v>0</v>
      </c>
      <c r="Q64" s="10"/>
    </row>
    <row r="65" spans="1:17" ht="72">
      <c r="A65" s="595" t="s">
        <v>1398</v>
      </c>
      <c r="B65" s="659" t="s">
        <v>1305</v>
      </c>
      <c r="C65" s="357" t="s">
        <v>1399</v>
      </c>
      <c r="D65" s="360" t="s">
        <v>105</v>
      </c>
      <c r="E65" s="358">
        <v>4</v>
      </c>
      <c r="F65" s="358"/>
      <c r="G65" s="359"/>
      <c r="H65" s="358"/>
      <c r="I65" s="358"/>
      <c r="J65" s="358"/>
      <c r="K65" s="359">
        <f>ROUND(J65+I65+H65,2)</f>
        <v>0</v>
      </c>
      <c r="L65" s="359">
        <f t="shared" si="42"/>
        <v>0</v>
      </c>
      <c r="M65" s="359">
        <f t="shared" si="43"/>
        <v>0</v>
      </c>
      <c r="N65" s="359">
        <f t="shared" si="44"/>
        <v>0</v>
      </c>
      <c r="O65" s="359">
        <f t="shared" si="45"/>
        <v>0</v>
      </c>
      <c r="P65" s="359">
        <f t="shared" si="46"/>
        <v>0</v>
      </c>
      <c r="Q65" s="10"/>
    </row>
    <row r="66" spans="1:17" ht="43.2">
      <c r="A66" s="595" t="s">
        <v>1400</v>
      </c>
      <c r="B66" s="659" t="s">
        <v>1305</v>
      </c>
      <c r="C66" s="601" t="s">
        <v>1401</v>
      </c>
      <c r="D66" s="598" t="s">
        <v>105</v>
      </c>
      <c r="E66" s="663">
        <v>8</v>
      </c>
      <c r="F66" s="663"/>
      <c r="G66" s="630"/>
      <c r="H66" s="663"/>
      <c r="I66" s="663"/>
      <c r="J66" s="663"/>
      <c r="K66" s="630">
        <f>ROUND(J66+I66+H66,2)</f>
        <v>0</v>
      </c>
      <c r="L66" s="630">
        <f t="shared" si="42"/>
        <v>0</v>
      </c>
      <c r="M66" s="630">
        <f t="shared" si="43"/>
        <v>0</v>
      </c>
      <c r="N66" s="630">
        <f t="shared" si="44"/>
        <v>0</v>
      </c>
      <c r="O66" s="630">
        <f t="shared" si="45"/>
        <v>0</v>
      </c>
      <c r="P66" s="630">
        <f t="shared" si="46"/>
        <v>0</v>
      </c>
      <c r="Q66" s="10"/>
    </row>
    <row r="67" spans="1:17" ht="28.8">
      <c r="A67" s="595" t="s">
        <v>1402</v>
      </c>
      <c r="B67" s="659" t="s">
        <v>1305</v>
      </c>
      <c r="C67" s="601" t="s">
        <v>1346</v>
      </c>
      <c r="D67" s="598" t="s">
        <v>105</v>
      </c>
      <c r="E67" s="663">
        <v>4</v>
      </c>
      <c r="F67" s="663"/>
      <c r="G67" s="630"/>
      <c r="H67" s="663"/>
      <c r="I67" s="663"/>
      <c r="J67" s="663"/>
      <c r="K67" s="630">
        <f>SUM(H67:J67)</f>
        <v>0</v>
      </c>
      <c r="L67" s="630">
        <f t="shared" si="42"/>
        <v>0</v>
      </c>
      <c r="M67" s="630">
        <f t="shared" si="43"/>
        <v>0</v>
      </c>
      <c r="N67" s="630">
        <f t="shared" si="44"/>
        <v>0</v>
      </c>
      <c r="O67" s="630">
        <f t="shared" si="45"/>
        <v>0</v>
      </c>
      <c r="P67" s="630">
        <f t="shared" si="46"/>
        <v>0</v>
      </c>
      <c r="Q67" s="10"/>
    </row>
    <row r="68" spans="1:17" ht="43.2">
      <c r="A68" s="595" t="s">
        <v>1403</v>
      </c>
      <c r="B68" s="659" t="s">
        <v>1305</v>
      </c>
      <c r="C68" s="601" t="s">
        <v>1320</v>
      </c>
      <c r="D68" s="598" t="s">
        <v>105</v>
      </c>
      <c r="E68" s="663">
        <v>9</v>
      </c>
      <c r="F68" s="358"/>
      <c r="G68" s="359"/>
      <c r="H68" s="358"/>
      <c r="I68" s="358"/>
      <c r="J68" s="358"/>
      <c r="K68" s="359">
        <f>ROUND(J68+I68+H68,2)</f>
        <v>0</v>
      </c>
      <c r="L68" s="359">
        <f t="shared" si="42"/>
        <v>0</v>
      </c>
      <c r="M68" s="359">
        <f t="shared" si="43"/>
        <v>0</v>
      </c>
      <c r="N68" s="359">
        <f t="shared" si="44"/>
        <v>0</v>
      </c>
      <c r="O68" s="359">
        <f t="shared" si="45"/>
        <v>0</v>
      </c>
      <c r="P68" s="359">
        <f t="shared" si="46"/>
        <v>0</v>
      </c>
      <c r="Q68" s="10"/>
    </row>
    <row r="69" spans="1:17" ht="28.8">
      <c r="A69" s="595" t="s">
        <v>1404</v>
      </c>
      <c r="B69" s="659" t="s">
        <v>1305</v>
      </c>
      <c r="C69" s="601" t="s">
        <v>1324</v>
      </c>
      <c r="D69" s="598" t="s">
        <v>105</v>
      </c>
      <c r="E69" s="663">
        <v>24</v>
      </c>
      <c r="F69" s="358"/>
      <c r="G69" s="359"/>
      <c r="H69" s="358"/>
      <c r="I69" s="358"/>
      <c r="J69" s="358"/>
      <c r="K69" s="359">
        <f>ROUND(J69+I69+H69,2)</f>
        <v>0</v>
      </c>
      <c r="L69" s="359">
        <f t="shared" si="42"/>
        <v>0</v>
      </c>
      <c r="M69" s="359">
        <f t="shared" si="43"/>
        <v>0</v>
      </c>
      <c r="N69" s="359">
        <f t="shared" si="44"/>
        <v>0</v>
      </c>
      <c r="O69" s="359">
        <f t="shared" si="45"/>
        <v>0</v>
      </c>
      <c r="P69" s="359">
        <f t="shared" si="46"/>
        <v>0</v>
      </c>
      <c r="Q69" s="10"/>
    </row>
    <row r="70" spans="1:17" ht="28.8">
      <c r="A70" s="595" t="s">
        <v>1405</v>
      </c>
      <c r="B70" s="659" t="s">
        <v>1305</v>
      </c>
      <c r="C70" s="601" t="s">
        <v>1326</v>
      </c>
      <c r="D70" s="598" t="s">
        <v>105</v>
      </c>
      <c r="E70" s="663">
        <v>24</v>
      </c>
      <c r="F70" s="358"/>
      <c r="G70" s="359"/>
      <c r="H70" s="358"/>
      <c r="I70" s="358"/>
      <c r="J70" s="358"/>
      <c r="K70" s="359">
        <f>ROUND(J70+I70+H70,2)</f>
        <v>0</v>
      </c>
      <c r="L70" s="359">
        <f t="shared" si="42"/>
        <v>0</v>
      </c>
      <c r="M70" s="359">
        <f t="shared" si="43"/>
        <v>0</v>
      </c>
      <c r="N70" s="359">
        <f t="shared" si="44"/>
        <v>0</v>
      </c>
      <c r="O70" s="359">
        <f t="shared" si="45"/>
        <v>0</v>
      </c>
      <c r="P70" s="359">
        <f t="shared" si="46"/>
        <v>0</v>
      </c>
      <c r="Q70" s="10"/>
    </row>
    <row r="71" spans="1:17" ht="28.8">
      <c r="A71" s="595" t="s">
        <v>1406</v>
      </c>
      <c r="B71" s="659" t="s">
        <v>1305</v>
      </c>
      <c r="C71" s="601" t="s">
        <v>1375</v>
      </c>
      <c r="D71" s="598" t="s">
        <v>109</v>
      </c>
      <c r="E71" s="663">
        <v>22</v>
      </c>
      <c r="F71" s="663"/>
      <c r="G71" s="630"/>
      <c r="H71" s="663"/>
      <c r="I71" s="663"/>
      <c r="J71" s="663"/>
      <c r="K71" s="630">
        <f>ROUND(J71+I71+H71,2)</f>
        <v>0</v>
      </c>
      <c r="L71" s="630">
        <f t="shared" si="42"/>
        <v>0</v>
      </c>
      <c r="M71" s="630">
        <f t="shared" si="43"/>
        <v>0</v>
      </c>
      <c r="N71" s="630">
        <f t="shared" si="44"/>
        <v>0</v>
      </c>
      <c r="O71" s="630">
        <f t="shared" si="45"/>
        <v>0</v>
      </c>
      <c r="P71" s="630">
        <f t="shared" si="46"/>
        <v>0</v>
      </c>
      <c r="Q71" s="10"/>
    </row>
    <row r="72" spans="1:17">
      <c r="A72" s="595" t="s">
        <v>1407</v>
      </c>
      <c r="B72" s="659" t="s">
        <v>1305</v>
      </c>
      <c r="C72" s="601" t="s">
        <v>1377</v>
      </c>
      <c r="D72" s="598" t="s">
        <v>1349</v>
      </c>
      <c r="E72" s="663">
        <v>8</v>
      </c>
      <c r="F72" s="663"/>
      <c r="G72" s="663"/>
      <c r="H72" s="663"/>
      <c r="I72" s="663"/>
      <c r="J72" s="663"/>
      <c r="K72" s="664">
        <f t="shared" ref="K72" si="47">H72+I72+J72</f>
        <v>0</v>
      </c>
      <c r="L72" s="664">
        <f t="shared" ref="L72" si="48">E72*F72</f>
        <v>0</v>
      </c>
      <c r="M72" s="664">
        <f t="shared" ref="M72" si="49">E72*H72</f>
        <v>0</v>
      </c>
      <c r="N72" s="664">
        <f t="shared" ref="N72" si="50">I72*E72</f>
        <v>0</v>
      </c>
      <c r="O72" s="664">
        <f t="shared" ref="O72" si="51">J72*E72</f>
        <v>0</v>
      </c>
      <c r="P72" s="664">
        <f t="shared" ref="P72" si="52">M72+N72+O72</f>
        <v>0</v>
      </c>
      <c r="Q72" s="10"/>
    </row>
    <row r="73" spans="1:17" ht="43.2">
      <c r="A73" s="595" t="s">
        <v>1408</v>
      </c>
      <c r="B73" s="659" t="s">
        <v>1305</v>
      </c>
      <c r="C73" s="601" t="s">
        <v>1409</v>
      </c>
      <c r="D73" s="598" t="s">
        <v>1349</v>
      </c>
      <c r="E73" s="663">
        <v>2</v>
      </c>
      <c r="F73" s="663"/>
      <c r="G73" s="630"/>
      <c r="H73" s="663"/>
      <c r="I73" s="663"/>
      <c r="J73" s="663"/>
      <c r="K73" s="630">
        <f t="shared" ref="K73" si="53">SUM(H73:J73)</f>
        <v>0</v>
      </c>
      <c r="L73" s="630">
        <f t="shared" ref="L73" si="54">ROUND(E73*F73,2)</f>
        <v>0</v>
      </c>
      <c r="M73" s="630">
        <f t="shared" ref="M73:M75" si="55">ROUND(H73*E73,2)</f>
        <v>0</v>
      </c>
      <c r="N73" s="630">
        <f t="shared" ref="N73:N75" si="56">ROUND(I73*E73,2)</f>
        <v>0</v>
      </c>
      <c r="O73" s="630">
        <f t="shared" ref="O73:O75" si="57">ROUND(J73*E73,2)</f>
        <v>0</v>
      </c>
      <c r="P73" s="630">
        <f t="shared" ref="P73" si="58">SUM(M73:O73)</f>
        <v>0</v>
      </c>
      <c r="Q73" s="10"/>
    </row>
    <row r="74" spans="1:17" ht="43.2">
      <c r="A74" s="595" t="s">
        <v>1410</v>
      </c>
      <c r="B74" s="659" t="s">
        <v>1305</v>
      </c>
      <c r="C74" s="601" t="s">
        <v>1385</v>
      </c>
      <c r="D74" s="598" t="s">
        <v>413</v>
      </c>
      <c r="E74" s="660">
        <v>1</v>
      </c>
      <c r="F74" s="663"/>
      <c r="G74" s="630"/>
      <c r="H74" s="371"/>
      <c r="I74" s="663"/>
      <c r="J74" s="663"/>
      <c r="K74" s="168">
        <f t="shared" ref="K74:K75" si="59">ROUND(J74+I74+H74,2)</f>
        <v>0</v>
      </c>
      <c r="L74" s="168">
        <f t="shared" ref="L74:L75" si="60">ROUND(F74*E74,2)</f>
        <v>0</v>
      </c>
      <c r="M74" s="168">
        <f t="shared" si="55"/>
        <v>0</v>
      </c>
      <c r="N74" s="168">
        <f t="shared" si="56"/>
        <v>0</v>
      </c>
      <c r="O74" s="168">
        <f t="shared" si="57"/>
        <v>0</v>
      </c>
      <c r="P74" s="168">
        <f>SUM(O74+N74+M74)</f>
        <v>0</v>
      </c>
      <c r="Q74" s="10"/>
    </row>
    <row r="75" spans="1:17" ht="28.8">
      <c r="A75" s="595" t="s">
        <v>1411</v>
      </c>
      <c r="B75" s="361" t="s">
        <v>1305</v>
      </c>
      <c r="C75" s="357" t="s">
        <v>1387</v>
      </c>
      <c r="D75" s="360" t="s">
        <v>413</v>
      </c>
      <c r="E75" s="362">
        <v>1</v>
      </c>
      <c r="F75" s="358"/>
      <c r="G75" s="630"/>
      <c r="H75" s="665"/>
      <c r="I75" s="358"/>
      <c r="J75" s="358"/>
      <c r="K75" s="119">
        <f t="shared" si="59"/>
        <v>0</v>
      </c>
      <c r="L75" s="119">
        <f t="shared" si="60"/>
        <v>0</v>
      </c>
      <c r="M75" s="119">
        <f t="shared" si="55"/>
        <v>0</v>
      </c>
      <c r="N75" s="119">
        <f t="shared" si="56"/>
        <v>0</v>
      </c>
      <c r="O75" s="119">
        <f t="shared" si="57"/>
        <v>0</v>
      </c>
      <c r="P75" s="119">
        <f>SUM(O75+N75+M75)</f>
        <v>0</v>
      </c>
      <c r="Q75" s="10"/>
    </row>
    <row r="76" spans="1:17" ht="28.8">
      <c r="A76" s="595" t="s">
        <v>1412</v>
      </c>
      <c r="B76" s="667"/>
      <c r="C76" s="628" t="s">
        <v>1413</v>
      </c>
      <c r="D76" s="668"/>
      <c r="E76" s="668"/>
      <c r="F76" s="657"/>
      <c r="G76" s="669"/>
      <c r="H76" s="670"/>
      <c r="I76" s="657"/>
      <c r="J76" s="657"/>
      <c r="K76" s="670">
        <f>ROUND(J76+I76+H76,2)</f>
        <v>0</v>
      </c>
      <c r="L76" s="670">
        <f>ROUND(F76*E76,2)</f>
        <v>0</v>
      </c>
      <c r="M76" s="670">
        <f>ROUND(H76*E76,2)</f>
        <v>0</v>
      </c>
      <c r="N76" s="670">
        <f>ROUND(I76*E76,2)</f>
        <v>0</v>
      </c>
      <c r="O76" s="670">
        <f>ROUND(J76*E76,2)</f>
        <v>0</v>
      </c>
      <c r="P76" s="670">
        <f>SUM(O76+N76+M76)</f>
        <v>0</v>
      </c>
      <c r="Q76" s="10"/>
    </row>
    <row r="77" spans="1:17" ht="72">
      <c r="A77" s="595" t="s">
        <v>1414</v>
      </c>
      <c r="B77" s="659" t="s">
        <v>1305</v>
      </c>
      <c r="C77" s="671" t="s">
        <v>1415</v>
      </c>
      <c r="D77" s="598" t="s">
        <v>114</v>
      </c>
      <c r="E77" s="663">
        <v>1</v>
      </c>
      <c r="F77" s="663"/>
      <c r="G77" s="630"/>
      <c r="H77" s="663"/>
      <c r="I77" s="663"/>
      <c r="J77" s="663"/>
      <c r="K77" s="630">
        <f t="shared" ref="K77" si="61">ROUND(J77+I77+H77,2)</f>
        <v>0</v>
      </c>
      <c r="L77" s="630">
        <f t="shared" ref="L77" si="62">ROUND(F77*E77,2)</f>
        <v>0</v>
      </c>
      <c r="M77" s="630">
        <f t="shared" ref="M77" si="63">ROUND(H77*E77,2)</f>
        <v>0</v>
      </c>
      <c r="N77" s="630">
        <f t="shared" ref="N77" si="64">ROUND(I77*E77,2)</f>
        <v>0</v>
      </c>
      <c r="O77" s="630">
        <f t="shared" ref="O77" si="65">ROUND(J77*E77,2)</f>
        <v>0</v>
      </c>
      <c r="P77" s="630">
        <f t="shared" ref="P77" si="66">ROUND(O77+N77+M77,2)</f>
        <v>0</v>
      </c>
      <c r="Q77" s="10"/>
    </row>
    <row r="78" spans="1:17" ht="115.2">
      <c r="A78" s="595" t="s">
        <v>1416</v>
      </c>
      <c r="B78" s="659" t="s">
        <v>1305</v>
      </c>
      <c r="C78" s="601" t="s">
        <v>1417</v>
      </c>
      <c r="D78" s="598" t="s">
        <v>114</v>
      </c>
      <c r="E78" s="663">
        <v>1</v>
      </c>
      <c r="F78" s="663"/>
      <c r="G78" s="630"/>
      <c r="H78" s="663"/>
      <c r="I78" s="663"/>
      <c r="J78" s="663"/>
      <c r="K78" s="630">
        <f>ROUND(J78+I78+H78,2)</f>
        <v>0</v>
      </c>
      <c r="L78" s="630">
        <f>ROUND(F78*E78,2)</f>
        <v>0</v>
      </c>
      <c r="M78" s="630">
        <f>ROUND(H78*E78,2)</f>
        <v>0</v>
      </c>
      <c r="N78" s="630">
        <f>ROUND(I78*E78,2)</f>
        <v>0</v>
      </c>
      <c r="O78" s="630">
        <f>ROUND(J78*E78,2)</f>
        <v>0</v>
      </c>
      <c r="P78" s="630">
        <f>ROUND(O78+N78+M78,2)</f>
        <v>0</v>
      </c>
      <c r="Q78" s="10"/>
    </row>
    <row r="79" spans="1:17" ht="72">
      <c r="A79" s="595" t="s">
        <v>1418</v>
      </c>
      <c r="B79" s="659" t="s">
        <v>1305</v>
      </c>
      <c r="C79" s="601" t="s">
        <v>1419</v>
      </c>
      <c r="D79" s="598" t="s">
        <v>114</v>
      </c>
      <c r="E79" s="663">
        <v>12</v>
      </c>
      <c r="F79" s="663"/>
      <c r="G79" s="630"/>
      <c r="H79" s="663"/>
      <c r="I79" s="663"/>
      <c r="J79" s="663"/>
      <c r="K79" s="630">
        <f>ROUND(J79+I79+H79,2)</f>
        <v>0</v>
      </c>
      <c r="L79" s="630">
        <f>ROUND(F79*E79,2)</f>
        <v>0</v>
      </c>
      <c r="M79" s="630">
        <f>ROUND(H79*E79,2)</f>
        <v>0</v>
      </c>
      <c r="N79" s="630">
        <f>ROUND(I79*E79,2)</f>
        <v>0</v>
      </c>
      <c r="O79" s="630">
        <f>ROUND(J79*E79,2)</f>
        <v>0</v>
      </c>
      <c r="P79" s="630">
        <f>ROUND(O79+N79+M79,2)</f>
        <v>0</v>
      </c>
      <c r="Q79" s="10"/>
    </row>
    <row r="80" spans="1:17" ht="57.6">
      <c r="A80" s="595" t="s">
        <v>1420</v>
      </c>
      <c r="B80" s="659" t="s">
        <v>1305</v>
      </c>
      <c r="C80" s="621" t="s">
        <v>1421</v>
      </c>
      <c r="D80" s="598" t="s">
        <v>109</v>
      </c>
      <c r="E80" s="663">
        <v>51.6</v>
      </c>
      <c r="F80" s="663"/>
      <c r="G80" s="630"/>
      <c r="H80" s="663"/>
      <c r="I80" s="663"/>
      <c r="J80" s="663"/>
      <c r="K80" s="630">
        <f>ROUND(J80+I80+H80,2)</f>
        <v>0</v>
      </c>
      <c r="L80" s="630">
        <f>ROUND(F80*E80,2)</f>
        <v>0</v>
      </c>
      <c r="M80" s="630">
        <f>ROUND(H80*E80,2)</f>
        <v>0</v>
      </c>
      <c r="N80" s="630">
        <f>ROUND(I80*E80,2)</f>
        <v>0</v>
      </c>
      <c r="O80" s="630">
        <f>ROUND(J80*E80,2)</f>
        <v>0</v>
      </c>
      <c r="P80" s="630">
        <f>ROUND(O80+N80+M80,2)</f>
        <v>0</v>
      </c>
      <c r="Q80" s="10"/>
    </row>
    <row r="81" spans="1:17" ht="57.6">
      <c r="A81" s="595" t="s">
        <v>1422</v>
      </c>
      <c r="B81" s="659" t="s">
        <v>1305</v>
      </c>
      <c r="C81" s="621" t="s">
        <v>1423</v>
      </c>
      <c r="D81" s="672" t="s">
        <v>109</v>
      </c>
      <c r="E81" s="598">
        <v>270</v>
      </c>
      <c r="F81" s="673"/>
      <c r="G81" s="674"/>
      <c r="H81" s="674"/>
      <c r="I81" s="673"/>
      <c r="J81" s="673"/>
      <c r="K81" s="675">
        <f>SUM(H81:J81)</f>
        <v>0</v>
      </c>
      <c r="L81" s="169">
        <f>E81*F81</f>
        <v>0</v>
      </c>
      <c r="M81" s="170">
        <f t="shared" ref="M81:M83" si="67">E81*H81</f>
        <v>0</v>
      </c>
      <c r="N81" s="170">
        <f>I81*E81</f>
        <v>0</v>
      </c>
      <c r="O81" s="170">
        <f>J81*E81</f>
        <v>0</v>
      </c>
      <c r="P81" s="170">
        <f>M81+N81+O81</f>
        <v>0</v>
      </c>
      <c r="Q81" s="10"/>
    </row>
    <row r="82" spans="1:17" ht="57.6">
      <c r="A82" s="595" t="s">
        <v>1424</v>
      </c>
      <c r="B82" s="659" t="s">
        <v>1305</v>
      </c>
      <c r="C82" s="621" t="s">
        <v>1425</v>
      </c>
      <c r="D82" s="672" t="s">
        <v>109</v>
      </c>
      <c r="E82" s="598">
        <v>71.400000000000006</v>
      </c>
      <c r="F82" s="673"/>
      <c r="G82" s="674"/>
      <c r="H82" s="674"/>
      <c r="I82" s="673"/>
      <c r="J82" s="673"/>
      <c r="K82" s="675">
        <f>SUM(H82:J82)</f>
        <v>0</v>
      </c>
      <c r="L82" s="675">
        <f>E82*F82</f>
        <v>0</v>
      </c>
      <c r="M82" s="664">
        <f t="shared" si="67"/>
        <v>0</v>
      </c>
      <c r="N82" s="664">
        <f>I82*E82</f>
        <v>0</v>
      </c>
      <c r="O82" s="664">
        <f>J82*E82</f>
        <v>0</v>
      </c>
      <c r="P82" s="664">
        <f>M82+N82+O82</f>
        <v>0</v>
      </c>
      <c r="Q82" s="10"/>
    </row>
    <row r="83" spans="1:17" ht="57.6">
      <c r="A83" s="595" t="s">
        <v>1426</v>
      </c>
      <c r="B83" s="659" t="s">
        <v>1305</v>
      </c>
      <c r="C83" s="621" t="s">
        <v>1427</v>
      </c>
      <c r="D83" s="672" t="s">
        <v>109</v>
      </c>
      <c r="E83" s="598">
        <v>59.5</v>
      </c>
      <c r="F83" s="673"/>
      <c r="G83" s="674"/>
      <c r="H83" s="674"/>
      <c r="I83" s="673"/>
      <c r="J83" s="673"/>
      <c r="K83" s="675">
        <f>SUM(H83:J83)</f>
        <v>0</v>
      </c>
      <c r="L83" s="675">
        <f>E83*F83</f>
        <v>0</v>
      </c>
      <c r="M83" s="664">
        <f t="shared" si="67"/>
        <v>0</v>
      </c>
      <c r="N83" s="664">
        <f>I83*E83</f>
        <v>0</v>
      </c>
      <c r="O83" s="664">
        <f>J83*E83</f>
        <v>0</v>
      </c>
      <c r="P83" s="664">
        <f>M83+N83+O83</f>
        <v>0</v>
      </c>
      <c r="Q83" s="10"/>
    </row>
    <row r="84" spans="1:17" ht="28.8">
      <c r="A84" s="595" t="s">
        <v>1428</v>
      </c>
      <c r="B84" s="659" t="s">
        <v>1305</v>
      </c>
      <c r="C84" s="597" t="s">
        <v>1429</v>
      </c>
      <c r="D84" s="598" t="s">
        <v>109</v>
      </c>
      <c r="E84" s="676">
        <v>211.4</v>
      </c>
      <c r="F84" s="663"/>
      <c r="G84" s="630"/>
      <c r="H84" s="663"/>
      <c r="I84" s="663"/>
      <c r="J84" s="663"/>
      <c r="K84" s="630">
        <f t="shared" ref="K84:K89" si="68">ROUND(J84+I84+H84,2)</f>
        <v>0</v>
      </c>
      <c r="L84" s="630">
        <f t="shared" ref="L84:L89" si="69">ROUND(F84*E84,2)</f>
        <v>0</v>
      </c>
      <c r="M84" s="630">
        <f t="shared" ref="M84:M88" si="70">ROUND(H84*E84,2)</f>
        <v>0</v>
      </c>
      <c r="N84" s="630">
        <f t="shared" ref="N84:N89" si="71">ROUND(I84*E84,2)</f>
        <v>0</v>
      </c>
      <c r="O84" s="630">
        <f t="shared" ref="O84:O89" si="72">ROUND(J84*E84,2)</f>
        <v>0</v>
      </c>
      <c r="P84" s="630">
        <f t="shared" ref="P84:P89" si="73">ROUND(O84+N84+M84,2)</f>
        <v>0</v>
      </c>
      <c r="Q84" s="10"/>
    </row>
    <row r="85" spans="1:17" ht="28.8">
      <c r="A85" s="677" t="s">
        <v>1430</v>
      </c>
      <c r="B85" s="678" t="s">
        <v>1305</v>
      </c>
      <c r="C85" s="679" t="s">
        <v>1431</v>
      </c>
      <c r="D85" s="680" t="s">
        <v>109</v>
      </c>
      <c r="E85" s="681">
        <v>24.5</v>
      </c>
      <c r="F85" s="663"/>
      <c r="G85" s="630"/>
      <c r="H85" s="663"/>
      <c r="I85" s="663"/>
      <c r="J85" s="663"/>
      <c r="K85" s="630">
        <f t="shared" si="68"/>
        <v>0</v>
      </c>
      <c r="L85" s="630">
        <f t="shared" si="69"/>
        <v>0</v>
      </c>
      <c r="M85" s="630">
        <f t="shared" si="70"/>
        <v>0</v>
      </c>
      <c r="N85" s="630">
        <f t="shared" si="71"/>
        <v>0</v>
      </c>
      <c r="O85" s="630">
        <f t="shared" si="72"/>
        <v>0</v>
      </c>
      <c r="P85" s="630">
        <f t="shared" si="73"/>
        <v>0</v>
      </c>
      <c r="Q85" s="10"/>
    </row>
    <row r="86" spans="1:17" ht="28.8">
      <c r="A86" s="595" t="s">
        <v>1432</v>
      </c>
      <c r="B86" s="659" t="s">
        <v>1305</v>
      </c>
      <c r="C86" s="597" t="s">
        <v>1433</v>
      </c>
      <c r="D86" s="598" t="s">
        <v>109</v>
      </c>
      <c r="E86" s="663">
        <v>59.5</v>
      </c>
      <c r="F86" s="663"/>
      <c r="G86" s="630"/>
      <c r="H86" s="663"/>
      <c r="I86" s="663"/>
      <c r="J86" s="663"/>
      <c r="K86" s="630">
        <f t="shared" si="68"/>
        <v>0</v>
      </c>
      <c r="L86" s="630">
        <f t="shared" si="69"/>
        <v>0</v>
      </c>
      <c r="M86" s="630">
        <f t="shared" si="70"/>
        <v>0</v>
      </c>
      <c r="N86" s="630">
        <f t="shared" si="71"/>
        <v>0</v>
      </c>
      <c r="O86" s="630">
        <f t="shared" si="72"/>
        <v>0</v>
      </c>
      <c r="P86" s="630">
        <f t="shared" si="73"/>
        <v>0</v>
      </c>
      <c r="Q86" s="10"/>
    </row>
    <row r="87" spans="1:17" ht="28.8">
      <c r="A87" s="595" t="s">
        <v>1434</v>
      </c>
      <c r="B87" s="659" t="s">
        <v>1305</v>
      </c>
      <c r="C87" s="597" t="s">
        <v>1435</v>
      </c>
      <c r="D87" s="598" t="s">
        <v>109</v>
      </c>
      <c r="E87" s="663">
        <v>51.6</v>
      </c>
      <c r="F87" s="663"/>
      <c r="G87" s="630"/>
      <c r="H87" s="663"/>
      <c r="I87" s="663"/>
      <c r="J87" s="663"/>
      <c r="K87" s="630">
        <f t="shared" si="68"/>
        <v>0</v>
      </c>
      <c r="L87" s="630">
        <f t="shared" si="69"/>
        <v>0</v>
      </c>
      <c r="M87" s="630">
        <f t="shared" si="70"/>
        <v>0</v>
      </c>
      <c r="N87" s="630">
        <f t="shared" si="71"/>
        <v>0</v>
      </c>
      <c r="O87" s="630">
        <f t="shared" si="72"/>
        <v>0</v>
      </c>
      <c r="P87" s="630">
        <f t="shared" si="73"/>
        <v>0</v>
      </c>
      <c r="Q87" s="10"/>
    </row>
    <row r="88" spans="1:17" ht="28.8">
      <c r="A88" s="595" t="s">
        <v>1436</v>
      </c>
      <c r="B88" s="659" t="s">
        <v>1305</v>
      </c>
      <c r="C88" s="597" t="s">
        <v>1437</v>
      </c>
      <c r="D88" s="598" t="s">
        <v>109</v>
      </c>
      <c r="E88" s="663">
        <v>58.6</v>
      </c>
      <c r="F88" s="663"/>
      <c r="G88" s="630"/>
      <c r="H88" s="663"/>
      <c r="I88" s="663"/>
      <c r="J88" s="663"/>
      <c r="K88" s="630">
        <f t="shared" si="68"/>
        <v>0</v>
      </c>
      <c r="L88" s="630">
        <f t="shared" si="69"/>
        <v>0</v>
      </c>
      <c r="M88" s="630">
        <f t="shared" si="70"/>
        <v>0</v>
      </c>
      <c r="N88" s="630">
        <f t="shared" si="71"/>
        <v>0</v>
      </c>
      <c r="O88" s="630">
        <f t="shared" si="72"/>
        <v>0</v>
      </c>
      <c r="P88" s="630">
        <f t="shared" si="73"/>
        <v>0</v>
      </c>
      <c r="Q88" s="10"/>
    </row>
    <row r="89" spans="1:17" ht="28.8">
      <c r="A89" s="595" t="s">
        <v>1438</v>
      </c>
      <c r="B89" s="659" t="s">
        <v>1305</v>
      </c>
      <c r="C89" s="597" t="s">
        <v>1439</v>
      </c>
      <c r="D89" s="598" t="s">
        <v>109</v>
      </c>
      <c r="E89" s="663">
        <v>46.9</v>
      </c>
      <c r="F89" s="663"/>
      <c r="G89" s="630"/>
      <c r="H89" s="663"/>
      <c r="I89" s="663"/>
      <c r="J89" s="663"/>
      <c r="K89" s="630">
        <f t="shared" si="68"/>
        <v>0</v>
      </c>
      <c r="L89" s="630">
        <f t="shared" si="69"/>
        <v>0</v>
      </c>
      <c r="M89" s="630">
        <f>ROUND(H89*E89,2)</f>
        <v>0</v>
      </c>
      <c r="N89" s="630">
        <f t="shared" si="71"/>
        <v>0</v>
      </c>
      <c r="O89" s="630">
        <f t="shared" si="72"/>
        <v>0</v>
      </c>
      <c r="P89" s="630">
        <f t="shared" si="73"/>
        <v>0</v>
      </c>
      <c r="Q89" s="10"/>
    </row>
    <row r="90" spans="1:17" ht="43.2">
      <c r="A90" s="595" t="s">
        <v>1440</v>
      </c>
      <c r="B90" s="659" t="s">
        <v>1305</v>
      </c>
      <c r="C90" s="682" t="s">
        <v>1441</v>
      </c>
      <c r="D90" s="598" t="s">
        <v>1349</v>
      </c>
      <c r="E90" s="663">
        <v>2</v>
      </c>
      <c r="F90" s="663"/>
      <c r="G90" s="630"/>
      <c r="H90" s="663"/>
      <c r="I90" s="663"/>
      <c r="J90" s="663"/>
      <c r="K90" s="664">
        <f>H90+I90+J90</f>
        <v>0</v>
      </c>
      <c r="L90" s="664">
        <f>E90*F90</f>
        <v>0</v>
      </c>
      <c r="M90" s="664">
        <f>E90*H90</f>
        <v>0</v>
      </c>
      <c r="N90" s="664">
        <f>I90*E90</f>
        <v>0</v>
      </c>
      <c r="O90" s="664">
        <f>J90*E90</f>
        <v>0</v>
      </c>
      <c r="P90" s="664">
        <f t="shared" ref="P90" si="74">M90+N90+O90</f>
        <v>0</v>
      </c>
      <c r="Q90" s="10"/>
    </row>
    <row r="91" spans="1:17" ht="43.2">
      <c r="A91" s="595" t="s">
        <v>1442</v>
      </c>
      <c r="B91" s="659" t="s">
        <v>1305</v>
      </c>
      <c r="C91" s="601" t="s">
        <v>1443</v>
      </c>
      <c r="D91" s="598" t="s">
        <v>1349</v>
      </c>
      <c r="E91" s="362">
        <v>19</v>
      </c>
      <c r="F91" s="673"/>
      <c r="G91" s="630"/>
      <c r="H91" s="674"/>
      <c r="I91" s="663"/>
      <c r="J91" s="673"/>
      <c r="K91" s="664">
        <f>H91+I91+J91</f>
        <v>0</v>
      </c>
      <c r="L91" s="664">
        <f>E91*F91</f>
        <v>0</v>
      </c>
      <c r="M91" s="664">
        <f>E91*H91</f>
        <v>0</v>
      </c>
      <c r="N91" s="664">
        <f>I91*E91</f>
        <v>0</v>
      </c>
      <c r="O91" s="664">
        <f>J91*E91</f>
        <v>0</v>
      </c>
      <c r="P91" s="664">
        <f t="shared" ref="P91" si="75">M91+N91+O91</f>
        <v>0</v>
      </c>
      <c r="Q91" s="10"/>
    </row>
    <row r="92" spans="1:17">
      <c r="A92" s="595" t="s">
        <v>1444</v>
      </c>
      <c r="B92" s="659" t="s">
        <v>1305</v>
      </c>
      <c r="C92" s="601" t="s">
        <v>1377</v>
      </c>
      <c r="D92" s="598" t="s">
        <v>1349</v>
      </c>
      <c r="E92" s="663">
        <v>16</v>
      </c>
      <c r="F92" s="663"/>
      <c r="G92" s="630"/>
      <c r="H92" s="663"/>
      <c r="I92" s="663"/>
      <c r="J92" s="663"/>
      <c r="K92" s="664">
        <f t="shared" ref="K92:K100" si="76">H92+I92+J92</f>
        <v>0</v>
      </c>
      <c r="L92" s="664">
        <f t="shared" ref="L92:L100" si="77">E92*F92</f>
        <v>0</v>
      </c>
      <c r="M92" s="664">
        <f t="shared" ref="M92:M100" si="78">E92*H92</f>
        <v>0</v>
      </c>
      <c r="N92" s="664">
        <f t="shared" ref="N92:N100" si="79">I92*E92</f>
        <v>0</v>
      </c>
      <c r="O92" s="664">
        <f t="shared" ref="O92:O100" si="80">J92*E92</f>
        <v>0</v>
      </c>
      <c r="P92" s="664">
        <f t="shared" ref="P92:P100" si="81">M92+N92+O92</f>
        <v>0</v>
      </c>
      <c r="Q92" s="10"/>
    </row>
    <row r="93" spans="1:17">
      <c r="A93" s="595" t="s">
        <v>1445</v>
      </c>
      <c r="B93" s="659" t="s">
        <v>1305</v>
      </c>
      <c r="C93" s="601" t="s">
        <v>1446</v>
      </c>
      <c r="D93" s="598" t="s">
        <v>109</v>
      </c>
      <c r="E93" s="663">
        <v>13.2</v>
      </c>
      <c r="F93" s="663"/>
      <c r="G93" s="630"/>
      <c r="H93" s="663"/>
      <c r="I93" s="663"/>
      <c r="J93" s="664"/>
      <c r="K93" s="664">
        <f t="shared" si="76"/>
        <v>0</v>
      </c>
      <c r="L93" s="664">
        <f t="shared" si="77"/>
        <v>0</v>
      </c>
      <c r="M93" s="664">
        <f t="shared" si="78"/>
        <v>0</v>
      </c>
      <c r="N93" s="664">
        <f t="shared" si="79"/>
        <v>0</v>
      </c>
      <c r="O93" s="664">
        <f t="shared" si="80"/>
        <v>0</v>
      </c>
      <c r="P93" s="664">
        <f t="shared" si="81"/>
        <v>0</v>
      </c>
      <c r="Q93" s="10"/>
    </row>
    <row r="94" spans="1:17" ht="28.8">
      <c r="A94" s="595" t="s">
        <v>1447</v>
      </c>
      <c r="B94" s="659" t="s">
        <v>1305</v>
      </c>
      <c r="C94" s="682" t="s">
        <v>1448</v>
      </c>
      <c r="D94" s="598" t="s">
        <v>117</v>
      </c>
      <c r="E94" s="663">
        <v>35</v>
      </c>
      <c r="F94" s="663"/>
      <c r="G94" s="663"/>
      <c r="H94" s="663"/>
      <c r="I94" s="663"/>
      <c r="J94" s="663"/>
      <c r="K94" s="664">
        <f t="shared" si="76"/>
        <v>0</v>
      </c>
      <c r="L94" s="664">
        <f t="shared" si="77"/>
        <v>0</v>
      </c>
      <c r="M94" s="664">
        <f t="shared" si="78"/>
        <v>0</v>
      </c>
      <c r="N94" s="664">
        <f t="shared" si="79"/>
        <v>0</v>
      </c>
      <c r="O94" s="664">
        <f t="shared" si="80"/>
        <v>0</v>
      </c>
      <c r="P94" s="664">
        <f t="shared" si="81"/>
        <v>0</v>
      </c>
      <c r="Q94" s="10"/>
    </row>
    <row r="95" spans="1:17">
      <c r="A95" s="595" t="s">
        <v>1449</v>
      </c>
      <c r="B95" s="659" t="s">
        <v>1305</v>
      </c>
      <c r="C95" s="682" t="s">
        <v>1450</v>
      </c>
      <c r="D95" s="598" t="s">
        <v>117</v>
      </c>
      <c r="E95" s="663">
        <v>1</v>
      </c>
      <c r="F95" s="663"/>
      <c r="G95" s="663"/>
      <c r="H95" s="663"/>
      <c r="I95" s="663"/>
      <c r="J95" s="663"/>
      <c r="K95" s="664">
        <f t="shared" si="76"/>
        <v>0</v>
      </c>
      <c r="L95" s="664">
        <f t="shared" si="77"/>
        <v>0</v>
      </c>
      <c r="M95" s="664">
        <f t="shared" si="78"/>
        <v>0</v>
      </c>
      <c r="N95" s="664">
        <f t="shared" si="79"/>
        <v>0</v>
      </c>
      <c r="O95" s="664">
        <f t="shared" si="80"/>
        <v>0</v>
      </c>
      <c r="P95" s="664">
        <f t="shared" si="81"/>
        <v>0</v>
      </c>
      <c r="Q95" s="10"/>
    </row>
    <row r="96" spans="1:17">
      <c r="A96" s="595" t="s">
        <v>1451</v>
      </c>
      <c r="B96" s="659" t="s">
        <v>1305</v>
      </c>
      <c r="C96" s="682" t="s">
        <v>1452</v>
      </c>
      <c r="D96" s="598" t="s">
        <v>117</v>
      </c>
      <c r="E96" s="663">
        <v>4</v>
      </c>
      <c r="F96" s="663"/>
      <c r="G96" s="663"/>
      <c r="H96" s="663"/>
      <c r="I96" s="663"/>
      <c r="J96" s="663"/>
      <c r="K96" s="664">
        <f t="shared" si="76"/>
        <v>0</v>
      </c>
      <c r="L96" s="664">
        <f t="shared" si="77"/>
        <v>0</v>
      </c>
      <c r="M96" s="664">
        <f t="shared" si="78"/>
        <v>0</v>
      </c>
      <c r="N96" s="664">
        <f t="shared" si="79"/>
        <v>0</v>
      </c>
      <c r="O96" s="664">
        <f t="shared" si="80"/>
        <v>0</v>
      </c>
      <c r="P96" s="664">
        <f t="shared" si="81"/>
        <v>0</v>
      </c>
      <c r="Q96" s="10"/>
    </row>
    <row r="97" spans="1:17">
      <c r="A97" s="595" t="s">
        <v>1453</v>
      </c>
      <c r="B97" s="659" t="s">
        <v>1305</v>
      </c>
      <c r="C97" s="682" t="s">
        <v>1454</v>
      </c>
      <c r="D97" s="598" t="s">
        <v>117</v>
      </c>
      <c r="E97" s="663">
        <v>19</v>
      </c>
      <c r="F97" s="663"/>
      <c r="G97" s="663"/>
      <c r="H97" s="663"/>
      <c r="I97" s="663"/>
      <c r="J97" s="663"/>
      <c r="K97" s="664">
        <f t="shared" si="76"/>
        <v>0</v>
      </c>
      <c r="L97" s="664">
        <f t="shared" si="77"/>
        <v>0</v>
      </c>
      <c r="M97" s="664">
        <f t="shared" si="78"/>
        <v>0</v>
      </c>
      <c r="N97" s="664">
        <f t="shared" si="79"/>
        <v>0</v>
      </c>
      <c r="O97" s="664">
        <f t="shared" si="80"/>
        <v>0</v>
      </c>
      <c r="P97" s="664">
        <f t="shared" si="81"/>
        <v>0</v>
      </c>
      <c r="Q97" s="10"/>
    </row>
    <row r="98" spans="1:17">
      <c r="A98" s="595" t="s">
        <v>1455</v>
      </c>
      <c r="B98" s="659" t="s">
        <v>1305</v>
      </c>
      <c r="C98" s="682" t="s">
        <v>1456</v>
      </c>
      <c r="D98" s="598" t="s">
        <v>117</v>
      </c>
      <c r="E98" s="663">
        <v>3</v>
      </c>
      <c r="F98" s="663"/>
      <c r="G98" s="663"/>
      <c r="H98" s="663"/>
      <c r="I98" s="663"/>
      <c r="J98" s="663"/>
      <c r="K98" s="664">
        <f t="shared" si="76"/>
        <v>0</v>
      </c>
      <c r="L98" s="664">
        <f t="shared" si="77"/>
        <v>0</v>
      </c>
      <c r="M98" s="664">
        <f t="shared" si="78"/>
        <v>0</v>
      </c>
      <c r="N98" s="664">
        <f t="shared" si="79"/>
        <v>0</v>
      </c>
      <c r="O98" s="664">
        <f t="shared" si="80"/>
        <v>0</v>
      </c>
      <c r="P98" s="664">
        <f t="shared" si="81"/>
        <v>0</v>
      </c>
      <c r="Q98" s="10"/>
    </row>
    <row r="99" spans="1:17">
      <c r="A99" s="595" t="s">
        <v>1457</v>
      </c>
      <c r="B99" s="659" t="s">
        <v>1305</v>
      </c>
      <c r="C99" s="682" t="s">
        <v>1458</v>
      </c>
      <c r="D99" s="598" t="s">
        <v>117</v>
      </c>
      <c r="E99" s="663">
        <v>1</v>
      </c>
      <c r="F99" s="663"/>
      <c r="G99" s="663"/>
      <c r="H99" s="663"/>
      <c r="I99" s="663"/>
      <c r="J99" s="663"/>
      <c r="K99" s="664">
        <f t="shared" si="76"/>
        <v>0</v>
      </c>
      <c r="L99" s="664">
        <f t="shared" si="77"/>
        <v>0</v>
      </c>
      <c r="M99" s="664">
        <f t="shared" si="78"/>
        <v>0</v>
      </c>
      <c r="N99" s="664">
        <f t="shared" si="79"/>
        <v>0</v>
      </c>
      <c r="O99" s="664">
        <f t="shared" si="80"/>
        <v>0</v>
      </c>
      <c r="P99" s="664">
        <f t="shared" si="81"/>
        <v>0</v>
      </c>
      <c r="Q99" s="10"/>
    </row>
    <row r="100" spans="1:17" ht="28.8">
      <c r="A100" s="595" t="s">
        <v>1459</v>
      </c>
      <c r="B100" s="659" t="s">
        <v>1305</v>
      </c>
      <c r="C100" s="601" t="s">
        <v>1460</v>
      </c>
      <c r="D100" s="598" t="s">
        <v>117</v>
      </c>
      <c r="E100" s="663">
        <v>3</v>
      </c>
      <c r="F100" s="666"/>
      <c r="G100" s="630"/>
      <c r="H100" s="666"/>
      <c r="I100" s="683"/>
      <c r="J100" s="663"/>
      <c r="K100" s="664">
        <f t="shared" si="76"/>
        <v>0</v>
      </c>
      <c r="L100" s="371">
        <f t="shared" si="77"/>
        <v>0</v>
      </c>
      <c r="M100" s="372">
        <f t="shared" si="78"/>
        <v>0</v>
      </c>
      <c r="N100" s="371">
        <f t="shared" si="79"/>
        <v>0</v>
      </c>
      <c r="O100" s="664">
        <f t="shared" si="80"/>
        <v>0</v>
      </c>
      <c r="P100" s="664">
        <f t="shared" si="81"/>
        <v>0</v>
      </c>
      <c r="Q100" s="10"/>
    </row>
    <row r="101" spans="1:17" ht="28.8">
      <c r="A101" s="595" t="s">
        <v>1461</v>
      </c>
      <c r="B101" s="659" t="s">
        <v>1305</v>
      </c>
      <c r="C101" s="597" t="s">
        <v>1462</v>
      </c>
      <c r="D101" s="598" t="s">
        <v>117</v>
      </c>
      <c r="E101" s="663">
        <v>3</v>
      </c>
      <c r="F101" s="630"/>
      <c r="G101" s="630"/>
      <c r="H101" s="371"/>
      <c r="I101" s="663"/>
      <c r="J101" s="663"/>
      <c r="K101" s="371">
        <f>ROUND(J101+I101+H101,2)</f>
        <v>0</v>
      </c>
      <c r="L101" s="630">
        <f>ROUND(F101*E101,2)</f>
        <v>0</v>
      </c>
      <c r="M101" s="630">
        <f t="shared" ref="M101:M104" si="82">ROUND(H101*E101,2)</f>
        <v>0</v>
      </c>
      <c r="N101" s="630">
        <f t="shared" ref="N101:N104" si="83">ROUND(I101*E101,2)</f>
        <v>0</v>
      </c>
      <c r="O101" s="630">
        <f t="shared" ref="O101:O104" si="84">ROUND(J101*E101,2)</f>
        <v>0</v>
      </c>
      <c r="P101" s="630">
        <f t="shared" ref="P101" si="85">ROUND(O101+N101+M101,2)</f>
        <v>0</v>
      </c>
      <c r="Q101" s="10"/>
    </row>
    <row r="102" spans="1:17" ht="43.2">
      <c r="A102" s="595" t="s">
        <v>1463</v>
      </c>
      <c r="B102" s="659" t="s">
        <v>1305</v>
      </c>
      <c r="C102" s="601" t="s">
        <v>1464</v>
      </c>
      <c r="D102" s="598" t="s">
        <v>109</v>
      </c>
      <c r="E102" s="660">
        <v>32</v>
      </c>
      <c r="F102" s="630"/>
      <c r="G102" s="373"/>
      <c r="H102" s="371"/>
      <c r="I102" s="663"/>
      <c r="J102" s="663"/>
      <c r="K102" s="371">
        <f t="shared" ref="K102:K104" si="86">ROUND(J102+I102+H102,2)</f>
        <v>0</v>
      </c>
      <c r="L102" s="371">
        <f t="shared" ref="L102:L104" si="87">ROUND(F102*E102,2)</f>
        <v>0</v>
      </c>
      <c r="M102" s="371">
        <f t="shared" si="82"/>
        <v>0</v>
      </c>
      <c r="N102" s="371">
        <f t="shared" si="83"/>
        <v>0</v>
      </c>
      <c r="O102" s="371">
        <f t="shared" si="84"/>
        <v>0</v>
      </c>
      <c r="P102" s="371">
        <f t="shared" ref="P102" si="88">SUM(O102+N102+M102)</f>
        <v>0</v>
      </c>
      <c r="Q102" s="10"/>
    </row>
    <row r="103" spans="1:17">
      <c r="A103" s="595" t="s">
        <v>1465</v>
      </c>
      <c r="B103" s="659" t="s">
        <v>1305</v>
      </c>
      <c r="C103" s="289" t="s">
        <v>1466</v>
      </c>
      <c r="D103" s="598" t="s">
        <v>1104</v>
      </c>
      <c r="E103" s="660">
        <v>1</v>
      </c>
      <c r="F103" s="663"/>
      <c r="G103" s="630"/>
      <c r="H103" s="371"/>
      <c r="I103" s="663"/>
      <c r="J103" s="663"/>
      <c r="K103" s="168">
        <f t="shared" si="86"/>
        <v>0</v>
      </c>
      <c r="L103" s="168">
        <f t="shared" si="87"/>
        <v>0</v>
      </c>
      <c r="M103" s="168">
        <f t="shared" si="82"/>
        <v>0</v>
      </c>
      <c r="N103" s="168">
        <f t="shared" si="83"/>
        <v>0</v>
      </c>
      <c r="O103" s="168">
        <f t="shared" si="84"/>
        <v>0</v>
      </c>
      <c r="P103" s="168">
        <f>SUM(O103+N103+M103)</f>
        <v>0</v>
      </c>
      <c r="Q103" s="10"/>
    </row>
    <row r="104" spans="1:17" ht="28.8">
      <c r="A104" s="595" t="s">
        <v>1467</v>
      </c>
      <c r="B104" s="659" t="s">
        <v>1305</v>
      </c>
      <c r="C104" s="290" t="s">
        <v>1468</v>
      </c>
      <c r="D104" s="598" t="s">
        <v>117</v>
      </c>
      <c r="E104" s="660">
        <v>1</v>
      </c>
      <c r="F104" s="171"/>
      <c r="G104" s="630"/>
      <c r="H104" s="371"/>
      <c r="I104" s="171"/>
      <c r="J104" s="171"/>
      <c r="K104" s="168">
        <f t="shared" si="86"/>
        <v>0</v>
      </c>
      <c r="L104" s="168">
        <f t="shared" si="87"/>
        <v>0</v>
      </c>
      <c r="M104" s="168">
        <f t="shared" si="82"/>
        <v>0</v>
      </c>
      <c r="N104" s="168">
        <f t="shared" si="83"/>
        <v>0</v>
      </c>
      <c r="O104" s="168">
        <f t="shared" si="84"/>
        <v>0</v>
      </c>
      <c r="P104" s="168">
        <f>SUM(O104+N104+M104)</f>
        <v>0</v>
      </c>
      <c r="Q104" s="10"/>
    </row>
    <row r="105" spans="1:17">
      <c r="A105" s="595" t="s">
        <v>1469</v>
      </c>
      <c r="B105" s="667"/>
      <c r="C105" s="628" t="s">
        <v>1470</v>
      </c>
      <c r="D105" s="598"/>
      <c r="E105" s="660"/>
      <c r="F105" s="171"/>
      <c r="G105" s="630"/>
      <c r="H105" s="371"/>
      <c r="I105" s="171"/>
      <c r="J105" s="171"/>
      <c r="K105" s="168"/>
      <c r="L105" s="168"/>
      <c r="M105" s="168"/>
      <c r="N105" s="168"/>
      <c r="O105" s="168"/>
      <c r="P105" s="168"/>
      <c r="Q105" s="10"/>
    </row>
    <row r="106" spans="1:17" ht="57.6">
      <c r="A106" s="595" t="s">
        <v>1471</v>
      </c>
      <c r="B106" s="659" t="s">
        <v>1305</v>
      </c>
      <c r="C106" s="601" t="s">
        <v>1472</v>
      </c>
      <c r="D106" s="598" t="s">
        <v>109</v>
      </c>
      <c r="E106" s="660">
        <v>12</v>
      </c>
      <c r="F106" s="666"/>
      <c r="G106" s="272"/>
      <c r="H106" s="666"/>
      <c r="I106" s="683"/>
      <c r="J106" s="683"/>
      <c r="K106" s="371">
        <f t="shared" ref="K106" si="89">ROUND(J106+I106+H106,2)</f>
        <v>0</v>
      </c>
      <c r="L106" s="371">
        <f t="shared" ref="L106" si="90">ROUND(F106*E106,2)</f>
        <v>0</v>
      </c>
      <c r="M106" s="372">
        <f t="shared" ref="M106" si="91">ROUND(H106*E106,2)</f>
        <v>0</v>
      </c>
      <c r="N106" s="371">
        <f t="shared" ref="N106" si="92">ROUND(I106*E106,2)</f>
        <v>0</v>
      </c>
      <c r="O106" s="371">
        <f t="shared" ref="O106" si="93">ROUND(J106*E106,2)</f>
        <v>0</v>
      </c>
      <c r="P106" s="371">
        <f t="shared" ref="P106" si="94">ROUND(O106+N106+M106,2)</f>
        <v>0</v>
      </c>
      <c r="Q106" s="10"/>
    </row>
    <row r="107" spans="1:17" ht="57.6">
      <c r="A107" s="595" t="s">
        <v>1473</v>
      </c>
      <c r="B107" s="659" t="s">
        <v>1305</v>
      </c>
      <c r="C107" s="601" t="s">
        <v>1474</v>
      </c>
      <c r="D107" s="598" t="s">
        <v>109</v>
      </c>
      <c r="E107" s="660">
        <v>1</v>
      </c>
      <c r="F107" s="171"/>
      <c r="G107" s="272"/>
      <c r="H107" s="371"/>
      <c r="I107" s="171"/>
      <c r="J107" s="171"/>
      <c r="K107" s="168">
        <f t="shared" ref="K107:K110" si="95">ROUND(J107+I107+H107,2)</f>
        <v>0</v>
      </c>
      <c r="L107" s="168">
        <f t="shared" ref="L107:L110" si="96">ROUND(F107*E107,2)</f>
        <v>0</v>
      </c>
      <c r="M107" s="168">
        <f t="shared" ref="M107:M111" si="97">ROUND(H107*E107,2)</f>
        <v>0</v>
      </c>
      <c r="N107" s="168">
        <f t="shared" ref="N107:N111" si="98">ROUND(I107*E107,2)</f>
        <v>0</v>
      </c>
      <c r="O107" s="168">
        <f t="shared" ref="O107:O111" si="99">ROUND(J107*E107,2)</f>
        <v>0</v>
      </c>
      <c r="P107" s="168">
        <f t="shared" ref="P107:P110" si="100">SUM(O107+N107+M107)</f>
        <v>0</v>
      </c>
      <c r="Q107" s="10"/>
    </row>
    <row r="108" spans="1:17">
      <c r="A108" s="595" t="s">
        <v>1475</v>
      </c>
      <c r="B108" s="659" t="s">
        <v>1305</v>
      </c>
      <c r="C108" s="684" t="s">
        <v>1476</v>
      </c>
      <c r="D108" s="598" t="s">
        <v>117</v>
      </c>
      <c r="E108" s="660">
        <v>1</v>
      </c>
      <c r="F108" s="663"/>
      <c r="G108" s="272"/>
      <c r="H108" s="371"/>
      <c r="I108" s="171"/>
      <c r="J108" s="171"/>
      <c r="K108" s="168">
        <f t="shared" si="95"/>
        <v>0</v>
      </c>
      <c r="L108" s="168">
        <f t="shared" si="96"/>
        <v>0</v>
      </c>
      <c r="M108" s="168">
        <f t="shared" si="97"/>
        <v>0</v>
      </c>
      <c r="N108" s="168">
        <f t="shared" si="98"/>
        <v>0</v>
      </c>
      <c r="O108" s="168">
        <f t="shared" si="99"/>
        <v>0</v>
      </c>
      <c r="P108" s="168">
        <f t="shared" si="100"/>
        <v>0</v>
      </c>
      <c r="Q108" s="10"/>
    </row>
    <row r="109" spans="1:17" ht="57.6">
      <c r="A109" s="595" t="s">
        <v>1477</v>
      </c>
      <c r="B109" s="659" t="s">
        <v>1305</v>
      </c>
      <c r="C109" s="684" t="s">
        <v>1478</v>
      </c>
      <c r="D109" s="598" t="s">
        <v>1104</v>
      </c>
      <c r="E109" s="660">
        <v>3</v>
      </c>
      <c r="F109" s="171"/>
      <c r="G109" s="272"/>
      <c r="H109" s="371"/>
      <c r="I109" s="171"/>
      <c r="J109" s="171"/>
      <c r="K109" s="168">
        <f t="shared" si="95"/>
        <v>0</v>
      </c>
      <c r="L109" s="168">
        <f t="shared" si="96"/>
        <v>0</v>
      </c>
      <c r="M109" s="168">
        <f t="shared" si="97"/>
        <v>0</v>
      </c>
      <c r="N109" s="168">
        <f t="shared" si="98"/>
        <v>0</v>
      </c>
      <c r="O109" s="168">
        <f t="shared" si="99"/>
        <v>0</v>
      </c>
      <c r="P109" s="168">
        <f t="shared" si="100"/>
        <v>0</v>
      </c>
      <c r="Q109" s="10"/>
    </row>
    <row r="110" spans="1:17" ht="28.8">
      <c r="A110" s="595" t="s">
        <v>1479</v>
      </c>
      <c r="B110" s="659" t="s">
        <v>1305</v>
      </c>
      <c r="C110" s="684" t="s">
        <v>1480</v>
      </c>
      <c r="D110" s="598" t="s">
        <v>1104</v>
      </c>
      <c r="E110" s="660">
        <v>1</v>
      </c>
      <c r="F110" s="171"/>
      <c r="G110" s="272"/>
      <c r="H110" s="371"/>
      <c r="I110" s="171"/>
      <c r="J110" s="171"/>
      <c r="K110" s="168">
        <f t="shared" si="95"/>
        <v>0</v>
      </c>
      <c r="L110" s="168">
        <f t="shared" si="96"/>
        <v>0</v>
      </c>
      <c r="M110" s="168">
        <f t="shared" si="97"/>
        <v>0</v>
      </c>
      <c r="N110" s="168">
        <f t="shared" si="98"/>
        <v>0</v>
      </c>
      <c r="O110" s="168">
        <f t="shared" si="99"/>
        <v>0</v>
      </c>
      <c r="P110" s="168">
        <f t="shared" si="100"/>
        <v>0</v>
      </c>
      <c r="Q110" s="10"/>
    </row>
    <row r="111" spans="1:17" ht="28.8">
      <c r="A111" s="595" t="s">
        <v>1481</v>
      </c>
      <c r="B111" s="659" t="s">
        <v>1305</v>
      </c>
      <c r="C111" s="597" t="s">
        <v>1462</v>
      </c>
      <c r="D111" s="598" t="s">
        <v>117</v>
      </c>
      <c r="E111" s="663">
        <v>1</v>
      </c>
      <c r="F111" s="630"/>
      <c r="G111" s="630"/>
      <c r="H111" s="371"/>
      <c r="I111" s="663"/>
      <c r="J111" s="663"/>
      <c r="K111" s="371">
        <f>ROUND(J111+I111+H111,2)</f>
        <v>0</v>
      </c>
      <c r="L111" s="630">
        <f>ROUND(F111*E111,2)</f>
        <v>0</v>
      </c>
      <c r="M111" s="630">
        <f t="shared" si="97"/>
        <v>0</v>
      </c>
      <c r="N111" s="630">
        <f t="shared" si="98"/>
        <v>0</v>
      </c>
      <c r="O111" s="630">
        <f t="shared" si="99"/>
        <v>0</v>
      </c>
      <c r="P111" s="630">
        <f t="shared" ref="P111" si="101">ROUND(O111+N111+M111,2)</f>
        <v>0</v>
      </c>
      <c r="Q111" s="10"/>
    </row>
    <row r="112" spans="1:17">
      <c r="A112" s="595" t="s">
        <v>1482</v>
      </c>
      <c r="B112" s="659" t="s">
        <v>1305</v>
      </c>
      <c r="C112" s="684" t="s">
        <v>1483</v>
      </c>
      <c r="D112" s="598" t="s">
        <v>1349</v>
      </c>
      <c r="E112" s="660">
        <v>3</v>
      </c>
      <c r="F112" s="663"/>
      <c r="G112" s="630"/>
      <c r="H112" s="663"/>
      <c r="I112" s="663"/>
      <c r="J112" s="663"/>
      <c r="K112" s="664">
        <f t="shared" ref="K112:K113" si="102">H112+I112+J112</f>
        <v>0</v>
      </c>
      <c r="L112" s="664">
        <f t="shared" ref="L112:L113" si="103">E112*F112</f>
        <v>0</v>
      </c>
      <c r="M112" s="664">
        <f t="shared" ref="M112:M113" si="104">E112*H112</f>
        <v>0</v>
      </c>
      <c r="N112" s="664">
        <f t="shared" ref="N112:N113" si="105">I112*E112</f>
        <v>0</v>
      </c>
      <c r="O112" s="664">
        <f t="shared" ref="O112:O113" si="106">J112*E112</f>
        <v>0</v>
      </c>
      <c r="P112" s="664">
        <f t="shared" ref="P112:P113" si="107">M112+N112+O112</f>
        <v>0</v>
      </c>
      <c r="Q112" s="10"/>
    </row>
    <row r="113" spans="1:17">
      <c r="A113" s="595" t="s">
        <v>1484</v>
      </c>
      <c r="B113" s="659" t="s">
        <v>1305</v>
      </c>
      <c r="C113" s="601" t="s">
        <v>1485</v>
      </c>
      <c r="D113" s="598" t="s">
        <v>1349</v>
      </c>
      <c r="E113" s="663">
        <v>2</v>
      </c>
      <c r="F113" s="663"/>
      <c r="G113" s="630"/>
      <c r="H113" s="663"/>
      <c r="I113" s="663"/>
      <c r="J113" s="663"/>
      <c r="K113" s="664">
        <f t="shared" si="102"/>
        <v>0</v>
      </c>
      <c r="L113" s="664">
        <f t="shared" si="103"/>
        <v>0</v>
      </c>
      <c r="M113" s="664">
        <f t="shared" si="104"/>
        <v>0</v>
      </c>
      <c r="N113" s="664">
        <f t="shared" si="105"/>
        <v>0</v>
      </c>
      <c r="O113" s="664">
        <f t="shared" si="106"/>
        <v>0</v>
      </c>
      <c r="P113" s="664">
        <f t="shared" si="107"/>
        <v>0</v>
      </c>
      <c r="Q113" s="10"/>
    </row>
    <row r="114" spans="1:17">
      <c r="A114" s="595" t="s">
        <v>1486</v>
      </c>
      <c r="B114" s="659" t="s">
        <v>1305</v>
      </c>
      <c r="C114" s="289" t="s">
        <v>1466</v>
      </c>
      <c r="D114" s="598" t="s">
        <v>1104</v>
      </c>
      <c r="E114" s="660">
        <v>1</v>
      </c>
      <c r="F114" s="663"/>
      <c r="G114" s="630"/>
      <c r="H114" s="371"/>
      <c r="I114" s="663"/>
      <c r="J114" s="663"/>
      <c r="K114" s="168">
        <f t="shared" ref="K114:K115" si="108">ROUND(J114+I114+H114,2)</f>
        <v>0</v>
      </c>
      <c r="L114" s="168">
        <f t="shared" ref="L114:L115" si="109">ROUND(F114*E114,2)</f>
        <v>0</v>
      </c>
      <c r="M114" s="168">
        <f t="shared" ref="M114:M115" si="110">ROUND(H114*E114,2)</f>
        <v>0</v>
      </c>
      <c r="N114" s="168">
        <f t="shared" ref="N114:N115" si="111">ROUND(I114*E114,2)</f>
        <v>0</v>
      </c>
      <c r="O114" s="168">
        <f t="shared" ref="O114:O115" si="112">ROUND(J114*E114,2)</f>
        <v>0</v>
      </c>
      <c r="P114" s="168">
        <f>SUM(O114+N114+M114)</f>
        <v>0</v>
      </c>
      <c r="Q114" s="10"/>
    </row>
    <row r="115" spans="1:17">
      <c r="A115" s="595" t="s">
        <v>1487</v>
      </c>
      <c r="B115" s="659" t="s">
        <v>1305</v>
      </c>
      <c r="C115" s="290" t="s">
        <v>1488</v>
      </c>
      <c r="D115" s="598" t="s">
        <v>117</v>
      </c>
      <c r="E115" s="660">
        <v>1</v>
      </c>
      <c r="F115" s="171"/>
      <c r="G115" s="630"/>
      <c r="H115" s="371"/>
      <c r="I115" s="171"/>
      <c r="J115" s="171"/>
      <c r="K115" s="168">
        <f t="shared" si="108"/>
        <v>0</v>
      </c>
      <c r="L115" s="168">
        <f t="shared" si="109"/>
        <v>0</v>
      </c>
      <c r="M115" s="168">
        <f t="shared" si="110"/>
        <v>0</v>
      </c>
      <c r="N115" s="168">
        <f t="shared" si="111"/>
        <v>0</v>
      </c>
      <c r="O115" s="168">
        <f t="shared" si="112"/>
        <v>0</v>
      </c>
      <c r="P115" s="168">
        <f>SUM(O115+N115+M115)</f>
        <v>0</v>
      </c>
      <c r="Q115" s="10"/>
    </row>
    <row r="116" spans="1:17" ht="12.75" customHeight="1">
      <c r="A116" s="595"/>
      <c r="B116" s="285"/>
      <c r="C116" s="775" t="s">
        <v>232</v>
      </c>
      <c r="D116" s="776"/>
      <c r="E116" s="776"/>
      <c r="F116" s="776"/>
      <c r="G116" s="776"/>
      <c r="H116" s="776"/>
      <c r="I116" s="776"/>
      <c r="J116" s="776"/>
      <c r="K116" s="777"/>
      <c r="L116" s="251">
        <f>SUM(L18:L115)</f>
        <v>0</v>
      </c>
      <c r="M116" s="291">
        <f>SUM(M18:M115)</f>
        <v>0</v>
      </c>
      <c r="N116" s="291">
        <f>SUM(N18:N115)</f>
        <v>0</v>
      </c>
      <c r="O116" s="291">
        <f>SUM(O18:O115)</f>
        <v>0</v>
      </c>
      <c r="P116" s="291">
        <f>SUM(P18:P115)</f>
        <v>0</v>
      </c>
    </row>
    <row r="117" spans="1:17">
      <c r="C117" s="79" t="s">
        <v>1489</v>
      </c>
      <c r="D117" s="76"/>
      <c r="E117" s="76"/>
      <c r="F117" s="76"/>
      <c r="G117" s="76"/>
      <c r="H117" s="76"/>
      <c r="I117" s="58"/>
      <c r="J117" s="76"/>
      <c r="K117" s="76"/>
      <c r="L117" s="76"/>
      <c r="M117" s="76"/>
      <c r="N117" s="76"/>
      <c r="O117" s="76"/>
      <c r="P117" s="76"/>
    </row>
    <row r="118" spans="1:17" ht="28.8">
      <c r="C118" s="79" t="s">
        <v>1490</v>
      </c>
      <c r="D118" s="81"/>
      <c r="E118" s="81"/>
      <c r="F118" s="81"/>
      <c r="G118" s="81"/>
      <c r="H118" s="81"/>
      <c r="I118" s="50"/>
      <c r="J118" s="81"/>
      <c r="K118" s="81"/>
      <c r="L118" s="81"/>
      <c r="M118" s="81"/>
      <c r="N118" s="81"/>
      <c r="O118" s="81"/>
      <c r="P118" s="81"/>
    </row>
    <row r="119" spans="1:17" ht="14.7" customHeight="1">
      <c r="C119" s="79"/>
      <c r="D119" s="81"/>
      <c r="E119" s="81"/>
      <c r="F119" s="81"/>
      <c r="G119" s="81"/>
      <c r="H119" s="81"/>
      <c r="I119" s="50"/>
      <c r="J119" s="81"/>
      <c r="K119" s="81"/>
      <c r="L119" s="81"/>
      <c r="M119" s="81"/>
      <c r="N119" s="81"/>
      <c r="O119" s="81"/>
      <c r="P119" s="81"/>
    </row>
    <row r="120" spans="1:17">
      <c r="A120" s="727" t="str">
        <f>Nr.1!A86</f>
        <v>Sastādīja:</v>
      </c>
      <c r="B120" s="727"/>
      <c r="C120" s="172">
        <f>Nr.1!C86</f>
        <v>0</v>
      </c>
      <c r="D120" s="81">
        <f>Nr.1!D86</f>
        <v>0</v>
      </c>
      <c r="E120" s="81">
        <f>Nr.1!E86</f>
        <v>0</v>
      </c>
      <c r="F120" s="81">
        <f>Nr.1!F86</f>
        <v>0</v>
      </c>
      <c r="G120" s="81">
        <f>Nr.1!G86</f>
        <v>0</v>
      </c>
      <c r="H120" s="81"/>
      <c r="I120" s="50"/>
      <c r="J120" s="81"/>
      <c r="K120" s="81"/>
      <c r="L120" s="81"/>
      <c r="M120" s="81"/>
      <c r="N120" s="81"/>
      <c r="O120" s="81"/>
      <c r="P120" s="81"/>
    </row>
    <row r="121" spans="1:17">
      <c r="A121" s="47">
        <f>Nr.1!A87</f>
        <v>0</v>
      </c>
      <c r="B121" s="47">
        <f>Nr.1!B87</f>
        <v>0</v>
      </c>
      <c r="C121" s="111" t="str">
        <f>Nr.1!C87</f>
        <v>(paraksts un tā atšifrējums, datums)</v>
      </c>
      <c r="D121" s="111">
        <f>Nr.1!D87</f>
        <v>0</v>
      </c>
      <c r="E121" s="111">
        <f>Nr.1!E87</f>
        <v>0</v>
      </c>
      <c r="F121" s="111">
        <f>Nr.1!F87</f>
        <v>0</v>
      </c>
      <c r="G121" s="111">
        <f>Nr.1!G87</f>
        <v>0</v>
      </c>
      <c r="H121" s="76"/>
      <c r="I121" s="58"/>
      <c r="J121" s="76"/>
      <c r="K121" s="76"/>
      <c r="L121" s="76"/>
      <c r="M121" s="76"/>
      <c r="N121" s="76"/>
      <c r="O121" s="76"/>
      <c r="P121" s="76"/>
    </row>
    <row r="122" spans="1:17">
      <c r="A122" s="727" t="str">
        <f>Nr.1!A88</f>
        <v xml:space="preserve">Sertifikāta Nr.: </v>
      </c>
      <c r="B122" s="727"/>
      <c r="C122" s="771">
        <f>Nr.1!C88</f>
        <v>0</v>
      </c>
      <c r="D122" s="771"/>
      <c r="E122" s="771"/>
      <c r="F122" s="771"/>
      <c r="G122" s="771"/>
      <c r="H122" s="76"/>
      <c r="I122" s="58"/>
      <c r="J122" s="76"/>
      <c r="K122" s="76"/>
      <c r="L122" s="76"/>
      <c r="M122" s="76"/>
      <c r="N122" s="76"/>
      <c r="O122" s="76"/>
      <c r="P122" s="76"/>
    </row>
    <row r="123" spans="1:17">
      <c r="A123" s="47">
        <f>Nr.1!A89</f>
        <v>0</v>
      </c>
      <c r="B123" s="47">
        <f>Nr.1!B89</f>
        <v>0</v>
      </c>
      <c r="C123" s="111">
        <f>Nr.1!C89</f>
        <v>0</v>
      </c>
      <c r="D123" s="111">
        <f>Nr.1!D89</f>
        <v>0</v>
      </c>
      <c r="E123" s="111">
        <f>Nr.1!E89</f>
        <v>0</v>
      </c>
      <c r="F123" s="111">
        <f>Nr.1!F89</f>
        <v>0</v>
      </c>
      <c r="G123" s="111">
        <f>Nr.1!G89</f>
        <v>0</v>
      </c>
      <c r="H123" s="81"/>
      <c r="I123" s="50"/>
      <c r="J123" s="81"/>
      <c r="K123" s="81"/>
      <c r="L123" s="81"/>
      <c r="M123" s="81"/>
      <c r="N123" s="81"/>
      <c r="O123" s="81"/>
      <c r="P123" s="81"/>
    </row>
    <row r="124" spans="1:17">
      <c r="A124" s="47">
        <f>Nr.1!A90</f>
        <v>0</v>
      </c>
      <c r="B124" s="47">
        <f>Nr.1!B90</f>
        <v>0</v>
      </c>
      <c r="C124" s="111">
        <f>Nr.1!C90</f>
        <v>0</v>
      </c>
      <c r="D124" s="111">
        <f>Nr.1!D90</f>
        <v>0</v>
      </c>
      <c r="E124" s="111">
        <f>Nr.1!E90</f>
        <v>0</v>
      </c>
      <c r="F124" s="111">
        <f>Nr.1!F90</f>
        <v>0</v>
      </c>
      <c r="G124" s="111">
        <f>Nr.1!G90</f>
        <v>0</v>
      </c>
      <c r="H124" s="76"/>
      <c r="I124" s="58"/>
      <c r="J124" s="76"/>
      <c r="K124" s="76"/>
      <c r="L124" s="76"/>
      <c r="M124" s="76"/>
      <c r="N124" s="76"/>
      <c r="O124" s="76"/>
      <c r="P124" s="76"/>
    </row>
    <row r="125" spans="1:17">
      <c r="A125" s="727" t="str">
        <f>Nr.1!A91</f>
        <v>Pārbaudīja:</v>
      </c>
      <c r="B125" s="727"/>
      <c r="C125" s="161">
        <f>Nr.1!C91</f>
        <v>0</v>
      </c>
      <c r="D125" s="111">
        <f>Nr.1!D91</f>
        <v>0</v>
      </c>
      <c r="E125" s="111">
        <f>Nr.1!E91</f>
        <v>0</v>
      </c>
      <c r="F125" s="111">
        <f>Nr.1!F91</f>
        <v>0</v>
      </c>
      <c r="G125" s="111">
        <f>Nr.1!G91</f>
        <v>0</v>
      </c>
      <c r="H125" s="76"/>
      <c r="I125" s="58"/>
      <c r="J125" s="76"/>
      <c r="K125" s="76"/>
      <c r="L125" s="76"/>
      <c r="M125" s="76"/>
      <c r="N125" s="76"/>
      <c r="O125" s="76"/>
      <c r="P125" s="76"/>
    </row>
    <row r="126" spans="1:17">
      <c r="A126" s="47">
        <f>Nr.1!A92</f>
        <v>0</v>
      </c>
      <c r="B126" s="47">
        <f>Nr.1!B92</f>
        <v>0</v>
      </c>
      <c r="C126" s="111" t="str">
        <f>Nr.1!C92</f>
        <v>(paraksts un tā atšifrējums, datums)</v>
      </c>
      <c r="D126" s="111">
        <f>Nr.1!D92</f>
        <v>0</v>
      </c>
      <c r="E126" s="111">
        <f>Nr.1!E92</f>
        <v>0</v>
      </c>
      <c r="F126" s="111">
        <f>Nr.1!F92</f>
        <v>0</v>
      </c>
      <c r="G126" s="111">
        <f>Nr.1!G92</f>
        <v>0</v>
      </c>
      <c r="H126" s="83"/>
      <c r="I126" s="49"/>
      <c r="J126" s="83"/>
      <c r="K126" s="83"/>
      <c r="L126" s="83"/>
      <c r="M126" s="83"/>
      <c r="N126" s="83"/>
      <c r="O126" s="64"/>
      <c r="P126" s="64"/>
    </row>
    <row r="127" spans="1:17">
      <c r="C127" s="717"/>
      <c r="D127" s="717"/>
      <c r="E127" s="717"/>
      <c r="F127" s="717"/>
      <c r="G127" s="717"/>
      <c r="H127" s="73"/>
      <c r="I127" s="73"/>
      <c r="J127" s="73"/>
      <c r="K127" s="73"/>
      <c r="L127" s="73"/>
      <c r="M127" s="84"/>
      <c r="N127" s="84"/>
      <c r="O127" s="84"/>
      <c r="P127" s="84"/>
    </row>
    <row r="128" spans="1:17">
      <c r="C128" s="82"/>
      <c r="D128" s="76"/>
      <c r="E128" s="76"/>
      <c r="F128" s="76"/>
      <c r="G128" s="76"/>
      <c r="H128" s="73"/>
      <c r="P128" s="73"/>
    </row>
    <row r="129" spans="3:16">
      <c r="C129" s="718"/>
      <c r="D129" s="718"/>
      <c r="E129" s="79"/>
      <c r="F129" s="79"/>
      <c r="G129" s="79"/>
      <c r="H129" s="85"/>
      <c r="I129" s="86"/>
      <c r="J129" s="86"/>
      <c r="K129" s="86"/>
      <c r="L129" s="86"/>
      <c r="M129" s="73"/>
      <c r="N129" s="73"/>
      <c r="O129" s="73"/>
      <c r="P129" s="73"/>
    </row>
    <row r="130" spans="3:16">
      <c r="C130" s="75"/>
      <c r="P130" s="66"/>
    </row>
    <row r="131" spans="3:16">
      <c r="C131" s="75"/>
    </row>
    <row r="132" spans="3:16">
      <c r="C132" s="75"/>
      <c r="P132" s="66"/>
    </row>
  </sheetData>
  <mergeCells count="29">
    <mergeCell ref="N1:P1"/>
    <mergeCell ref="C8:N8"/>
    <mergeCell ref="C7:N7"/>
    <mergeCell ref="A2:P2"/>
    <mergeCell ref="A3:P3"/>
    <mergeCell ref="A4:P4"/>
    <mergeCell ref="A5:P5"/>
    <mergeCell ref="A6:B6"/>
    <mergeCell ref="A7:B7"/>
    <mergeCell ref="A8:B8"/>
    <mergeCell ref="C9:H9"/>
    <mergeCell ref="A12:H12"/>
    <mergeCell ref="N11:O11"/>
    <mergeCell ref="F13:O13"/>
    <mergeCell ref="F15:K15"/>
    <mergeCell ref="A9:B9"/>
    <mergeCell ref="A15:A16"/>
    <mergeCell ref="B15:B16"/>
    <mergeCell ref="C15:C16"/>
    <mergeCell ref="D15:D16"/>
    <mergeCell ref="E15:E16"/>
    <mergeCell ref="A125:B125"/>
    <mergeCell ref="C122:G122"/>
    <mergeCell ref="C127:G127"/>
    <mergeCell ref="C129:D129"/>
    <mergeCell ref="L15:P15"/>
    <mergeCell ref="C116:K116"/>
    <mergeCell ref="A120:B120"/>
    <mergeCell ref="A122:B122"/>
  </mergeCells>
  <phoneticPr fontId="16" type="noConversion"/>
  <conditionalFormatting sqref="C20:C42 C53:C55 C57 C61:C73 C76">
    <cfRule type="cellIs" dxfId="21" priority="4" stopIfTrue="1" operator="equal">
      <formula>0</formula>
    </cfRule>
  </conditionalFormatting>
  <conditionalFormatting sqref="C92:C93">
    <cfRule type="cellIs" dxfId="20" priority="3" stopIfTrue="1" operator="equal">
      <formula>0</formula>
    </cfRule>
  </conditionalFormatting>
  <conditionalFormatting sqref="C105">
    <cfRule type="cellIs" dxfId="19" priority="2" stopIfTrue="1" operator="equal">
      <formula>0</formula>
    </cfRule>
  </conditionalFormatting>
  <conditionalFormatting sqref="C113">
    <cfRule type="cellIs" dxfId="18" priority="1" stopIfTrue="1" operator="equal">
      <formula>0</formula>
    </cfRule>
  </conditionalFormatting>
  <printOptions horizontalCentered="1"/>
  <pageMargins left="0.31496062992125984" right="0.19685039370078741" top="0.35433070866141736" bottom="0.52" header="0.15748031496062992" footer="0.31"/>
  <pageSetup paperSize="9" scale="80" orientation="landscape" r:id="rId1"/>
  <ignoredErrors>
    <ignoredError sqref="K67 M72:O72 K57:L57" formula="1"/>
    <ignoredError sqref="A19:A115" twoDigitTextYear="1"/>
  </ignoredError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tabColor theme="0"/>
  </sheetPr>
  <dimension ref="A1:Q214"/>
  <sheetViews>
    <sheetView showZeros="0" topLeftCell="A195" zoomScale="85" zoomScaleNormal="85" workbookViewId="0">
      <selection activeCell="N1" sqref="N1:P1"/>
    </sheetView>
  </sheetViews>
  <sheetFormatPr defaultColWidth="9.21875" defaultRowHeight="14.4"/>
  <cols>
    <col min="1" max="1" width="8.21875" style="47" bestFit="1" customWidth="1"/>
    <col min="2" max="2" width="11.21875" style="47" customWidth="1"/>
    <col min="3" max="3" width="44.77734375" style="47" customWidth="1"/>
    <col min="4" max="4" width="5.21875" style="47" bestFit="1" customWidth="1"/>
    <col min="5" max="5" width="8.5546875" style="47" bestFit="1" customWidth="1"/>
    <col min="6" max="6" width="6.77734375" style="47" bestFit="1" customWidth="1"/>
    <col min="7" max="7" width="6.5546875" style="47" bestFit="1" customWidth="1"/>
    <col min="8" max="8" width="7.77734375" style="47" bestFit="1" customWidth="1"/>
    <col min="9" max="9" width="8.77734375" style="51" bestFit="1" customWidth="1"/>
    <col min="10" max="10" width="7.77734375" style="47" customWidth="1"/>
    <col min="11" max="11" width="8.21875" style="47" customWidth="1"/>
    <col min="12" max="12" width="8.77734375" style="47" bestFit="1" customWidth="1"/>
    <col min="13" max="14" width="9.77734375" style="47" bestFit="1" customWidth="1"/>
    <col min="15" max="15" width="8.77734375" style="47" bestFit="1" customWidth="1"/>
    <col min="16" max="16" width="10.77734375" style="47" bestFit="1" customWidth="1"/>
    <col min="17" max="17" width="11.77734375" style="2" customWidth="1"/>
    <col min="18" max="16384" width="9.21875" style="2"/>
  </cols>
  <sheetData>
    <row r="1" spans="1:17" s="7" customFormat="1" ht="58.2" customHeight="1">
      <c r="A1" s="73"/>
      <c r="B1" s="74"/>
      <c r="C1" s="75"/>
      <c r="D1" s="73"/>
      <c r="E1" s="73"/>
      <c r="F1" s="73"/>
      <c r="G1" s="73"/>
      <c r="H1" s="73"/>
      <c r="I1" s="73"/>
      <c r="J1" s="73"/>
      <c r="K1" s="73"/>
      <c r="L1" s="73"/>
      <c r="M1" s="73"/>
      <c r="N1" s="782" t="s">
        <v>1298</v>
      </c>
      <c r="O1" s="736"/>
      <c r="P1" s="736"/>
    </row>
    <row r="2" spans="1:17">
      <c r="A2" s="695" t="s">
        <v>1491</v>
      </c>
      <c r="B2" s="695"/>
      <c r="C2" s="695"/>
      <c r="D2" s="695"/>
      <c r="E2" s="695"/>
      <c r="F2" s="695"/>
      <c r="G2" s="695"/>
      <c r="H2" s="695"/>
      <c r="I2" s="695"/>
      <c r="J2" s="695"/>
      <c r="K2" s="695"/>
      <c r="L2" s="695"/>
      <c r="M2" s="695"/>
      <c r="N2" s="695"/>
      <c r="O2" s="695"/>
      <c r="P2" s="695"/>
      <c r="Q2" s="1"/>
    </row>
    <row r="3" spans="1:17">
      <c r="A3" s="730" t="s">
        <v>27</v>
      </c>
      <c r="B3" s="730"/>
      <c r="C3" s="730"/>
      <c r="D3" s="730"/>
      <c r="E3" s="730"/>
      <c r="F3" s="730"/>
      <c r="G3" s="730"/>
      <c r="H3" s="730"/>
      <c r="I3" s="730"/>
      <c r="J3" s="730"/>
      <c r="K3" s="730"/>
      <c r="L3" s="730"/>
      <c r="M3" s="730"/>
      <c r="N3" s="730"/>
      <c r="O3" s="730"/>
      <c r="P3" s="730"/>
    </row>
    <row r="4" spans="1:17">
      <c r="A4" s="695" t="s">
        <v>63</v>
      </c>
      <c r="B4" s="695"/>
      <c r="C4" s="695"/>
      <c r="D4" s="695"/>
      <c r="E4" s="695"/>
      <c r="F4" s="695"/>
      <c r="G4" s="695"/>
      <c r="H4" s="695"/>
      <c r="I4" s="695"/>
      <c r="J4" s="695"/>
      <c r="K4" s="695"/>
      <c r="L4" s="695"/>
      <c r="M4" s="695"/>
      <c r="N4" s="695"/>
      <c r="O4" s="695"/>
      <c r="P4" s="695"/>
    </row>
    <row r="5" spans="1:17">
      <c r="A5" s="717" t="s">
        <v>82</v>
      </c>
      <c r="B5" s="717"/>
      <c r="C5" s="717"/>
      <c r="D5" s="717"/>
      <c r="E5" s="717"/>
      <c r="F5" s="717"/>
      <c r="G5" s="717"/>
      <c r="H5" s="717"/>
      <c r="I5" s="717"/>
      <c r="J5" s="717"/>
      <c r="K5" s="717"/>
      <c r="L5" s="717"/>
      <c r="M5" s="717"/>
      <c r="N5" s="717"/>
      <c r="O5" s="717"/>
      <c r="P5" s="717"/>
    </row>
    <row r="6" spans="1:17">
      <c r="A6" s="727" t="str">
        <f>Nr.1!A7</f>
        <v xml:space="preserve">Objekta nosaukums: </v>
      </c>
      <c r="B6" s="727"/>
      <c r="C6" s="109" t="str">
        <f>Nr.1!C7</f>
        <v>Ēkas pārbūve</v>
      </c>
      <c r="D6" s="110">
        <f>Nr.1!D7</f>
        <v>0</v>
      </c>
      <c r="E6" s="110">
        <f>Nr.1!E7</f>
        <v>0</v>
      </c>
      <c r="F6" s="110">
        <f>Nr.1!F7</f>
        <v>0</v>
      </c>
      <c r="G6" s="110">
        <f>Nr.1!G7</f>
        <v>0</v>
      </c>
      <c r="H6" s="110">
        <f>Nr.1!H7</f>
        <v>0</v>
      </c>
      <c r="I6" s="64">
        <f>Nr.1!I7</f>
        <v>0</v>
      </c>
      <c r="J6" s="110">
        <f>Nr.1!J7</f>
        <v>0</v>
      </c>
      <c r="K6" s="110">
        <f>Nr.1!K7</f>
        <v>0</v>
      </c>
      <c r="L6" s="110">
        <f>Nr.1!L7</f>
        <v>0</v>
      </c>
      <c r="M6" s="110">
        <f>Nr.1!M7</f>
        <v>0</v>
      </c>
      <c r="N6" s="110">
        <f>Nr.1!N7</f>
        <v>0</v>
      </c>
    </row>
    <row r="7" spans="1:17" s="3" customFormat="1" ht="12.75" customHeight="1">
      <c r="A7" s="697" t="str">
        <f>Nr.1!A8</f>
        <v xml:space="preserve">Būves nosaukums:    </v>
      </c>
      <c r="B7" s="697"/>
      <c r="C7" s="784" t="str">
        <f>Nr.1!C8</f>
        <v>Ēkas pārbūve</v>
      </c>
      <c r="D7" s="784"/>
      <c r="E7" s="784"/>
      <c r="F7" s="784"/>
      <c r="G7" s="784"/>
      <c r="H7" s="784"/>
      <c r="I7" s="784"/>
      <c r="J7" s="784"/>
      <c r="K7" s="784"/>
      <c r="L7" s="784"/>
      <c r="M7" s="784"/>
      <c r="N7" s="784"/>
      <c r="O7" s="51"/>
      <c r="P7" s="51"/>
    </row>
    <row r="8" spans="1:17" s="3" customFormat="1" ht="12.75" customHeight="1">
      <c r="A8" s="697" t="str">
        <f>Nr.1!A9</f>
        <v>Objekta adrese:</v>
      </c>
      <c r="B8" s="697"/>
      <c r="C8" s="732" t="str">
        <f>Nr.1!C9</f>
        <v>Raiņa iela 27, Cēsis, Cēsu novads</v>
      </c>
      <c r="D8" s="732"/>
      <c r="E8" s="732"/>
      <c r="F8" s="732"/>
      <c r="G8" s="732"/>
      <c r="H8" s="732"/>
      <c r="I8" s="732"/>
      <c r="J8" s="732"/>
      <c r="K8" s="732"/>
      <c r="L8" s="732"/>
      <c r="M8" s="732"/>
      <c r="N8" s="732"/>
      <c r="O8" s="51"/>
      <c r="P8" s="51"/>
    </row>
    <row r="9" spans="1:17" s="3" customFormat="1">
      <c r="A9" s="697" t="str">
        <f>Nr.1!A10</f>
        <v xml:space="preserve">Pasūtījuma Nr.: </v>
      </c>
      <c r="B9" s="697"/>
      <c r="C9" s="692">
        <f>Nr.1!C10</f>
        <v>0</v>
      </c>
      <c r="D9" s="692"/>
      <c r="E9" s="692"/>
      <c r="F9" s="692"/>
      <c r="G9" s="692"/>
      <c r="H9" s="692"/>
      <c r="I9" s="51">
        <f>Nr.1!I10</f>
        <v>0</v>
      </c>
      <c r="J9" s="51">
        <f>Nr.1!J10</f>
        <v>0</v>
      </c>
      <c r="K9" s="51">
        <f>Nr.1!K10</f>
        <v>0</v>
      </c>
      <c r="L9" s="51">
        <f>Nr.1!L10</f>
        <v>0</v>
      </c>
      <c r="M9" s="51">
        <f>Nr.1!M10</f>
        <v>0</v>
      </c>
      <c r="N9" s="78">
        <f>Nr.1!N10</f>
        <v>0</v>
      </c>
      <c r="O9" s="78"/>
      <c r="P9" s="51"/>
    </row>
    <row r="10" spans="1:17" s="3" customFormat="1">
      <c r="A10" s="51"/>
      <c r="B10" s="51"/>
      <c r="C10" s="62"/>
      <c r="D10" s="51"/>
      <c r="E10" s="51"/>
      <c r="F10" s="51"/>
      <c r="G10" s="51"/>
      <c r="H10" s="51"/>
      <c r="I10" s="51"/>
      <c r="J10" s="51"/>
      <c r="K10" s="51"/>
      <c r="L10" s="51"/>
      <c r="M10" s="51"/>
      <c r="N10" s="51"/>
      <c r="O10" s="51"/>
      <c r="P10" s="51"/>
    </row>
    <row r="11" spans="1:17" s="3" customFormat="1">
      <c r="A11" s="51"/>
      <c r="B11" s="51"/>
      <c r="C11" s="51"/>
      <c r="D11" s="51"/>
      <c r="E11" s="51"/>
      <c r="F11" s="51"/>
      <c r="G11" s="51"/>
      <c r="H11" s="51"/>
      <c r="I11" s="51"/>
      <c r="J11" s="51"/>
      <c r="K11" s="51" t="s">
        <v>83</v>
      </c>
      <c r="L11" s="51"/>
      <c r="M11" s="53" t="s">
        <v>84</v>
      </c>
      <c r="N11" s="726">
        <f>P197</f>
        <v>0</v>
      </c>
      <c r="O11" s="726"/>
      <c r="P11" s="51"/>
    </row>
    <row r="12" spans="1:17" s="3" customFormat="1">
      <c r="A12" s="697" t="s">
        <v>1492</v>
      </c>
      <c r="B12" s="697"/>
      <c r="C12" s="697"/>
      <c r="D12" s="697"/>
      <c r="E12" s="697"/>
      <c r="F12" s="697"/>
      <c r="G12" s="697"/>
      <c r="H12" s="697"/>
      <c r="I12" s="51"/>
      <c r="J12" s="51"/>
      <c r="K12" s="51"/>
      <c r="L12" s="51"/>
      <c r="M12" s="51"/>
      <c r="N12" s="51"/>
      <c r="O12" s="51"/>
      <c r="P12" s="51"/>
    </row>
    <row r="13" spans="1:17" s="3" customFormat="1">
      <c r="A13" s="51"/>
      <c r="B13" s="51"/>
      <c r="C13" s="62"/>
      <c r="D13" s="51"/>
      <c r="E13" s="51"/>
      <c r="F13" s="724" t="s">
        <v>1493</v>
      </c>
      <c r="G13" s="724"/>
      <c r="H13" s="724"/>
      <c r="I13" s="724"/>
      <c r="J13" s="724"/>
      <c r="K13" s="724"/>
      <c r="L13" s="724"/>
      <c r="M13" s="724"/>
      <c r="N13" s="724"/>
      <c r="O13" s="724"/>
      <c r="P13" s="51"/>
    </row>
    <row r="14" spans="1:17">
      <c r="C14" s="79"/>
    </row>
    <row r="15" spans="1:17" ht="12.75" customHeight="1">
      <c r="A15" s="729" t="s">
        <v>16</v>
      </c>
      <c r="B15" s="729" t="s">
        <v>87</v>
      </c>
      <c r="C15" s="731" t="s">
        <v>88</v>
      </c>
      <c r="D15" s="729" t="s">
        <v>89</v>
      </c>
      <c r="E15" s="729" t="s">
        <v>90</v>
      </c>
      <c r="F15" s="725" t="s">
        <v>91</v>
      </c>
      <c r="G15" s="725"/>
      <c r="H15" s="725"/>
      <c r="I15" s="725"/>
      <c r="J15" s="725"/>
      <c r="K15" s="725"/>
      <c r="L15" s="725" t="s">
        <v>92</v>
      </c>
      <c r="M15" s="725"/>
      <c r="N15" s="725"/>
      <c r="O15" s="725"/>
      <c r="P15" s="725"/>
      <c r="Q15" s="17"/>
    </row>
    <row r="16" spans="1:17" ht="84.75" customHeight="1">
      <c r="A16" s="729"/>
      <c r="B16" s="729"/>
      <c r="C16" s="731"/>
      <c r="D16" s="729"/>
      <c r="E16" s="729"/>
      <c r="F16" s="248" t="s">
        <v>93</v>
      </c>
      <c r="G16" s="249" t="s">
        <v>94</v>
      </c>
      <c r="H16" s="248" t="s">
        <v>95</v>
      </c>
      <c r="I16" s="292" t="s">
        <v>96</v>
      </c>
      <c r="J16" s="248" t="s">
        <v>97</v>
      </c>
      <c r="K16" s="248" t="s">
        <v>20</v>
      </c>
      <c r="L16" s="248" t="s">
        <v>98</v>
      </c>
      <c r="M16" s="248" t="s">
        <v>95</v>
      </c>
      <c r="N16" s="248" t="s">
        <v>96</v>
      </c>
      <c r="O16" s="248" t="s">
        <v>97</v>
      </c>
      <c r="P16" s="248" t="s">
        <v>99</v>
      </c>
      <c r="Q16" s="18"/>
    </row>
    <row r="17" spans="1:17">
      <c r="A17" s="247">
        <v>1</v>
      </c>
      <c r="B17" s="247">
        <v>2</v>
      </c>
      <c r="C17" s="247">
        <v>3</v>
      </c>
      <c r="D17" s="247">
        <v>4</v>
      </c>
      <c r="E17" s="247">
        <v>5</v>
      </c>
      <c r="F17" s="247">
        <v>6</v>
      </c>
      <c r="G17" s="247">
        <v>7</v>
      </c>
      <c r="H17" s="247">
        <v>8</v>
      </c>
      <c r="I17" s="293">
        <v>9</v>
      </c>
      <c r="J17" s="247">
        <v>10</v>
      </c>
      <c r="K17" s="247">
        <v>11</v>
      </c>
      <c r="L17" s="247">
        <v>12</v>
      </c>
      <c r="M17" s="247">
        <v>13</v>
      </c>
      <c r="N17" s="247">
        <v>14</v>
      </c>
      <c r="O17" s="247">
        <v>15</v>
      </c>
      <c r="P17" s="247">
        <v>16</v>
      </c>
      <c r="Q17" s="10"/>
    </row>
    <row r="18" spans="1:17" ht="28.8">
      <c r="A18" s="294" t="s">
        <v>1494</v>
      </c>
      <c r="B18" s="265"/>
      <c r="C18" s="295" t="s">
        <v>1495</v>
      </c>
      <c r="D18" s="265"/>
      <c r="E18" s="266"/>
      <c r="F18" s="374"/>
      <c r="G18" s="157"/>
      <c r="H18" s="252"/>
      <c r="I18" s="158"/>
      <c r="J18" s="159"/>
      <c r="K18" s="159"/>
      <c r="L18" s="159"/>
      <c r="M18" s="159"/>
      <c r="N18" s="159"/>
      <c r="O18" s="159"/>
      <c r="P18" s="159"/>
      <c r="Q18" s="10"/>
    </row>
    <row r="19" spans="1:17">
      <c r="A19" s="296" t="s">
        <v>1496</v>
      </c>
      <c r="B19" s="265"/>
      <c r="C19" s="297" t="s">
        <v>696</v>
      </c>
      <c r="D19" s="284"/>
      <c r="E19" s="298"/>
      <c r="F19" s="167"/>
      <c r="G19" s="167"/>
      <c r="H19" s="167"/>
      <c r="I19" s="173"/>
      <c r="J19" s="167"/>
      <c r="K19" s="174"/>
      <c r="L19" s="174"/>
      <c r="M19" s="174"/>
      <c r="N19" s="174"/>
      <c r="O19" s="174"/>
      <c r="P19" s="174"/>
      <c r="Q19" s="10"/>
    </row>
    <row r="20" spans="1:17" ht="57.6">
      <c r="A20" s="296" t="s">
        <v>1497</v>
      </c>
      <c r="B20" s="265" t="s">
        <v>1498</v>
      </c>
      <c r="C20" s="299" t="s">
        <v>1499</v>
      </c>
      <c r="D20" s="268" t="s">
        <v>1060</v>
      </c>
      <c r="E20" s="268">
        <v>6</v>
      </c>
      <c r="F20" s="268"/>
      <c r="G20" s="268"/>
      <c r="H20" s="268"/>
      <c r="I20" s="268"/>
      <c r="J20" s="268"/>
      <c r="K20" s="268">
        <f>SUM(H20:J20)</f>
        <v>0</v>
      </c>
      <c r="L20" s="268">
        <f>ROUND(E20*F20,2)</f>
        <v>0</v>
      </c>
      <c r="M20" s="268">
        <f>ROUND(E20*H20,2)</f>
        <v>0</v>
      </c>
      <c r="N20" s="268">
        <f>ROUND(E20*I20,2)</f>
        <v>0</v>
      </c>
      <c r="O20" s="268">
        <f>ROUND(E20*J20,2)</f>
        <v>0</v>
      </c>
      <c r="P20" s="268">
        <f>SUM(M20:O20)</f>
        <v>0</v>
      </c>
      <c r="Q20" s="10"/>
    </row>
    <row r="21" spans="1:17" ht="43.2">
      <c r="A21" s="296" t="s">
        <v>1500</v>
      </c>
      <c r="B21" s="265" t="s">
        <v>1498</v>
      </c>
      <c r="C21" s="299" t="s">
        <v>1501</v>
      </c>
      <c r="D21" s="268" t="s">
        <v>1060</v>
      </c>
      <c r="E21" s="268">
        <v>6</v>
      </c>
      <c r="F21" s="268"/>
      <c r="G21" s="268"/>
      <c r="H21" s="268"/>
      <c r="I21" s="268"/>
      <c r="J21" s="268"/>
      <c r="K21" s="268">
        <f t="shared" ref="K21:K31" si="0">SUM(H21:J21)</f>
        <v>0</v>
      </c>
      <c r="L21" s="268">
        <f t="shared" ref="L21:L31" si="1">ROUND(E21*F21,2)</f>
        <v>0</v>
      </c>
      <c r="M21" s="268">
        <f t="shared" ref="M21:M31" si="2">ROUND(E21*H21,2)</f>
        <v>0</v>
      </c>
      <c r="N21" s="268">
        <f t="shared" ref="N21:N31" si="3">ROUND(E21*I21,2)</f>
        <v>0</v>
      </c>
      <c r="O21" s="268">
        <f t="shared" ref="O21:O31" si="4">ROUND(E21*J21,2)</f>
        <v>0</v>
      </c>
      <c r="P21" s="268">
        <f t="shared" ref="P21:P31" si="5">SUM(M21:O21)</f>
        <v>0</v>
      </c>
      <c r="Q21" s="10"/>
    </row>
    <row r="22" spans="1:17" ht="43.2">
      <c r="A22" s="296" t="s">
        <v>1502</v>
      </c>
      <c r="B22" s="265" t="s">
        <v>1498</v>
      </c>
      <c r="C22" s="299" t="s">
        <v>1503</v>
      </c>
      <c r="D22" s="268" t="s">
        <v>1060</v>
      </c>
      <c r="E22" s="268">
        <v>2</v>
      </c>
      <c r="F22" s="268"/>
      <c r="G22" s="268"/>
      <c r="H22" s="268"/>
      <c r="I22" s="268"/>
      <c r="J22" s="268"/>
      <c r="K22" s="268">
        <f t="shared" si="0"/>
        <v>0</v>
      </c>
      <c r="L22" s="268">
        <f t="shared" si="1"/>
        <v>0</v>
      </c>
      <c r="M22" s="268">
        <f t="shared" si="2"/>
        <v>0</v>
      </c>
      <c r="N22" s="268">
        <f t="shared" si="3"/>
        <v>0</v>
      </c>
      <c r="O22" s="268">
        <f t="shared" si="4"/>
        <v>0</v>
      </c>
      <c r="P22" s="268">
        <f t="shared" si="5"/>
        <v>0</v>
      </c>
      <c r="Q22" s="10"/>
    </row>
    <row r="23" spans="1:17" ht="43.2">
      <c r="A23" s="296" t="s">
        <v>1504</v>
      </c>
      <c r="B23" s="265" t="s">
        <v>1498</v>
      </c>
      <c r="C23" s="300" t="s">
        <v>1505</v>
      </c>
      <c r="D23" s="268" t="s">
        <v>1060</v>
      </c>
      <c r="E23" s="268">
        <v>1</v>
      </c>
      <c r="F23" s="268"/>
      <c r="G23" s="268"/>
      <c r="H23" s="268"/>
      <c r="I23" s="268"/>
      <c r="J23" s="268"/>
      <c r="K23" s="268">
        <f t="shared" si="0"/>
        <v>0</v>
      </c>
      <c r="L23" s="268">
        <f t="shared" si="1"/>
        <v>0</v>
      </c>
      <c r="M23" s="268">
        <f t="shared" si="2"/>
        <v>0</v>
      </c>
      <c r="N23" s="268">
        <f t="shared" si="3"/>
        <v>0</v>
      </c>
      <c r="O23" s="268">
        <f t="shared" si="4"/>
        <v>0</v>
      </c>
      <c r="P23" s="268">
        <f t="shared" si="5"/>
        <v>0</v>
      </c>
      <c r="Q23" s="10"/>
    </row>
    <row r="24" spans="1:17" ht="43.2">
      <c r="A24" s="296" t="s">
        <v>1506</v>
      </c>
      <c r="B24" s="265" t="s">
        <v>1498</v>
      </c>
      <c r="C24" s="300" t="s">
        <v>1507</v>
      </c>
      <c r="D24" s="268" t="s">
        <v>1060</v>
      </c>
      <c r="E24" s="268">
        <v>1</v>
      </c>
      <c r="F24" s="268"/>
      <c r="G24" s="268"/>
      <c r="H24" s="268"/>
      <c r="I24" s="268"/>
      <c r="J24" s="268"/>
      <c r="K24" s="268">
        <f t="shared" si="0"/>
        <v>0</v>
      </c>
      <c r="L24" s="268">
        <f t="shared" si="1"/>
        <v>0</v>
      </c>
      <c r="M24" s="268">
        <f t="shared" si="2"/>
        <v>0</v>
      </c>
      <c r="N24" s="268">
        <f t="shared" si="3"/>
        <v>0</v>
      </c>
      <c r="O24" s="268">
        <f t="shared" si="4"/>
        <v>0</v>
      </c>
      <c r="P24" s="268">
        <f t="shared" si="5"/>
        <v>0</v>
      </c>
      <c r="Q24" s="10"/>
    </row>
    <row r="25" spans="1:17" ht="43.2">
      <c r="A25" s="296" t="s">
        <v>1508</v>
      </c>
      <c r="B25" s="265" t="s">
        <v>1498</v>
      </c>
      <c r="C25" s="300" t="s">
        <v>1509</v>
      </c>
      <c r="D25" s="268" t="s">
        <v>1060</v>
      </c>
      <c r="E25" s="268">
        <v>2</v>
      </c>
      <c r="F25" s="268"/>
      <c r="G25" s="268"/>
      <c r="H25" s="268"/>
      <c r="I25" s="268"/>
      <c r="J25" s="268"/>
      <c r="K25" s="268">
        <f t="shared" si="0"/>
        <v>0</v>
      </c>
      <c r="L25" s="268">
        <f t="shared" si="1"/>
        <v>0</v>
      </c>
      <c r="M25" s="268">
        <f t="shared" si="2"/>
        <v>0</v>
      </c>
      <c r="N25" s="268">
        <f t="shared" si="3"/>
        <v>0</v>
      </c>
      <c r="O25" s="268">
        <f t="shared" si="4"/>
        <v>0</v>
      </c>
      <c r="P25" s="268">
        <f t="shared" si="5"/>
        <v>0</v>
      </c>
      <c r="Q25" s="10"/>
    </row>
    <row r="26" spans="1:17" ht="43.2">
      <c r="A26" s="296" t="s">
        <v>1510</v>
      </c>
      <c r="B26" s="265" t="s">
        <v>1498</v>
      </c>
      <c r="C26" s="300" t="s">
        <v>1511</v>
      </c>
      <c r="D26" s="268" t="s">
        <v>1060</v>
      </c>
      <c r="E26" s="268">
        <v>7</v>
      </c>
      <c r="F26" s="268"/>
      <c r="G26" s="268"/>
      <c r="H26" s="268"/>
      <c r="I26" s="268"/>
      <c r="J26" s="268"/>
      <c r="K26" s="268">
        <f t="shared" si="0"/>
        <v>0</v>
      </c>
      <c r="L26" s="268">
        <f t="shared" si="1"/>
        <v>0</v>
      </c>
      <c r="M26" s="268">
        <f t="shared" si="2"/>
        <v>0</v>
      </c>
      <c r="N26" s="268">
        <f t="shared" si="3"/>
        <v>0</v>
      </c>
      <c r="O26" s="268">
        <f t="shared" si="4"/>
        <v>0</v>
      </c>
      <c r="P26" s="268">
        <f t="shared" si="5"/>
        <v>0</v>
      </c>
      <c r="Q26" s="10"/>
    </row>
    <row r="27" spans="1:17" ht="43.2">
      <c r="A27" s="296" t="s">
        <v>1512</v>
      </c>
      <c r="B27" s="265" t="s">
        <v>1498</v>
      </c>
      <c r="C27" s="299" t="s">
        <v>1513</v>
      </c>
      <c r="D27" s="268" t="s">
        <v>1060</v>
      </c>
      <c r="E27" s="268">
        <v>2</v>
      </c>
      <c r="F27" s="268"/>
      <c r="G27" s="268"/>
      <c r="H27" s="268"/>
      <c r="I27" s="268"/>
      <c r="J27" s="268"/>
      <c r="K27" s="268">
        <f t="shared" si="0"/>
        <v>0</v>
      </c>
      <c r="L27" s="268">
        <f t="shared" si="1"/>
        <v>0</v>
      </c>
      <c r="M27" s="268">
        <f t="shared" si="2"/>
        <v>0</v>
      </c>
      <c r="N27" s="268">
        <f t="shared" si="3"/>
        <v>0</v>
      </c>
      <c r="O27" s="268">
        <f t="shared" si="4"/>
        <v>0</v>
      </c>
      <c r="P27" s="268">
        <f t="shared" si="5"/>
        <v>0</v>
      </c>
      <c r="Q27" s="10"/>
    </row>
    <row r="28" spans="1:17" ht="43.2">
      <c r="A28" s="296" t="s">
        <v>1514</v>
      </c>
      <c r="B28" s="265" t="s">
        <v>1498</v>
      </c>
      <c r="C28" s="299" t="s">
        <v>1515</v>
      </c>
      <c r="D28" s="268" t="s">
        <v>1060</v>
      </c>
      <c r="E28" s="268">
        <v>1</v>
      </c>
      <c r="F28" s="268"/>
      <c r="G28" s="268"/>
      <c r="H28" s="268"/>
      <c r="I28" s="268"/>
      <c r="J28" s="268"/>
      <c r="K28" s="268">
        <f t="shared" si="0"/>
        <v>0</v>
      </c>
      <c r="L28" s="268">
        <f t="shared" si="1"/>
        <v>0</v>
      </c>
      <c r="M28" s="268">
        <f t="shared" si="2"/>
        <v>0</v>
      </c>
      <c r="N28" s="268">
        <f t="shared" si="3"/>
        <v>0</v>
      </c>
      <c r="O28" s="268">
        <f t="shared" si="4"/>
        <v>0</v>
      </c>
      <c r="P28" s="268">
        <f t="shared" si="5"/>
        <v>0</v>
      </c>
      <c r="Q28" s="10"/>
    </row>
    <row r="29" spans="1:17" ht="43.2">
      <c r="A29" s="296" t="s">
        <v>1516</v>
      </c>
      <c r="B29" s="265" t="s">
        <v>1498</v>
      </c>
      <c r="C29" s="300" t="s">
        <v>1517</v>
      </c>
      <c r="D29" s="268" t="s">
        <v>1060</v>
      </c>
      <c r="E29" s="268">
        <v>1</v>
      </c>
      <c r="F29" s="268"/>
      <c r="G29" s="268"/>
      <c r="H29" s="268"/>
      <c r="I29" s="268"/>
      <c r="J29" s="268"/>
      <c r="K29" s="268">
        <f t="shared" si="0"/>
        <v>0</v>
      </c>
      <c r="L29" s="268">
        <f t="shared" si="1"/>
        <v>0</v>
      </c>
      <c r="M29" s="268">
        <f t="shared" si="2"/>
        <v>0</v>
      </c>
      <c r="N29" s="268">
        <f t="shared" si="3"/>
        <v>0</v>
      </c>
      <c r="O29" s="268">
        <f t="shared" si="4"/>
        <v>0</v>
      </c>
      <c r="P29" s="268">
        <f t="shared" si="5"/>
        <v>0</v>
      </c>
      <c r="Q29" s="10"/>
    </row>
    <row r="30" spans="1:17" ht="43.2">
      <c r="A30" s="301" t="s">
        <v>1518</v>
      </c>
      <c r="B30" s="302" t="s">
        <v>1498</v>
      </c>
      <c r="C30" s="303" t="s">
        <v>1513</v>
      </c>
      <c r="D30" s="304" t="s">
        <v>1060</v>
      </c>
      <c r="E30" s="304">
        <v>2</v>
      </c>
      <c r="F30" s="268"/>
      <c r="G30" s="268"/>
      <c r="H30" s="268"/>
      <c r="I30" s="268"/>
      <c r="J30" s="268"/>
      <c r="K30" s="268">
        <f t="shared" si="0"/>
        <v>0</v>
      </c>
      <c r="L30" s="268">
        <f t="shared" si="1"/>
        <v>0</v>
      </c>
      <c r="M30" s="268">
        <f t="shared" si="2"/>
        <v>0</v>
      </c>
      <c r="N30" s="268">
        <f t="shared" si="3"/>
        <v>0</v>
      </c>
      <c r="O30" s="268">
        <f t="shared" si="4"/>
        <v>0</v>
      </c>
      <c r="P30" s="268">
        <f t="shared" si="5"/>
        <v>0</v>
      </c>
      <c r="Q30" s="10"/>
    </row>
    <row r="31" spans="1:17" ht="43.2">
      <c r="A31" s="296" t="s">
        <v>1519</v>
      </c>
      <c r="B31" s="265" t="s">
        <v>1498</v>
      </c>
      <c r="C31" s="299" t="s">
        <v>1520</v>
      </c>
      <c r="D31" s="268" t="s">
        <v>1060</v>
      </c>
      <c r="E31" s="268">
        <v>3</v>
      </c>
      <c r="F31" s="268"/>
      <c r="G31" s="268"/>
      <c r="H31" s="268"/>
      <c r="I31" s="268"/>
      <c r="J31" s="268"/>
      <c r="K31" s="268">
        <f t="shared" si="0"/>
        <v>0</v>
      </c>
      <c r="L31" s="268">
        <f t="shared" si="1"/>
        <v>0</v>
      </c>
      <c r="M31" s="268">
        <f t="shared" si="2"/>
        <v>0</v>
      </c>
      <c r="N31" s="268">
        <f t="shared" si="3"/>
        <v>0</v>
      </c>
      <c r="O31" s="268">
        <f t="shared" si="4"/>
        <v>0</v>
      </c>
      <c r="P31" s="268">
        <f t="shared" si="5"/>
        <v>0</v>
      </c>
      <c r="Q31" s="10"/>
    </row>
    <row r="32" spans="1:17">
      <c r="A32" s="296" t="s">
        <v>1521</v>
      </c>
      <c r="B32" s="265"/>
      <c r="C32" s="297" t="s">
        <v>1522</v>
      </c>
      <c r="D32" s="268"/>
      <c r="E32" s="268"/>
      <c r="F32" s="268"/>
      <c r="G32" s="268"/>
      <c r="H32" s="268"/>
      <c r="I32" s="268"/>
      <c r="J32" s="268"/>
      <c r="K32" s="268"/>
      <c r="L32" s="268"/>
      <c r="M32" s="268"/>
      <c r="N32" s="268"/>
      <c r="O32" s="268"/>
      <c r="P32" s="268"/>
      <c r="Q32" s="10"/>
    </row>
    <row r="33" spans="1:17" ht="43.2">
      <c r="A33" s="296" t="s">
        <v>1523</v>
      </c>
      <c r="B33" s="265" t="s">
        <v>1498</v>
      </c>
      <c r="C33" s="299" t="s">
        <v>1524</v>
      </c>
      <c r="D33" s="268" t="s">
        <v>1060</v>
      </c>
      <c r="E33" s="268">
        <v>1</v>
      </c>
      <c r="F33" s="268"/>
      <c r="G33" s="268"/>
      <c r="H33" s="268"/>
      <c r="I33" s="268"/>
      <c r="J33" s="268"/>
      <c r="K33" s="268">
        <f t="shared" ref="K33:K37" si="6">SUM(H33:J33)</f>
        <v>0</v>
      </c>
      <c r="L33" s="268">
        <f t="shared" ref="L33:L37" si="7">ROUND(E33*F33,2)</f>
        <v>0</v>
      </c>
      <c r="M33" s="268">
        <f t="shared" ref="M33:M37" si="8">ROUND(E33*H33,2)</f>
        <v>0</v>
      </c>
      <c r="N33" s="268">
        <f t="shared" ref="N33:N37" si="9">ROUND(E33*I33,2)</f>
        <v>0</v>
      </c>
      <c r="O33" s="268">
        <f t="shared" ref="O33:O37" si="10">ROUND(E33*J33,2)</f>
        <v>0</v>
      </c>
      <c r="P33" s="268">
        <f t="shared" ref="P33:P37" si="11">SUM(M33:O33)</f>
        <v>0</v>
      </c>
      <c r="Q33" s="10"/>
    </row>
    <row r="34" spans="1:17" ht="43.2">
      <c r="A34" s="296" t="s">
        <v>1525</v>
      </c>
      <c r="B34" s="265" t="s">
        <v>1498</v>
      </c>
      <c r="C34" s="299" t="s">
        <v>1526</v>
      </c>
      <c r="D34" s="268" t="s">
        <v>1060</v>
      </c>
      <c r="E34" s="268">
        <v>14</v>
      </c>
      <c r="F34" s="268"/>
      <c r="G34" s="268"/>
      <c r="H34" s="268"/>
      <c r="I34" s="268"/>
      <c r="J34" s="268"/>
      <c r="K34" s="268">
        <f t="shared" si="6"/>
        <v>0</v>
      </c>
      <c r="L34" s="268">
        <f t="shared" si="7"/>
        <v>0</v>
      </c>
      <c r="M34" s="268">
        <f t="shared" si="8"/>
        <v>0</v>
      </c>
      <c r="N34" s="268">
        <f t="shared" si="9"/>
        <v>0</v>
      </c>
      <c r="O34" s="268">
        <f t="shared" si="10"/>
        <v>0</v>
      </c>
      <c r="P34" s="268">
        <f t="shared" si="11"/>
        <v>0</v>
      </c>
      <c r="Q34" s="10"/>
    </row>
    <row r="35" spans="1:17" ht="43.2">
      <c r="A35" s="296" t="s">
        <v>1527</v>
      </c>
      <c r="B35" s="265" t="s">
        <v>1498</v>
      </c>
      <c r="C35" s="299" t="s">
        <v>1528</v>
      </c>
      <c r="D35" s="268" t="s">
        <v>1060</v>
      </c>
      <c r="E35" s="268">
        <v>1</v>
      </c>
      <c r="F35" s="268"/>
      <c r="G35" s="268"/>
      <c r="H35" s="268"/>
      <c r="I35" s="268"/>
      <c r="J35" s="268"/>
      <c r="K35" s="268">
        <f t="shared" si="6"/>
        <v>0</v>
      </c>
      <c r="L35" s="268">
        <f t="shared" si="7"/>
        <v>0</v>
      </c>
      <c r="M35" s="268">
        <f t="shared" si="8"/>
        <v>0</v>
      </c>
      <c r="N35" s="268">
        <f t="shared" si="9"/>
        <v>0</v>
      </c>
      <c r="O35" s="268">
        <f t="shared" si="10"/>
        <v>0</v>
      </c>
      <c r="P35" s="268">
        <f t="shared" si="11"/>
        <v>0</v>
      </c>
      <c r="Q35" s="10"/>
    </row>
    <row r="36" spans="1:17" ht="43.2">
      <c r="A36" s="296" t="s">
        <v>1529</v>
      </c>
      <c r="B36" s="265" t="s">
        <v>1498</v>
      </c>
      <c r="C36" s="299" t="s">
        <v>1530</v>
      </c>
      <c r="D36" s="268" t="s">
        <v>1060</v>
      </c>
      <c r="E36" s="268">
        <v>1</v>
      </c>
      <c r="F36" s="268"/>
      <c r="G36" s="268"/>
      <c r="H36" s="268"/>
      <c r="I36" s="268"/>
      <c r="J36" s="268"/>
      <c r="K36" s="268">
        <f t="shared" si="6"/>
        <v>0</v>
      </c>
      <c r="L36" s="268">
        <f t="shared" si="7"/>
        <v>0</v>
      </c>
      <c r="M36" s="268">
        <f t="shared" si="8"/>
        <v>0</v>
      </c>
      <c r="N36" s="268">
        <f t="shared" si="9"/>
        <v>0</v>
      </c>
      <c r="O36" s="268">
        <f t="shared" si="10"/>
        <v>0</v>
      </c>
      <c r="P36" s="268">
        <f t="shared" si="11"/>
        <v>0</v>
      </c>
      <c r="Q36" s="10"/>
    </row>
    <row r="37" spans="1:17" ht="43.2">
      <c r="A37" s="296" t="s">
        <v>1531</v>
      </c>
      <c r="B37" s="265" t="s">
        <v>1498</v>
      </c>
      <c r="C37" s="299" t="s">
        <v>1532</v>
      </c>
      <c r="D37" s="268" t="s">
        <v>1060</v>
      </c>
      <c r="E37" s="268">
        <v>1</v>
      </c>
      <c r="F37" s="268"/>
      <c r="G37" s="268"/>
      <c r="H37" s="268"/>
      <c r="I37" s="268"/>
      <c r="J37" s="268"/>
      <c r="K37" s="268">
        <f t="shared" si="6"/>
        <v>0</v>
      </c>
      <c r="L37" s="268">
        <f t="shared" si="7"/>
        <v>0</v>
      </c>
      <c r="M37" s="268">
        <f t="shared" si="8"/>
        <v>0</v>
      </c>
      <c r="N37" s="268">
        <f t="shared" si="9"/>
        <v>0</v>
      </c>
      <c r="O37" s="268">
        <f t="shared" si="10"/>
        <v>0</v>
      </c>
      <c r="P37" s="268">
        <f t="shared" si="11"/>
        <v>0</v>
      </c>
      <c r="Q37" s="10"/>
    </row>
    <row r="38" spans="1:17">
      <c r="A38" s="296" t="s">
        <v>1533</v>
      </c>
      <c r="B38" s="265"/>
      <c r="C38" s="297" t="s">
        <v>1534</v>
      </c>
      <c r="D38" s="285"/>
      <c r="E38" s="305"/>
      <c r="F38" s="306"/>
      <c r="G38" s="269"/>
      <c r="H38" s="269"/>
      <c r="I38" s="269"/>
      <c r="J38" s="269"/>
      <c r="K38" s="175"/>
      <c r="L38" s="175"/>
      <c r="M38" s="175"/>
      <c r="N38" s="175"/>
      <c r="O38" s="175"/>
      <c r="P38" s="175"/>
      <c r="Q38" s="10"/>
    </row>
    <row r="39" spans="1:17">
      <c r="A39" s="296" t="s">
        <v>1535</v>
      </c>
      <c r="B39" s="265" t="s">
        <v>1498</v>
      </c>
      <c r="C39" s="299" t="s">
        <v>1536</v>
      </c>
      <c r="D39" s="268" t="s">
        <v>1060</v>
      </c>
      <c r="E39" s="268">
        <v>50</v>
      </c>
      <c r="F39" s="268"/>
      <c r="G39" s="268"/>
      <c r="H39" s="268"/>
      <c r="I39" s="268"/>
      <c r="J39" s="268"/>
      <c r="K39" s="268">
        <f t="shared" ref="K39:K68" si="12">SUM(H39:J39)</f>
        <v>0</v>
      </c>
      <c r="L39" s="268">
        <f t="shared" ref="L39:L68" si="13">ROUND(E39*F39,2)</f>
        <v>0</v>
      </c>
      <c r="M39" s="268">
        <f t="shared" ref="M39:M68" si="14">ROUND(E39*H39,2)</f>
        <v>0</v>
      </c>
      <c r="N39" s="268">
        <f t="shared" ref="N39:N68" si="15">ROUND(E39*I39,2)</f>
        <v>0</v>
      </c>
      <c r="O39" s="268">
        <f t="shared" ref="O39:O68" si="16">ROUND(E39*J39,2)</f>
        <v>0</v>
      </c>
      <c r="P39" s="268">
        <f t="shared" ref="P39:P68" si="17">SUM(M39:O39)</f>
        <v>0</v>
      </c>
      <c r="Q39" s="10"/>
    </row>
    <row r="40" spans="1:17">
      <c r="A40" s="296" t="s">
        <v>1537</v>
      </c>
      <c r="B40" s="265" t="s">
        <v>1498</v>
      </c>
      <c r="C40" s="299" t="s">
        <v>1538</v>
      </c>
      <c r="D40" s="268" t="s">
        <v>1060</v>
      </c>
      <c r="E40" s="268">
        <v>50</v>
      </c>
      <c r="F40" s="268"/>
      <c r="G40" s="268"/>
      <c r="H40" s="268"/>
      <c r="I40" s="268"/>
      <c r="J40" s="268"/>
      <c r="K40" s="268">
        <f t="shared" si="12"/>
        <v>0</v>
      </c>
      <c r="L40" s="268">
        <f t="shared" si="13"/>
        <v>0</v>
      </c>
      <c r="M40" s="268">
        <f t="shared" si="14"/>
        <v>0</v>
      </c>
      <c r="N40" s="268">
        <f t="shared" si="15"/>
        <v>0</v>
      </c>
      <c r="O40" s="268">
        <f t="shared" si="16"/>
        <v>0</v>
      </c>
      <c r="P40" s="268">
        <f t="shared" si="17"/>
        <v>0</v>
      </c>
      <c r="Q40" s="10"/>
    </row>
    <row r="41" spans="1:17">
      <c r="A41" s="296" t="s">
        <v>1539</v>
      </c>
      <c r="B41" s="265" t="s">
        <v>1498</v>
      </c>
      <c r="C41" s="299" t="s">
        <v>1540</v>
      </c>
      <c r="D41" s="268" t="s">
        <v>1060</v>
      </c>
      <c r="E41" s="268">
        <v>50</v>
      </c>
      <c r="F41" s="268"/>
      <c r="G41" s="268"/>
      <c r="H41" s="268"/>
      <c r="I41" s="268"/>
      <c r="J41" s="268"/>
      <c r="K41" s="268">
        <f t="shared" si="12"/>
        <v>0</v>
      </c>
      <c r="L41" s="268">
        <f t="shared" si="13"/>
        <v>0</v>
      </c>
      <c r="M41" s="268">
        <f t="shared" si="14"/>
        <v>0</v>
      </c>
      <c r="N41" s="268">
        <f t="shared" si="15"/>
        <v>0</v>
      </c>
      <c r="O41" s="268">
        <f t="shared" si="16"/>
        <v>0</v>
      </c>
      <c r="P41" s="268">
        <f t="shared" si="17"/>
        <v>0</v>
      </c>
      <c r="Q41" s="10"/>
    </row>
    <row r="42" spans="1:17" ht="28.8">
      <c r="A42" s="296" t="s">
        <v>1541</v>
      </c>
      <c r="B42" s="265" t="s">
        <v>1498</v>
      </c>
      <c r="C42" s="299" t="s">
        <v>1542</v>
      </c>
      <c r="D42" s="268" t="s">
        <v>1095</v>
      </c>
      <c r="E42" s="268">
        <v>363</v>
      </c>
      <c r="F42" s="268"/>
      <c r="G42" s="268"/>
      <c r="H42" s="268"/>
      <c r="I42" s="268"/>
      <c r="J42" s="268"/>
      <c r="K42" s="268">
        <f t="shared" si="12"/>
        <v>0</v>
      </c>
      <c r="L42" s="268">
        <f t="shared" si="13"/>
        <v>0</v>
      </c>
      <c r="M42" s="268">
        <f t="shared" si="14"/>
        <v>0</v>
      </c>
      <c r="N42" s="268">
        <f t="shared" si="15"/>
        <v>0</v>
      </c>
      <c r="O42" s="268">
        <f t="shared" si="16"/>
        <v>0</v>
      </c>
      <c r="P42" s="268">
        <f t="shared" si="17"/>
        <v>0</v>
      </c>
      <c r="Q42" s="10"/>
    </row>
    <row r="43" spans="1:17" ht="28.8">
      <c r="A43" s="296" t="s">
        <v>1543</v>
      </c>
      <c r="B43" s="265" t="s">
        <v>1498</v>
      </c>
      <c r="C43" s="299" t="s">
        <v>1544</v>
      </c>
      <c r="D43" s="268" t="s">
        <v>1095</v>
      </c>
      <c r="E43" s="268">
        <v>157</v>
      </c>
      <c r="F43" s="268"/>
      <c r="G43" s="268"/>
      <c r="H43" s="268"/>
      <c r="I43" s="268"/>
      <c r="J43" s="268"/>
      <c r="K43" s="268">
        <f t="shared" si="12"/>
        <v>0</v>
      </c>
      <c r="L43" s="268">
        <f t="shared" si="13"/>
        <v>0</v>
      </c>
      <c r="M43" s="268">
        <f t="shared" si="14"/>
        <v>0</v>
      </c>
      <c r="N43" s="268">
        <f t="shared" si="15"/>
        <v>0</v>
      </c>
      <c r="O43" s="268">
        <f t="shared" si="16"/>
        <v>0</v>
      </c>
      <c r="P43" s="268">
        <f t="shared" si="17"/>
        <v>0</v>
      </c>
      <c r="Q43" s="10"/>
    </row>
    <row r="44" spans="1:17" ht="28.8">
      <c r="A44" s="296" t="s">
        <v>1545</v>
      </c>
      <c r="B44" s="265" t="s">
        <v>1498</v>
      </c>
      <c r="C44" s="299" t="s">
        <v>1546</v>
      </c>
      <c r="D44" s="268" t="s">
        <v>1095</v>
      </c>
      <c r="E44" s="268">
        <v>167</v>
      </c>
      <c r="F44" s="268"/>
      <c r="G44" s="268"/>
      <c r="H44" s="268"/>
      <c r="I44" s="268"/>
      <c r="J44" s="268"/>
      <c r="K44" s="268">
        <f t="shared" si="12"/>
        <v>0</v>
      </c>
      <c r="L44" s="268">
        <f t="shared" si="13"/>
        <v>0</v>
      </c>
      <c r="M44" s="268">
        <f t="shared" si="14"/>
        <v>0</v>
      </c>
      <c r="N44" s="268">
        <f t="shared" si="15"/>
        <v>0</v>
      </c>
      <c r="O44" s="268">
        <f t="shared" si="16"/>
        <v>0</v>
      </c>
      <c r="P44" s="268">
        <f t="shared" si="17"/>
        <v>0</v>
      </c>
      <c r="Q44" s="10"/>
    </row>
    <row r="45" spans="1:17" ht="28.8">
      <c r="A45" s="296" t="s">
        <v>1547</v>
      </c>
      <c r="B45" s="265" t="s">
        <v>1498</v>
      </c>
      <c r="C45" s="299" t="s">
        <v>1548</v>
      </c>
      <c r="D45" s="268" t="s">
        <v>1095</v>
      </c>
      <c r="E45" s="268">
        <v>91</v>
      </c>
      <c r="F45" s="268"/>
      <c r="G45" s="268"/>
      <c r="H45" s="268"/>
      <c r="I45" s="268"/>
      <c r="J45" s="268"/>
      <c r="K45" s="268">
        <f t="shared" si="12"/>
        <v>0</v>
      </c>
      <c r="L45" s="268">
        <f t="shared" si="13"/>
        <v>0</v>
      </c>
      <c r="M45" s="268">
        <f t="shared" si="14"/>
        <v>0</v>
      </c>
      <c r="N45" s="268">
        <f t="shared" si="15"/>
        <v>0</v>
      </c>
      <c r="O45" s="268">
        <f t="shared" si="16"/>
        <v>0</v>
      </c>
      <c r="P45" s="268">
        <f t="shared" si="17"/>
        <v>0</v>
      </c>
      <c r="Q45" s="10"/>
    </row>
    <row r="46" spans="1:17" ht="28.8">
      <c r="A46" s="296" t="s">
        <v>1549</v>
      </c>
      <c r="B46" s="265" t="s">
        <v>1498</v>
      </c>
      <c r="C46" s="299" t="s">
        <v>1550</v>
      </c>
      <c r="D46" s="268" t="s">
        <v>1095</v>
      </c>
      <c r="E46" s="268">
        <v>10</v>
      </c>
      <c r="F46" s="268"/>
      <c r="G46" s="268"/>
      <c r="H46" s="268"/>
      <c r="I46" s="268"/>
      <c r="J46" s="268"/>
      <c r="K46" s="268">
        <f t="shared" si="12"/>
        <v>0</v>
      </c>
      <c r="L46" s="268">
        <f t="shared" si="13"/>
        <v>0</v>
      </c>
      <c r="M46" s="268">
        <f t="shared" si="14"/>
        <v>0</v>
      </c>
      <c r="N46" s="268">
        <f t="shared" si="15"/>
        <v>0</v>
      </c>
      <c r="O46" s="268">
        <f t="shared" si="16"/>
        <v>0</v>
      </c>
      <c r="P46" s="268">
        <f t="shared" si="17"/>
        <v>0</v>
      </c>
      <c r="Q46" s="10"/>
    </row>
    <row r="47" spans="1:17" ht="28.8">
      <c r="A47" s="296" t="s">
        <v>1551</v>
      </c>
      <c r="B47" s="265" t="s">
        <v>1498</v>
      </c>
      <c r="C47" s="299" t="s">
        <v>1552</v>
      </c>
      <c r="D47" s="268" t="s">
        <v>1095</v>
      </c>
      <c r="E47" s="268">
        <v>48</v>
      </c>
      <c r="F47" s="268"/>
      <c r="G47" s="268"/>
      <c r="H47" s="268"/>
      <c r="I47" s="268"/>
      <c r="J47" s="268"/>
      <c r="K47" s="268">
        <f t="shared" si="12"/>
        <v>0</v>
      </c>
      <c r="L47" s="268">
        <f t="shared" si="13"/>
        <v>0</v>
      </c>
      <c r="M47" s="268">
        <f t="shared" si="14"/>
        <v>0</v>
      </c>
      <c r="N47" s="268">
        <f t="shared" si="15"/>
        <v>0</v>
      </c>
      <c r="O47" s="268">
        <f t="shared" si="16"/>
        <v>0</v>
      </c>
      <c r="P47" s="268">
        <f t="shared" si="17"/>
        <v>0</v>
      </c>
      <c r="Q47" s="10"/>
    </row>
    <row r="48" spans="1:17" ht="28.8">
      <c r="A48" s="296" t="s">
        <v>1553</v>
      </c>
      <c r="B48" s="265" t="s">
        <v>1498</v>
      </c>
      <c r="C48" s="299" t="s">
        <v>1554</v>
      </c>
      <c r="D48" s="268" t="s">
        <v>1095</v>
      </c>
      <c r="E48" s="268">
        <v>60</v>
      </c>
      <c r="F48" s="268"/>
      <c r="G48" s="268"/>
      <c r="H48" s="268"/>
      <c r="I48" s="268"/>
      <c r="J48" s="268"/>
      <c r="K48" s="268">
        <f t="shared" si="12"/>
        <v>0</v>
      </c>
      <c r="L48" s="268">
        <f t="shared" si="13"/>
        <v>0</v>
      </c>
      <c r="M48" s="268">
        <f t="shared" si="14"/>
        <v>0</v>
      </c>
      <c r="N48" s="268">
        <f t="shared" si="15"/>
        <v>0</v>
      </c>
      <c r="O48" s="268">
        <f t="shared" si="16"/>
        <v>0</v>
      </c>
      <c r="P48" s="268">
        <f t="shared" si="17"/>
        <v>0</v>
      </c>
      <c r="Q48" s="10"/>
    </row>
    <row r="49" spans="1:17" ht="28.8">
      <c r="A49" s="296" t="s">
        <v>1555</v>
      </c>
      <c r="B49" s="265" t="s">
        <v>1498</v>
      </c>
      <c r="C49" s="299" t="s">
        <v>1556</v>
      </c>
      <c r="D49" s="268" t="s">
        <v>114</v>
      </c>
      <c r="E49" s="268">
        <v>1</v>
      </c>
      <c r="F49" s="268"/>
      <c r="G49" s="268"/>
      <c r="H49" s="268"/>
      <c r="I49" s="268"/>
      <c r="J49" s="268"/>
      <c r="K49" s="268">
        <f t="shared" si="12"/>
        <v>0</v>
      </c>
      <c r="L49" s="268">
        <f t="shared" si="13"/>
        <v>0</v>
      </c>
      <c r="M49" s="268">
        <f t="shared" si="14"/>
        <v>0</v>
      </c>
      <c r="N49" s="268">
        <f t="shared" si="15"/>
        <v>0</v>
      </c>
      <c r="O49" s="268">
        <f t="shared" si="16"/>
        <v>0</v>
      </c>
      <c r="P49" s="268">
        <f t="shared" si="17"/>
        <v>0</v>
      </c>
      <c r="Q49" s="10"/>
    </row>
    <row r="50" spans="1:17" ht="28.8">
      <c r="A50" s="296" t="s">
        <v>1557</v>
      </c>
      <c r="B50" s="265" t="s">
        <v>1498</v>
      </c>
      <c r="C50" s="299" t="s">
        <v>1558</v>
      </c>
      <c r="D50" s="268" t="s">
        <v>1095</v>
      </c>
      <c r="E50" s="268">
        <v>363</v>
      </c>
      <c r="F50" s="268"/>
      <c r="G50" s="268"/>
      <c r="H50" s="268"/>
      <c r="I50" s="268"/>
      <c r="J50" s="268"/>
      <c r="K50" s="268">
        <f t="shared" si="12"/>
        <v>0</v>
      </c>
      <c r="L50" s="268">
        <f t="shared" si="13"/>
        <v>0</v>
      </c>
      <c r="M50" s="268">
        <f t="shared" si="14"/>
        <v>0</v>
      </c>
      <c r="N50" s="268">
        <f t="shared" si="15"/>
        <v>0</v>
      </c>
      <c r="O50" s="268">
        <f t="shared" si="16"/>
        <v>0</v>
      </c>
      <c r="P50" s="268">
        <f t="shared" si="17"/>
        <v>0</v>
      </c>
      <c r="Q50" s="10"/>
    </row>
    <row r="51" spans="1:17" ht="28.8">
      <c r="A51" s="296" t="s">
        <v>1559</v>
      </c>
      <c r="B51" s="265" t="s">
        <v>1498</v>
      </c>
      <c r="C51" s="299" t="s">
        <v>1560</v>
      </c>
      <c r="D51" s="268" t="s">
        <v>1095</v>
      </c>
      <c r="E51" s="268">
        <v>157</v>
      </c>
      <c r="F51" s="268"/>
      <c r="G51" s="268"/>
      <c r="H51" s="268"/>
      <c r="I51" s="268"/>
      <c r="J51" s="268"/>
      <c r="K51" s="268">
        <f t="shared" si="12"/>
        <v>0</v>
      </c>
      <c r="L51" s="268">
        <f t="shared" si="13"/>
        <v>0</v>
      </c>
      <c r="M51" s="268">
        <f t="shared" si="14"/>
        <v>0</v>
      </c>
      <c r="N51" s="268">
        <f t="shared" si="15"/>
        <v>0</v>
      </c>
      <c r="O51" s="268">
        <f t="shared" si="16"/>
        <v>0</v>
      </c>
      <c r="P51" s="268">
        <f t="shared" si="17"/>
        <v>0</v>
      </c>
      <c r="Q51" s="10"/>
    </row>
    <row r="52" spans="1:17" ht="28.8">
      <c r="A52" s="296" t="s">
        <v>1561</v>
      </c>
      <c r="B52" s="265" t="s">
        <v>1498</v>
      </c>
      <c r="C52" s="299" t="s">
        <v>1562</v>
      </c>
      <c r="D52" s="268" t="s">
        <v>1095</v>
      </c>
      <c r="E52" s="268">
        <v>167</v>
      </c>
      <c r="F52" s="268"/>
      <c r="G52" s="268"/>
      <c r="H52" s="268"/>
      <c r="I52" s="268"/>
      <c r="J52" s="268"/>
      <c r="K52" s="268">
        <f t="shared" si="12"/>
        <v>0</v>
      </c>
      <c r="L52" s="268">
        <f t="shared" si="13"/>
        <v>0</v>
      </c>
      <c r="M52" s="268">
        <f t="shared" si="14"/>
        <v>0</v>
      </c>
      <c r="N52" s="268">
        <f t="shared" si="15"/>
        <v>0</v>
      </c>
      <c r="O52" s="268">
        <f t="shared" si="16"/>
        <v>0</v>
      </c>
      <c r="P52" s="268">
        <f t="shared" si="17"/>
        <v>0</v>
      </c>
      <c r="Q52" s="10"/>
    </row>
    <row r="53" spans="1:17" ht="28.8">
      <c r="A53" s="296" t="s">
        <v>1563</v>
      </c>
      <c r="B53" s="265" t="s">
        <v>1498</v>
      </c>
      <c r="C53" s="299" t="s">
        <v>1564</v>
      </c>
      <c r="D53" s="268" t="s">
        <v>1095</v>
      </c>
      <c r="E53" s="268">
        <v>91</v>
      </c>
      <c r="F53" s="268"/>
      <c r="G53" s="268"/>
      <c r="H53" s="268"/>
      <c r="I53" s="268"/>
      <c r="J53" s="268"/>
      <c r="K53" s="268">
        <f t="shared" si="12"/>
        <v>0</v>
      </c>
      <c r="L53" s="268">
        <f t="shared" si="13"/>
        <v>0</v>
      </c>
      <c r="M53" s="268">
        <f t="shared" si="14"/>
        <v>0</v>
      </c>
      <c r="N53" s="268">
        <f t="shared" si="15"/>
        <v>0</v>
      </c>
      <c r="O53" s="268">
        <f t="shared" si="16"/>
        <v>0</v>
      </c>
      <c r="P53" s="268">
        <f t="shared" si="17"/>
        <v>0</v>
      </c>
      <c r="Q53" s="10"/>
    </row>
    <row r="54" spans="1:17" ht="28.8">
      <c r="A54" s="296" t="s">
        <v>1565</v>
      </c>
      <c r="B54" s="265" t="s">
        <v>1498</v>
      </c>
      <c r="C54" s="299" t="s">
        <v>1566</v>
      </c>
      <c r="D54" s="268" t="s">
        <v>1095</v>
      </c>
      <c r="E54" s="268">
        <v>10</v>
      </c>
      <c r="F54" s="268"/>
      <c r="G54" s="268"/>
      <c r="H54" s="268"/>
      <c r="I54" s="268"/>
      <c r="J54" s="268"/>
      <c r="K54" s="268">
        <f t="shared" si="12"/>
        <v>0</v>
      </c>
      <c r="L54" s="268">
        <f t="shared" si="13"/>
        <v>0</v>
      </c>
      <c r="M54" s="268">
        <f t="shared" si="14"/>
        <v>0</v>
      </c>
      <c r="N54" s="268">
        <f t="shared" si="15"/>
        <v>0</v>
      </c>
      <c r="O54" s="268">
        <f t="shared" si="16"/>
        <v>0</v>
      </c>
      <c r="P54" s="268">
        <f t="shared" si="17"/>
        <v>0</v>
      </c>
      <c r="Q54" s="10"/>
    </row>
    <row r="55" spans="1:17" ht="28.8">
      <c r="A55" s="296" t="s">
        <v>1567</v>
      </c>
      <c r="B55" s="265" t="s">
        <v>1498</v>
      </c>
      <c r="C55" s="299" t="s">
        <v>1568</v>
      </c>
      <c r="D55" s="268" t="s">
        <v>1095</v>
      </c>
      <c r="E55" s="268">
        <v>48</v>
      </c>
      <c r="F55" s="268"/>
      <c r="G55" s="268"/>
      <c r="H55" s="268"/>
      <c r="I55" s="268"/>
      <c r="J55" s="268"/>
      <c r="K55" s="268">
        <f t="shared" si="12"/>
        <v>0</v>
      </c>
      <c r="L55" s="268">
        <f t="shared" si="13"/>
        <v>0</v>
      </c>
      <c r="M55" s="268">
        <f t="shared" si="14"/>
        <v>0</v>
      </c>
      <c r="N55" s="268">
        <f t="shared" si="15"/>
        <v>0</v>
      </c>
      <c r="O55" s="268">
        <f t="shared" si="16"/>
        <v>0</v>
      </c>
      <c r="P55" s="268">
        <f t="shared" si="17"/>
        <v>0</v>
      </c>
      <c r="Q55" s="10"/>
    </row>
    <row r="56" spans="1:17" ht="28.8">
      <c r="A56" s="296" t="s">
        <v>1569</v>
      </c>
      <c r="B56" s="265" t="s">
        <v>1498</v>
      </c>
      <c r="C56" s="299" t="s">
        <v>1570</v>
      </c>
      <c r="D56" s="268" t="s">
        <v>1095</v>
      </c>
      <c r="E56" s="268">
        <v>60</v>
      </c>
      <c r="F56" s="268"/>
      <c r="G56" s="268"/>
      <c r="H56" s="268"/>
      <c r="I56" s="268"/>
      <c r="J56" s="268"/>
      <c r="K56" s="268">
        <f t="shared" si="12"/>
        <v>0</v>
      </c>
      <c r="L56" s="268">
        <f t="shared" si="13"/>
        <v>0</v>
      </c>
      <c r="M56" s="268">
        <f t="shared" si="14"/>
        <v>0</v>
      </c>
      <c r="N56" s="268">
        <f t="shared" si="15"/>
        <v>0</v>
      </c>
      <c r="O56" s="268">
        <f t="shared" si="16"/>
        <v>0</v>
      </c>
      <c r="P56" s="268">
        <f t="shared" si="17"/>
        <v>0</v>
      </c>
      <c r="Q56" s="10"/>
    </row>
    <row r="57" spans="1:17" ht="28.8">
      <c r="A57" s="296" t="s">
        <v>1571</v>
      </c>
      <c r="B57" s="265" t="s">
        <v>1498</v>
      </c>
      <c r="C57" s="299" t="s">
        <v>1572</v>
      </c>
      <c r="D57" s="268" t="s">
        <v>1060</v>
      </c>
      <c r="E57" s="268">
        <v>2</v>
      </c>
      <c r="F57" s="268"/>
      <c r="G57" s="268"/>
      <c r="H57" s="268"/>
      <c r="I57" s="268"/>
      <c r="J57" s="268"/>
      <c r="K57" s="268">
        <f t="shared" si="12"/>
        <v>0</v>
      </c>
      <c r="L57" s="268">
        <f t="shared" si="13"/>
        <v>0</v>
      </c>
      <c r="M57" s="268">
        <f t="shared" si="14"/>
        <v>0</v>
      </c>
      <c r="N57" s="268">
        <f t="shared" si="15"/>
        <v>0</v>
      </c>
      <c r="O57" s="268">
        <f t="shared" si="16"/>
        <v>0</v>
      </c>
      <c r="P57" s="268">
        <f t="shared" si="17"/>
        <v>0</v>
      </c>
      <c r="Q57" s="10"/>
    </row>
    <row r="58" spans="1:17" ht="28.8">
      <c r="A58" s="296" t="s">
        <v>1573</v>
      </c>
      <c r="B58" s="265" t="s">
        <v>1498</v>
      </c>
      <c r="C58" s="299" t="s">
        <v>1574</v>
      </c>
      <c r="D58" s="268" t="s">
        <v>1060</v>
      </c>
      <c r="E58" s="268">
        <v>1</v>
      </c>
      <c r="F58" s="268"/>
      <c r="G58" s="268"/>
      <c r="H58" s="268"/>
      <c r="I58" s="268"/>
      <c r="J58" s="268"/>
      <c r="K58" s="268">
        <f t="shared" si="12"/>
        <v>0</v>
      </c>
      <c r="L58" s="268">
        <f t="shared" si="13"/>
        <v>0</v>
      </c>
      <c r="M58" s="268">
        <f t="shared" si="14"/>
        <v>0</v>
      </c>
      <c r="N58" s="268">
        <f t="shared" si="15"/>
        <v>0</v>
      </c>
      <c r="O58" s="268">
        <f t="shared" si="16"/>
        <v>0</v>
      </c>
      <c r="P58" s="268">
        <f t="shared" si="17"/>
        <v>0</v>
      </c>
      <c r="Q58" s="10"/>
    </row>
    <row r="59" spans="1:17">
      <c r="A59" s="296" t="s">
        <v>1575</v>
      </c>
      <c r="B59" s="265" t="s">
        <v>1498</v>
      </c>
      <c r="C59" s="299" t="s">
        <v>1576</v>
      </c>
      <c r="D59" s="268" t="s">
        <v>1060</v>
      </c>
      <c r="E59" s="268">
        <v>2</v>
      </c>
      <c r="F59" s="268"/>
      <c r="G59" s="268"/>
      <c r="H59" s="268"/>
      <c r="I59" s="268"/>
      <c r="J59" s="268"/>
      <c r="K59" s="268">
        <f t="shared" si="12"/>
        <v>0</v>
      </c>
      <c r="L59" s="268">
        <f t="shared" si="13"/>
        <v>0</v>
      </c>
      <c r="M59" s="268">
        <f t="shared" si="14"/>
        <v>0</v>
      </c>
      <c r="N59" s="268">
        <f t="shared" si="15"/>
        <v>0</v>
      </c>
      <c r="O59" s="268">
        <f t="shared" si="16"/>
        <v>0</v>
      </c>
      <c r="P59" s="268">
        <f t="shared" si="17"/>
        <v>0</v>
      </c>
      <c r="Q59" s="10"/>
    </row>
    <row r="60" spans="1:17">
      <c r="A60" s="296" t="s">
        <v>1577</v>
      </c>
      <c r="B60" s="265" t="s">
        <v>1498</v>
      </c>
      <c r="C60" s="299" t="s">
        <v>1578</v>
      </c>
      <c r="D60" s="268" t="s">
        <v>1060</v>
      </c>
      <c r="E60" s="268">
        <v>3</v>
      </c>
      <c r="F60" s="268"/>
      <c r="G60" s="268"/>
      <c r="H60" s="268"/>
      <c r="I60" s="268"/>
      <c r="J60" s="268"/>
      <c r="K60" s="268">
        <f t="shared" si="12"/>
        <v>0</v>
      </c>
      <c r="L60" s="268">
        <f t="shared" si="13"/>
        <v>0</v>
      </c>
      <c r="M60" s="268">
        <f t="shared" si="14"/>
        <v>0</v>
      </c>
      <c r="N60" s="268">
        <f t="shared" si="15"/>
        <v>0</v>
      </c>
      <c r="O60" s="268">
        <f t="shared" si="16"/>
        <v>0</v>
      </c>
      <c r="P60" s="268">
        <f t="shared" si="17"/>
        <v>0</v>
      </c>
      <c r="Q60" s="10"/>
    </row>
    <row r="61" spans="1:17">
      <c r="A61" s="296" t="s">
        <v>1579</v>
      </c>
      <c r="B61" s="265" t="s">
        <v>1498</v>
      </c>
      <c r="C61" s="299" t="s">
        <v>1580</v>
      </c>
      <c r="D61" s="268" t="s">
        <v>1060</v>
      </c>
      <c r="E61" s="268">
        <v>12</v>
      </c>
      <c r="F61" s="268"/>
      <c r="G61" s="268"/>
      <c r="H61" s="268"/>
      <c r="I61" s="268"/>
      <c r="J61" s="268"/>
      <c r="K61" s="268">
        <f t="shared" si="12"/>
        <v>0</v>
      </c>
      <c r="L61" s="268">
        <f t="shared" si="13"/>
        <v>0</v>
      </c>
      <c r="M61" s="268">
        <f t="shared" si="14"/>
        <v>0</v>
      </c>
      <c r="N61" s="268">
        <f t="shared" si="15"/>
        <v>0</v>
      </c>
      <c r="O61" s="268">
        <f t="shared" si="16"/>
        <v>0</v>
      </c>
      <c r="P61" s="268">
        <f t="shared" si="17"/>
        <v>0</v>
      </c>
      <c r="Q61" s="10"/>
    </row>
    <row r="62" spans="1:17">
      <c r="A62" s="296" t="s">
        <v>1581</v>
      </c>
      <c r="B62" s="265" t="s">
        <v>1498</v>
      </c>
      <c r="C62" s="299" t="s">
        <v>1582</v>
      </c>
      <c r="D62" s="268" t="s">
        <v>1060</v>
      </c>
      <c r="E62" s="268">
        <v>12</v>
      </c>
      <c r="F62" s="268"/>
      <c r="G62" s="268"/>
      <c r="H62" s="268"/>
      <c r="I62" s="268"/>
      <c r="J62" s="268"/>
      <c r="K62" s="268">
        <f t="shared" si="12"/>
        <v>0</v>
      </c>
      <c r="L62" s="268">
        <f t="shared" si="13"/>
        <v>0</v>
      </c>
      <c r="M62" s="268">
        <f t="shared" si="14"/>
        <v>0</v>
      </c>
      <c r="N62" s="268">
        <f t="shared" si="15"/>
        <v>0</v>
      </c>
      <c r="O62" s="268">
        <f t="shared" si="16"/>
        <v>0</v>
      </c>
      <c r="P62" s="268">
        <f t="shared" si="17"/>
        <v>0</v>
      </c>
      <c r="Q62" s="10"/>
    </row>
    <row r="63" spans="1:17">
      <c r="A63" s="296" t="s">
        <v>1583</v>
      </c>
      <c r="B63" s="265" t="s">
        <v>1498</v>
      </c>
      <c r="C63" s="299" t="s">
        <v>1584</v>
      </c>
      <c r="D63" s="268" t="s">
        <v>114</v>
      </c>
      <c r="E63" s="268">
        <v>1</v>
      </c>
      <c r="F63" s="268"/>
      <c r="G63" s="268"/>
      <c r="H63" s="268"/>
      <c r="I63" s="268"/>
      <c r="J63" s="268"/>
      <c r="K63" s="268">
        <f t="shared" si="12"/>
        <v>0</v>
      </c>
      <c r="L63" s="268">
        <f t="shared" si="13"/>
        <v>0</v>
      </c>
      <c r="M63" s="268">
        <f t="shared" si="14"/>
        <v>0</v>
      </c>
      <c r="N63" s="268">
        <f t="shared" si="15"/>
        <v>0</v>
      </c>
      <c r="O63" s="268">
        <f t="shared" si="16"/>
        <v>0</v>
      </c>
      <c r="P63" s="268">
        <f t="shared" si="17"/>
        <v>0</v>
      </c>
      <c r="Q63" s="10"/>
    </row>
    <row r="64" spans="1:17">
      <c r="A64" s="296" t="s">
        <v>1585</v>
      </c>
      <c r="B64" s="265" t="s">
        <v>1498</v>
      </c>
      <c r="C64" s="299" t="s">
        <v>1586</v>
      </c>
      <c r="D64" s="268" t="s">
        <v>114</v>
      </c>
      <c r="E64" s="268">
        <v>1</v>
      </c>
      <c r="F64" s="268"/>
      <c r="G64" s="268"/>
      <c r="H64" s="268"/>
      <c r="I64" s="268"/>
      <c r="J64" s="268"/>
      <c r="K64" s="268">
        <f t="shared" si="12"/>
        <v>0</v>
      </c>
      <c r="L64" s="268">
        <f t="shared" si="13"/>
        <v>0</v>
      </c>
      <c r="M64" s="268">
        <f t="shared" si="14"/>
        <v>0</v>
      </c>
      <c r="N64" s="268">
        <f t="shared" si="15"/>
        <v>0</v>
      </c>
      <c r="O64" s="268">
        <f t="shared" si="16"/>
        <v>0</v>
      </c>
      <c r="P64" s="268">
        <f t="shared" si="17"/>
        <v>0</v>
      </c>
      <c r="Q64" s="10"/>
    </row>
    <row r="65" spans="1:17">
      <c r="A65" s="296" t="s">
        <v>1587</v>
      </c>
      <c r="B65" s="265" t="s">
        <v>1498</v>
      </c>
      <c r="C65" s="299" t="s">
        <v>1588</v>
      </c>
      <c r="D65" s="268" t="s">
        <v>114</v>
      </c>
      <c r="E65" s="268">
        <v>1</v>
      </c>
      <c r="F65" s="268"/>
      <c r="G65" s="268"/>
      <c r="H65" s="268"/>
      <c r="I65" s="268"/>
      <c r="J65" s="268"/>
      <c r="K65" s="268">
        <f t="shared" si="12"/>
        <v>0</v>
      </c>
      <c r="L65" s="268">
        <f t="shared" si="13"/>
        <v>0</v>
      </c>
      <c r="M65" s="268">
        <f t="shared" si="14"/>
        <v>0</v>
      </c>
      <c r="N65" s="268">
        <f t="shared" si="15"/>
        <v>0</v>
      </c>
      <c r="O65" s="268">
        <f t="shared" si="16"/>
        <v>0</v>
      </c>
      <c r="P65" s="268">
        <f t="shared" si="17"/>
        <v>0</v>
      </c>
      <c r="Q65" s="10"/>
    </row>
    <row r="66" spans="1:17">
      <c r="A66" s="296" t="s">
        <v>1589</v>
      </c>
      <c r="B66" s="265" t="s">
        <v>1498</v>
      </c>
      <c r="C66" s="299" t="s">
        <v>1590</v>
      </c>
      <c r="D66" s="268" t="s">
        <v>114</v>
      </c>
      <c r="E66" s="268">
        <v>1</v>
      </c>
      <c r="F66" s="268"/>
      <c r="G66" s="268"/>
      <c r="H66" s="268"/>
      <c r="I66" s="268"/>
      <c r="J66" s="268"/>
      <c r="K66" s="268">
        <f t="shared" si="12"/>
        <v>0</v>
      </c>
      <c r="L66" s="268">
        <f t="shared" si="13"/>
        <v>0</v>
      </c>
      <c r="M66" s="268">
        <f t="shared" si="14"/>
        <v>0</v>
      </c>
      <c r="N66" s="268">
        <f t="shared" si="15"/>
        <v>0</v>
      </c>
      <c r="O66" s="268">
        <f t="shared" si="16"/>
        <v>0</v>
      </c>
      <c r="P66" s="268">
        <f t="shared" si="17"/>
        <v>0</v>
      </c>
      <c r="Q66" s="10"/>
    </row>
    <row r="67" spans="1:17">
      <c r="A67" s="296" t="s">
        <v>1591</v>
      </c>
      <c r="B67" s="265" t="s">
        <v>1498</v>
      </c>
      <c r="C67" s="299" t="s">
        <v>1592</v>
      </c>
      <c r="D67" s="268" t="s">
        <v>114</v>
      </c>
      <c r="E67" s="268">
        <v>1</v>
      </c>
      <c r="F67" s="268"/>
      <c r="G67" s="268"/>
      <c r="H67" s="268"/>
      <c r="I67" s="268"/>
      <c r="J67" s="268"/>
      <c r="K67" s="268">
        <f t="shared" si="12"/>
        <v>0</v>
      </c>
      <c r="L67" s="268">
        <f t="shared" si="13"/>
        <v>0</v>
      </c>
      <c r="M67" s="268">
        <f t="shared" si="14"/>
        <v>0</v>
      </c>
      <c r="N67" s="268">
        <f t="shared" si="15"/>
        <v>0</v>
      </c>
      <c r="O67" s="268">
        <f t="shared" si="16"/>
        <v>0</v>
      </c>
      <c r="P67" s="268">
        <f t="shared" si="17"/>
        <v>0</v>
      </c>
      <c r="Q67" s="10"/>
    </row>
    <row r="68" spans="1:17">
      <c r="A68" s="296" t="s">
        <v>1593</v>
      </c>
      <c r="B68" s="265" t="s">
        <v>1498</v>
      </c>
      <c r="C68" s="299" t="s">
        <v>1594</v>
      </c>
      <c r="D68" s="268" t="s">
        <v>114</v>
      </c>
      <c r="E68" s="268">
        <v>1</v>
      </c>
      <c r="F68" s="268"/>
      <c r="G68" s="268"/>
      <c r="H68" s="268"/>
      <c r="I68" s="268"/>
      <c r="J68" s="268"/>
      <c r="K68" s="268">
        <f t="shared" si="12"/>
        <v>0</v>
      </c>
      <c r="L68" s="268">
        <f t="shared" si="13"/>
        <v>0</v>
      </c>
      <c r="M68" s="268">
        <f t="shared" si="14"/>
        <v>0</v>
      </c>
      <c r="N68" s="268">
        <f t="shared" si="15"/>
        <v>0</v>
      </c>
      <c r="O68" s="268">
        <f t="shared" si="16"/>
        <v>0</v>
      </c>
      <c r="P68" s="268">
        <f t="shared" si="17"/>
        <v>0</v>
      </c>
      <c r="Q68" s="10"/>
    </row>
    <row r="69" spans="1:17" ht="28.8">
      <c r="A69" s="294" t="s">
        <v>1595</v>
      </c>
      <c r="B69" s="265"/>
      <c r="C69" s="293" t="s">
        <v>1596</v>
      </c>
      <c r="D69" s="285"/>
      <c r="E69" s="305"/>
      <c r="F69" s="306"/>
      <c r="G69" s="269"/>
      <c r="H69" s="269"/>
      <c r="I69" s="269"/>
      <c r="J69" s="269"/>
      <c r="K69" s="175"/>
      <c r="L69" s="175"/>
      <c r="M69" s="175"/>
      <c r="N69" s="175"/>
      <c r="O69" s="175"/>
      <c r="P69" s="175"/>
      <c r="Q69" s="10"/>
    </row>
    <row r="70" spans="1:17" ht="28.8">
      <c r="A70" s="296" t="s">
        <v>1597</v>
      </c>
      <c r="B70" s="265" t="s">
        <v>1498</v>
      </c>
      <c r="C70" s="299" t="s">
        <v>1548</v>
      </c>
      <c r="D70" s="268" t="s">
        <v>1095</v>
      </c>
      <c r="E70" s="268">
        <v>5</v>
      </c>
      <c r="F70" s="268"/>
      <c r="G70" s="268"/>
      <c r="H70" s="268"/>
      <c r="I70" s="268"/>
      <c r="J70" s="268"/>
      <c r="K70" s="268">
        <f t="shared" ref="K70:K88" si="18">SUM(H70:J70)</f>
        <v>0</v>
      </c>
      <c r="L70" s="268">
        <f t="shared" ref="L70:L88" si="19">ROUND(E70*F70,2)</f>
        <v>0</v>
      </c>
      <c r="M70" s="268">
        <f t="shared" ref="M70:M88" si="20">ROUND(E70*H70,2)</f>
        <v>0</v>
      </c>
      <c r="N70" s="268">
        <f t="shared" ref="N70:N88" si="21">ROUND(E70*I70,2)</f>
        <v>0</v>
      </c>
      <c r="O70" s="268">
        <f t="shared" ref="O70:O88" si="22">ROUND(E70*J70,2)</f>
        <v>0</v>
      </c>
      <c r="P70" s="268">
        <f t="shared" ref="P70:P88" si="23">SUM(M70:O70)</f>
        <v>0</v>
      </c>
      <c r="Q70" s="10"/>
    </row>
    <row r="71" spans="1:17" ht="28.8">
      <c r="A71" s="296" t="s">
        <v>1598</v>
      </c>
      <c r="B71" s="265" t="s">
        <v>1498</v>
      </c>
      <c r="C71" s="299" t="s">
        <v>1550</v>
      </c>
      <c r="D71" s="268" t="s">
        <v>1095</v>
      </c>
      <c r="E71" s="268">
        <v>12</v>
      </c>
      <c r="F71" s="268"/>
      <c r="G71" s="268"/>
      <c r="H71" s="268"/>
      <c r="I71" s="268"/>
      <c r="J71" s="268"/>
      <c r="K71" s="268">
        <f t="shared" si="18"/>
        <v>0</v>
      </c>
      <c r="L71" s="268">
        <f t="shared" si="19"/>
        <v>0</v>
      </c>
      <c r="M71" s="268">
        <f t="shared" si="20"/>
        <v>0</v>
      </c>
      <c r="N71" s="268">
        <f t="shared" si="21"/>
        <v>0</v>
      </c>
      <c r="O71" s="268">
        <f t="shared" si="22"/>
        <v>0</v>
      </c>
      <c r="P71" s="268">
        <f t="shared" si="23"/>
        <v>0</v>
      </c>
      <c r="Q71" s="10"/>
    </row>
    <row r="72" spans="1:17" ht="28.8">
      <c r="A72" s="296" t="s">
        <v>1599</v>
      </c>
      <c r="B72" s="265" t="s">
        <v>1498</v>
      </c>
      <c r="C72" s="299" t="s">
        <v>1552</v>
      </c>
      <c r="D72" s="268" t="s">
        <v>1095</v>
      </c>
      <c r="E72" s="268">
        <v>32</v>
      </c>
      <c r="F72" s="268"/>
      <c r="G72" s="268"/>
      <c r="H72" s="268"/>
      <c r="I72" s="268"/>
      <c r="J72" s="268"/>
      <c r="K72" s="268">
        <f t="shared" si="18"/>
        <v>0</v>
      </c>
      <c r="L72" s="268">
        <f t="shared" si="19"/>
        <v>0</v>
      </c>
      <c r="M72" s="268">
        <f t="shared" si="20"/>
        <v>0</v>
      </c>
      <c r="N72" s="268">
        <f t="shared" si="21"/>
        <v>0</v>
      </c>
      <c r="O72" s="268">
        <f t="shared" si="22"/>
        <v>0</v>
      </c>
      <c r="P72" s="268">
        <f t="shared" si="23"/>
        <v>0</v>
      </c>
      <c r="Q72" s="10"/>
    </row>
    <row r="73" spans="1:17" ht="28.8">
      <c r="A73" s="296" t="s">
        <v>1600</v>
      </c>
      <c r="B73" s="265" t="s">
        <v>1498</v>
      </c>
      <c r="C73" s="299" t="s">
        <v>1601</v>
      </c>
      <c r="D73" s="268" t="s">
        <v>1095</v>
      </c>
      <c r="E73" s="268">
        <v>14</v>
      </c>
      <c r="F73" s="268"/>
      <c r="G73" s="268"/>
      <c r="H73" s="268"/>
      <c r="I73" s="268"/>
      <c r="J73" s="268"/>
      <c r="K73" s="268">
        <f t="shared" si="18"/>
        <v>0</v>
      </c>
      <c r="L73" s="268">
        <f t="shared" si="19"/>
        <v>0</v>
      </c>
      <c r="M73" s="268">
        <f t="shared" si="20"/>
        <v>0</v>
      </c>
      <c r="N73" s="268">
        <f t="shared" si="21"/>
        <v>0</v>
      </c>
      <c r="O73" s="268">
        <f t="shared" si="22"/>
        <v>0</v>
      </c>
      <c r="P73" s="268">
        <f t="shared" si="23"/>
        <v>0</v>
      </c>
      <c r="Q73" s="10"/>
    </row>
    <row r="74" spans="1:17" ht="28.8">
      <c r="A74" s="296" t="s">
        <v>1602</v>
      </c>
      <c r="B74" s="265" t="s">
        <v>1498</v>
      </c>
      <c r="C74" s="299" t="s">
        <v>1603</v>
      </c>
      <c r="D74" s="268" t="s">
        <v>114</v>
      </c>
      <c r="E74" s="268">
        <v>1</v>
      </c>
      <c r="F74" s="268"/>
      <c r="G74" s="268"/>
      <c r="H74" s="268"/>
      <c r="I74" s="268"/>
      <c r="J74" s="268"/>
      <c r="K74" s="268">
        <f t="shared" si="18"/>
        <v>0</v>
      </c>
      <c r="L74" s="268">
        <f t="shared" si="19"/>
        <v>0</v>
      </c>
      <c r="M74" s="268">
        <f t="shared" si="20"/>
        <v>0</v>
      </c>
      <c r="N74" s="268">
        <f t="shared" si="21"/>
        <v>0</v>
      </c>
      <c r="O74" s="268">
        <f t="shared" si="22"/>
        <v>0</v>
      </c>
      <c r="P74" s="268">
        <f t="shared" si="23"/>
        <v>0</v>
      </c>
      <c r="Q74" s="10"/>
    </row>
    <row r="75" spans="1:17" ht="28.8">
      <c r="A75" s="296" t="s">
        <v>1604</v>
      </c>
      <c r="B75" s="265" t="s">
        <v>1498</v>
      </c>
      <c r="C75" s="299" t="s">
        <v>1564</v>
      </c>
      <c r="D75" s="268" t="s">
        <v>1095</v>
      </c>
      <c r="E75" s="268">
        <v>5</v>
      </c>
      <c r="F75" s="268"/>
      <c r="G75" s="268"/>
      <c r="H75" s="268"/>
      <c r="I75" s="268"/>
      <c r="J75" s="268"/>
      <c r="K75" s="268">
        <f t="shared" si="18"/>
        <v>0</v>
      </c>
      <c r="L75" s="268">
        <f t="shared" si="19"/>
        <v>0</v>
      </c>
      <c r="M75" s="268">
        <f t="shared" si="20"/>
        <v>0</v>
      </c>
      <c r="N75" s="268">
        <f t="shared" si="21"/>
        <v>0</v>
      </c>
      <c r="O75" s="268">
        <f t="shared" si="22"/>
        <v>0</v>
      </c>
      <c r="P75" s="268">
        <f t="shared" si="23"/>
        <v>0</v>
      </c>
      <c r="Q75" s="10"/>
    </row>
    <row r="76" spans="1:17" ht="28.8">
      <c r="A76" s="296" t="s">
        <v>1605</v>
      </c>
      <c r="B76" s="265" t="s">
        <v>1498</v>
      </c>
      <c r="C76" s="299" t="s">
        <v>1566</v>
      </c>
      <c r="D76" s="268" t="s">
        <v>1095</v>
      </c>
      <c r="E76" s="268">
        <v>12</v>
      </c>
      <c r="F76" s="268"/>
      <c r="G76" s="268"/>
      <c r="H76" s="268"/>
      <c r="I76" s="268"/>
      <c r="J76" s="268"/>
      <c r="K76" s="268">
        <f t="shared" si="18"/>
        <v>0</v>
      </c>
      <c r="L76" s="268">
        <f t="shared" si="19"/>
        <v>0</v>
      </c>
      <c r="M76" s="268">
        <f t="shared" si="20"/>
        <v>0</v>
      </c>
      <c r="N76" s="268">
        <f t="shared" si="21"/>
        <v>0</v>
      </c>
      <c r="O76" s="268">
        <f t="shared" si="22"/>
        <v>0</v>
      </c>
      <c r="P76" s="268">
        <f t="shared" si="23"/>
        <v>0</v>
      </c>
      <c r="Q76" s="10"/>
    </row>
    <row r="77" spans="1:17" ht="28.8">
      <c r="A77" s="296" t="s">
        <v>1606</v>
      </c>
      <c r="B77" s="265" t="s">
        <v>1498</v>
      </c>
      <c r="C77" s="299" t="s">
        <v>1568</v>
      </c>
      <c r="D77" s="268" t="s">
        <v>1095</v>
      </c>
      <c r="E77" s="268">
        <v>32</v>
      </c>
      <c r="F77" s="268"/>
      <c r="G77" s="268"/>
      <c r="H77" s="268"/>
      <c r="I77" s="268"/>
      <c r="J77" s="268"/>
      <c r="K77" s="268">
        <f t="shared" si="18"/>
        <v>0</v>
      </c>
      <c r="L77" s="268">
        <f t="shared" si="19"/>
        <v>0</v>
      </c>
      <c r="M77" s="268">
        <f t="shared" si="20"/>
        <v>0</v>
      </c>
      <c r="N77" s="268">
        <f t="shared" si="21"/>
        <v>0</v>
      </c>
      <c r="O77" s="268">
        <f t="shared" si="22"/>
        <v>0</v>
      </c>
      <c r="P77" s="268">
        <f t="shared" si="23"/>
        <v>0</v>
      </c>
      <c r="Q77" s="10"/>
    </row>
    <row r="78" spans="1:17" ht="28.8">
      <c r="A78" s="296" t="s">
        <v>1607</v>
      </c>
      <c r="B78" s="265" t="s">
        <v>1498</v>
      </c>
      <c r="C78" s="299" t="s">
        <v>1570</v>
      </c>
      <c r="D78" s="268" t="s">
        <v>1095</v>
      </c>
      <c r="E78" s="268">
        <v>14</v>
      </c>
      <c r="F78" s="268"/>
      <c r="G78" s="268"/>
      <c r="H78" s="268"/>
      <c r="I78" s="268"/>
      <c r="J78" s="268"/>
      <c r="K78" s="268">
        <f t="shared" si="18"/>
        <v>0</v>
      </c>
      <c r="L78" s="268">
        <f t="shared" si="19"/>
        <v>0</v>
      </c>
      <c r="M78" s="268">
        <f t="shared" si="20"/>
        <v>0</v>
      </c>
      <c r="N78" s="268">
        <f t="shared" si="21"/>
        <v>0</v>
      </c>
      <c r="O78" s="268">
        <f t="shared" si="22"/>
        <v>0</v>
      </c>
      <c r="P78" s="268">
        <f t="shared" si="23"/>
        <v>0</v>
      </c>
      <c r="Q78" s="10"/>
    </row>
    <row r="79" spans="1:17">
      <c r="A79" s="296" t="s">
        <v>1608</v>
      </c>
      <c r="B79" s="265" t="s">
        <v>1498</v>
      </c>
      <c r="C79" s="299" t="s">
        <v>1609</v>
      </c>
      <c r="D79" s="268" t="s">
        <v>1610</v>
      </c>
      <c r="E79" s="268">
        <v>100</v>
      </c>
      <c r="F79" s="268"/>
      <c r="G79" s="268"/>
      <c r="H79" s="268"/>
      <c r="I79" s="268"/>
      <c r="J79" s="268"/>
      <c r="K79" s="268">
        <f t="shared" si="18"/>
        <v>0</v>
      </c>
      <c r="L79" s="268">
        <f t="shared" si="19"/>
        <v>0</v>
      </c>
      <c r="M79" s="268">
        <f t="shared" si="20"/>
        <v>0</v>
      </c>
      <c r="N79" s="268">
        <f t="shared" si="21"/>
        <v>0</v>
      </c>
      <c r="O79" s="268">
        <f t="shared" si="22"/>
        <v>0</v>
      </c>
      <c r="P79" s="268">
        <f t="shared" si="23"/>
        <v>0</v>
      </c>
      <c r="Q79" s="10"/>
    </row>
    <row r="80" spans="1:17">
      <c r="A80" s="296" t="s">
        <v>1611</v>
      </c>
      <c r="B80" s="265" t="s">
        <v>1498</v>
      </c>
      <c r="C80" s="299" t="s">
        <v>1578</v>
      </c>
      <c r="D80" s="268" t="s">
        <v>1060</v>
      </c>
      <c r="E80" s="268">
        <v>2</v>
      </c>
      <c r="F80" s="268"/>
      <c r="G80" s="268"/>
      <c r="H80" s="268"/>
      <c r="I80" s="268"/>
      <c r="J80" s="268"/>
      <c r="K80" s="268">
        <f t="shared" si="18"/>
        <v>0</v>
      </c>
      <c r="L80" s="268">
        <f t="shared" si="19"/>
        <v>0</v>
      </c>
      <c r="M80" s="268">
        <f t="shared" si="20"/>
        <v>0</v>
      </c>
      <c r="N80" s="268">
        <f t="shared" si="21"/>
        <v>0</v>
      </c>
      <c r="O80" s="268">
        <f t="shared" si="22"/>
        <v>0</v>
      </c>
      <c r="P80" s="268">
        <f t="shared" si="23"/>
        <v>0</v>
      </c>
      <c r="Q80" s="10"/>
    </row>
    <row r="81" spans="1:17">
      <c r="A81" s="296" t="s">
        <v>1612</v>
      </c>
      <c r="B81" s="265" t="s">
        <v>1498</v>
      </c>
      <c r="C81" s="299" t="s">
        <v>1613</v>
      </c>
      <c r="D81" s="268" t="s">
        <v>1060</v>
      </c>
      <c r="E81" s="268">
        <v>4</v>
      </c>
      <c r="F81" s="268"/>
      <c r="G81" s="268"/>
      <c r="H81" s="268"/>
      <c r="I81" s="268"/>
      <c r="J81" s="268"/>
      <c r="K81" s="268">
        <f t="shared" si="18"/>
        <v>0</v>
      </c>
      <c r="L81" s="268">
        <f t="shared" si="19"/>
        <v>0</v>
      </c>
      <c r="M81" s="268">
        <f t="shared" si="20"/>
        <v>0</v>
      </c>
      <c r="N81" s="268">
        <f t="shared" si="21"/>
        <v>0</v>
      </c>
      <c r="O81" s="268">
        <f t="shared" si="22"/>
        <v>0</v>
      </c>
      <c r="P81" s="268">
        <f t="shared" si="23"/>
        <v>0</v>
      </c>
      <c r="Q81" s="10"/>
    </row>
    <row r="82" spans="1:17">
      <c r="A82" s="296" t="s">
        <v>1614</v>
      </c>
      <c r="B82" s="265" t="s">
        <v>1498</v>
      </c>
      <c r="C82" s="299" t="s">
        <v>1582</v>
      </c>
      <c r="D82" s="268" t="s">
        <v>1060</v>
      </c>
      <c r="E82" s="268">
        <v>4</v>
      </c>
      <c r="F82" s="268"/>
      <c r="G82" s="268"/>
      <c r="H82" s="268"/>
      <c r="I82" s="268"/>
      <c r="J82" s="268"/>
      <c r="K82" s="268">
        <f t="shared" si="18"/>
        <v>0</v>
      </c>
      <c r="L82" s="268">
        <f t="shared" si="19"/>
        <v>0</v>
      </c>
      <c r="M82" s="268">
        <f t="shared" si="20"/>
        <v>0</v>
      </c>
      <c r="N82" s="268">
        <f t="shared" si="21"/>
        <v>0</v>
      </c>
      <c r="O82" s="268">
        <f t="shared" si="22"/>
        <v>0</v>
      </c>
      <c r="P82" s="268">
        <f t="shared" si="23"/>
        <v>0</v>
      </c>
      <c r="Q82" s="10"/>
    </row>
    <row r="83" spans="1:17">
      <c r="A83" s="296" t="s">
        <v>1615</v>
      </c>
      <c r="B83" s="265" t="s">
        <v>1498</v>
      </c>
      <c r="C83" s="299" t="s">
        <v>1584</v>
      </c>
      <c r="D83" s="268" t="s">
        <v>114</v>
      </c>
      <c r="E83" s="268">
        <v>1</v>
      </c>
      <c r="F83" s="268"/>
      <c r="G83" s="268"/>
      <c r="H83" s="268"/>
      <c r="I83" s="268"/>
      <c r="J83" s="268"/>
      <c r="K83" s="268">
        <f t="shared" si="18"/>
        <v>0</v>
      </c>
      <c r="L83" s="268">
        <f t="shared" si="19"/>
        <v>0</v>
      </c>
      <c r="M83" s="268">
        <f t="shared" si="20"/>
        <v>0</v>
      </c>
      <c r="N83" s="268">
        <f t="shared" si="21"/>
        <v>0</v>
      </c>
      <c r="O83" s="268">
        <f t="shared" si="22"/>
        <v>0</v>
      </c>
      <c r="P83" s="268">
        <f t="shared" si="23"/>
        <v>0</v>
      </c>
      <c r="Q83" s="10"/>
    </row>
    <row r="84" spans="1:17">
      <c r="A84" s="296" t="s">
        <v>1616</v>
      </c>
      <c r="B84" s="265" t="s">
        <v>1498</v>
      </c>
      <c r="C84" s="299" t="s">
        <v>1586</v>
      </c>
      <c r="D84" s="268" t="s">
        <v>114</v>
      </c>
      <c r="E84" s="268">
        <v>1</v>
      </c>
      <c r="F84" s="268"/>
      <c r="G84" s="268"/>
      <c r="H84" s="268"/>
      <c r="I84" s="268"/>
      <c r="J84" s="268"/>
      <c r="K84" s="268">
        <f t="shared" si="18"/>
        <v>0</v>
      </c>
      <c r="L84" s="268">
        <f t="shared" si="19"/>
        <v>0</v>
      </c>
      <c r="M84" s="268">
        <f t="shared" si="20"/>
        <v>0</v>
      </c>
      <c r="N84" s="268">
        <f t="shared" si="21"/>
        <v>0</v>
      </c>
      <c r="O84" s="268">
        <f t="shared" si="22"/>
        <v>0</v>
      </c>
      <c r="P84" s="268">
        <f t="shared" si="23"/>
        <v>0</v>
      </c>
      <c r="Q84" s="10"/>
    </row>
    <row r="85" spans="1:17">
      <c r="A85" s="296" t="s">
        <v>1617</v>
      </c>
      <c r="B85" s="265" t="s">
        <v>1498</v>
      </c>
      <c r="C85" s="299" t="s">
        <v>1588</v>
      </c>
      <c r="D85" s="268" t="s">
        <v>114</v>
      </c>
      <c r="E85" s="268">
        <v>1</v>
      </c>
      <c r="F85" s="268"/>
      <c r="G85" s="268"/>
      <c r="H85" s="268"/>
      <c r="I85" s="268"/>
      <c r="J85" s="268"/>
      <c r="K85" s="268">
        <f t="shared" si="18"/>
        <v>0</v>
      </c>
      <c r="L85" s="268">
        <f t="shared" si="19"/>
        <v>0</v>
      </c>
      <c r="M85" s="268">
        <f t="shared" si="20"/>
        <v>0</v>
      </c>
      <c r="N85" s="268">
        <f t="shared" si="21"/>
        <v>0</v>
      </c>
      <c r="O85" s="268">
        <f t="shared" si="22"/>
        <v>0</v>
      </c>
      <c r="P85" s="268">
        <f t="shared" si="23"/>
        <v>0</v>
      </c>
      <c r="Q85" s="10"/>
    </row>
    <row r="86" spans="1:17">
      <c r="A86" s="296" t="s">
        <v>1618</v>
      </c>
      <c r="B86" s="265" t="s">
        <v>1498</v>
      </c>
      <c r="C86" s="299" t="s">
        <v>1590</v>
      </c>
      <c r="D86" s="268" t="s">
        <v>114</v>
      </c>
      <c r="E86" s="268">
        <v>1</v>
      </c>
      <c r="F86" s="268"/>
      <c r="G86" s="268"/>
      <c r="H86" s="268"/>
      <c r="I86" s="268"/>
      <c r="J86" s="268"/>
      <c r="K86" s="268">
        <f t="shared" si="18"/>
        <v>0</v>
      </c>
      <c r="L86" s="268">
        <f t="shared" si="19"/>
        <v>0</v>
      </c>
      <c r="M86" s="268">
        <f t="shared" si="20"/>
        <v>0</v>
      </c>
      <c r="N86" s="268">
        <f t="shared" si="21"/>
        <v>0</v>
      </c>
      <c r="O86" s="268">
        <f t="shared" si="22"/>
        <v>0</v>
      </c>
      <c r="P86" s="268">
        <f t="shared" si="23"/>
        <v>0</v>
      </c>
      <c r="Q86" s="10"/>
    </row>
    <row r="87" spans="1:17">
      <c r="A87" s="296" t="s">
        <v>1619</v>
      </c>
      <c r="B87" s="265" t="s">
        <v>1498</v>
      </c>
      <c r="C87" s="299" t="s">
        <v>1620</v>
      </c>
      <c r="D87" s="268" t="s">
        <v>114</v>
      </c>
      <c r="E87" s="268">
        <v>1</v>
      </c>
      <c r="F87" s="268"/>
      <c r="G87" s="268"/>
      <c r="H87" s="268"/>
      <c r="I87" s="268"/>
      <c r="J87" s="268"/>
      <c r="K87" s="268">
        <f t="shared" si="18"/>
        <v>0</v>
      </c>
      <c r="L87" s="268">
        <f t="shared" si="19"/>
        <v>0</v>
      </c>
      <c r="M87" s="268">
        <f t="shared" si="20"/>
        <v>0</v>
      </c>
      <c r="N87" s="268">
        <f t="shared" si="21"/>
        <v>0</v>
      </c>
      <c r="O87" s="268">
        <f t="shared" si="22"/>
        <v>0</v>
      </c>
      <c r="P87" s="268">
        <f t="shared" si="23"/>
        <v>0</v>
      </c>
      <c r="Q87" s="10"/>
    </row>
    <row r="88" spans="1:17">
      <c r="A88" s="296" t="s">
        <v>1621</v>
      </c>
      <c r="B88" s="265" t="s">
        <v>1498</v>
      </c>
      <c r="C88" s="299" t="s">
        <v>1594</v>
      </c>
      <c r="D88" s="268" t="s">
        <v>114</v>
      </c>
      <c r="E88" s="268">
        <v>1</v>
      </c>
      <c r="F88" s="268"/>
      <c r="G88" s="268"/>
      <c r="H88" s="268"/>
      <c r="I88" s="268"/>
      <c r="J88" s="268"/>
      <c r="K88" s="268">
        <f t="shared" si="18"/>
        <v>0</v>
      </c>
      <c r="L88" s="268">
        <f t="shared" si="19"/>
        <v>0</v>
      </c>
      <c r="M88" s="268">
        <f t="shared" si="20"/>
        <v>0</v>
      </c>
      <c r="N88" s="268">
        <f t="shared" si="21"/>
        <v>0</v>
      </c>
      <c r="O88" s="268">
        <f t="shared" si="22"/>
        <v>0</v>
      </c>
      <c r="P88" s="268">
        <f t="shared" si="23"/>
        <v>0</v>
      </c>
      <c r="Q88" s="10"/>
    </row>
    <row r="89" spans="1:17" ht="28.8">
      <c r="A89" s="294" t="s">
        <v>1622</v>
      </c>
      <c r="B89" s="265"/>
      <c r="C89" s="293" t="s">
        <v>1623</v>
      </c>
      <c r="D89" s="285"/>
      <c r="E89" s="305"/>
      <c r="F89" s="306"/>
      <c r="G89" s="269"/>
      <c r="H89" s="269"/>
      <c r="I89" s="269"/>
      <c r="J89" s="269"/>
      <c r="K89" s="175"/>
      <c r="L89" s="175"/>
      <c r="M89" s="175"/>
      <c r="N89" s="175"/>
      <c r="O89" s="175"/>
      <c r="P89" s="175"/>
      <c r="Q89" s="10"/>
    </row>
    <row r="90" spans="1:17" ht="28.8">
      <c r="A90" s="296" t="s">
        <v>1624</v>
      </c>
      <c r="B90" s="265" t="s">
        <v>1498</v>
      </c>
      <c r="C90" s="299" t="s">
        <v>1552</v>
      </c>
      <c r="D90" s="268" t="s">
        <v>1095</v>
      </c>
      <c r="E90" s="268">
        <v>114</v>
      </c>
      <c r="F90" s="268"/>
      <c r="G90" s="268"/>
      <c r="H90" s="268"/>
      <c r="I90" s="268"/>
      <c r="J90" s="268"/>
      <c r="K90" s="268">
        <f t="shared" ref="K90:K104" si="24">SUM(H90:J90)</f>
        <v>0</v>
      </c>
      <c r="L90" s="268">
        <f t="shared" ref="L90:L104" si="25">ROUND(E90*F90,2)</f>
        <v>0</v>
      </c>
      <c r="M90" s="268">
        <f t="shared" ref="M90:M104" si="26">ROUND(E90*H90,2)</f>
        <v>0</v>
      </c>
      <c r="N90" s="268">
        <f t="shared" ref="N90:N104" si="27">ROUND(E90*I90,2)</f>
        <v>0</v>
      </c>
      <c r="O90" s="268">
        <f t="shared" ref="O90:O104" si="28">ROUND(E90*J90,2)</f>
        <v>0</v>
      </c>
      <c r="P90" s="268">
        <f t="shared" ref="P90:P104" si="29">SUM(M90:O90)</f>
        <v>0</v>
      </c>
      <c r="Q90" s="10"/>
    </row>
    <row r="91" spans="1:17" ht="28.8">
      <c r="A91" s="296" t="s">
        <v>1625</v>
      </c>
      <c r="B91" s="265" t="s">
        <v>1498</v>
      </c>
      <c r="C91" s="299" t="s">
        <v>1601</v>
      </c>
      <c r="D91" s="268" t="s">
        <v>1095</v>
      </c>
      <c r="E91" s="268">
        <v>20</v>
      </c>
      <c r="F91" s="268"/>
      <c r="G91" s="268"/>
      <c r="H91" s="268"/>
      <c r="I91" s="268"/>
      <c r="J91" s="268"/>
      <c r="K91" s="268">
        <f t="shared" si="24"/>
        <v>0</v>
      </c>
      <c r="L91" s="268">
        <f t="shared" si="25"/>
        <v>0</v>
      </c>
      <c r="M91" s="268">
        <f t="shared" si="26"/>
        <v>0</v>
      </c>
      <c r="N91" s="268">
        <f t="shared" si="27"/>
        <v>0</v>
      </c>
      <c r="O91" s="268">
        <f t="shared" si="28"/>
        <v>0</v>
      </c>
      <c r="P91" s="268">
        <f t="shared" si="29"/>
        <v>0</v>
      </c>
      <c r="Q91" s="10"/>
    </row>
    <row r="92" spans="1:17" ht="28.8">
      <c r="A92" s="296" t="s">
        <v>1626</v>
      </c>
      <c r="B92" s="265" t="s">
        <v>1498</v>
      </c>
      <c r="C92" s="299" t="s">
        <v>1556</v>
      </c>
      <c r="D92" s="268" t="s">
        <v>114</v>
      </c>
      <c r="E92" s="268">
        <v>1</v>
      </c>
      <c r="F92" s="268"/>
      <c r="G92" s="268"/>
      <c r="H92" s="268"/>
      <c r="I92" s="268"/>
      <c r="J92" s="268"/>
      <c r="K92" s="268">
        <f t="shared" si="24"/>
        <v>0</v>
      </c>
      <c r="L92" s="268">
        <f t="shared" si="25"/>
        <v>0</v>
      </c>
      <c r="M92" s="268">
        <f t="shared" si="26"/>
        <v>0</v>
      </c>
      <c r="N92" s="268">
        <f t="shared" si="27"/>
        <v>0</v>
      </c>
      <c r="O92" s="268">
        <f t="shared" si="28"/>
        <v>0</v>
      </c>
      <c r="P92" s="268">
        <f t="shared" si="29"/>
        <v>0</v>
      </c>
      <c r="Q92" s="10"/>
    </row>
    <row r="93" spans="1:17" ht="28.8">
      <c r="A93" s="296" t="s">
        <v>1627</v>
      </c>
      <c r="B93" s="265" t="s">
        <v>1498</v>
      </c>
      <c r="C93" s="299" t="s">
        <v>1568</v>
      </c>
      <c r="D93" s="268" t="s">
        <v>1095</v>
      </c>
      <c r="E93" s="268">
        <v>114</v>
      </c>
      <c r="F93" s="268"/>
      <c r="G93" s="268"/>
      <c r="H93" s="268"/>
      <c r="I93" s="268"/>
      <c r="J93" s="268"/>
      <c r="K93" s="268">
        <f t="shared" si="24"/>
        <v>0</v>
      </c>
      <c r="L93" s="268">
        <f t="shared" si="25"/>
        <v>0</v>
      </c>
      <c r="M93" s="268">
        <f t="shared" si="26"/>
        <v>0</v>
      </c>
      <c r="N93" s="268">
        <f t="shared" si="27"/>
        <v>0</v>
      </c>
      <c r="O93" s="268">
        <f t="shared" si="28"/>
        <v>0</v>
      </c>
      <c r="P93" s="268">
        <f t="shared" si="29"/>
        <v>0</v>
      </c>
      <c r="Q93" s="10"/>
    </row>
    <row r="94" spans="1:17" ht="28.8">
      <c r="A94" s="296" t="s">
        <v>1628</v>
      </c>
      <c r="B94" s="265" t="s">
        <v>1498</v>
      </c>
      <c r="C94" s="299" t="s">
        <v>1570</v>
      </c>
      <c r="D94" s="268" t="s">
        <v>1095</v>
      </c>
      <c r="E94" s="268">
        <v>20</v>
      </c>
      <c r="F94" s="268"/>
      <c r="G94" s="268"/>
      <c r="H94" s="268"/>
      <c r="I94" s="268"/>
      <c r="J94" s="268"/>
      <c r="K94" s="268">
        <f t="shared" si="24"/>
        <v>0</v>
      </c>
      <c r="L94" s="268">
        <f t="shared" si="25"/>
        <v>0</v>
      </c>
      <c r="M94" s="268">
        <f t="shared" si="26"/>
        <v>0</v>
      </c>
      <c r="N94" s="268">
        <f t="shared" si="27"/>
        <v>0</v>
      </c>
      <c r="O94" s="268">
        <f t="shared" si="28"/>
        <v>0</v>
      </c>
      <c r="P94" s="268">
        <f t="shared" si="29"/>
        <v>0</v>
      </c>
      <c r="Q94" s="10"/>
    </row>
    <row r="95" spans="1:17">
      <c r="A95" s="296" t="s">
        <v>1629</v>
      </c>
      <c r="B95" s="265" t="s">
        <v>1498</v>
      </c>
      <c r="C95" s="299" t="s">
        <v>1630</v>
      </c>
      <c r="D95" s="268" t="s">
        <v>1610</v>
      </c>
      <c r="E95" s="268">
        <v>180</v>
      </c>
      <c r="F95" s="268"/>
      <c r="G95" s="268"/>
      <c r="H95" s="268"/>
      <c r="I95" s="268"/>
      <c r="J95" s="268"/>
      <c r="K95" s="268">
        <f t="shared" si="24"/>
        <v>0</v>
      </c>
      <c r="L95" s="268">
        <f t="shared" si="25"/>
        <v>0</v>
      </c>
      <c r="M95" s="268">
        <f t="shared" si="26"/>
        <v>0</v>
      </c>
      <c r="N95" s="268">
        <f t="shared" si="27"/>
        <v>0</v>
      </c>
      <c r="O95" s="268">
        <f t="shared" si="28"/>
        <v>0</v>
      </c>
      <c r="P95" s="268">
        <f t="shared" si="29"/>
        <v>0</v>
      </c>
      <c r="Q95" s="10"/>
    </row>
    <row r="96" spans="1:17">
      <c r="A96" s="296" t="s">
        <v>1631</v>
      </c>
      <c r="B96" s="265" t="s">
        <v>1498</v>
      </c>
      <c r="C96" s="299" t="s">
        <v>1578</v>
      </c>
      <c r="D96" s="268" t="s">
        <v>1060</v>
      </c>
      <c r="E96" s="268">
        <v>2</v>
      </c>
      <c r="F96" s="268"/>
      <c r="G96" s="268"/>
      <c r="H96" s="268"/>
      <c r="I96" s="268"/>
      <c r="J96" s="268"/>
      <c r="K96" s="268">
        <f t="shared" si="24"/>
        <v>0</v>
      </c>
      <c r="L96" s="268">
        <f t="shared" si="25"/>
        <v>0</v>
      </c>
      <c r="M96" s="268">
        <f t="shared" si="26"/>
        <v>0</v>
      </c>
      <c r="N96" s="268">
        <f t="shared" si="27"/>
        <v>0</v>
      </c>
      <c r="O96" s="268">
        <f t="shared" si="28"/>
        <v>0</v>
      </c>
      <c r="P96" s="268">
        <f t="shared" si="29"/>
        <v>0</v>
      </c>
      <c r="Q96" s="10"/>
    </row>
    <row r="97" spans="1:17">
      <c r="A97" s="296" t="s">
        <v>1632</v>
      </c>
      <c r="B97" s="265" t="s">
        <v>1498</v>
      </c>
      <c r="C97" s="299" t="s">
        <v>1613</v>
      </c>
      <c r="D97" s="268" t="s">
        <v>1060</v>
      </c>
      <c r="E97" s="268">
        <v>4</v>
      </c>
      <c r="F97" s="268"/>
      <c r="G97" s="268"/>
      <c r="H97" s="268"/>
      <c r="I97" s="268"/>
      <c r="J97" s="268"/>
      <c r="K97" s="268">
        <f t="shared" si="24"/>
        <v>0</v>
      </c>
      <c r="L97" s="268">
        <f t="shared" si="25"/>
        <v>0</v>
      </c>
      <c r="M97" s="268">
        <f t="shared" si="26"/>
        <v>0</v>
      </c>
      <c r="N97" s="268">
        <f t="shared" si="27"/>
        <v>0</v>
      </c>
      <c r="O97" s="268">
        <f t="shared" si="28"/>
        <v>0</v>
      </c>
      <c r="P97" s="268">
        <f t="shared" si="29"/>
        <v>0</v>
      </c>
      <c r="Q97" s="10"/>
    </row>
    <row r="98" spans="1:17">
      <c r="A98" s="296" t="s">
        <v>1633</v>
      </c>
      <c r="B98" s="265" t="s">
        <v>1498</v>
      </c>
      <c r="C98" s="299" t="s">
        <v>1582</v>
      </c>
      <c r="D98" s="268" t="s">
        <v>1060</v>
      </c>
      <c r="E98" s="268">
        <v>4</v>
      </c>
      <c r="F98" s="268"/>
      <c r="G98" s="268"/>
      <c r="H98" s="268"/>
      <c r="I98" s="268"/>
      <c r="J98" s="268"/>
      <c r="K98" s="268">
        <f t="shared" si="24"/>
        <v>0</v>
      </c>
      <c r="L98" s="268">
        <f t="shared" si="25"/>
        <v>0</v>
      </c>
      <c r="M98" s="268">
        <f t="shared" si="26"/>
        <v>0</v>
      </c>
      <c r="N98" s="268">
        <f t="shared" si="27"/>
        <v>0</v>
      </c>
      <c r="O98" s="268">
        <f t="shared" si="28"/>
        <v>0</v>
      </c>
      <c r="P98" s="268">
        <f t="shared" si="29"/>
        <v>0</v>
      </c>
      <c r="Q98" s="10"/>
    </row>
    <row r="99" spans="1:17">
      <c r="A99" s="296" t="s">
        <v>1634</v>
      </c>
      <c r="B99" s="265" t="s">
        <v>1498</v>
      </c>
      <c r="C99" s="299" t="s">
        <v>1584</v>
      </c>
      <c r="D99" s="268" t="s">
        <v>114</v>
      </c>
      <c r="E99" s="268">
        <v>1</v>
      </c>
      <c r="F99" s="268"/>
      <c r="G99" s="268"/>
      <c r="H99" s="268"/>
      <c r="I99" s="268"/>
      <c r="J99" s="268"/>
      <c r="K99" s="268">
        <f t="shared" si="24"/>
        <v>0</v>
      </c>
      <c r="L99" s="268">
        <f t="shared" si="25"/>
        <v>0</v>
      </c>
      <c r="M99" s="268">
        <f t="shared" si="26"/>
        <v>0</v>
      </c>
      <c r="N99" s="268">
        <f t="shared" si="27"/>
        <v>0</v>
      </c>
      <c r="O99" s="268">
        <f t="shared" si="28"/>
        <v>0</v>
      </c>
      <c r="P99" s="268">
        <f t="shared" si="29"/>
        <v>0</v>
      </c>
      <c r="Q99" s="10"/>
    </row>
    <row r="100" spans="1:17">
      <c r="A100" s="296" t="s">
        <v>1635</v>
      </c>
      <c r="B100" s="265" t="s">
        <v>1498</v>
      </c>
      <c r="C100" s="299" t="s">
        <v>1586</v>
      </c>
      <c r="D100" s="268" t="s">
        <v>114</v>
      </c>
      <c r="E100" s="268">
        <v>1</v>
      </c>
      <c r="F100" s="268"/>
      <c r="G100" s="268"/>
      <c r="H100" s="268"/>
      <c r="I100" s="268"/>
      <c r="J100" s="268"/>
      <c r="K100" s="268">
        <f t="shared" si="24"/>
        <v>0</v>
      </c>
      <c r="L100" s="268">
        <f t="shared" si="25"/>
        <v>0</v>
      </c>
      <c r="M100" s="268">
        <f t="shared" si="26"/>
        <v>0</v>
      </c>
      <c r="N100" s="268">
        <f t="shared" si="27"/>
        <v>0</v>
      </c>
      <c r="O100" s="268">
        <f t="shared" si="28"/>
        <v>0</v>
      </c>
      <c r="P100" s="268">
        <f t="shared" si="29"/>
        <v>0</v>
      </c>
      <c r="Q100" s="10"/>
    </row>
    <row r="101" spans="1:17">
      <c r="A101" s="296" t="s">
        <v>1636</v>
      </c>
      <c r="B101" s="265" t="s">
        <v>1498</v>
      </c>
      <c r="C101" s="299" t="s">
        <v>1588</v>
      </c>
      <c r="D101" s="268" t="s">
        <v>114</v>
      </c>
      <c r="E101" s="268">
        <v>1</v>
      </c>
      <c r="F101" s="268"/>
      <c r="G101" s="268"/>
      <c r="H101" s="268"/>
      <c r="I101" s="268"/>
      <c r="J101" s="268"/>
      <c r="K101" s="268">
        <f t="shared" si="24"/>
        <v>0</v>
      </c>
      <c r="L101" s="268">
        <f t="shared" si="25"/>
        <v>0</v>
      </c>
      <c r="M101" s="268">
        <f t="shared" si="26"/>
        <v>0</v>
      </c>
      <c r="N101" s="268">
        <f t="shared" si="27"/>
        <v>0</v>
      </c>
      <c r="O101" s="268">
        <f t="shared" si="28"/>
        <v>0</v>
      </c>
      <c r="P101" s="268">
        <f t="shared" si="29"/>
        <v>0</v>
      </c>
      <c r="Q101" s="10"/>
    </row>
    <row r="102" spans="1:17">
      <c r="A102" s="296" t="s">
        <v>1637</v>
      </c>
      <c r="B102" s="265" t="s">
        <v>1498</v>
      </c>
      <c r="C102" s="299" t="s">
        <v>1590</v>
      </c>
      <c r="D102" s="268" t="s">
        <v>114</v>
      </c>
      <c r="E102" s="268">
        <v>1</v>
      </c>
      <c r="F102" s="268"/>
      <c r="G102" s="268"/>
      <c r="H102" s="268"/>
      <c r="I102" s="268"/>
      <c r="J102" s="268"/>
      <c r="K102" s="268">
        <f t="shared" si="24"/>
        <v>0</v>
      </c>
      <c r="L102" s="268">
        <f t="shared" si="25"/>
        <v>0</v>
      </c>
      <c r="M102" s="268">
        <f t="shared" si="26"/>
        <v>0</v>
      </c>
      <c r="N102" s="268">
        <f t="shared" si="27"/>
        <v>0</v>
      </c>
      <c r="O102" s="268">
        <f t="shared" si="28"/>
        <v>0</v>
      </c>
      <c r="P102" s="268">
        <f t="shared" si="29"/>
        <v>0</v>
      </c>
      <c r="Q102" s="10"/>
    </row>
    <row r="103" spans="1:17">
      <c r="A103" s="296" t="s">
        <v>1638</v>
      </c>
      <c r="B103" s="265" t="s">
        <v>1498</v>
      </c>
      <c r="C103" s="299" t="s">
        <v>1592</v>
      </c>
      <c r="D103" s="268" t="s">
        <v>114</v>
      </c>
      <c r="E103" s="268">
        <v>1</v>
      </c>
      <c r="F103" s="268"/>
      <c r="G103" s="268"/>
      <c r="H103" s="268"/>
      <c r="I103" s="268"/>
      <c r="J103" s="268"/>
      <c r="K103" s="268">
        <f t="shared" si="24"/>
        <v>0</v>
      </c>
      <c r="L103" s="268">
        <f t="shared" si="25"/>
        <v>0</v>
      </c>
      <c r="M103" s="268">
        <f t="shared" si="26"/>
        <v>0</v>
      </c>
      <c r="N103" s="268">
        <f t="shared" si="27"/>
        <v>0</v>
      </c>
      <c r="O103" s="268">
        <f t="shared" si="28"/>
        <v>0</v>
      </c>
      <c r="P103" s="268">
        <f t="shared" si="29"/>
        <v>0</v>
      </c>
      <c r="Q103" s="10"/>
    </row>
    <row r="104" spans="1:17">
      <c r="A104" s="296" t="s">
        <v>1639</v>
      </c>
      <c r="B104" s="265" t="s">
        <v>1498</v>
      </c>
      <c r="C104" s="299" t="s">
        <v>1594</v>
      </c>
      <c r="D104" s="268" t="s">
        <v>114</v>
      </c>
      <c r="E104" s="268">
        <v>1</v>
      </c>
      <c r="F104" s="268"/>
      <c r="G104" s="268"/>
      <c r="H104" s="268"/>
      <c r="I104" s="268"/>
      <c r="J104" s="268"/>
      <c r="K104" s="268">
        <f t="shared" si="24"/>
        <v>0</v>
      </c>
      <c r="L104" s="268">
        <f t="shared" si="25"/>
        <v>0</v>
      </c>
      <c r="M104" s="268">
        <f t="shared" si="26"/>
        <v>0</v>
      </c>
      <c r="N104" s="268">
        <f t="shared" si="27"/>
        <v>0</v>
      </c>
      <c r="O104" s="268">
        <f t="shared" si="28"/>
        <v>0</v>
      </c>
      <c r="P104" s="268">
        <f t="shared" si="29"/>
        <v>0</v>
      </c>
      <c r="Q104" s="10"/>
    </row>
    <row r="105" spans="1:17">
      <c r="A105" s="294" t="s">
        <v>1640</v>
      </c>
      <c r="B105" s="265"/>
      <c r="C105" s="293" t="s">
        <v>1641</v>
      </c>
      <c r="D105" s="285"/>
      <c r="E105" s="305"/>
      <c r="F105" s="306"/>
      <c r="G105" s="269"/>
      <c r="H105" s="269"/>
      <c r="I105" s="269"/>
      <c r="J105" s="269"/>
      <c r="K105" s="175"/>
      <c r="L105" s="175"/>
      <c r="M105" s="175"/>
      <c r="N105" s="175"/>
      <c r="O105" s="175"/>
      <c r="P105" s="175"/>
      <c r="Q105" s="10"/>
    </row>
    <row r="106" spans="1:17" ht="28.8">
      <c r="A106" s="296" t="s">
        <v>1642</v>
      </c>
      <c r="B106" s="265" t="s">
        <v>1498</v>
      </c>
      <c r="C106" s="299" t="s">
        <v>1643</v>
      </c>
      <c r="D106" s="285"/>
      <c r="E106" s="305"/>
      <c r="F106" s="306"/>
      <c r="G106" s="269"/>
      <c r="H106" s="269"/>
      <c r="I106" s="269"/>
      <c r="J106" s="269"/>
      <c r="K106" s="175"/>
      <c r="L106" s="175"/>
      <c r="M106" s="175"/>
      <c r="N106" s="175"/>
      <c r="O106" s="175"/>
      <c r="P106" s="175"/>
      <c r="Q106" s="10"/>
    </row>
    <row r="107" spans="1:17" ht="28.8">
      <c r="A107" s="296" t="s">
        <v>1644</v>
      </c>
      <c r="B107" s="265" t="s">
        <v>1498</v>
      </c>
      <c r="C107" s="299" t="s">
        <v>1645</v>
      </c>
      <c r="D107" s="268" t="s">
        <v>1060</v>
      </c>
      <c r="E107" s="268">
        <v>1</v>
      </c>
      <c r="F107" s="268"/>
      <c r="G107" s="268"/>
      <c r="H107" s="268"/>
      <c r="I107" s="268"/>
      <c r="J107" s="268"/>
      <c r="K107" s="268">
        <f t="shared" ref="K107:K125" si="30">SUM(H107:J107)</f>
        <v>0</v>
      </c>
      <c r="L107" s="268">
        <f t="shared" ref="L107:L125" si="31">ROUND(E107*F107,2)</f>
        <v>0</v>
      </c>
      <c r="M107" s="268">
        <f t="shared" ref="M107:M125" si="32">ROUND(E107*H107,2)</f>
        <v>0</v>
      </c>
      <c r="N107" s="268">
        <f t="shared" ref="N107:N125" si="33">ROUND(E107*I107,2)</f>
        <v>0</v>
      </c>
      <c r="O107" s="268">
        <f t="shared" ref="O107:O125" si="34">ROUND(E107*J107,2)</f>
        <v>0</v>
      </c>
      <c r="P107" s="268">
        <f t="shared" ref="P107:P125" si="35">SUM(M107:O107)</f>
        <v>0</v>
      </c>
      <c r="Q107" s="10"/>
    </row>
    <row r="108" spans="1:17">
      <c r="A108" s="296" t="s">
        <v>1646</v>
      </c>
      <c r="B108" s="265" t="s">
        <v>1498</v>
      </c>
      <c r="C108" s="299" t="s">
        <v>1647</v>
      </c>
      <c r="D108" s="268" t="s">
        <v>114</v>
      </c>
      <c r="E108" s="268">
        <v>1</v>
      </c>
      <c r="F108" s="268"/>
      <c r="G108" s="268"/>
      <c r="H108" s="268"/>
      <c r="I108" s="268"/>
      <c r="J108" s="268"/>
      <c r="K108" s="268">
        <f t="shared" si="30"/>
        <v>0</v>
      </c>
      <c r="L108" s="268">
        <f t="shared" si="31"/>
        <v>0</v>
      </c>
      <c r="M108" s="268">
        <f t="shared" si="32"/>
        <v>0</v>
      </c>
      <c r="N108" s="268">
        <f t="shared" si="33"/>
        <v>0</v>
      </c>
      <c r="O108" s="268">
        <f t="shared" si="34"/>
        <v>0</v>
      </c>
      <c r="P108" s="268">
        <f t="shared" si="35"/>
        <v>0</v>
      </c>
      <c r="Q108" s="10"/>
    </row>
    <row r="109" spans="1:17" ht="28.8">
      <c r="A109" s="296" t="s">
        <v>1648</v>
      </c>
      <c r="B109" s="265" t="s">
        <v>1498</v>
      </c>
      <c r="C109" s="299" t="s">
        <v>1649</v>
      </c>
      <c r="D109" s="268" t="s">
        <v>1060</v>
      </c>
      <c r="E109" s="268">
        <v>1</v>
      </c>
      <c r="F109" s="268"/>
      <c r="G109" s="268"/>
      <c r="H109" s="268"/>
      <c r="I109" s="268"/>
      <c r="J109" s="268"/>
      <c r="K109" s="268">
        <f t="shared" si="30"/>
        <v>0</v>
      </c>
      <c r="L109" s="268">
        <f t="shared" si="31"/>
        <v>0</v>
      </c>
      <c r="M109" s="268">
        <f t="shared" si="32"/>
        <v>0</v>
      </c>
      <c r="N109" s="268">
        <f t="shared" si="33"/>
        <v>0</v>
      </c>
      <c r="O109" s="268">
        <f t="shared" si="34"/>
        <v>0</v>
      </c>
      <c r="P109" s="268">
        <f t="shared" si="35"/>
        <v>0</v>
      </c>
      <c r="Q109" s="10"/>
    </row>
    <row r="110" spans="1:17" ht="28.8">
      <c r="A110" s="296" t="s">
        <v>1650</v>
      </c>
      <c r="B110" s="265" t="s">
        <v>1498</v>
      </c>
      <c r="C110" s="299" t="s">
        <v>1651</v>
      </c>
      <c r="D110" s="268" t="s">
        <v>114</v>
      </c>
      <c r="E110" s="268">
        <v>1</v>
      </c>
      <c r="F110" s="268"/>
      <c r="G110" s="268"/>
      <c r="H110" s="268"/>
      <c r="I110" s="268"/>
      <c r="J110" s="268"/>
      <c r="K110" s="268">
        <f t="shared" si="30"/>
        <v>0</v>
      </c>
      <c r="L110" s="268">
        <f t="shared" si="31"/>
        <v>0</v>
      </c>
      <c r="M110" s="268">
        <f t="shared" si="32"/>
        <v>0</v>
      </c>
      <c r="N110" s="268">
        <f t="shared" si="33"/>
        <v>0</v>
      </c>
      <c r="O110" s="268">
        <f t="shared" si="34"/>
        <v>0</v>
      </c>
      <c r="P110" s="268">
        <f t="shared" si="35"/>
        <v>0</v>
      </c>
      <c r="Q110" s="10"/>
    </row>
    <row r="111" spans="1:17">
      <c r="A111" s="296" t="s">
        <v>1652</v>
      </c>
      <c r="B111" s="265" t="s">
        <v>1498</v>
      </c>
      <c r="C111" s="299" t="s">
        <v>1653</v>
      </c>
      <c r="D111" s="268" t="s">
        <v>1060</v>
      </c>
      <c r="E111" s="268">
        <v>1</v>
      </c>
      <c r="F111" s="268"/>
      <c r="G111" s="268"/>
      <c r="H111" s="268"/>
      <c r="I111" s="268"/>
      <c r="J111" s="268"/>
      <c r="K111" s="268">
        <f t="shared" si="30"/>
        <v>0</v>
      </c>
      <c r="L111" s="268">
        <f t="shared" si="31"/>
        <v>0</v>
      </c>
      <c r="M111" s="268">
        <f t="shared" si="32"/>
        <v>0</v>
      </c>
      <c r="N111" s="268">
        <f t="shared" si="33"/>
        <v>0</v>
      </c>
      <c r="O111" s="268">
        <f t="shared" si="34"/>
        <v>0</v>
      </c>
      <c r="P111" s="268">
        <f t="shared" si="35"/>
        <v>0</v>
      </c>
      <c r="Q111" s="10"/>
    </row>
    <row r="112" spans="1:17">
      <c r="A112" s="296" t="s">
        <v>1654</v>
      </c>
      <c r="B112" s="265" t="s">
        <v>1498</v>
      </c>
      <c r="C112" s="299" t="s">
        <v>1655</v>
      </c>
      <c r="D112" s="268" t="s">
        <v>1060</v>
      </c>
      <c r="E112" s="268">
        <v>2</v>
      </c>
      <c r="F112" s="268"/>
      <c r="G112" s="268"/>
      <c r="H112" s="268"/>
      <c r="I112" s="268"/>
      <c r="J112" s="268"/>
      <c r="K112" s="268">
        <f t="shared" si="30"/>
        <v>0</v>
      </c>
      <c r="L112" s="268">
        <f t="shared" si="31"/>
        <v>0</v>
      </c>
      <c r="M112" s="268">
        <f t="shared" si="32"/>
        <v>0</v>
      </c>
      <c r="N112" s="268">
        <f t="shared" si="33"/>
        <v>0</v>
      </c>
      <c r="O112" s="268">
        <f t="shared" si="34"/>
        <v>0</v>
      </c>
      <c r="P112" s="268">
        <f t="shared" si="35"/>
        <v>0</v>
      </c>
      <c r="Q112" s="10"/>
    </row>
    <row r="113" spans="1:17">
      <c r="A113" s="296" t="s">
        <v>1656</v>
      </c>
      <c r="B113" s="265" t="s">
        <v>1498</v>
      </c>
      <c r="C113" s="299" t="s">
        <v>1657</v>
      </c>
      <c r="D113" s="268" t="s">
        <v>1060</v>
      </c>
      <c r="E113" s="268">
        <v>4</v>
      </c>
      <c r="F113" s="268"/>
      <c r="G113" s="268"/>
      <c r="H113" s="268"/>
      <c r="I113" s="268"/>
      <c r="J113" s="268"/>
      <c r="K113" s="268">
        <f t="shared" si="30"/>
        <v>0</v>
      </c>
      <c r="L113" s="268">
        <f t="shared" si="31"/>
        <v>0</v>
      </c>
      <c r="M113" s="268">
        <f t="shared" si="32"/>
        <v>0</v>
      </c>
      <c r="N113" s="268">
        <f t="shared" si="33"/>
        <v>0</v>
      </c>
      <c r="O113" s="268">
        <f t="shared" si="34"/>
        <v>0</v>
      </c>
      <c r="P113" s="268">
        <f t="shared" si="35"/>
        <v>0</v>
      </c>
      <c r="Q113" s="10"/>
    </row>
    <row r="114" spans="1:17">
      <c r="A114" s="296" t="s">
        <v>1658</v>
      </c>
      <c r="B114" s="265" t="s">
        <v>1498</v>
      </c>
      <c r="C114" s="299" t="s">
        <v>1659</v>
      </c>
      <c r="D114" s="268" t="s">
        <v>1060</v>
      </c>
      <c r="E114" s="268">
        <v>1</v>
      </c>
      <c r="F114" s="268"/>
      <c r="G114" s="268"/>
      <c r="H114" s="268"/>
      <c r="I114" s="268"/>
      <c r="J114" s="268"/>
      <c r="K114" s="268">
        <f t="shared" si="30"/>
        <v>0</v>
      </c>
      <c r="L114" s="268">
        <f t="shared" si="31"/>
        <v>0</v>
      </c>
      <c r="M114" s="268">
        <f t="shared" si="32"/>
        <v>0</v>
      </c>
      <c r="N114" s="268">
        <f t="shared" si="33"/>
        <v>0</v>
      </c>
      <c r="O114" s="268">
        <f t="shared" si="34"/>
        <v>0</v>
      </c>
      <c r="P114" s="268">
        <f t="shared" si="35"/>
        <v>0</v>
      </c>
      <c r="Q114" s="10"/>
    </row>
    <row r="115" spans="1:17">
      <c r="A115" s="296" t="s">
        <v>1660</v>
      </c>
      <c r="B115" s="265" t="s">
        <v>1498</v>
      </c>
      <c r="C115" s="299" t="s">
        <v>1661</v>
      </c>
      <c r="D115" s="268" t="s">
        <v>1060</v>
      </c>
      <c r="E115" s="268">
        <v>5</v>
      </c>
      <c r="F115" s="268"/>
      <c r="G115" s="268"/>
      <c r="H115" s="268"/>
      <c r="I115" s="268"/>
      <c r="J115" s="268"/>
      <c r="K115" s="268">
        <f t="shared" si="30"/>
        <v>0</v>
      </c>
      <c r="L115" s="268">
        <f t="shared" si="31"/>
        <v>0</v>
      </c>
      <c r="M115" s="268">
        <f t="shared" si="32"/>
        <v>0</v>
      </c>
      <c r="N115" s="268">
        <f t="shared" si="33"/>
        <v>0</v>
      </c>
      <c r="O115" s="268">
        <f t="shared" si="34"/>
        <v>0</v>
      </c>
      <c r="P115" s="268">
        <f t="shared" si="35"/>
        <v>0</v>
      </c>
      <c r="Q115" s="10"/>
    </row>
    <row r="116" spans="1:17">
      <c r="A116" s="296" t="s">
        <v>1662</v>
      </c>
      <c r="B116" s="265" t="s">
        <v>1498</v>
      </c>
      <c r="C116" s="299" t="s">
        <v>1663</v>
      </c>
      <c r="D116" s="268" t="s">
        <v>1060</v>
      </c>
      <c r="E116" s="268">
        <v>4</v>
      </c>
      <c r="F116" s="268"/>
      <c r="G116" s="268"/>
      <c r="H116" s="268"/>
      <c r="I116" s="268"/>
      <c r="J116" s="268"/>
      <c r="K116" s="268">
        <f t="shared" si="30"/>
        <v>0</v>
      </c>
      <c r="L116" s="268">
        <f t="shared" si="31"/>
        <v>0</v>
      </c>
      <c r="M116" s="268">
        <f t="shared" si="32"/>
        <v>0</v>
      </c>
      <c r="N116" s="268">
        <f t="shared" si="33"/>
        <v>0</v>
      </c>
      <c r="O116" s="268">
        <f t="shared" si="34"/>
        <v>0</v>
      </c>
      <c r="P116" s="268">
        <f t="shared" si="35"/>
        <v>0</v>
      </c>
      <c r="Q116" s="10"/>
    </row>
    <row r="117" spans="1:17">
      <c r="A117" s="296" t="s">
        <v>1664</v>
      </c>
      <c r="B117" s="265" t="s">
        <v>1498</v>
      </c>
      <c r="C117" s="299" t="s">
        <v>1665</v>
      </c>
      <c r="D117" s="268" t="s">
        <v>1060</v>
      </c>
      <c r="E117" s="268">
        <v>4</v>
      </c>
      <c r="F117" s="268"/>
      <c r="G117" s="268"/>
      <c r="H117" s="268"/>
      <c r="I117" s="268"/>
      <c r="J117" s="268"/>
      <c r="K117" s="268">
        <f t="shared" si="30"/>
        <v>0</v>
      </c>
      <c r="L117" s="268">
        <f t="shared" si="31"/>
        <v>0</v>
      </c>
      <c r="M117" s="268">
        <f t="shared" si="32"/>
        <v>0</v>
      </c>
      <c r="N117" s="268">
        <f t="shared" si="33"/>
        <v>0</v>
      </c>
      <c r="O117" s="268">
        <f t="shared" si="34"/>
        <v>0</v>
      </c>
      <c r="P117" s="268">
        <f t="shared" si="35"/>
        <v>0</v>
      </c>
      <c r="Q117" s="10"/>
    </row>
    <row r="118" spans="1:17">
      <c r="A118" s="296" t="s">
        <v>1666</v>
      </c>
      <c r="B118" s="265" t="s">
        <v>1498</v>
      </c>
      <c r="C118" s="299" t="s">
        <v>1667</v>
      </c>
      <c r="D118" s="268" t="s">
        <v>1060</v>
      </c>
      <c r="E118" s="268">
        <v>2</v>
      </c>
      <c r="F118" s="268"/>
      <c r="G118" s="268"/>
      <c r="H118" s="268"/>
      <c r="I118" s="268"/>
      <c r="J118" s="268"/>
      <c r="K118" s="268">
        <f t="shared" si="30"/>
        <v>0</v>
      </c>
      <c r="L118" s="268">
        <f t="shared" si="31"/>
        <v>0</v>
      </c>
      <c r="M118" s="268">
        <f t="shared" si="32"/>
        <v>0</v>
      </c>
      <c r="N118" s="268">
        <f t="shared" si="33"/>
        <v>0</v>
      </c>
      <c r="O118" s="268">
        <f t="shared" si="34"/>
        <v>0</v>
      </c>
      <c r="P118" s="268">
        <f t="shared" si="35"/>
        <v>0</v>
      </c>
      <c r="Q118" s="10"/>
    </row>
    <row r="119" spans="1:17">
      <c r="A119" s="296" t="s">
        <v>1668</v>
      </c>
      <c r="B119" s="265" t="s">
        <v>1498</v>
      </c>
      <c r="C119" s="299" t="s">
        <v>1669</v>
      </c>
      <c r="D119" s="268" t="s">
        <v>1060</v>
      </c>
      <c r="E119" s="268">
        <v>2</v>
      </c>
      <c r="F119" s="268"/>
      <c r="G119" s="268"/>
      <c r="H119" s="268"/>
      <c r="I119" s="268"/>
      <c r="J119" s="268"/>
      <c r="K119" s="268">
        <f t="shared" si="30"/>
        <v>0</v>
      </c>
      <c r="L119" s="268">
        <f t="shared" si="31"/>
        <v>0</v>
      </c>
      <c r="M119" s="268">
        <f t="shared" si="32"/>
        <v>0</v>
      </c>
      <c r="N119" s="268">
        <f t="shared" si="33"/>
        <v>0</v>
      </c>
      <c r="O119" s="268">
        <f t="shared" si="34"/>
        <v>0</v>
      </c>
      <c r="P119" s="268">
        <f t="shared" si="35"/>
        <v>0</v>
      </c>
      <c r="Q119" s="10"/>
    </row>
    <row r="120" spans="1:17">
      <c r="A120" s="296" t="s">
        <v>1670</v>
      </c>
      <c r="B120" s="265" t="s">
        <v>1498</v>
      </c>
      <c r="C120" s="299" t="s">
        <v>1671</v>
      </c>
      <c r="D120" s="268" t="s">
        <v>1060</v>
      </c>
      <c r="E120" s="268">
        <v>2</v>
      </c>
      <c r="F120" s="268"/>
      <c r="G120" s="268"/>
      <c r="H120" s="268"/>
      <c r="I120" s="268"/>
      <c r="J120" s="268"/>
      <c r="K120" s="268">
        <f t="shared" si="30"/>
        <v>0</v>
      </c>
      <c r="L120" s="268">
        <f t="shared" si="31"/>
        <v>0</v>
      </c>
      <c r="M120" s="268">
        <f t="shared" si="32"/>
        <v>0</v>
      </c>
      <c r="N120" s="268">
        <f t="shared" si="33"/>
        <v>0</v>
      </c>
      <c r="O120" s="268">
        <f t="shared" si="34"/>
        <v>0</v>
      </c>
      <c r="P120" s="268">
        <f t="shared" si="35"/>
        <v>0</v>
      </c>
      <c r="Q120" s="10"/>
    </row>
    <row r="121" spans="1:17">
      <c r="A121" s="296" t="s">
        <v>1672</v>
      </c>
      <c r="B121" s="265" t="s">
        <v>1498</v>
      </c>
      <c r="C121" s="299" t="s">
        <v>1673</v>
      </c>
      <c r="D121" s="268" t="s">
        <v>1095</v>
      </c>
      <c r="E121" s="268">
        <v>6</v>
      </c>
      <c r="F121" s="268"/>
      <c r="G121" s="268"/>
      <c r="H121" s="268"/>
      <c r="I121" s="268"/>
      <c r="J121" s="268"/>
      <c r="K121" s="268">
        <f t="shared" si="30"/>
        <v>0</v>
      </c>
      <c r="L121" s="268">
        <f t="shared" si="31"/>
        <v>0</v>
      </c>
      <c r="M121" s="268">
        <f t="shared" si="32"/>
        <v>0</v>
      </c>
      <c r="N121" s="268">
        <f t="shared" si="33"/>
        <v>0</v>
      </c>
      <c r="O121" s="268">
        <f t="shared" si="34"/>
        <v>0</v>
      </c>
      <c r="P121" s="268">
        <f t="shared" si="35"/>
        <v>0</v>
      </c>
      <c r="Q121" s="10"/>
    </row>
    <row r="122" spans="1:17">
      <c r="A122" s="296" t="s">
        <v>1674</v>
      </c>
      <c r="B122" s="265" t="s">
        <v>1498</v>
      </c>
      <c r="C122" s="299" t="s">
        <v>1675</v>
      </c>
      <c r="D122" s="268" t="s">
        <v>114</v>
      </c>
      <c r="E122" s="268">
        <v>1</v>
      </c>
      <c r="F122" s="268"/>
      <c r="G122" s="268"/>
      <c r="H122" s="268"/>
      <c r="I122" s="268"/>
      <c r="J122" s="268"/>
      <c r="K122" s="268">
        <f t="shared" si="30"/>
        <v>0</v>
      </c>
      <c r="L122" s="268">
        <f t="shared" si="31"/>
        <v>0</v>
      </c>
      <c r="M122" s="268">
        <f t="shared" si="32"/>
        <v>0</v>
      </c>
      <c r="N122" s="268">
        <f t="shared" si="33"/>
        <v>0</v>
      </c>
      <c r="O122" s="268">
        <f t="shared" si="34"/>
        <v>0</v>
      </c>
      <c r="P122" s="268">
        <f t="shared" si="35"/>
        <v>0</v>
      </c>
      <c r="Q122" s="10"/>
    </row>
    <row r="123" spans="1:17" ht="28.8">
      <c r="A123" s="296" t="s">
        <v>1676</v>
      </c>
      <c r="B123" s="265" t="s">
        <v>1498</v>
      </c>
      <c r="C123" s="299" t="s">
        <v>1677</v>
      </c>
      <c r="D123" s="268" t="s">
        <v>1095</v>
      </c>
      <c r="E123" s="268">
        <v>6</v>
      </c>
      <c r="F123" s="268"/>
      <c r="G123" s="268"/>
      <c r="H123" s="268"/>
      <c r="I123" s="268"/>
      <c r="J123" s="268"/>
      <c r="K123" s="268">
        <f t="shared" si="30"/>
        <v>0</v>
      </c>
      <c r="L123" s="268">
        <f t="shared" si="31"/>
        <v>0</v>
      </c>
      <c r="M123" s="268">
        <f t="shared" si="32"/>
        <v>0</v>
      </c>
      <c r="N123" s="268">
        <f t="shared" si="33"/>
        <v>0</v>
      </c>
      <c r="O123" s="268">
        <f t="shared" si="34"/>
        <v>0</v>
      </c>
      <c r="P123" s="268">
        <f t="shared" si="35"/>
        <v>0</v>
      </c>
      <c r="Q123" s="10"/>
    </row>
    <row r="124" spans="1:17">
      <c r="A124" s="296" t="s">
        <v>1678</v>
      </c>
      <c r="B124" s="265" t="s">
        <v>1498</v>
      </c>
      <c r="C124" s="300" t="s">
        <v>1679</v>
      </c>
      <c r="D124" s="268" t="s">
        <v>1060</v>
      </c>
      <c r="E124" s="268">
        <v>1</v>
      </c>
      <c r="F124" s="268"/>
      <c r="G124" s="268"/>
      <c r="H124" s="268"/>
      <c r="I124" s="268"/>
      <c r="J124" s="268"/>
      <c r="K124" s="268">
        <f t="shared" si="30"/>
        <v>0</v>
      </c>
      <c r="L124" s="268">
        <f t="shared" si="31"/>
        <v>0</v>
      </c>
      <c r="M124" s="268">
        <f t="shared" si="32"/>
        <v>0</v>
      </c>
      <c r="N124" s="268">
        <f t="shared" si="33"/>
        <v>0</v>
      </c>
      <c r="O124" s="268">
        <f t="shared" si="34"/>
        <v>0</v>
      </c>
      <c r="P124" s="268">
        <f t="shared" si="35"/>
        <v>0</v>
      </c>
      <c r="Q124" s="10"/>
    </row>
    <row r="125" spans="1:17" ht="43.2">
      <c r="A125" s="296" t="s">
        <v>1680</v>
      </c>
      <c r="B125" s="265" t="s">
        <v>1498</v>
      </c>
      <c r="C125" s="299" t="s">
        <v>1681</v>
      </c>
      <c r="D125" s="268" t="s">
        <v>114</v>
      </c>
      <c r="E125" s="268">
        <v>1</v>
      </c>
      <c r="F125" s="268"/>
      <c r="G125" s="268"/>
      <c r="H125" s="268"/>
      <c r="I125" s="268"/>
      <c r="J125" s="268"/>
      <c r="K125" s="268">
        <f t="shared" si="30"/>
        <v>0</v>
      </c>
      <c r="L125" s="268">
        <f t="shared" si="31"/>
        <v>0</v>
      </c>
      <c r="M125" s="268">
        <f t="shared" si="32"/>
        <v>0</v>
      </c>
      <c r="N125" s="268">
        <f t="shared" si="33"/>
        <v>0</v>
      </c>
      <c r="O125" s="268">
        <f t="shared" si="34"/>
        <v>0</v>
      </c>
      <c r="P125" s="268">
        <f t="shared" si="35"/>
        <v>0</v>
      </c>
      <c r="Q125" s="10"/>
    </row>
    <row r="126" spans="1:17">
      <c r="A126" s="294" t="s">
        <v>1682</v>
      </c>
      <c r="B126" s="265"/>
      <c r="C126" s="293" t="s">
        <v>1683</v>
      </c>
      <c r="D126" s="285"/>
      <c r="E126" s="305"/>
      <c r="F126" s="306"/>
      <c r="G126" s="269"/>
      <c r="H126" s="269"/>
      <c r="I126" s="269"/>
      <c r="J126" s="269"/>
      <c r="K126" s="175"/>
      <c r="L126" s="175"/>
      <c r="M126" s="175"/>
      <c r="N126" s="175"/>
      <c r="O126" s="175"/>
      <c r="P126" s="175"/>
      <c r="Q126" s="10"/>
    </row>
    <row r="127" spans="1:17" ht="28.8">
      <c r="A127" s="296" t="s">
        <v>1684</v>
      </c>
      <c r="B127" s="265" t="s">
        <v>1498</v>
      </c>
      <c r="C127" s="299" t="s">
        <v>1685</v>
      </c>
      <c r="D127" s="285"/>
      <c r="E127" s="305"/>
      <c r="F127" s="306"/>
      <c r="G127" s="269"/>
      <c r="H127" s="269"/>
      <c r="I127" s="269"/>
      <c r="J127" s="269"/>
      <c r="K127" s="175"/>
      <c r="L127" s="175"/>
      <c r="M127" s="175"/>
      <c r="N127" s="175"/>
      <c r="O127" s="175"/>
      <c r="P127" s="175"/>
      <c r="Q127" s="10"/>
    </row>
    <row r="128" spans="1:17" ht="28.8">
      <c r="A128" s="296" t="s">
        <v>1686</v>
      </c>
      <c r="B128" s="265" t="s">
        <v>1498</v>
      </c>
      <c r="C128" s="299" t="s">
        <v>1687</v>
      </c>
      <c r="D128" s="268" t="s">
        <v>1060</v>
      </c>
      <c r="E128" s="268">
        <v>1</v>
      </c>
      <c r="F128" s="268"/>
      <c r="G128" s="268"/>
      <c r="H128" s="268"/>
      <c r="I128" s="268"/>
      <c r="J128" s="268"/>
      <c r="K128" s="268">
        <f t="shared" ref="K128:K146" si="36">SUM(H128:J128)</f>
        <v>0</v>
      </c>
      <c r="L128" s="268">
        <f t="shared" ref="L128:L146" si="37">ROUND(E128*F128,2)</f>
        <v>0</v>
      </c>
      <c r="M128" s="268">
        <f t="shared" ref="M128:M146" si="38">ROUND(E128*H128,2)</f>
        <v>0</v>
      </c>
      <c r="N128" s="268">
        <f t="shared" ref="N128:N146" si="39">ROUND(E128*I128,2)</f>
        <v>0</v>
      </c>
      <c r="O128" s="268">
        <f t="shared" ref="O128:O146" si="40">ROUND(E128*J128,2)</f>
        <v>0</v>
      </c>
      <c r="P128" s="268">
        <f t="shared" ref="P128:P146" si="41">SUM(M128:O128)</f>
        <v>0</v>
      </c>
      <c r="Q128" s="10"/>
    </row>
    <row r="129" spans="1:17">
      <c r="A129" s="296" t="s">
        <v>1688</v>
      </c>
      <c r="B129" s="265" t="s">
        <v>1498</v>
      </c>
      <c r="C129" s="299" t="s">
        <v>1647</v>
      </c>
      <c r="D129" s="268" t="s">
        <v>114</v>
      </c>
      <c r="E129" s="268">
        <v>1</v>
      </c>
      <c r="F129" s="268"/>
      <c r="G129" s="268"/>
      <c r="H129" s="268"/>
      <c r="I129" s="268"/>
      <c r="J129" s="268"/>
      <c r="K129" s="268">
        <f t="shared" si="36"/>
        <v>0</v>
      </c>
      <c r="L129" s="268">
        <f t="shared" si="37"/>
        <v>0</v>
      </c>
      <c r="M129" s="268">
        <f t="shared" si="38"/>
        <v>0</v>
      </c>
      <c r="N129" s="268">
        <f t="shared" si="39"/>
        <v>0</v>
      </c>
      <c r="O129" s="268">
        <f t="shared" si="40"/>
        <v>0</v>
      </c>
      <c r="P129" s="268">
        <f t="shared" si="41"/>
        <v>0</v>
      </c>
      <c r="Q129" s="10"/>
    </row>
    <row r="130" spans="1:17" ht="28.8">
      <c r="A130" s="296" t="s">
        <v>1689</v>
      </c>
      <c r="B130" s="265" t="s">
        <v>1498</v>
      </c>
      <c r="C130" s="299" t="s">
        <v>1690</v>
      </c>
      <c r="D130" s="268" t="s">
        <v>1060</v>
      </c>
      <c r="E130" s="268">
        <v>1</v>
      </c>
      <c r="F130" s="268"/>
      <c r="G130" s="268"/>
      <c r="H130" s="268"/>
      <c r="I130" s="268"/>
      <c r="J130" s="268"/>
      <c r="K130" s="268">
        <f t="shared" si="36"/>
        <v>0</v>
      </c>
      <c r="L130" s="268">
        <f t="shared" si="37"/>
        <v>0</v>
      </c>
      <c r="M130" s="268">
        <f t="shared" si="38"/>
        <v>0</v>
      </c>
      <c r="N130" s="268">
        <f t="shared" si="39"/>
        <v>0</v>
      </c>
      <c r="O130" s="268">
        <f t="shared" si="40"/>
        <v>0</v>
      </c>
      <c r="P130" s="268">
        <f t="shared" si="41"/>
        <v>0</v>
      </c>
      <c r="Q130" s="10"/>
    </row>
    <row r="131" spans="1:17" ht="28.8">
      <c r="A131" s="296" t="s">
        <v>1691</v>
      </c>
      <c r="B131" s="265" t="s">
        <v>1498</v>
      </c>
      <c r="C131" s="299" t="s">
        <v>1651</v>
      </c>
      <c r="D131" s="268" t="s">
        <v>114</v>
      </c>
      <c r="E131" s="268">
        <v>1</v>
      </c>
      <c r="F131" s="268"/>
      <c r="G131" s="268"/>
      <c r="H131" s="268"/>
      <c r="I131" s="268"/>
      <c r="J131" s="268"/>
      <c r="K131" s="268">
        <f t="shared" si="36"/>
        <v>0</v>
      </c>
      <c r="L131" s="268">
        <f t="shared" si="37"/>
        <v>0</v>
      </c>
      <c r="M131" s="268">
        <f t="shared" si="38"/>
        <v>0</v>
      </c>
      <c r="N131" s="268">
        <f t="shared" si="39"/>
        <v>0</v>
      </c>
      <c r="O131" s="268">
        <f t="shared" si="40"/>
        <v>0</v>
      </c>
      <c r="P131" s="268">
        <f t="shared" si="41"/>
        <v>0</v>
      </c>
      <c r="Q131" s="10"/>
    </row>
    <row r="132" spans="1:17">
      <c r="A132" s="296" t="s">
        <v>1692</v>
      </c>
      <c r="B132" s="265" t="s">
        <v>1498</v>
      </c>
      <c r="C132" s="299" t="s">
        <v>1693</v>
      </c>
      <c r="D132" s="268" t="s">
        <v>1060</v>
      </c>
      <c r="E132" s="268">
        <v>1</v>
      </c>
      <c r="F132" s="268"/>
      <c r="G132" s="268"/>
      <c r="H132" s="268"/>
      <c r="I132" s="268"/>
      <c r="J132" s="268"/>
      <c r="K132" s="268">
        <f t="shared" si="36"/>
        <v>0</v>
      </c>
      <c r="L132" s="268">
        <f t="shared" si="37"/>
        <v>0</v>
      </c>
      <c r="M132" s="268">
        <f t="shared" si="38"/>
        <v>0</v>
      </c>
      <c r="N132" s="268">
        <f t="shared" si="39"/>
        <v>0</v>
      </c>
      <c r="O132" s="268">
        <f t="shared" si="40"/>
        <v>0</v>
      </c>
      <c r="P132" s="268">
        <f t="shared" si="41"/>
        <v>0</v>
      </c>
      <c r="Q132" s="10"/>
    </row>
    <row r="133" spans="1:17">
      <c r="A133" s="296" t="s">
        <v>1694</v>
      </c>
      <c r="B133" s="265" t="s">
        <v>1498</v>
      </c>
      <c r="C133" s="299" t="s">
        <v>1695</v>
      </c>
      <c r="D133" s="268" t="s">
        <v>1060</v>
      </c>
      <c r="E133" s="268">
        <v>2</v>
      </c>
      <c r="F133" s="268"/>
      <c r="G133" s="268"/>
      <c r="H133" s="268"/>
      <c r="I133" s="268"/>
      <c r="J133" s="268"/>
      <c r="K133" s="268">
        <f t="shared" si="36"/>
        <v>0</v>
      </c>
      <c r="L133" s="268">
        <f t="shared" si="37"/>
        <v>0</v>
      </c>
      <c r="M133" s="268">
        <f t="shared" si="38"/>
        <v>0</v>
      </c>
      <c r="N133" s="268">
        <f t="shared" si="39"/>
        <v>0</v>
      </c>
      <c r="O133" s="268">
        <f t="shared" si="40"/>
        <v>0</v>
      </c>
      <c r="P133" s="268">
        <f t="shared" si="41"/>
        <v>0</v>
      </c>
      <c r="Q133" s="10"/>
    </row>
    <row r="134" spans="1:17">
      <c r="A134" s="296" t="s">
        <v>1696</v>
      </c>
      <c r="B134" s="265" t="s">
        <v>1498</v>
      </c>
      <c r="C134" s="299" t="s">
        <v>1697</v>
      </c>
      <c r="D134" s="268" t="s">
        <v>1060</v>
      </c>
      <c r="E134" s="268">
        <v>4</v>
      </c>
      <c r="F134" s="268"/>
      <c r="G134" s="268"/>
      <c r="H134" s="268"/>
      <c r="I134" s="268"/>
      <c r="J134" s="268"/>
      <c r="K134" s="268">
        <f t="shared" si="36"/>
        <v>0</v>
      </c>
      <c r="L134" s="268">
        <f t="shared" si="37"/>
        <v>0</v>
      </c>
      <c r="M134" s="268">
        <f t="shared" si="38"/>
        <v>0</v>
      </c>
      <c r="N134" s="268">
        <f t="shared" si="39"/>
        <v>0</v>
      </c>
      <c r="O134" s="268">
        <f t="shared" si="40"/>
        <v>0</v>
      </c>
      <c r="P134" s="268">
        <f t="shared" si="41"/>
        <v>0</v>
      </c>
      <c r="Q134" s="10"/>
    </row>
    <row r="135" spans="1:17">
      <c r="A135" s="296" t="s">
        <v>1698</v>
      </c>
      <c r="B135" s="265" t="s">
        <v>1498</v>
      </c>
      <c r="C135" s="299" t="s">
        <v>1699</v>
      </c>
      <c r="D135" s="268" t="s">
        <v>1060</v>
      </c>
      <c r="E135" s="268">
        <v>1</v>
      </c>
      <c r="F135" s="268"/>
      <c r="G135" s="268"/>
      <c r="H135" s="268"/>
      <c r="I135" s="268"/>
      <c r="J135" s="268"/>
      <c r="K135" s="268">
        <f t="shared" si="36"/>
        <v>0</v>
      </c>
      <c r="L135" s="268">
        <f t="shared" si="37"/>
        <v>0</v>
      </c>
      <c r="M135" s="268">
        <f t="shared" si="38"/>
        <v>0</v>
      </c>
      <c r="N135" s="268">
        <f t="shared" si="39"/>
        <v>0</v>
      </c>
      <c r="O135" s="268">
        <f t="shared" si="40"/>
        <v>0</v>
      </c>
      <c r="P135" s="268">
        <f t="shared" si="41"/>
        <v>0</v>
      </c>
      <c r="Q135" s="10"/>
    </row>
    <row r="136" spans="1:17">
      <c r="A136" s="296" t="s">
        <v>1700</v>
      </c>
      <c r="B136" s="265" t="s">
        <v>1498</v>
      </c>
      <c r="C136" s="299" t="s">
        <v>1661</v>
      </c>
      <c r="D136" s="268" t="s">
        <v>1060</v>
      </c>
      <c r="E136" s="268">
        <v>5</v>
      </c>
      <c r="F136" s="268"/>
      <c r="G136" s="268"/>
      <c r="H136" s="268"/>
      <c r="I136" s="268"/>
      <c r="J136" s="268"/>
      <c r="K136" s="268">
        <f t="shared" si="36"/>
        <v>0</v>
      </c>
      <c r="L136" s="268">
        <f t="shared" si="37"/>
        <v>0</v>
      </c>
      <c r="M136" s="268">
        <f t="shared" si="38"/>
        <v>0</v>
      </c>
      <c r="N136" s="268">
        <f t="shared" si="39"/>
        <v>0</v>
      </c>
      <c r="O136" s="268">
        <f t="shared" si="40"/>
        <v>0</v>
      </c>
      <c r="P136" s="268">
        <f t="shared" si="41"/>
        <v>0</v>
      </c>
      <c r="Q136" s="10"/>
    </row>
    <row r="137" spans="1:17">
      <c r="A137" s="296" t="s">
        <v>1701</v>
      </c>
      <c r="B137" s="265" t="s">
        <v>1498</v>
      </c>
      <c r="C137" s="299" t="s">
        <v>1663</v>
      </c>
      <c r="D137" s="268" t="s">
        <v>1060</v>
      </c>
      <c r="E137" s="268">
        <v>4</v>
      </c>
      <c r="F137" s="268"/>
      <c r="G137" s="268"/>
      <c r="H137" s="268"/>
      <c r="I137" s="268"/>
      <c r="J137" s="268"/>
      <c r="K137" s="268">
        <f t="shared" si="36"/>
        <v>0</v>
      </c>
      <c r="L137" s="268">
        <f t="shared" si="37"/>
        <v>0</v>
      </c>
      <c r="M137" s="268">
        <f t="shared" si="38"/>
        <v>0</v>
      </c>
      <c r="N137" s="268">
        <f t="shared" si="39"/>
        <v>0</v>
      </c>
      <c r="O137" s="268">
        <f t="shared" si="40"/>
        <v>0</v>
      </c>
      <c r="P137" s="268">
        <f t="shared" si="41"/>
        <v>0</v>
      </c>
      <c r="Q137" s="10"/>
    </row>
    <row r="138" spans="1:17">
      <c r="A138" s="296" t="s">
        <v>1702</v>
      </c>
      <c r="B138" s="265" t="s">
        <v>1498</v>
      </c>
      <c r="C138" s="299" t="s">
        <v>1665</v>
      </c>
      <c r="D138" s="268" t="s">
        <v>1060</v>
      </c>
      <c r="E138" s="268">
        <v>4</v>
      </c>
      <c r="F138" s="268"/>
      <c r="G138" s="268"/>
      <c r="H138" s="268"/>
      <c r="I138" s="268"/>
      <c r="J138" s="268"/>
      <c r="K138" s="268">
        <f t="shared" si="36"/>
        <v>0</v>
      </c>
      <c r="L138" s="268">
        <f t="shared" si="37"/>
        <v>0</v>
      </c>
      <c r="M138" s="268">
        <f t="shared" si="38"/>
        <v>0</v>
      </c>
      <c r="N138" s="268">
        <f t="shared" si="39"/>
        <v>0</v>
      </c>
      <c r="O138" s="268">
        <f t="shared" si="40"/>
        <v>0</v>
      </c>
      <c r="P138" s="268">
        <f t="shared" si="41"/>
        <v>0</v>
      </c>
      <c r="Q138" s="10"/>
    </row>
    <row r="139" spans="1:17">
      <c r="A139" s="296" t="s">
        <v>1703</v>
      </c>
      <c r="B139" s="265" t="s">
        <v>1498</v>
      </c>
      <c r="C139" s="299" t="s">
        <v>1704</v>
      </c>
      <c r="D139" s="268" t="s">
        <v>1060</v>
      </c>
      <c r="E139" s="268">
        <v>2</v>
      </c>
      <c r="F139" s="268"/>
      <c r="G139" s="268"/>
      <c r="H139" s="268"/>
      <c r="I139" s="268"/>
      <c r="J139" s="268"/>
      <c r="K139" s="268">
        <f t="shared" si="36"/>
        <v>0</v>
      </c>
      <c r="L139" s="268">
        <f t="shared" si="37"/>
        <v>0</v>
      </c>
      <c r="M139" s="268">
        <f t="shared" si="38"/>
        <v>0</v>
      </c>
      <c r="N139" s="268">
        <f t="shared" si="39"/>
        <v>0</v>
      </c>
      <c r="O139" s="268">
        <f t="shared" si="40"/>
        <v>0</v>
      </c>
      <c r="P139" s="268">
        <f t="shared" si="41"/>
        <v>0</v>
      </c>
      <c r="Q139" s="10"/>
    </row>
    <row r="140" spans="1:17">
      <c r="A140" s="296" t="s">
        <v>1705</v>
      </c>
      <c r="B140" s="265" t="s">
        <v>1498</v>
      </c>
      <c r="C140" s="299" t="s">
        <v>1669</v>
      </c>
      <c r="D140" s="268" t="s">
        <v>1060</v>
      </c>
      <c r="E140" s="268">
        <v>2</v>
      </c>
      <c r="F140" s="268"/>
      <c r="G140" s="268"/>
      <c r="H140" s="268"/>
      <c r="I140" s="268"/>
      <c r="J140" s="268"/>
      <c r="K140" s="268">
        <f t="shared" si="36"/>
        <v>0</v>
      </c>
      <c r="L140" s="268">
        <f t="shared" si="37"/>
        <v>0</v>
      </c>
      <c r="M140" s="268">
        <f t="shared" si="38"/>
        <v>0</v>
      </c>
      <c r="N140" s="268">
        <f t="shared" si="39"/>
        <v>0</v>
      </c>
      <c r="O140" s="268">
        <f t="shared" si="40"/>
        <v>0</v>
      </c>
      <c r="P140" s="268">
        <f t="shared" si="41"/>
        <v>0</v>
      </c>
      <c r="Q140" s="10"/>
    </row>
    <row r="141" spans="1:17">
      <c r="A141" s="296" t="s">
        <v>1706</v>
      </c>
      <c r="B141" s="265" t="s">
        <v>1498</v>
      </c>
      <c r="C141" s="299" t="s">
        <v>1671</v>
      </c>
      <c r="D141" s="268" t="s">
        <v>1060</v>
      </c>
      <c r="E141" s="268">
        <v>2</v>
      </c>
      <c r="F141" s="268"/>
      <c r="G141" s="268"/>
      <c r="H141" s="268"/>
      <c r="I141" s="268"/>
      <c r="J141" s="268"/>
      <c r="K141" s="268">
        <f t="shared" si="36"/>
        <v>0</v>
      </c>
      <c r="L141" s="268">
        <f t="shared" si="37"/>
        <v>0</v>
      </c>
      <c r="M141" s="268">
        <f t="shared" si="38"/>
        <v>0</v>
      </c>
      <c r="N141" s="268">
        <f t="shared" si="39"/>
        <v>0</v>
      </c>
      <c r="O141" s="268">
        <f t="shared" si="40"/>
        <v>0</v>
      </c>
      <c r="P141" s="268">
        <f t="shared" si="41"/>
        <v>0</v>
      </c>
      <c r="Q141" s="10"/>
    </row>
    <row r="142" spans="1:17">
      <c r="A142" s="296" t="s">
        <v>1707</v>
      </c>
      <c r="B142" s="265" t="s">
        <v>1498</v>
      </c>
      <c r="C142" s="299" t="s">
        <v>1708</v>
      </c>
      <c r="D142" s="268" t="s">
        <v>1095</v>
      </c>
      <c r="E142" s="268">
        <v>6</v>
      </c>
      <c r="F142" s="268"/>
      <c r="G142" s="268"/>
      <c r="H142" s="268"/>
      <c r="I142" s="268"/>
      <c r="J142" s="268"/>
      <c r="K142" s="268">
        <f t="shared" si="36"/>
        <v>0</v>
      </c>
      <c r="L142" s="268">
        <f t="shared" si="37"/>
        <v>0</v>
      </c>
      <c r="M142" s="268">
        <f t="shared" si="38"/>
        <v>0</v>
      </c>
      <c r="N142" s="268">
        <f t="shared" si="39"/>
        <v>0</v>
      </c>
      <c r="O142" s="268">
        <f t="shared" si="40"/>
        <v>0</v>
      </c>
      <c r="P142" s="268">
        <f t="shared" si="41"/>
        <v>0</v>
      </c>
      <c r="Q142" s="10"/>
    </row>
    <row r="143" spans="1:17">
      <c r="A143" s="296" t="s">
        <v>1709</v>
      </c>
      <c r="B143" s="265" t="s">
        <v>1498</v>
      </c>
      <c r="C143" s="299" t="s">
        <v>1710</v>
      </c>
      <c r="D143" s="268" t="s">
        <v>114</v>
      </c>
      <c r="E143" s="268">
        <v>1</v>
      </c>
      <c r="F143" s="268"/>
      <c r="G143" s="268"/>
      <c r="H143" s="268"/>
      <c r="I143" s="268"/>
      <c r="J143" s="268"/>
      <c r="K143" s="268">
        <f t="shared" si="36"/>
        <v>0</v>
      </c>
      <c r="L143" s="268">
        <f t="shared" si="37"/>
        <v>0</v>
      </c>
      <c r="M143" s="268">
        <f t="shared" si="38"/>
        <v>0</v>
      </c>
      <c r="N143" s="268">
        <f t="shared" si="39"/>
        <v>0</v>
      </c>
      <c r="O143" s="268">
        <f t="shared" si="40"/>
        <v>0</v>
      </c>
      <c r="P143" s="268">
        <f t="shared" si="41"/>
        <v>0</v>
      </c>
      <c r="Q143" s="10"/>
    </row>
    <row r="144" spans="1:17" ht="28.8">
      <c r="A144" s="296" t="s">
        <v>1711</v>
      </c>
      <c r="B144" s="265" t="s">
        <v>1498</v>
      </c>
      <c r="C144" s="299" t="s">
        <v>1712</v>
      </c>
      <c r="D144" s="268" t="s">
        <v>1095</v>
      </c>
      <c r="E144" s="268">
        <v>6</v>
      </c>
      <c r="F144" s="268"/>
      <c r="G144" s="268"/>
      <c r="H144" s="268"/>
      <c r="I144" s="268"/>
      <c r="J144" s="268"/>
      <c r="K144" s="268">
        <f t="shared" si="36"/>
        <v>0</v>
      </c>
      <c r="L144" s="268">
        <f t="shared" si="37"/>
        <v>0</v>
      </c>
      <c r="M144" s="268">
        <f t="shared" si="38"/>
        <v>0</v>
      </c>
      <c r="N144" s="268">
        <f t="shared" si="39"/>
        <v>0</v>
      </c>
      <c r="O144" s="268">
        <f t="shared" si="40"/>
        <v>0</v>
      </c>
      <c r="P144" s="268">
        <f t="shared" si="41"/>
        <v>0</v>
      </c>
      <c r="Q144" s="10"/>
    </row>
    <row r="145" spans="1:17">
      <c r="A145" s="296" t="s">
        <v>1713</v>
      </c>
      <c r="B145" s="265" t="s">
        <v>1498</v>
      </c>
      <c r="C145" s="299" t="s">
        <v>1714</v>
      </c>
      <c r="D145" s="268" t="s">
        <v>1060</v>
      </c>
      <c r="E145" s="268">
        <v>1</v>
      </c>
      <c r="F145" s="268"/>
      <c r="G145" s="268"/>
      <c r="H145" s="268"/>
      <c r="I145" s="268"/>
      <c r="J145" s="268"/>
      <c r="K145" s="268">
        <f t="shared" si="36"/>
        <v>0</v>
      </c>
      <c r="L145" s="268">
        <f t="shared" si="37"/>
        <v>0</v>
      </c>
      <c r="M145" s="268">
        <f t="shared" si="38"/>
        <v>0</v>
      </c>
      <c r="N145" s="268">
        <f t="shared" si="39"/>
        <v>0</v>
      </c>
      <c r="O145" s="268">
        <f t="shared" si="40"/>
        <v>0</v>
      </c>
      <c r="P145" s="268">
        <f t="shared" si="41"/>
        <v>0</v>
      </c>
      <c r="Q145" s="10"/>
    </row>
    <row r="146" spans="1:17" ht="43.2">
      <c r="A146" s="296" t="s">
        <v>1715</v>
      </c>
      <c r="B146" s="265" t="s">
        <v>1498</v>
      </c>
      <c r="C146" s="299" t="s">
        <v>1716</v>
      </c>
      <c r="D146" s="268" t="s">
        <v>114</v>
      </c>
      <c r="E146" s="268">
        <v>1</v>
      </c>
      <c r="F146" s="268"/>
      <c r="G146" s="268"/>
      <c r="H146" s="268"/>
      <c r="I146" s="268"/>
      <c r="J146" s="268"/>
      <c r="K146" s="268">
        <f t="shared" si="36"/>
        <v>0</v>
      </c>
      <c r="L146" s="268">
        <f t="shared" si="37"/>
        <v>0</v>
      </c>
      <c r="M146" s="268">
        <f t="shared" si="38"/>
        <v>0</v>
      </c>
      <c r="N146" s="268">
        <f t="shared" si="39"/>
        <v>0</v>
      </c>
      <c r="O146" s="268">
        <f t="shared" si="40"/>
        <v>0</v>
      </c>
      <c r="P146" s="268">
        <f t="shared" si="41"/>
        <v>0</v>
      </c>
      <c r="Q146" s="10"/>
    </row>
    <row r="147" spans="1:17">
      <c r="A147" s="294" t="s">
        <v>1717</v>
      </c>
      <c r="B147" s="265"/>
      <c r="C147" s="293" t="s">
        <v>1718</v>
      </c>
      <c r="D147" s="307"/>
      <c r="E147" s="298"/>
      <c r="F147" s="306"/>
      <c r="G147" s="269"/>
      <c r="H147" s="269"/>
      <c r="I147" s="269"/>
      <c r="J147" s="269"/>
      <c r="K147" s="267"/>
      <c r="L147" s="267"/>
      <c r="M147" s="267"/>
      <c r="N147" s="267"/>
      <c r="O147" s="267"/>
      <c r="P147" s="267"/>
      <c r="Q147" s="10"/>
    </row>
    <row r="148" spans="1:17" ht="28.8">
      <c r="A148" s="296" t="s">
        <v>1719</v>
      </c>
      <c r="B148" s="265" t="s">
        <v>1498</v>
      </c>
      <c r="C148" s="299" t="s">
        <v>1685</v>
      </c>
      <c r="D148" s="308"/>
      <c r="E148" s="305"/>
      <c r="F148" s="176"/>
      <c r="G148" s="177"/>
      <c r="H148" s="177"/>
      <c r="I148" s="269"/>
      <c r="J148" s="177"/>
      <c r="K148" s="175"/>
      <c r="L148" s="175"/>
      <c r="M148" s="175"/>
      <c r="N148" s="175"/>
      <c r="O148" s="175"/>
      <c r="P148" s="175"/>
      <c r="Q148" s="10"/>
    </row>
    <row r="149" spans="1:17" ht="28.8">
      <c r="A149" s="296" t="s">
        <v>1720</v>
      </c>
      <c r="B149" s="265" t="s">
        <v>1498</v>
      </c>
      <c r="C149" s="299" t="s">
        <v>1721</v>
      </c>
      <c r="D149" s="268" t="s">
        <v>1060</v>
      </c>
      <c r="E149" s="268">
        <v>1</v>
      </c>
      <c r="F149" s="268"/>
      <c r="G149" s="268"/>
      <c r="H149" s="268"/>
      <c r="I149" s="268"/>
      <c r="J149" s="268"/>
      <c r="K149" s="268">
        <f t="shared" ref="K149:K167" si="42">SUM(H149:J149)</f>
        <v>0</v>
      </c>
      <c r="L149" s="268">
        <f t="shared" ref="L149:L167" si="43">ROUND(E149*F149,2)</f>
        <v>0</v>
      </c>
      <c r="M149" s="268">
        <f t="shared" ref="M149:M167" si="44">ROUND(E149*H149,2)</f>
        <v>0</v>
      </c>
      <c r="N149" s="268">
        <f t="shared" ref="N149:N167" si="45">ROUND(E149*I149,2)</f>
        <v>0</v>
      </c>
      <c r="O149" s="268">
        <f t="shared" ref="O149:O167" si="46">ROUND(E149*J149,2)</f>
        <v>0</v>
      </c>
      <c r="P149" s="268">
        <f t="shared" ref="P149:P167" si="47">SUM(M149:O149)</f>
        <v>0</v>
      </c>
      <c r="Q149" s="10"/>
    </row>
    <row r="150" spans="1:17">
      <c r="A150" s="296" t="s">
        <v>1722</v>
      </c>
      <c r="B150" s="265" t="s">
        <v>1498</v>
      </c>
      <c r="C150" s="299" t="s">
        <v>1647</v>
      </c>
      <c r="D150" s="268" t="s">
        <v>114</v>
      </c>
      <c r="E150" s="268">
        <v>1</v>
      </c>
      <c r="F150" s="268"/>
      <c r="G150" s="268"/>
      <c r="H150" s="268"/>
      <c r="I150" s="268"/>
      <c r="J150" s="268"/>
      <c r="K150" s="268">
        <f t="shared" si="42"/>
        <v>0</v>
      </c>
      <c r="L150" s="268">
        <f t="shared" si="43"/>
        <v>0</v>
      </c>
      <c r="M150" s="268">
        <f t="shared" si="44"/>
        <v>0</v>
      </c>
      <c r="N150" s="268">
        <f t="shared" si="45"/>
        <v>0</v>
      </c>
      <c r="O150" s="268">
        <f t="shared" si="46"/>
        <v>0</v>
      </c>
      <c r="P150" s="268">
        <f t="shared" si="47"/>
        <v>0</v>
      </c>
      <c r="Q150" s="10"/>
    </row>
    <row r="151" spans="1:17" ht="28.8">
      <c r="A151" s="296" t="s">
        <v>1723</v>
      </c>
      <c r="B151" s="265" t="s">
        <v>1498</v>
      </c>
      <c r="C151" s="299" t="s">
        <v>1724</v>
      </c>
      <c r="D151" s="268" t="s">
        <v>1060</v>
      </c>
      <c r="E151" s="268">
        <v>1</v>
      </c>
      <c r="F151" s="268"/>
      <c r="G151" s="268"/>
      <c r="H151" s="268"/>
      <c r="I151" s="268"/>
      <c r="J151" s="268"/>
      <c r="K151" s="268">
        <f t="shared" si="42"/>
        <v>0</v>
      </c>
      <c r="L151" s="268">
        <f t="shared" si="43"/>
        <v>0</v>
      </c>
      <c r="M151" s="268">
        <f t="shared" si="44"/>
        <v>0</v>
      </c>
      <c r="N151" s="268">
        <f t="shared" si="45"/>
        <v>0</v>
      </c>
      <c r="O151" s="268">
        <f t="shared" si="46"/>
        <v>0</v>
      </c>
      <c r="P151" s="268">
        <f t="shared" si="47"/>
        <v>0</v>
      </c>
      <c r="Q151" s="10"/>
    </row>
    <row r="152" spans="1:17" ht="28.8">
      <c r="A152" s="296" t="s">
        <v>1725</v>
      </c>
      <c r="B152" s="265" t="s">
        <v>1498</v>
      </c>
      <c r="C152" s="299" t="s">
        <v>1726</v>
      </c>
      <c r="D152" s="268" t="s">
        <v>114</v>
      </c>
      <c r="E152" s="268">
        <v>1</v>
      </c>
      <c r="F152" s="268"/>
      <c r="G152" s="268"/>
      <c r="H152" s="268"/>
      <c r="I152" s="268"/>
      <c r="J152" s="268"/>
      <c r="K152" s="268">
        <f t="shared" si="42"/>
        <v>0</v>
      </c>
      <c r="L152" s="268">
        <f t="shared" si="43"/>
        <v>0</v>
      </c>
      <c r="M152" s="268">
        <f t="shared" si="44"/>
        <v>0</v>
      </c>
      <c r="N152" s="268">
        <f t="shared" si="45"/>
        <v>0</v>
      </c>
      <c r="O152" s="268">
        <f t="shared" si="46"/>
        <v>0</v>
      </c>
      <c r="P152" s="268">
        <f t="shared" si="47"/>
        <v>0</v>
      </c>
      <c r="Q152" s="10"/>
    </row>
    <row r="153" spans="1:17">
      <c r="A153" s="296" t="s">
        <v>1727</v>
      </c>
      <c r="B153" s="265" t="s">
        <v>1498</v>
      </c>
      <c r="C153" s="299" t="s">
        <v>1728</v>
      </c>
      <c r="D153" s="268" t="s">
        <v>1060</v>
      </c>
      <c r="E153" s="268">
        <v>1</v>
      </c>
      <c r="F153" s="268"/>
      <c r="G153" s="268"/>
      <c r="H153" s="268"/>
      <c r="I153" s="268"/>
      <c r="J153" s="268"/>
      <c r="K153" s="268">
        <f t="shared" si="42"/>
        <v>0</v>
      </c>
      <c r="L153" s="268">
        <f t="shared" si="43"/>
        <v>0</v>
      </c>
      <c r="M153" s="268">
        <f t="shared" si="44"/>
        <v>0</v>
      </c>
      <c r="N153" s="268">
        <f t="shared" si="45"/>
        <v>0</v>
      </c>
      <c r="O153" s="268">
        <f t="shared" si="46"/>
        <v>0</v>
      </c>
      <c r="P153" s="268">
        <f t="shared" si="47"/>
        <v>0</v>
      </c>
      <c r="Q153" s="10"/>
    </row>
    <row r="154" spans="1:17">
      <c r="A154" s="296" t="s">
        <v>1729</v>
      </c>
      <c r="B154" s="265" t="s">
        <v>1498</v>
      </c>
      <c r="C154" s="299" t="s">
        <v>1730</v>
      </c>
      <c r="D154" s="268" t="s">
        <v>1060</v>
      </c>
      <c r="E154" s="268">
        <v>2</v>
      </c>
      <c r="F154" s="268"/>
      <c r="G154" s="268"/>
      <c r="H154" s="268"/>
      <c r="I154" s="268"/>
      <c r="J154" s="268"/>
      <c r="K154" s="268">
        <f t="shared" si="42"/>
        <v>0</v>
      </c>
      <c r="L154" s="268">
        <f t="shared" si="43"/>
        <v>0</v>
      </c>
      <c r="M154" s="268">
        <f t="shared" si="44"/>
        <v>0</v>
      </c>
      <c r="N154" s="268">
        <f t="shared" si="45"/>
        <v>0</v>
      </c>
      <c r="O154" s="268">
        <f t="shared" si="46"/>
        <v>0</v>
      </c>
      <c r="P154" s="268">
        <f t="shared" si="47"/>
        <v>0</v>
      </c>
      <c r="Q154" s="10"/>
    </row>
    <row r="155" spans="1:17">
      <c r="A155" s="296" t="s">
        <v>1731</v>
      </c>
      <c r="B155" s="265" t="s">
        <v>1498</v>
      </c>
      <c r="C155" s="299" t="s">
        <v>1732</v>
      </c>
      <c r="D155" s="268" t="s">
        <v>1060</v>
      </c>
      <c r="E155" s="268">
        <v>4</v>
      </c>
      <c r="F155" s="268"/>
      <c r="G155" s="268"/>
      <c r="H155" s="268"/>
      <c r="I155" s="268"/>
      <c r="J155" s="268"/>
      <c r="K155" s="268">
        <f t="shared" si="42"/>
        <v>0</v>
      </c>
      <c r="L155" s="268">
        <f t="shared" si="43"/>
        <v>0</v>
      </c>
      <c r="M155" s="268">
        <f t="shared" si="44"/>
        <v>0</v>
      </c>
      <c r="N155" s="268">
        <f t="shared" si="45"/>
        <v>0</v>
      </c>
      <c r="O155" s="268">
        <f t="shared" si="46"/>
        <v>0</v>
      </c>
      <c r="P155" s="268">
        <f t="shared" si="47"/>
        <v>0</v>
      </c>
      <c r="Q155" s="10"/>
    </row>
    <row r="156" spans="1:17">
      <c r="A156" s="296" t="s">
        <v>1733</v>
      </c>
      <c r="B156" s="265" t="s">
        <v>1498</v>
      </c>
      <c r="C156" s="299" t="s">
        <v>1734</v>
      </c>
      <c r="D156" s="268" t="s">
        <v>1060</v>
      </c>
      <c r="E156" s="268">
        <v>1</v>
      </c>
      <c r="F156" s="268"/>
      <c r="G156" s="268"/>
      <c r="H156" s="268"/>
      <c r="I156" s="268"/>
      <c r="J156" s="268"/>
      <c r="K156" s="268">
        <f t="shared" si="42"/>
        <v>0</v>
      </c>
      <c r="L156" s="268">
        <f t="shared" si="43"/>
        <v>0</v>
      </c>
      <c r="M156" s="268">
        <f t="shared" si="44"/>
        <v>0</v>
      </c>
      <c r="N156" s="268">
        <f t="shared" si="45"/>
        <v>0</v>
      </c>
      <c r="O156" s="268">
        <f t="shared" si="46"/>
        <v>0</v>
      </c>
      <c r="P156" s="268">
        <f t="shared" si="47"/>
        <v>0</v>
      </c>
      <c r="Q156" s="10"/>
    </row>
    <row r="157" spans="1:17">
      <c r="A157" s="296" t="s">
        <v>1735</v>
      </c>
      <c r="B157" s="265" t="s">
        <v>1498</v>
      </c>
      <c r="C157" s="299" t="s">
        <v>1736</v>
      </c>
      <c r="D157" s="268" t="s">
        <v>1060</v>
      </c>
      <c r="E157" s="268">
        <v>5</v>
      </c>
      <c r="F157" s="268"/>
      <c r="G157" s="268"/>
      <c r="H157" s="268"/>
      <c r="I157" s="268"/>
      <c r="J157" s="268"/>
      <c r="K157" s="268">
        <f t="shared" si="42"/>
        <v>0</v>
      </c>
      <c r="L157" s="268">
        <f t="shared" si="43"/>
        <v>0</v>
      </c>
      <c r="M157" s="268">
        <f t="shared" si="44"/>
        <v>0</v>
      </c>
      <c r="N157" s="268">
        <f t="shared" si="45"/>
        <v>0</v>
      </c>
      <c r="O157" s="268">
        <f t="shared" si="46"/>
        <v>0</v>
      </c>
      <c r="P157" s="268">
        <f t="shared" si="47"/>
        <v>0</v>
      </c>
      <c r="Q157" s="10"/>
    </row>
    <row r="158" spans="1:17">
      <c r="A158" s="296" t="s">
        <v>1737</v>
      </c>
      <c r="B158" s="265" t="s">
        <v>1498</v>
      </c>
      <c r="C158" s="299" t="s">
        <v>1738</v>
      </c>
      <c r="D158" s="268" t="s">
        <v>1060</v>
      </c>
      <c r="E158" s="268">
        <v>4</v>
      </c>
      <c r="F158" s="268"/>
      <c r="G158" s="268"/>
      <c r="H158" s="268"/>
      <c r="I158" s="268"/>
      <c r="J158" s="268"/>
      <c r="K158" s="268">
        <f t="shared" si="42"/>
        <v>0</v>
      </c>
      <c r="L158" s="268">
        <f t="shared" si="43"/>
        <v>0</v>
      </c>
      <c r="M158" s="268">
        <f t="shared" si="44"/>
        <v>0</v>
      </c>
      <c r="N158" s="268">
        <f t="shared" si="45"/>
        <v>0</v>
      </c>
      <c r="O158" s="268">
        <f t="shared" si="46"/>
        <v>0</v>
      </c>
      <c r="P158" s="268">
        <f t="shared" si="47"/>
        <v>0</v>
      </c>
      <c r="Q158" s="10"/>
    </row>
    <row r="159" spans="1:17">
      <c r="A159" s="296" t="s">
        <v>1739</v>
      </c>
      <c r="B159" s="265" t="s">
        <v>1498</v>
      </c>
      <c r="C159" s="299" t="s">
        <v>1740</v>
      </c>
      <c r="D159" s="268" t="s">
        <v>1060</v>
      </c>
      <c r="E159" s="268">
        <v>4</v>
      </c>
      <c r="F159" s="268"/>
      <c r="G159" s="268"/>
      <c r="H159" s="268"/>
      <c r="I159" s="268"/>
      <c r="J159" s="268"/>
      <c r="K159" s="268">
        <f t="shared" si="42"/>
        <v>0</v>
      </c>
      <c r="L159" s="268">
        <f t="shared" si="43"/>
        <v>0</v>
      </c>
      <c r="M159" s="268">
        <f t="shared" si="44"/>
        <v>0</v>
      </c>
      <c r="N159" s="268">
        <f t="shared" si="45"/>
        <v>0</v>
      </c>
      <c r="O159" s="268">
        <f t="shared" si="46"/>
        <v>0</v>
      </c>
      <c r="P159" s="268">
        <f t="shared" si="47"/>
        <v>0</v>
      </c>
      <c r="Q159" s="10"/>
    </row>
    <row r="160" spans="1:17">
      <c r="A160" s="296" t="s">
        <v>1741</v>
      </c>
      <c r="B160" s="265" t="s">
        <v>1498</v>
      </c>
      <c r="C160" s="299" t="s">
        <v>1742</v>
      </c>
      <c r="D160" s="268" t="s">
        <v>1060</v>
      </c>
      <c r="E160" s="268">
        <v>2</v>
      </c>
      <c r="F160" s="268"/>
      <c r="G160" s="268"/>
      <c r="H160" s="268"/>
      <c r="I160" s="268"/>
      <c r="J160" s="268"/>
      <c r="K160" s="268">
        <f t="shared" si="42"/>
        <v>0</v>
      </c>
      <c r="L160" s="268">
        <f t="shared" si="43"/>
        <v>0</v>
      </c>
      <c r="M160" s="268">
        <f t="shared" si="44"/>
        <v>0</v>
      </c>
      <c r="N160" s="268">
        <f t="shared" si="45"/>
        <v>0</v>
      </c>
      <c r="O160" s="268">
        <f t="shared" si="46"/>
        <v>0</v>
      </c>
      <c r="P160" s="268">
        <f t="shared" si="47"/>
        <v>0</v>
      </c>
      <c r="Q160" s="10"/>
    </row>
    <row r="161" spans="1:17">
      <c r="A161" s="296" t="s">
        <v>1743</v>
      </c>
      <c r="B161" s="265" t="s">
        <v>1498</v>
      </c>
      <c r="C161" s="299" t="s">
        <v>1669</v>
      </c>
      <c r="D161" s="268" t="s">
        <v>1060</v>
      </c>
      <c r="E161" s="268">
        <v>2</v>
      </c>
      <c r="F161" s="268"/>
      <c r="G161" s="268"/>
      <c r="H161" s="268"/>
      <c r="I161" s="268"/>
      <c r="J161" s="268"/>
      <c r="K161" s="268">
        <f t="shared" si="42"/>
        <v>0</v>
      </c>
      <c r="L161" s="268">
        <f t="shared" si="43"/>
        <v>0</v>
      </c>
      <c r="M161" s="268">
        <f t="shared" si="44"/>
        <v>0</v>
      </c>
      <c r="N161" s="268">
        <f t="shared" si="45"/>
        <v>0</v>
      </c>
      <c r="O161" s="268">
        <f t="shared" si="46"/>
        <v>0</v>
      </c>
      <c r="P161" s="268">
        <f t="shared" si="47"/>
        <v>0</v>
      </c>
      <c r="Q161" s="10"/>
    </row>
    <row r="162" spans="1:17">
      <c r="A162" s="296" t="s">
        <v>1744</v>
      </c>
      <c r="B162" s="265" t="s">
        <v>1498</v>
      </c>
      <c r="C162" s="299" t="s">
        <v>1745</v>
      </c>
      <c r="D162" s="268" t="s">
        <v>1060</v>
      </c>
      <c r="E162" s="268">
        <v>2</v>
      </c>
      <c r="F162" s="268"/>
      <c r="G162" s="268"/>
      <c r="H162" s="268"/>
      <c r="I162" s="268"/>
      <c r="J162" s="268"/>
      <c r="K162" s="268">
        <f t="shared" si="42"/>
        <v>0</v>
      </c>
      <c r="L162" s="268">
        <f t="shared" si="43"/>
        <v>0</v>
      </c>
      <c r="M162" s="268">
        <f t="shared" si="44"/>
        <v>0</v>
      </c>
      <c r="N162" s="268">
        <f t="shared" si="45"/>
        <v>0</v>
      </c>
      <c r="O162" s="268">
        <f t="shared" si="46"/>
        <v>0</v>
      </c>
      <c r="P162" s="268">
        <f t="shared" si="47"/>
        <v>0</v>
      </c>
      <c r="Q162" s="10"/>
    </row>
    <row r="163" spans="1:17">
      <c r="A163" s="296" t="s">
        <v>1746</v>
      </c>
      <c r="B163" s="265" t="s">
        <v>1498</v>
      </c>
      <c r="C163" s="299" t="s">
        <v>1747</v>
      </c>
      <c r="D163" s="268" t="s">
        <v>1095</v>
      </c>
      <c r="E163" s="268">
        <v>6</v>
      </c>
      <c r="F163" s="268"/>
      <c r="G163" s="268"/>
      <c r="H163" s="268"/>
      <c r="I163" s="268"/>
      <c r="J163" s="268"/>
      <c r="K163" s="268">
        <f t="shared" si="42"/>
        <v>0</v>
      </c>
      <c r="L163" s="268">
        <f t="shared" si="43"/>
        <v>0</v>
      </c>
      <c r="M163" s="268">
        <f t="shared" si="44"/>
        <v>0</v>
      </c>
      <c r="N163" s="268">
        <f t="shared" si="45"/>
        <v>0</v>
      </c>
      <c r="O163" s="268">
        <f t="shared" si="46"/>
        <v>0</v>
      </c>
      <c r="P163" s="268">
        <f t="shared" si="47"/>
        <v>0</v>
      </c>
      <c r="Q163" s="10"/>
    </row>
    <row r="164" spans="1:17">
      <c r="A164" s="296" t="s">
        <v>1748</v>
      </c>
      <c r="B164" s="265" t="s">
        <v>1498</v>
      </c>
      <c r="C164" s="299" t="s">
        <v>1675</v>
      </c>
      <c r="D164" s="268" t="s">
        <v>114</v>
      </c>
      <c r="E164" s="268">
        <v>1</v>
      </c>
      <c r="F164" s="268"/>
      <c r="G164" s="268"/>
      <c r="H164" s="268"/>
      <c r="I164" s="268"/>
      <c r="J164" s="268"/>
      <c r="K164" s="268">
        <f t="shared" si="42"/>
        <v>0</v>
      </c>
      <c r="L164" s="268">
        <f t="shared" si="43"/>
        <v>0</v>
      </c>
      <c r="M164" s="268">
        <f t="shared" si="44"/>
        <v>0</v>
      </c>
      <c r="N164" s="268">
        <f t="shared" si="45"/>
        <v>0</v>
      </c>
      <c r="O164" s="268">
        <f t="shared" si="46"/>
        <v>0</v>
      </c>
      <c r="P164" s="268">
        <f t="shared" si="47"/>
        <v>0</v>
      </c>
      <c r="Q164" s="10"/>
    </row>
    <row r="165" spans="1:17" ht="28.8">
      <c r="A165" s="296" t="s">
        <v>1749</v>
      </c>
      <c r="B165" s="265" t="s">
        <v>1498</v>
      </c>
      <c r="C165" s="299" t="s">
        <v>1750</v>
      </c>
      <c r="D165" s="268" t="s">
        <v>1095</v>
      </c>
      <c r="E165" s="268">
        <v>6</v>
      </c>
      <c r="F165" s="268"/>
      <c r="G165" s="268"/>
      <c r="H165" s="268"/>
      <c r="I165" s="268"/>
      <c r="J165" s="268"/>
      <c r="K165" s="268">
        <f t="shared" si="42"/>
        <v>0</v>
      </c>
      <c r="L165" s="268">
        <f t="shared" si="43"/>
        <v>0</v>
      </c>
      <c r="M165" s="268">
        <f t="shared" si="44"/>
        <v>0</v>
      </c>
      <c r="N165" s="268">
        <f t="shared" si="45"/>
        <v>0</v>
      </c>
      <c r="O165" s="268">
        <f t="shared" si="46"/>
        <v>0</v>
      </c>
      <c r="P165" s="268">
        <f t="shared" si="47"/>
        <v>0</v>
      </c>
      <c r="Q165" s="10"/>
    </row>
    <row r="166" spans="1:17">
      <c r="A166" s="296" t="s">
        <v>1751</v>
      </c>
      <c r="B166" s="265" t="s">
        <v>1498</v>
      </c>
      <c r="C166" s="299" t="s">
        <v>1752</v>
      </c>
      <c r="D166" s="268" t="s">
        <v>1060</v>
      </c>
      <c r="E166" s="268">
        <v>1</v>
      </c>
      <c r="F166" s="268"/>
      <c r="G166" s="268"/>
      <c r="H166" s="268"/>
      <c r="I166" s="268"/>
      <c r="J166" s="268"/>
      <c r="K166" s="268">
        <f t="shared" si="42"/>
        <v>0</v>
      </c>
      <c r="L166" s="268">
        <f t="shared" si="43"/>
        <v>0</v>
      </c>
      <c r="M166" s="268">
        <f t="shared" si="44"/>
        <v>0</v>
      </c>
      <c r="N166" s="268">
        <f t="shared" si="45"/>
        <v>0</v>
      </c>
      <c r="O166" s="268">
        <f t="shared" si="46"/>
        <v>0</v>
      </c>
      <c r="P166" s="268">
        <f t="shared" si="47"/>
        <v>0</v>
      </c>
      <c r="Q166" s="10"/>
    </row>
    <row r="167" spans="1:17" ht="43.2">
      <c r="A167" s="296" t="s">
        <v>1753</v>
      </c>
      <c r="B167" s="265" t="s">
        <v>1498</v>
      </c>
      <c r="C167" s="299" t="s">
        <v>1754</v>
      </c>
      <c r="D167" s="268" t="s">
        <v>114</v>
      </c>
      <c r="E167" s="268">
        <v>1</v>
      </c>
      <c r="F167" s="268"/>
      <c r="G167" s="268"/>
      <c r="H167" s="268"/>
      <c r="I167" s="268"/>
      <c r="J167" s="268"/>
      <c r="K167" s="268">
        <f t="shared" si="42"/>
        <v>0</v>
      </c>
      <c r="L167" s="268">
        <f t="shared" si="43"/>
        <v>0</v>
      </c>
      <c r="M167" s="268">
        <f t="shared" si="44"/>
        <v>0</v>
      </c>
      <c r="N167" s="268">
        <f t="shared" si="45"/>
        <v>0</v>
      </c>
      <c r="O167" s="268">
        <f t="shared" si="46"/>
        <v>0</v>
      </c>
      <c r="P167" s="268">
        <f t="shared" si="47"/>
        <v>0</v>
      </c>
      <c r="Q167" s="10"/>
    </row>
    <row r="168" spans="1:17" ht="28.8">
      <c r="A168" s="294" t="s">
        <v>1755</v>
      </c>
      <c r="B168" s="265"/>
      <c r="C168" s="293" t="s">
        <v>1756</v>
      </c>
      <c r="D168" s="308"/>
      <c r="E168" s="305"/>
      <c r="F168" s="176"/>
      <c r="G168" s="177"/>
      <c r="H168" s="177"/>
      <c r="I168" s="269"/>
      <c r="J168" s="177"/>
      <c r="K168" s="175"/>
      <c r="L168" s="175"/>
      <c r="M168" s="175"/>
      <c r="N168" s="175"/>
      <c r="O168" s="175"/>
      <c r="P168" s="175"/>
      <c r="Q168" s="10"/>
    </row>
    <row r="169" spans="1:17" ht="43.2">
      <c r="A169" s="296" t="s">
        <v>1757</v>
      </c>
      <c r="B169" s="265" t="s">
        <v>1498</v>
      </c>
      <c r="C169" s="299" t="s">
        <v>1758</v>
      </c>
      <c r="D169" s="268" t="s">
        <v>114</v>
      </c>
      <c r="E169" s="268">
        <v>2</v>
      </c>
      <c r="F169" s="268"/>
      <c r="G169" s="268"/>
      <c r="H169" s="268"/>
      <c r="I169" s="268"/>
      <c r="J169" s="268"/>
      <c r="K169" s="268">
        <f t="shared" ref="K169:K180" si="48">SUM(H169:J169)</f>
        <v>0</v>
      </c>
      <c r="L169" s="268">
        <f t="shared" ref="L169:L180" si="49">ROUND(E169*F169,2)</f>
        <v>0</v>
      </c>
      <c r="M169" s="268">
        <f t="shared" ref="M169:M180" si="50">ROUND(E169*H169,2)</f>
        <v>0</v>
      </c>
      <c r="N169" s="268">
        <f t="shared" ref="N169:N180" si="51">ROUND(E169*I169,2)</f>
        <v>0</v>
      </c>
      <c r="O169" s="268">
        <f t="shared" ref="O169:O180" si="52">ROUND(E169*J169,2)</f>
        <v>0</v>
      </c>
      <c r="P169" s="268">
        <f t="shared" ref="P169:P180" si="53">SUM(M169:O169)</f>
        <v>0</v>
      </c>
      <c r="Q169" s="10"/>
    </row>
    <row r="170" spans="1:17" ht="28.8">
      <c r="A170" s="296" t="s">
        <v>1759</v>
      </c>
      <c r="B170" s="265" t="s">
        <v>1498</v>
      </c>
      <c r="C170" s="299" t="s">
        <v>1685</v>
      </c>
      <c r="D170" s="268"/>
      <c r="E170" s="268"/>
      <c r="F170" s="268"/>
      <c r="G170" s="268"/>
      <c r="H170" s="268"/>
      <c r="I170" s="268"/>
      <c r="J170" s="268"/>
      <c r="K170" s="268"/>
      <c r="L170" s="268"/>
      <c r="M170" s="268"/>
      <c r="N170" s="268"/>
      <c r="O170" s="268"/>
      <c r="P170" s="268"/>
      <c r="Q170" s="10"/>
    </row>
    <row r="171" spans="1:17">
      <c r="A171" s="296" t="s">
        <v>1760</v>
      </c>
      <c r="B171" s="265" t="s">
        <v>1498</v>
      </c>
      <c r="C171" s="299" t="s">
        <v>1761</v>
      </c>
      <c r="D171" s="268" t="s">
        <v>114</v>
      </c>
      <c r="E171" s="268">
        <v>2</v>
      </c>
      <c r="F171" s="268"/>
      <c r="G171" s="268"/>
      <c r="H171" s="268"/>
      <c r="I171" s="268"/>
      <c r="J171" s="268"/>
      <c r="K171" s="268">
        <f t="shared" si="48"/>
        <v>0</v>
      </c>
      <c r="L171" s="268">
        <f t="shared" si="49"/>
        <v>0</v>
      </c>
      <c r="M171" s="268">
        <f t="shared" si="50"/>
        <v>0</v>
      </c>
      <c r="N171" s="268">
        <f t="shared" si="51"/>
        <v>0</v>
      </c>
      <c r="O171" s="268">
        <f t="shared" si="52"/>
        <v>0</v>
      </c>
      <c r="P171" s="268">
        <f t="shared" si="53"/>
        <v>0</v>
      </c>
      <c r="Q171" s="10"/>
    </row>
    <row r="172" spans="1:17">
      <c r="A172" s="296" t="s">
        <v>1762</v>
      </c>
      <c r="B172" s="265" t="s">
        <v>1498</v>
      </c>
      <c r="C172" s="299" t="s">
        <v>1763</v>
      </c>
      <c r="D172" s="268" t="s">
        <v>114</v>
      </c>
      <c r="E172" s="268">
        <v>2</v>
      </c>
      <c r="F172" s="268"/>
      <c r="G172" s="268"/>
      <c r="H172" s="268"/>
      <c r="I172" s="268"/>
      <c r="J172" s="268"/>
      <c r="K172" s="268">
        <f t="shared" si="48"/>
        <v>0</v>
      </c>
      <c r="L172" s="268">
        <f t="shared" si="49"/>
        <v>0</v>
      </c>
      <c r="M172" s="268">
        <f t="shared" si="50"/>
        <v>0</v>
      </c>
      <c r="N172" s="268">
        <f t="shared" si="51"/>
        <v>0</v>
      </c>
      <c r="O172" s="268">
        <f t="shared" si="52"/>
        <v>0</v>
      </c>
      <c r="P172" s="268">
        <f t="shared" si="53"/>
        <v>0</v>
      </c>
      <c r="Q172" s="10"/>
    </row>
    <row r="173" spans="1:17">
      <c r="A173" s="296" t="s">
        <v>1764</v>
      </c>
      <c r="B173" s="265" t="s">
        <v>1498</v>
      </c>
      <c r="C173" s="299" t="s">
        <v>1765</v>
      </c>
      <c r="D173" s="268" t="s">
        <v>114</v>
      </c>
      <c r="E173" s="268">
        <v>2</v>
      </c>
      <c r="F173" s="268"/>
      <c r="G173" s="268"/>
      <c r="H173" s="268"/>
      <c r="I173" s="268"/>
      <c r="J173" s="268"/>
      <c r="K173" s="268">
        <f t="shared" si="48"/>
        <v>0</v>
      </c>
      <c r="L173" s="268">
        <f t="shared" si="49"/>
        <v>0</v>
      </c>
      <c r="M173" s="268">
        <f t="shared" si="50"/>
        <v>0</v>
      </c>
      <c r="N173" s="268">
        <f t="shared" si="51"/>
        <v>0</v>
      </c>
      <c r="O173" s="268">
        <f t="shared" si="52"/>
        <v>0</v>
      </c>
      <c r="P173" s="268">
        <f t="shared" si="53"/>
        <v>0</v>
      </c>
      <c r="Q173" s="10"/>
    </row>
    <row r="174" spans="1:17">
      <c r="A174" s="296" t="s">
        <v>1766</v>
      </c>
      <c r="B174" s="265" t="s">
        <v>1498</v>
      </c>
      <c r="C174" s="299" t="s">
        <v>1767</v>
      </c>
      <c r="D174" s="268" t="s">
        <v>114</v>
      </c>
      <c r="E174" s="268">
        <v>2</v>
      </c>
      <c r="F174" s="268"/>
      <c r="G174" s="268"/>
      <c r="H174" s="268"/>
      <c r="I174" s="268"/>
      <c r="J174" s="268"/>
      <c r="K174" s="268">
        <f t="shared" si="48"/>
        <v>0</v>
      </c>
      <c r="L174" s="268">
        <f t="shared" si="49"/>
        <v>0</v>
      </c>
      <c r="M174" s="268">
        <f t="shared" si="50"/>
        <v>0</v>
      </c>
      <c r="N174" s="268">
        <f t="shared" si="51"/>
        <v>0</v>
      </c>
      <c r="O174" s="268">
        <f t="shared" si="52"/>
        <v>0</v>
      </c>
      <c r="P174" s="268">
        <f t="shared" si="53"/>
        <v>0</v>
      </c>
      <c r="Q174" s="10"/>
    </row>
    <row r="175" spans="1:17" ht="28.8">
      <c r="A175" s="296" t="s">
        <v>1768</v>
      </c>
      <c r="B175" s="265" t="s">
        <v>1498</v>
      </c>
      <c r="C175" s="299" t="s">
        <v>1769</v>
      </c>
      <c r="D175" s="268" t="s">
        <v>114</v>
      </c>
      <c r="E175" s="268">
        <v>2</v>
      </c>
      <c r="F175" s="268"/>
      <c r="G175" s="268"/>
      <c r="H175" s="268"/>
      <c r="I175" s="268"/>
      <c r="J175" s="268"/>
      <c r="K175" s="268">
        <f t="shared" si="48"/>
        <v>0</v>
      </c>
      <c r="L175" s="268">
        <f t="shared" si="49"/>
        <v>0</v>
      </c>
      <c r="M175" s="268">
        <f t="shared" si="50"/>
        <v>0</v>
      </c>
      <c r="N175" s="268">
        <f t="shared" si="51"/>
        <v>0</v>
      </c>
      <c r="O175" s="268">
        <f t="shared" si="52"/>
        <v>0</v>
      </c>
      <c r="P175" s="268">
        <f t="shared" si="53"/>
        <v>0</v>
      </c>
      <c r="Q175" s="10"/>
    </row>
    <row r="176" spans="1:17">
      <c r="A176" s="296" t="s">
        <v>1770</v>
      </c>
      <c r="B176" s="265" t="s">
        <v>1498</v>
      </c>
      <c r="C176" s="299" t="s">
        <v>1771</v>
      </c>
      <c r="D176" s="268" t="s">
        <v>114</v>
      </c>
      <c r="E176" s="268">
        <v>2</v>
      </c>
      <c r="F176" s="268"/>
      <c r="G176" s="268"/>
      <c r="H176" s="268"/>
      <c r="I176" s="268"/>
      <c r="J176" s="268"/>
      <c r="K176" s="268">
        <f t="shared" si="48"/>
        <v>0</v>
      </c>
      <c r="L176" s="268">
        <f t="shared" si="49"/>
        <v>0</v>
      </c>
      <c r="M176" s="268">
        <f t="shared" si="50"/>
        <v>0</v>
      </c>
      <c r="N176" s="268">
        <f t="shared" si="51"/>
        <v>0</v>
      </c>
      <c r="O176" s="268">
        <f t="shared" si="52"/>
        <v>0</v>
      </c>
      <c r="P176" s="268">
        <f t="shared" si="53"/>
        <v>0</v>
      </c>
      <c r="Q176" s="10"/>
    </row>
    <row r="177" spans="1:17">
      <c r="A177" s="296" t="s">
        <v>1772</v>
      </c>
      <c r="B177" s="265" t="s">
        <v>1498</v>
      </c>
      <c r="C177" s="299" t="s">
        <v>1773</v>
      </c>
      <c r="D177" s="268" t="s">
        <v>114</v>
      </c>
      <c r="E177" s="268">
        <v>4</v>
      </c>
      <c r="F177" s="268"/>
      <c r="G177" s="268"/>
      <c r="H177" s="268"/>
      <c r="I177" s="268"/>
      <c r="J177" s="268"/>
      <c r="K177" s="268">
        <f t="shared" si="48"/>
        <v>0</v>
      </c>
      <c r="L177" s="268">
        <f t="shared" si="49"/>
        <v>0</v>
      </c>
      <c r="M177" s="268">
        <f t="shared" si="50"/>
        <v>0</v>
      </c>
      <c r="N177" s="268">
        <f t="shared" si="51"/>
        <v>0</v>
      </c>
      <c r="O177" s="268">
        <f t="shared" si="52"/>
        <v>0</v>
      </c>
      <c r="P177" s="268">
        <f t="shared" si="53"/>
        <v>0</v>
      </c>
      <c r="Q177" s="10"/>
    </row>
    <row r="178" spans="1:17">
      <c r="A178" s="296" t="s">
        <v>1774</v>
      </c>
      <c r="B178" s="265" t="s">
        <v>1498</v>
      </c>
      <c r="C178" s="299" t="s">
        <v>1775</v>
      </c>
      <c r="D178" s="268" t="s">
        <v>114</v>
      </c>
      <c r="E178" s="268">
        <v>2</v>
      </c>
      <c r="F178" s="268"/>
      <c r="G178" s="268"/>
      <c r="H178" s="268"/>
      <c r="I178" s="268"/>
      <c r="J178" s="268"/>
      <c r="K178" s="268">
        <f t="shared" si="48"/>
        <v>0</v>
      </c>
      <c r="L178" s="268">
        <f t="shared" si="49"/>
        <v>0</v>
      </c>
      <c r="M178" s="268">
        <f t="shared" si="50"/>
        <v>0</v>
      </c>
      <c r="N178" s="268">
        <f t="shared" si="51"/>
        <v>0</v>
      </c>
      <c r="O178" s="268">
        <f t="shared" si="52"/>
        <v>0</v>
      </c>
      <c r="P178" s="268">
        <f t="shared" si="53"/>
        <v>0</v>
      </c>
      <c r="Q178" s="10"/>
    </row>
    <row r="179" spans="1:17">
      <c r="A179" s="296" t="s">
        <v>1776</v>
      </c>
      <c r="B179" s="265" t="s">
        <v>1498</v>
      </c>
      <c r="C179" s="299" t="s">
        <v>1777</v>
      </c>
      <c r="D179" s="268" t="s">
        <v>114</v>
      </c>
      <c r="E179" s="268">
        <v>2</v>
      </c>
      <c r="F179" s="268"/>
      <c r="G179" s="268"/>
      <c r="H179" s="268"/>
      <c r="I179" s="268"/>
      <c r="J179" s="268"/>
      <c r="K179" s="268">
        <f t="shared" si="48"/>
        <v>0</v>
      </c>
      <c r="L179" s="268">
        <f t="shared" si="49"/>
        <v>0</v>
      </c>
      <c r="M179" s="268">
        <f t="shared" si="50"/>
        <v>0</v>
      </c>
      <c r="N179" s="268">
        <f t="shared" si="51"/>
        <v>0</v>
      </c>
      <c r="O179" s="268">
        <f t="shared" si="52"/>
        <v>0</v>
      </c>
      <c r="P179" s="268">
        <f t="shared" si="53"/>
        <v>0</v>
      </c>
      <c r="Q179" s="10"/>
    </row>
    <row r="180" spans="1:17">
      <c r="A180" s="296" t="s">
        <v>1778</v>
      </c>
      <c r="B180" s="265" t="s">
        <v>1498</v>
      </c>
      <c r="C180" s="299" t="s">
        <v>1779</v>
      </c>
      <c r="D180" s="268" t="s">
        <v>114</v>
      </c>
      <c r="E180" s="268">
        <v>2</v>
      </c>
      <c r="F180" s="268"/>
      <c r="G180" s="268"/>
      <c r="H180" s="268"/>
      <c r="I180" s="268"/>
      <c r="J180" s="268"/>
      <c r="K180" s="268">
        <f t="shared" si="48"/>
        <v>0</v>
      </c>
      <c r="L180" s="268">
        <f t="shared" si="49"/>
        <v>0</v>
      </c>
      <c r="M180" s="268">
        <f t="shared" si="50"/>
        <v>0</v>
      </c>
      <c r="N180" s="268">
        <f t="shared" si="51"/>
        <v>0</v>
      </c>
      <c r="O180" s="268">
        <f t="shared" si="52"/>
        <v>0</v>
      </c>
      <c r="P180" s="268">
        <f t="shared" si="53"/>
        <v>0</v>
      </c>
      <c r="Q180" s="10"/>
    </row>
    <row r="181" spans="1:17" ht="28.8">
      <c r="A181" s="294" t="s">
        <v>1780</v>
      </c>
      <c r="B181" s="265"/>
      <c r="C181" s="293" t="s">
        <v>1781</v>
      </c>
      <c r="D181" s="308"/>
      <c r="E181" s="305"/>
      <c r="F181" s="176"/>
      <c r="G181" s="177"/>
      <c r="H181" s="177"/>
      <c r="I181" s="269"/>
      <c r="J181" s="269"/>
      <c r="K181" s="269"/>
      <c r="L181" s="269"/>
      <c r="M181" s="269"/>
      <c r="N181" s="269"/>
      <c r="O181" s="269"/>
      <c r="P181" s="269"/>
      <c r="Q181" s="10"/>
    </row>
    <row r="182" spans="1:17" ht="28.8">
      <c r="A182" s="296" t="s">
        <v>1782</v>
      </c>
      <c r="B182" s="265" t="s">
        <v>1498</v>
      </c>
      <c r="C182" s="299" t="s">
        <v>1783</v>
      </c>
      <c r="D182" s="268" t="s">
        <v>1095</v>
      </c>
      <c r="E182" s="268">
        <v>380</v>
      </c>
      <c r="F182" s="268"/>
      <c r="G182" s="268"/>
      <c r="H182" s="268"/>
      <c r="I182" s="268"/>
      <c r="J182" s="268"/>
      <c r="K182" s="268">
        <f t="shared" ref="K182:K196" si="54">SUM(H182:J182)</f>
        <v>0</v>
      </c>
      <c r="L182" s="268">
        <f t="shared" ref="L182:L196" si="55">ROUND(E182*F182,2)</f>
        <v>0</v>
      </c>
      <c r="M182" s="268">
        <f t="shared" ref="M182:M196" si="56">ROUND(E182*H182,2)</f>
        <v>0</v>
      </c>
      <c r="N182" s="268">
        <f t="shared" ref="N182:N196" si="57">ROUND(E182*I182,2)</f>
        <v>0</v>
      </c>
      <c r="O182" s="268">
        <f t="shared" ref="O182:O196" si="58">ROUND(E182*J182,2)</f>
        <v>0</v>
      </c>
      <c r="P182" s="268">
        <f t="shared" ref="P182:P196" si="59">SUM(M182:O182)</f>
        <v>0</v>
      </c>
      <c r="Q182" s="10"/>
    </row>
    <row r="183" spans="1:17" ht="28.8">
      <c r="A183" s="296" t="s">
        <v>1784</v>
      </c>
      <c r="B183" s="265" t="s">
        <v>1498</v>
      </c>
      <c r="C183" s="299" t="s">
        <v>1785</v>
      </c>
      <c r="D183" s="268" t="s">
        <v>1095</v>
      </c>
      <c r="E183" s="268">
        <v>6</v>
      </c>
      <c r="F183" s="268"/>
      <c r="G183" s="268"/>
      <c r="H183" s="268"/>
      <c r="I183" s="268"/>
      <c r="J183" s="268"/>
      <c r="K183" s="268">
        <f t="shared" si="54"/>
        <v>0</v>
      </c>
      <c r="L183" s="268">
        <f t="shared" si="55"/>
        <v>0</v>
      </c>
      <c r="M183" s="268">
        <f t="shared" si="56"/>
        <v>0</v>
      </c>
      <c r="N183" s="268">
        <f t="shared" si="57"/>
        <v>0</v>
      </c>
      <c r="O183" s="268">
        <f t="shared" si="58"/>
        <v>0</v>
      </c>
      <c r="P183" s="268">
        <f t="shared" si="59"/>
        <v>0</v>
      </c>
      <c r="Q183" s="10"/>
    </row>
    <row r="184" spans="1:17">
      <c r="A184" s="296" t="s">
        <v>1786</v>
      </c>
      <c r="B184" s="265" t="s">
        <v>1498</v>
      </c>
      <c r="C184" s="299" t="s">
        <v>1787</v>
      </c>
      <c r="D184" s="268" t="s">
        <v>1060</v>
      </c>
      <c r="E184" s="268">
        <v>10</v>
      </c>
      <c r="F184" s="268"/>
      <c r="G184" s="268"/>
      <c r="H184" s="268"/>
      <c r="I184" s="268"/>
      <c r="J184" s="268"/>
      <c r="K184" s="268">
        <f t="shared" si="54"/>
        <v>0</v>
      </c>
      <c r="L184" s="268">
        <f t="shared" si="55"/>
        <v>0</v>
      </c>
      <c r="M184" s="268">
        <f t="shared" si="56"/>
        <v>0</v>
      </c>
      <c r="N184" s="268">
        <f t="shared" si="57"/>
        <v>0</v>
      </c>
      <c r="O184" s="268">
        <f t="shared" si="58"/>
        <v>0</v>
      </c>
      <c r="P184" s="268">
        <f t="shared" si="59"/>
        <v>0</v>
      </c>
      <c r="Q184" s="10"/>
    </row>
    <row r="185" spans="1:17">
      <c r="A185" s="296" t="s">
        <v>1788</v>
      </c>
      <c r="B185" s="265" t="s">
        <v>1498</v>
      </c>
      <c r="C185" s="299" t="s">
        <v>1789</v>
      </c>
      <c r="D185" s="268" t="s">
        <v>1790</v>
      </c>
      <c r="E185" s="268">
        <v>5</v>
      </c>
      <c r="F185" s="268"/>
      <c r="G185" s="268"/>
      <c r="H185" s="268"/>
      <c r="I185" s="268"/>
      <c r="J185" s="268"/>
      <c r="K185" s="268">
        <f t="shared" si="54"/>
        <v>0</v>
      </c>
      <c r="L185" s="268">
        <f t="shared" si="55"/>
        <v>0</v>
      </c>
      <c r="M185" s="268">
        <f t="shared" si="56"/>
        <v>0</v>
      </c>
      <c r="N185" s="268">
        <f t="shared" si="57"/>
        <v>0</v>
      </c>
      <c r="O185" s="268">
        <f t="shared" si="58"/>
        <v>0</v>
      </c>
      <c r="P185" s="268">
        <f t="shared" si="59"/>
        <v>0</v>
      </c>
      <c r="Q185" s="10"/>
    </row>
    <row r="186" spans="1:17">
      <c r="A186" s="296" t="s">
        <v>1791</v>
      </c>
      <c r="B186" s="265" t="s">
        <v>1498</v>
      </c>
      <c r="C186" s="299" t="s">
        <v>1792</v>
      </c>
      <c r="D186" s="268" t="s">
        <v>1060</v>
      </c>
      <c r="E186" s="268">
        <v>1</v>
      </c>
      <c r="F186" s="268"/>
      <c r="G186" s="268"/>
      <c r="H186" s="268"/>
      <c r="I186" s="268"/>
      <c r="J186" s="268"/>
      <c r="K186" s="268">
        <f t="shared" si="54"/>
        <v>0</v>
      </c>
      <c r="L186" s="268">
        <f t="shared" si="55"/>
        <v>0</v>
      </c>
      <c r="M186" s="268">
        <f t="shared" si="56"/>
        <v>0</v>
      </c>
      <c r="N186" s="268">
        <f t="shared" si="57"/>
        <v>0</v>
      </c>
      <c r="O186" s="268">
        <f t="shared" si="58"/>
        <v>0</v>
      </c>
      <c r="P186" s="268">
        <f t="shared" si="59"/>
        <v>0</v>
      </c>
      <c r="Q186" s="10"/>
    </row>
    <row r="187" spans="1:17">
      <c r="A187" s="296" t="s">
        <v>1793</v>
      </c>
      <c r="B187" s="265" t="s">
        <v>1498</v>
      </c>
      <c r="C187" s="299" t="s">
        <v>1794</v>
      </c>
      <c r="D187" s="268" t="s">
        <v>1795</v>
      </c>
      <c r="E187" s="268">
        <v>1</v>
      </c>
      <c r="F187" s="268"/>
      <c r="G187" s="268"/>
      <c r="H187" s="268"/>
      <c r="I187" s="268"/>
      <c r="J187" s="268"/>
      <c r="K187" s="268">
        <f t="shared" si="54"/>
        <v>0</v>
      </c>
      <c r="L187" s="268">
        <f t="shared" si="55"/>
        <v>0</v>
      </c>
      <c r="M187" s="268">
        <f t="shared" si="56"/>
        <v>0</v>
      </c>
      <c r="N187" s="268">
        <f t="shared" si="57"/>
        <v>0</v>
      </c>
      <c r="O187" s="268">
        <f t="shared" si="58"/>
        <v>0</v>
      </c>
      <c r="P187" s="268">
        <f t="shared" si="59"/>
        <v>0</v>
      </c>
      <c r="Q187" s="10"/>
    </row>
    <row r="188" spans="1:17">
      <c r="A188" s="296" t="s">
        <v>1796</v>
      </c>
      <c r="B188" s="265" t="s">
        <v>1498</v>
      </c>
      <c r="C188" s="299" t="s">
        <v>1797</v>
      </c>
      <c r="D188" s="268" t="s">
        <v>171</v>
      </c>
      <c r="E188" s="268">
        <v>40</v>
      </c>
      <c r="F188" s="268"/>
      <c r="G188" s="268"/>
      <c r="H188" s="268"/>
      <c r="I188" s="268"/>
      <c r="J188" s="268"/>
      <c r="K188" s="268">
        <f t="shared" si="54"/>
        <v>0</v>
      </c>
      <c r="L188" s="268">
        <f t="shared" si="55"/>
        <v>0</v>
      </c>
      <c r="M188" s="268">
        <f t="shared" si="56"/>
        <v>0</v>
      </c>
      <c r="N188" s="268">
        <f t="shared" si="57"/>
        <v>0</v>
      </c>
      <c r="O188" s="268">
        <f t="shared" si="58"/>
        <v>0</v>
      </c>
      <c r="P188" s="268">
        <f t="shared" si="59"/>
        <v>0</v>
      </c>
      <c r="Q188" s="10"/>
    </row>
    <row r="189" spans="1:17">
      <c r="A189" s="296" t="s">
        <v>1798</v>
      </c>
      <c r="B189" s="265" t="s">
        <v>1498</v>
      </c>
      <c r="C189" s="299" t="s">
        <v>1799</v>
      </c>
      <c r="D189" s="268" t="s">
        <v>171</v>
      </c>
      <c r="E189" s="268">
        <v>40</v>
      </c>
      <c r="F189" s="268"/>
      <c r="G189" s="268"/>
      <c r="H189" s="268"/>
      <c r="I189" s="268"/>
      <c r="J189" s="268"/>
      <c r="K189" s="268">
        <f t="shared" si="54"/>
        <v>0</v>
      </c>
      <c r="L189" s="268">
        <f t="shared" si="55"/>
        <v>0</v>
      </c>
      <c r="M189" s="268">
        <f t="shared" si="56"/>
        <v>0</v>
      </c>
      <c r="N189" s="268">
        <f t="shared" si="57"/>
        <v>0</v>
      </c>
      <c r="O189" s="268">
        <f t="shared" si="58"/>
        <v>0</v>
      </c>
      <c r="P189" s="268">
        <f t="shared" si="59"/>
        <v>0</v>
      </c>
      <c r="Q189" s="10"/>
    </row>
    <row r="190" spans="1:17" ht="28.8">
      <c r="A190" s="296" t="s">
        <v>1800</v>
      </c>
      <c r="B190" s="265" t="s">
        <v>1498</v>
      </c>
      <c r="C190" s="299" t="s">
        <v>1801</v>
      </c>
      <c r="D190" s="268" t="s">
        <v>1795</v>
      </c>
      <c r="E190" s="268">
        <v>1</v>
      </c>
      <c r="F190" s="268"/>
      <c r="G190" s="268"/>
      <c r="H190" s="268"/>
      <c r="I190" s="268"/>
      <c r="J190" s="268"/>
      <c r="K190" s="268">
        <f t="shared" si="54"/>
        <v>0</v>
      </c>
      <c r="L190" s="268">
        <f t="shared" si="55"/>
        <v>0</v>
      </c>
      <c r="M190" s="268">
        <f t="shared" si="56"/>
        <v>0</v>
      </c>
      <c r="N190" s="268">
        <f t="shared" si="57"/>
        <v>0</v>
      </c>
      <c r="O190" s="268">
        <f t="shared" si="58"/>
        <v>0</v>
      </c>
      <c r="P190" s="268">
        <f t="shared" si="59"/>
        <v>0</v>
      </c>
      <c r="Q190" s="10"/>
    </row>
    <row r="191" spans="1:17">
      <c r="A191" s="296" t="s">
        <v>1802</v>
      </c>
      <c r="B191" s="265" t="s">
        <v>1498</v>
      </c>
      <c r="C191" s="299" t="s">
        <v>1803</v>
      </c>
      <c r="D191" s="268" t="s">
        <v>1795</v>
      </c>
      <c r="E191" s="268">
        <v>1</v>
      </c>
      <c r="F191" s="268"/>
      <c r="G191" s="268"/>
      <c r="H191" s="268"/>
      <c r="I191" s="268"/>
      <c r="J191" s="268"/>
      <c r="K191" s="268">
        <f t="shared" si="54"/>
        <v>0</v>
      </c>
      <c r="L191" s="268">
        <f t="shared" si="55"/>
        <v>0</v>
      </c>
      <c r="M191" s="268">
        <f t="shared" si="56"/>
        <v>0</v>
      </c>
      <c r="N191" s="268">
        <f t="shared" si="57"/>
        <v>0</v>
      </c>
      <c r="O191" s="268">
        <f t="shared" si="58"/>
        <v>0</v>
      </c>
      <c r="P191" s="268">
        <f t="shared" si="59"/>
        <v>0</v>
      </c>
      <c r="Q191" s="10"/>
    </row>
    <row r="192" spans="1:17" ht="28.8">
      <c r="A192" s="296" t="s">
        <v>1804</v>
      </c>
      <c r="B192" s="265" t="s">
        <v>1498</v>
      </c>
      <c r="C192" s="299" t="s">
        <v>1805</v>
      </c>
      <c r="D192" s="268" t="s">
        <v>1060</v>
      </c>
      <c r="E192" s="268">
        <v>5</v>
      </c>
      <c r="F192" s="268"/>
      <c r="G192" s="268"/>
      <c r="H192" s="268"/>
      <c r="I192" s="268"/>
      <c r="J192" s="268"/>
      <c r="K192" s="268">
        <f t="shared" si="54"/>
        <v>0</v>
      </c>
      <c r="L192" s="268">
        <f t="shared" si="55"/>
        <v>0</v>
      </c>
      <c r="M192" s="268">
        <f t="shared" si="56"/>
        <v>0</v>
      </c>
      <c r="N192" s="268">
        <f t="shared" si="57"/>
        <v>0</v>
      </c>
      <c r="O192" s="268">
        <f t="shared" si="58"/>
        <v>0</v>
      </c>
      <c r="P192" s="268">
        <f t="shared" si="59"/>
        <v>0</v>
      </c>
      <c r="Q192" s="10"/>
    </row>
    <row r="193" spans="1:17">
      <c r="A193" s="296" t="s">
        <v>1806</v>
      </c>
      <c r="B193" s="265" t="s">
        <v>1498</v>
      </c>
      <c r="C193" s="299" t="s">
        <v>1807</v>
      </c>
      <c r="D193" s="268" t="s">
        <v>114</v>
      </c>
      <c r="E193" s="268">
        <v>5</v>
      </c>
      <c r="F193" s="268"/>
      <c r="G193" s="268"/>
      <c r="H193" s="268"/>
      <c r="I193" s="268"/>
      <c r="J193" s="268"/>
      <c r="K193" s="268">
        <f t="shared" si="54"/>
        <v>0</v>
      </c>
      <c r="L193" s="268">
        <f t="shared" si="55"/>
        <v>0</v>
      </c>
      <c r="M193" s="268">
        <f t="shared" si="56"/>
        <v>0</v>
      </c>
      <c r="N193" s="268">
        <f t="shared" si="57"/>
        <v>0</v>
      </c>
      <c r="O193" s="268">
        <f t="shared" si="58"/>
        <v>0</v>
      </c>
      <c r="P193" s="268">
        <f t="shared" si="59"/>
        <v>0</v>
      </c>
      <c r="Q193" s="10"/>
    </row>
    <row r="194" spans="1:17">
      <c r="A194" s="296" t="s">
        <v>1808</v>
      </c>
      <c r="B194" s="265" t="s">
        <v>1498</v>
      </c>
      <c r="C194" s="299" t="s">
        <v>1809</v>
      </c>
      <c r="D194" s="268" t="s">
        <v>114</v>
      </c>
      <c r="E194" s="268">
        <v>1</v>
      </c>
      <c r="F194" s="268"/>
      <c r="G194" s="268"/>
      <c r="H194" s="268"/>
      <c r="I194" s="268"/>
      <c r="J194" s="268"/>
      <c r="K194" s="268">
        <f t="shared" si="54"/>
        <v>0</v>
      </c>
      <c r="L194" s="268">
        <f t="shared" si="55"/>
        <v>0</v>
      </c>
      <c r="M194" s="268">
        <f t="shared" si="56"/>
        <v>0</v>
      </c>
      <c r="N194" s="268">
        <f t="shared" si="57"/>
        <v>0</v>
      </c>
      <c r="O194" s="268">
        <f t="shared" si="58"/>
        <v>0</v>
      </c>
      <c r="P194" s="268">
        <f t="shared" si="59"/>
        <v>0</v>
      </c>
      <c r="Q194" s="10"/>
    </row>
    <row r="195" spans="1:17">
      <c r="A195" s="296" t="s">
        <v>1810</v>
      </c>
      <c r="B195" s="265" t="s">
        <v>1498</v>
      </c>
      <c r="C195" s="299" t="s">
        <v>1811</v>
      </c>
      <c r="D195" s="268" t="s">
        <v>114</v>
      </c>
      <c r="E195" s="268">
        <v>1</v>
      </c>
      <c r="F195" s="268"/>
      <c r="G195" s="268"/>
      <c r="H195" s="268"/>
      <c r="I195" s="268"/>
      <c r="J195" s="268"/>
      <c r="K195" s="268">
        <f t="shared" si="54"/>
        <v>0</v>
      </c>
      <c r="L195" s="268">
        <f t="shared" si="55"/>
        <v>0</v>
      </c>
      <c r="M195" s="268">
        <f t="shared" si="56"/>
        <v>0</v>
      </c>
      <c r="N195" s="268">
        <f t="shared" si="57"/>
        <v>0</v>
      </c>
      <c r="O195" s="268">
        <f t="shared" si="58"/>
        <v>0</v>
      </c>
      <c r="P195" s="268">
        <f t="shared" si="59"/>
        <v>0</v>
      </c>
      <c r="Q195" s="10"/>
    </row>
    <row r="196" spans="1:17" ht="28.8">
      <c r="A196" s="296" t="s">
        <v>1812</v>
      </c>
      <c r="B196" s="265" t="s">
        <v>1498</v>
      </c>
      <c r="C196" s="299" t="s">
        <v>1813</v>
      </c>
      <c r="D196" s="268" t="s">
        <v>114</v>
      </c>
      <c r="E196" s="268">
        <v>1</v>
      </c>
      <c r="F196" s="268"/>
      <c r="G196" s="268"/>
      <c r="H196" s="268"/>
      <c r="I196" s="268"/>
      <c r="J196" s="268"/>
      <c r="K196" s="268">
        <f t="shared" si="54"/>
        <v>0</v>
      </c>
      <c r="L196" s="268">
        <f t="shared" si="55"/>
        <v>0</v>
      </c>
      <c r="M196" s="268">
        <f t="shared" si="56"/>
        <v>0</v>
      </c>
      <c r="N196" s="268">
        <f t="shared" si="57"/>
        <v>0</v>
      </c>
      <c r="O196" s="268">
        <f t="shared" si="58"/>
        <v>0</v>
      </c>
      <c r="P196" s="268">
        <f t="shared" si="59"/>
        <v>0</v>
      </c>
      <c r="Q196" s="10"/>
    </row>
    <row r="197" spans="1:17" ht="12.75" customHeight="1">
      <c r="A197" s="284"/>
      <c r="B197" s="285"/>
      <c r="C197" s="775" t="s">
        <v>232</v>
      </c>
      <c r="D197" s="776"/>
      <c r="E197" s="776"/>
      <c r="F197" s="776"/>
      <c r="G197" s="776"/>
      <c r="H197" s="776"/>
      <c r="I197" s="776"/>
      <c r="J197" s="776"/>
      <c r="K197" s="777"/>
      <c r="L197" s="251">
        <f>SUM(L18:L196)</f>
        <v>0</v>
      </c>
      <c r="M197" s="291">
        <f>SUM(M18:M196)</f>
        <v>0</v>
      </c>
      <c r="N197" s="291">
        <f>SUM(N18:N196)</f>
        <v>0</v>
      </c>
      <c r="O197" s="291">
        <f>SUM(O18:O196)</f>
        <v>0</v>
      </c>
      <c r="P197" s="291">
        <f>SUM(P18:P196)</f>
        <v>0</v>
      </c>
    </row>
    <row r="198" spans="1:17">
      <c r="C198" s="79"/>
      <c r="D198" s="76"/>
      <c r="E198" s="76"/>
      <c r="F198" s="76"/>
      <c r="G198" s="76"/>
      <c r="H198" s="76"/>
      <c r="I198" s="58"/>
      <c r="J198" s="76"/>
      <c r="K198" s="76"/>
      <c r="L198" s="76"/>
      <c r="M198" s="76"/>
      <c r="N198" s="76"/>
      <c r="O198" s="76"/>
      <c r="P198" s="76"/>
    </row>
    <row r="199" spans="1:17">
      <c r="C199" s="79"/>
      <c r="D199" s="81"/>
      <c r="E199" s="81"/>
      <c r="F199" s="81"/>
      <c r="G199" s="81"/>
      <c r="H199" s="81"/>
      <c r="I199" s="50"/>
      <c r="J199" s="81"/>
      <c r="K199" s="81"/>
      <c r="L199" s="81"/>
      <c r="M199" s="81"/>
      <c r="N199" s="81"/>
      <c r="O199" s="81"/>
      <c r="P199" s="81"/>
    </row>
    <row r="200" spans="1:17">
      <c r="A200" s="727" t="str">
        <f>Nr.1!A86</f>
        <v>Sastādīja:</v>
      </c>
      <c r="B200" s="727"/>
      <c r="C200" s="160">
        <f>Nr.1!C86</f>
        <v>0</v>
      </c>
      <c r="D200" s="47">
        <f>Nr.1!D86</f>
        <v>0</v>
      </c>
      <c r="E200" s="47">
        <f>Nr.1!E86</f>
        <v>0</v>
      </c>
      <c r="F200" s="47">
        <f>Nr.1!F86</f>
        <v>0</v>
      </c>
      <c r="G200" s="47">
        <f>Nr.1!G86</f>
        <v>0</v>
      </c>
      <c r="H200" s="76"/>
      <c r="I200" s="58"/>
      <c r="J200" s="76"/>
      <c r="K200" s="76"/>
      <c r="L200" s="76"/>
      <c r="M200" s="76"/>
      <c r="N200" s="76"/>
      <c r="O200" s="76"/>
      <c r="P200" s="76"/>
    </row>
    <row r="201" spans="1:17">
      <c r="A201" s="81">
        <f>Nr.1!A87</f>
        <v>0</v>
      </c>
      <c r="B201" s="81">
        <f>Nr.1!B87</f>
        <v>0</v>
      </c>
      <c r="C201" s="717" t="str">
        <f>Nr.1!C87</f>
        <v>(paraksts un tā atšifrējums, datums)</v>
      </c>
      <c r="D201" s="717"/>
      <c r="E201" s="717"/>
      <c r="F201" s="717"/>
      <c r="G201" s="717"/>
      <c r="H201" s="76"/>
      <c r="I201" s="58"/>
      <c r="J201" s="76"/>
      <c r="K201" s="76"/>
      <c r="L201" s="76"/>
      <c r="M201" s="76"/>
      <c r="N201" s="76"/>
      <c r="O201" s="76"/>
      <c r="P201" s="76"/>
    </row>
    <row r="202" spans="1:17">
      <c r="A202" s="727" t="str">
        <f>Nr.1!A88</f>
        <v xml:space="preserve">Sertifikāta Nr.: </v>
      </c>
      <c r="B202" s="727"/>
      <c r="C202" s="47">
        <f>Nr.1!C88</f>
        <v>0</v>
      </c>
      <c r="D202" s="47">
        <f>Nr.1!D88</f>
        <v>0</v>
      </c>
      <c r="E202" s="47">
        <f>Nr.1!E88</f>
        <v>0</v>
      </c>
      <c r="F202" s="47">
        <f>Nr.1!F88</f>
        <v>0</v>
      </c>
      <c r="G202" s="47">
        <f>Nr.1!G88</f>
        <v>0</v>
      </c>
      <c r="H202" s="81"/>
      <c r="I202" s="50"/>
      <c r="J202" s="81"/>
      <c r="K202" s="81"/>
      <c r="L202" s="81"/>
      <c r="M202" s="81"/>
      <c r="N202" s="81"/>
      <c r="O202" s="81"/>
      <c r="P202" s="81"/>
    </row>
    <row r="203" spans="1:17">
      <c r="A203" s="81">
        <f>Nr.1!A89</f>
        <v>0</v>
      </c>
      <c r="B203" s="81">
        <f>Nr.1!B89</f>
        <v>0</v>
      </c>
      <c r="C203" s="76">
        <f>Nr.1!C89</f>
        <v>0</v>
      </c>
      <c r="D203" s="76">
        <f>Nr.1!D89</f>
        <v>0</v>
      </c>
      <c r="E203" s="76">
        <f>Nr.1!E89</f>
        <v>0</v>
      </c>
      <c r="F203" s="76">
        <f>Nr.1!F89</f>
        <v>0</v>
      </c>
      <c r="G203" s="76">
        <f>Nr.1!G89</f>
        <v>0</v>
      </c>
      <c r="H203" s="76"/>
      <c r="I203" s="58"/>
      <c r="J203" s="76"/>
      <c r="K203" s="76"/>
      <c r="L203" s="76"/>
      <c r="M203" s="76"/>
      <c r="N203" s="76"/>
      <c r="O203" s="76"/>
      <c r="P203" s="76"/>
    </row>
    <row r="204" spans="1:17">
      <c r="A204" s="81">
        <f>Nr.1!A90</f>
        <v>0</v>
      </c>
      <c r="B204" s="81">
        <f>Nr.1!B90</f>
        <v>0</v>
      </c>
      <c r="C204" s="82">
        <f>Nr.1!C90</f>
        <v>0</v>
      </c>
      <c r="D204" s="76">
        <f>Nr.1!D90</f>
        <v>0</v>
      </c>
      <c r="E204" s="76">
        <f>Nr.1!E90</f>
        <v>0</v>
      </c>
      <c r="F204" s="76">
        <f>Nr.1!F90</f>
        <v>0</v>
      </c>
      <c r="G204" s="76">
        <f>Nr.1!G90</f>
        <v>0</v>
      </c>
      <c r="H204" s="76"/>
      <c r="I204" s="58"/>
      <c r="J204" s="76"/>
      <c r="K204" s="76"/>
      <c r="L204" s="76"/>
      <c r="M204" s="76"/>
      <c r="N204" s="76"/>
      <c r="O204" s="76"/>
      <c r="P204" s="76"/>
    </row>
    <row r="205" spans="1:17">
      <c r="A205" s="727" t="str">
        <f>Nr.1!A91</f>
        <v>Pārbaudīja:</v>
      </c>
      <c r="B205" s="727"/>
      <c r="C205" s="160">
        <f>Nr.1!C91</f>
        <v>0</v>
      </c>
      <c r="D205" s="47">
        <f>Nr.1!D91</f>
        <v>0</v>
      </c>
      <c r="E205" s="47">
        <f>Nr.1!E91</f>
        <v>0</v>
      </c>
      <c r="F205" s="47">
        <f>Nr.1!F91</f>
        <v>0</v>
      </c>
      <c r="G205" s="47">
        <f>Nr.1!G91</f>
        <v>0</v>
      </c>
      <c r="H205" s="83"/>
      <c r="I205" s="49"/>
      <c r="J205" s="83"/>
      <c r="K205" s="83"/>
      <c r="L205" s="83"/>
      <c r="M205" s="83"/>
      <c r="N205" s="83"/>
      <c r="O205" s="64"/>
      <c r="P205" s="64"/>
    </row>
    <row r="206" spans="1:17">
      <c r="A206" s="47">
        <f>Nr.1!A92</f>
        <v>0</v>
      </c>
      <c r="B206" s="47">
        <f>Nr.1!B92</f>
        <v>0</v>
      </c>
      <c r="C206" s="717" t="str">
        <f>Nr.1!C92</f>
        <v>(paraksts un tā atšifrējums, datums)</v>
      </c>
      <c r="D206" s="717"/>
      <c r="E206" s="717"/>
      <c r="F206" s="717"/>
      <c r="G206" s="717"/>
      <c r="H206" s="73"/>
      <c r="I206" s="73"/>
      <c r="J206" s="73"/>
      <c r="K206" s="73"/>
      <c r="L206" s="73"/>
      <c r="M206" s="84"/>
      <c r="N206" s="84"/>
      <c r="O206" s="84"/>
      <c r="P206" s="84"/>
    </row>
    <row r="207" spans="1:17">
      <c r="C207" s="82"/>
      <c r="D207" s="76"/>
      <c r="E207" s="76"/>
      <c r="F207" s="76"/>
      <c r="G207" s="76"/>
      <c r="H207" s="73"/>
      <c r="P207" s="73"/>
    </row>
    <row r="208" spans="1:17">
      <c r="C208" s="718"/>
      <c r="D208" s="718"/>
      <c r="E208" s="79"/>
      <c r="F208" s="79"/>
      <c r="G208" s="79"/>
      <c r="H208" s="85"/>
      <c r="I208" s="86"/>
      <c r="J208" s="86"/>
      <c r="K208" s="86"/>
      <c r="L208" s="86"/>
      <c r="M208" s="73"/>
      <c r="N208" s="73"/>
      <c r="O208" s="73"/>
      <c r="P208" s="73"/>
    </row>
    <row r="209" spans="1:16">
      <c r="C209" s="75"/>
      <c r="P209" s="66"/>
    </row>
    <row r="210" spans="1:16">
      <c r="A210" s="51"/>
      <c r="B210" s="51"/>
      <c r="C210" s="114"/>
      <c r="D210" s="51"/>
      <c r="E210" s="51"/>
      <c r="F210" s="51"/>
      <c r="G210" s="51"/>
    </row>
    <row r="211" spans="1:16" s="11" customFormat="1">
      <c r="A211" s="115"/>
      <c r="B211" s="691"/>
      <c r="C211" s="691"/>
      <c r="D211" s="691"/>
      <c r="E211" s="691"/>
      <c r="F211" s="691"/>
      <c r="G211" s="691"/>
      <c r="H211" s="79"/>
      <c r="I211" s="62"/>
      <c r="J211" s="79"/>
      <c r="K211" s="79"/>
      <c r="L211" s="79"/>
      <c r="M211" s="79"/>
      <c r="N211" s="79"/>
      <c r="O211" s="79"/>
      <c r="P211" s="120"/>
    </row>
    <row r="212" spans="1:16">
      <c r="A212" s="116"/>
      <c r="B212" s="783"/>
      <c r="C212" s="783"/>
      <c r="D212" s="783"/>
      <c r="E212" s="783"/>
      <c r="F212" s="783"/>
      <c r="G212" s="783"/>
    </row>
    <row r="213" spans="1:16" s="11" customFormat="1">
      <c r="A213" s="117"/>
      <c r="B213" s="691"/>
      <c r="C213" s="691"/>
      <c r="D213" s="691"/>
      <c r="E213" s="691"/>
      <c r="F213" s="691"/>
      <c r="G213" s="691"/>
      <c r="H213" s="79"/>
      <c r="I213" s="62"/>
      <c r="J213" s="79"/>
      <c r="K213" s="79"/>
      <c r="L213" s="79"/>
      <c r="M213" s="79"/>
      <c r="N213" s="79"/>
      <c r="O213" s="79"/>
      <c r="P213" s="79"/>
    </row>
    <row r="214" spans="1:16">
      <c r="A214" s="58"/>
      <c r="B214" s="691"/>
      <c r="C214" s="691"/>
      <c r="D214" s="691"/>
      <c r="E214" s="691"/>
      <c r="F214" s="691"/>
      <c r="G214" s="691"/>
    </row>
  </sheetData>
  <mergeCells count="33">
    <mergeCell ref="N1:P1"/>
    <mergeCell ref="C8:N8"/>
    <mergeCell ref="C7:N7"/>
    <mergeCell ref="A2:P2"/>
    <mergeCell ref="A3:P3"/>
    <mergeCell ref="A4:P4"/>
    <mergeCell ref="A5:P5"/>
    <mergeCell ref="A6:B6"/>
    <mergeCell ref="A7:B7"/>
    <mergeCell ref="A8:B8"/>
    <mergeCell ref="C9:H9"/>
    <mergeCell ref="A12:H12"/>
    <mergeCell ref="N11:O11"/>
    <mergeCell ref="F13:O13"/>
    <mergeCell ref="A15:A16"/>
    <mergeCell ref="B15:B16"/>
    <mergeCell ref="C15:C16"/>
    <mergeCell ref="D15:D16"/>
    <mergeCell ref="E15:E16"/>
    <mergeCell ref="F15:K15"/>
    <mergeCell ref="A9:B9"/>
    <mergeCell ref="B211:G211"/>
    <mergeCell ref="B212:G212"/>
    <mergeCell ref="B213:G213"/>
    <mergeCell ref="B214:G214"/>
    <mergeCell ref="L15:P15"/>
    <mergeCell ref="C197:K197"/>
    <mergeCell ref="C201:G201"/>
    <mergeCell ref="C206:G206"/>
    <mergeCell ref="C208:D208"/>
    <mergeCell ref="A200:B200"/>
    <mergeCell ref="A202:B202"/>
    <mergeCell ref="A205:B205"/>
  </mergeCells>
  <phoneticPr fontId="16" type="noConversion"/>
  <conditionalFormatting sqref="C19:C21">
    <cfRule type="cellIs" dxfId="17" priority="9" stopIfTrue="1" operator="equal">
      <formula>0</formula>
    </cfRule>
  </conditionalFormatting>
  <conditionalFormatting sqref="C32">
    <cfRule type="cellIs" dxfId="16" priority="6" stopIfTrue="1" operator="equal">
      <formula>0</formula>
    </cfRule>
  </conditionalFormatting>
  <conditionalFormatting sqref="C34">
    <cfRule type="cellIs" dxfId="15" priority="10" stopIfTrue="1" operator="equal">
      <formula>0</formula>
    </cfRule>
  </conditionalFormatting>
  <conditionalFormatting sqref="C38">
    <cfRule type="cellIs" dxfId="14" priority="5" stopIfTrue="1" operator="equal">
      <formula>0</formula>
    </cfRule>
  </conditionalFormatting>
  <conditionalFormatting sqref="C69">
    <cfRule type="cellIs" dxfId="13" priority="4" stopIfTrue="1" operator="equal">
      <formula>0</formula>
    </cfRule>
  </conditionalFormatting>
  <conditionalFormatting sqref="C89">
    <cfRule type="cellIs" dxfId="12" priority="3" stopIfTrue="1" operator="equal">
      <formula>0</formula>
    </cfRule>
  </conditionalFormatting>
  <conditionalFormatting sqref="C105">
    <cfRule type="cellIs" dxfId="11" priority="2" stopIfTrue="1" operator="equal">
      <formula>0</formula>
    </cfRule>
  </conditionalFormatting>
  <conditionalFormatting sqref="C126">
    <cfRule type="cellIs" dxfId="10" priority="1" stopIfTrue="1" operator="equal">
      <formula>0</formula>
    </cfRule>
  </conditionalFormatting>
  <printOptions horizontalCentered="1"/>
  <pageMargins left="0.31496062992125984" right="0.19685039370078741" top="0.35433070866141736" bottom="0.59055118110236227" header="0.15748031496062992" footer="0.31496062992125984"/>
  <pageSetup paperSize="9" scale="83" orientation="landscape" r:id="rId1"/>
  <ignoredErrors>
    <ignoredError sqref="A19:B200" twoDigitTextYear="1"/>
  </ignoredError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tabColor theme="0"/>
  </sheetPr>
  <dimension ref="A1:Q233"/>
  <sheetViews>
    <sheetView showZeros="0" zoomScale="85" zoomScaleNormal="85" workbookViewId="0">
      <selection activeCell="L219" sqref="L219"/>
    </sheetView>
  </sheetViews>
  <sheetFormatPr defaultColWidth="9.21875" defaultRowHeight="13.2"/>
  <cols>
    <col min="1" max="1" width="8.21875" style="2" bestFit="1" customWidth="1"/>
    <col min="2" max="2" width="8.5546875" style="2" bestFit="1" customWidth="1"/>
    <col min="3" max="3" width="44.77734375" style="2" customWidth="1"/>
    <col min="4" max="4" width="5.21875" style="2" bestFit="1" customWidth="1"/>
    <col min="5" max="5" width="8.5546875" style="2" bestFit="1" customWidth="1"/>
    <col min="6" max="6" width="6.77734375" style="2" bestFit="1" customWidth="1"/>
    <col min="7" max="7" width="6.5546875" style="2" bestFit="1" customWidth="1"/>
    <col min="8" max="8" width="7.77734375" style="2" bestFit="1" customWidth="1"/>
    <col min="9" max="9" width="8.77734375" style="26" bestFit="1" customWidth="1"/>
    <col min="10" max="10" width="7.77734375" style="2" customWidth="1"/>
    <col min="11" max="11" width="9.21875" style="2" customWidth="1"/>
    <col min="12" max="12" width="8.77734375" style="2" bestFit="1" customWidth="1"/>
    <col min="13" max="14" width="9.77734375" style="2" bestFit="1" customWidth="1"/>
    <col min="15" max="15" width="8.77734375" style="2" bestFit="1" customWidth="1"/>
    <col min="16" max="16" width="10.77734375" style="2" bestFit="1" customWidth="1"/>
    <col min="17" max="17" width="11.77734375" style="2" customWidth="1"/>
    <col min="18" max="16384" width="9.21875" style="2"/>
  </cols>
  <sheetData>
    <row r="1" spans="1:17" s="7" customFormat="1">
      <c r="B1" s="6"/>
      <c r="C1" s="13"/>
      <c r="I1" s="25"/>
    </row>
    <row r="2" spans="1:17">
      <c r="A2" s="755" t="s">
        <v>1814</v>
      </c>
      <c r="B2" s="755"/>
      <c r="C2" s="755"/>
      <c r="D2" s="755"/>
      <c r="E2" s="755"/>
      <c r="F2" s="755"/>
      <c r="G2" s="755"/>
      <c r="H2" s="755"/>
      <c r="I2" s="755"/>
      <c r="J2" s="755"/>
      <c r="K2" s="755"/>
      <c r="L2" s="755"/>
      <c r="M2" s="755"/>
      <c r="N2" s="755"/>
      <c r="O2" s="755"/>
      <c r="P2" s="755"/>
      <c r="Q2" s="1"/>
    </row>
    <row r="3" spans="1:17">
      <c r="A3" s="756" t="s">
        <v>27</v>
      </c>
      <c r="B3" s="756"/>
      <c r="C3" s="756"/>
      <c r="D3" s="756"/>
      <c r="E3" s="756"/>
      <c r="F3" s="756"/>
      <c r="G3" s="756"/>
      <c r="H3" s="756"/>
      <c r="I3" s="756"/>
      <c r="J3" s="756"/>
      <c r="K3" s="756"/>
      <c r="L3" s="756"/>
      <c r="M3" s="756"/>
      <c r="N3" s="756"/>
      <c r="O3" s="756"/>
      <c r="P3" s="756"/>
    </row>
    <row r="4" spans="1:17">
      <c r="A4" s="755" t="s">
        <v>65</v>
      </c>
      <c r="B4" s="755"/>
      <c r="C4" s="755"/>
      <c r="D4" s="755"/>
      <c r="E4" s="755"/>
      <c r="F4" s="755"/>
      <c r="G4" s="755"/>
      <c r="H4" s="755"/>
      <c r="I4" s="755"/>
      <c r="J4" s="755"/>
      <c r="K4" s="755"/>
      <c r="L4" s="755"/>
      <c r="M4" s="755"/>
      <c r="N4" s="755"/>
      <c r="O4" s="755"/>
      <c r="P4" s="755"/>
    </row>
    <row r="5" spans="1:17">
      <c r="A5" s="757" t="s">
        <v>82</v>
      </c>
      <c r="B5" s="757"/>
      <c r="C5" s="757"/>
      <c r="D5" s="757"/>
      <c r="E5" s="757"/>
      <c r="F5" s="757"/>
      <c r="G5" s="757"/>
      <c r="H5" s="757"/>
      <c r="I5" s="757"/>
      <c r="J5" s="757"/>
      <c r="K5" s="757"/>
      <c r="L5" s="757"/>
      <c r="M5" s="757"/>
      <c r="N5" s="757"/>
      <c r="O5" s="757"/>
      <c r="P5" s="757"/>
    </row>
    <row r="6" spans="1:17">
      <c r="A6" s="759" t="str">
        <f>Nr.1!A7</f>
        <v xml:space="preserve">Objekta nosaukums: </v>
      </c>
      <c r="B6" s="759"/>
      <c r="C6" s="67" t="str">
        <f>Nr.1!C7</f>
        <v>Ēkas pārbūve</v>
      </c>
      <c r="D6" s="72">
        <f>Nr.1!D7</f>
        <v>0</v>
      </c>
      <c r="E6" s="72">
        <f>Nr.1!E7</f>
        <v>0</v>
      </c>
      <c r="F6" s="72">
        <f>Nr.1!F7</f>
        <v>0</v>
      </c>
      <c r="G6" s="72">
        <f>Nr.1!G7</f>
        <v>0</v>
      </c>
      <c r="H6" s="72">
        <f>Nr.1!H7</f>
        <v>0</v>
      </c>
      <c r="I6" s="1">
        <f>Nr.1!I7</f>
        <v>0</v>
      </c>
      <c r="J6" s="72">
        <f>Nr.1!J7</f>
        <v>0</v>
      </c>
      <c r="K6" s="72">
        <f>Nr.1!K7</f>
        <v>0</v>
      </c>
      <c r="L6" s="72">
        <f>Nr.1!L7</f>
        <v>0</v>
      </c>
      <c r="M6" s="72">
        <f>Nr.1!M7</f>
        <v>0</v>
      </c>
      <c r="N6" s="72">
        <f>Nr.1!N7</f>
        <v>0</v>
      </c>
    </row>
    <row r="7" spans="1:17" s="3" customFormat="1" ht="12.75" customHeight="1">
      <c r="A7" s="758" t="str">
        <f>Nr.1!A8</f>
        <v xml:space="preserve">Būves nosaukums:    </v>
      </c>
      <c r="B7" s="758"/>
      <c r="C7" s="762" t="str">
        <f>Nr.1!C8</f>
        <v>Ēkas pārbūve</v>
      </c>
      <c r="D7" s="762"/>
      <c r="E7" s="762"/>
      <c r="F7" s="762"/>
      <c r="G7" s="762"/>
      <c r="H7" s="762"/>
      <c r="I7" s="762"/>
      <c r="J7" s="762"/>
      <c r="K7" s="762"/>
      <c r="L7" s="762"/>
      <c r="M7" s="762"/>
      <c r="N7" s="762"/>
    </row>
    <row r="8" spans="1:17" s="3" customFormat="1" ht="12.75" customHeight="1">
      <c r="A8" s="758" t="str">
        <f>Nr.1!A9</f>
        <v>Objekta adrese:</v>
      </c>
      <c r="B8" s="758"/>
      <c r="C8" s="762" t="str">
        <f>Nr.1!C9</f>
        <v>Raiņa iela 27, Cēsis, Cēsu novads</v>
      </c>
      <c r="D8" s="762"/>
      <c r="E8" s="762"/>
      <c r="F8" s="762"/>
      <c r="G8" s="762"/>
      <c r="H8" s="762"/>
      <c r="I8" s="762"/>
      <c r="J8" s="762"/>
      <c r="K8" s="762"/>
      <c r="L8" s="762"/>
      <c r="M8" s="762"/>
      <c r="N8" s="762"/>
    </row>
    <row r="9" spans="1:17" s="3" customFormat="1" ht="12.75" customHeight="1">
      <c r="A9" s="758" t="str">
        <f>Nr.1!A10</f>
        <v xml:space="preserve">Pasūtījuma Nr.: </v>
      </c>
      <c r="B9" s="758"/>
      <c r="C9" s="760">
        <f>Nr.1!C10</f>
        <v>0</v>
      </c>
      <c r="D9" s="761"/>
      <c r="E9" s="761"/>
      <c r="F9" s="761"/>
      <c r="G9" s="761"/>
      <c r="H9" s="761"/>
      <c r="I9" s="1">
        <f>Nr.1!I10</f>
        <v>0</v>
      </c>
      <c r="J9" s="1">
        <f>Nr.1!J10</f>
        <v>0</v>
      </c>
      <c r="K9" s="1">
        <f>Nr.1!K10</f>
        <v>0</v>
      </c>
      <c r="L9" s="1">
        <f>Nr.1!L10</f>
        <v>0</v>
      </c>
      <c r="M9" s="1">
        <f>Nr.1!M10</f>
        <v>0</v>
      </c>
      <c r="N9" s="4">
        <f>Nr.1!N10</f>
        <v>0</v>
      </c>
      <c r="O9" s="4"/>
    </row>
    <row r="10" spans="1:17" s="3" customFormat="1">
      <c r="C10" s="12"/>
      <c r="I10" s="26"/>
    </row>
    <row r="11" spans="1:17" s="3" customFormat="1">
      <c r="K11" s="3" t="s">
        <v>83</v>
      </c>
      <c r="M11" s="5" t="s">
        <v>84</v>
      </c>
      <c r="N11" s="763">
        <f>P216</f>
        <v>0</v>
      </c>
      <c r="O11" s="763"/>
    </row>
    <row r="12" spans="1:17" s="3" customFormat="1">
      <c r="A12" s="764" t="s">
        <v>1815</v>
      </c>
      <c r="B12" s="764"/>
      <c r="C12" s="764"/>
      <c r="D12" s="764"/>
      <c r="E12" s="764"/>
      <c r="F12" s="764"/>
      <c r="G12" s="764"/>
      <c r="H12" s="764"/>
      <c r="I12" s="26"/>
    </row>
    <row r="13" spans="1:17" s="3" customFormat="1">
      <c r="C13" s="12"/>
      <c r="F13" s="764" t="s">
        <v>1816</v>
      </c>
      <c r="G13" s="764"/>
      <c r="H13" s="764"/>
      <c r="I13" s="764"/>
      <c r="J13" s="764"/>
      <c r="K13" s="764"/>
      <c r="L13" s="764"/>
      <c r="M13" s="764"/>
      <c r="N13" s="764"/>
      <c r="O13" s="764"/>
    </row>
    <row r="14" spans="1:17">
      <c r="C14" s="11"/>
    </row>
    <row r="15" spans="1:17" ht="12.75" customHeight="1">
      <c r="A15" s="791" t="s">
        <v>16</v>
      </c>
      <c r="B15" s="791" t="s">
        <v>87</v>
      </c>
      <c r="C15" s="792" t="s">
        <v>88</v>
      </c>
      <c r="D15" s="791" t="s">
        <v>89</v>
      </c>
      <c r="E15" s="791" t="s">
        <v>90</v>
      </c>
      <c r="F15" s="786" t="s">
        <v>91</v>
      </c>
      <c r="G15" s="786"/>
      <c r="H15" s="786"/>
      <c r="I15" s="786"/>
      <c r="J15" s="786"/>
      <c r="K15" s="786"/>
      <c r="L15" s="786" t="s">
        <v>92</v>
      </c>
      <c r="M15" s="786"/>
      <c r="N15" s="786"/>
      <c r="O15" s="786"/>
      <c r="P15" s="786"/>
      <c r="Q15" s="17"/>
    </row>
    <row r="16" spans="1:17" ht="84.75" customHeight="1">
      <c r="A16" s="791"/>
      <c r="B16" s="791"/>
      <c r="C16" s="792"/>
      <c r="D16" s="791"/>
      <c r="E16" s="791"/>
      <c r="F16" s="310" t="s">
        <v>93</v>
      </c>
      <c r="G16" s="311" t="s">
        <v>94</v>
      </c>
      <c r="H16" s="310" t="s">
        <v>95</v>
      </c>
      <c r="I16" s="312" t="s">
        <v>96</v>
      </c>
      <c r="J16" s="310" t="s">
        <v>97</v>
      </c>
      <c r="K16" s="310" t="s">
        <v>20</v>
      </c>
      <c r="L16" s="310" t="s">
        <v>98</v>
      </c>
      <c r="M16" s="310" t="s">
        <v>95</v>
      </c>
      <c r="N16" s="310" t="s">
        <v>96</v>
      </c>
      <c r="O16" s="310" t="s">
        <v>97</v>
      </c>
      <c r="P16" s="310" t="s">
        <v>99</v>
      </c>
      <c r="Q16" s="18"/>
    </row>
    <row r="17" spans="1:17">
      <c r="A17" s="309">
        <v>1</v>
      </c>
      <c r="B17" s="309">
        <v>2</v>
      </c>
      <c r="C17" s="309">
        <v>3</v>
      </c>
      <c r="D17" s="309">
        <v>4</v>
      </c>
      <c r="E17" s="309">
        <v>5</v>
      </c>
      <c r="F17" s="309">
        <v>6</v>
      </c>
      <c r="G17" s="309">
        <v>7</v>
      </c>
      <c r="H17" s="309">
        <v>8</v>
      </c>
      <c r="I17" s="313">
        <v>9</v>
      </c>
      <c r="J17" s="309">
        <v>10</v>
      </c>
      <c r="K17" s="309">
        <v>11</v>
      </c>
      <c r="L17" s="309">
        <v>12</v>
      </c>
      <c r="M17" s="309">
        <v>13</v>
      </c>
      <c r="N17" s="309">
        <v>14</v>
      </c>
      <c r="O17" s="309">
        <v>15</v>
      </c>
      <c r="P17" s="309">
        <v>16</v>
      </c>
      <c r="Q17" s="10"/>
    </row>
    <row r="18" spans="1:17" ht="24.75" customHeight="1">
      <c r="A18" s="314" t="s">
        <v>1817</v>
      </c>
      <c r="B18" s="309"/>
      <c r="C18" s="309" t="s">
        <v>1818</v>
      </c>
      <c r="D18" s="309"/>
      <c r="E18" s="309"/>
      <c r="F18" s="375"/>
      <c r="G18" s="178"/>
      <c r="H18" s="309"/>
      <c r="I18" s="179"/>
      <c r="J18" s="180"/>
      <c r="K18" s="180"/>
      <c r="L18" s="180"/>
      <c r="M18" s="180"/>
      <c r="N18" s="180"/>
      <c r="O18" s="180"/>
      <c r="P18" s="180"/>
      <c r="Q18" s="10"/>
    </row>
    <row r="19" spans="1:17" ht="81" customHeight="1">
      <c r="A19" s="315" t="s">
        <v>1819</v>
      </c>
      <c r="B19" s="316" t="s">
        <v>1498</v>
      </c>
      <c r="C19" s="317" t="s">
        <v>1820</v>
      </c>
      <c r="D19" s="318" t="s">
        <v>114</v>
      </c>
      <c r="E19" s="318">
        <v>1</v>
      </c>
      <c r="F19" s="318"/>
      <c r="G19" s="318"/>
      <c r="H19" s="318"/>
      <c r="I19" s="318"/>
      <c r="J19" s="318"/>
      <c r="K19" s="318">
        <f>SUM(H19:J19)</f>
        <v>0</v>
      </c>
      <c r="L19" s="318">
        <f>ROUND(E19*F19,2)</f>
        <v>0</v>
      </c>
      <c r="M19" s="318">
        <f>ROUND(E19*H19,2)</f>
        <v>0</v>
      </c>
      <c r="N19" s="318">
        <f>ROUND(E19*I19,2)</f>
        <v>0</v>
      </c>
      <c r="O19" s="318">
        <f>ROUND(E19*J19,2)</f>
        <v>0</v>
      </c>
      <c r="P19" s="318">
        <f>SUM(M19:O19)</f>
        <v>0</v>
      </c>
      <c r="Q19" s="10"/>
    </row>
    <row r="20" spans="1:17" ht="26.4">
      <c r="A20" s="315" t="s">
        <v>1821</v>
      </c>
      <c r="B20" s="316" t="s">
        <v>1498</v>
      </c>
      <c r="C20" s="317" t="s">
        <v>1822</v>
      </c>
      <c r="D20" s="318" t="s">
        <v>114</v>
      </c>
      <c r="E20" s="318">
        <v>1</v>
      </c>
      <c r="F20" s="318"/>
      <c r="G20" s="318"/>
      <c r="H20" s="318"/>
      <c r="I20" s="318"/>
      <c r="J20" s="318"/>
      <c r="K20" s="318">
        <f t="shared" ref="K20:K67" si="0">SUM(H20:J20)</f>
        <v>0</v>
      </c>
      <c r="L20" s="318">
        <f t="shared" ref="L20:L67" si="1">ROUND(E20*F20,2)</f>
        <v>0</v>
      </c>
      <c r="M20" s="318">
        <f t="shared" ref="M20:M67" si="2">ROUND(E20*H20,2)</f>
        <v>0</v>
      </c>
      <c r="N20" s="318">
        <f t="shared" ref="N20:N67" si="3">ROUND(E20*I20,2)</f>
        <v>0</v>
      </c>
      <c r="O20" s="318">
        <f t="shared" ref="O20:O67" si="4">ROUND(E20*J20,2)</f>
        <v>0</v>
      </c>
      <c r="P20" s="318">
        <f t="shared" ref="P20:P67" si="5">SUM(M20:O20)</f>
        <v>0</v>
      </c>
      <c r="Q20" s="10"/>
    </row>
    <row r="21" spans="1:17" ht="26.4">
      <c r="A21" s="315" t="s">
        <v>1823</v>
      </c>
      <c r="B21" s="316" t="s">
        <v>1498</v>
      </c>
      <c r="C21" s="317" t="s">
        <v>1824</v>
      </c>
      <c r="D21" s="318" t="s">
        <v>114</v>
      </c>
      <c r="E21" s="318">
        <v>1</v>
      </c>
      <c r="F21" s="318"/>
      <c r="G21" s="318"/>
      <c r="H21" s="318"/>
      <c r="I21" s="318"/>
      <c r="J21" s="318"/>
      <c r="K21" s="318">
        <f t="shared" si="0"/>
        <v>0</v>
      </c>
      <c r="L21" s="318">
        <f t="shared" si="1"/>
        <v>0</v>
      </c>
      <c r="M21" s="318">
        <f t="shared" si="2"/>
        <v>0</v>
      </c>
      <c r="N21" s="318">
        <f t="shared" si="3"/>
        <v>0</v>
      </c>
      <c r="O21" s="318">
        <f t="shared" si="4"/>
        <v>0</v>
      </c>
      <c r="P21" s="318">
        <f t="shared" si="5"/>
        <v>0</v>
      </c>
      <c r="Q21" s="10"/>
    </row>
    <row r="22" spans="1:17" ht="26.4">
      <c r="A22" s="315" t="s">
        <v>1825</v>
      </c>
      <c r="B22" s="316" t="s">
        <v>1498</v>
      </c>
      <c r="C22" s="317" t="s">
        <v>1826</v>
      </c>
      <c r="D22" s="318" t="s">
        <v>1060</v>
      </c>
      <c r="E22" s="318">
        <v>1</v>
      </c>
      <c r="F22" s="318"/>
      <c r="G22" s="318"/>
      <c r="H22" s="318"/>
      <c r="I22" s="318"/>
      <c r="J22" s="318"/>
      <c r="K22" s="318">
        <f t="shared" si="0"/>
        <v>0</v>
      </c>
      <c r="L22" s="318">
        <f t="shared" si="1"/>
        <v>0</v>
      </c>
      <c r="M22" s="318">
        <f t="shared" si="2"/>
        <v>0</v>
      </c>
      <c r="N22" s="318">
        <f t="shared" si="3"/>
        <v>0</v>
      </c>
      <c r="O22" s="318">
        <f t="shared" si="4"/>
        <v>0</v>
      </c>
      <c r="P22" s="318">
        <f t="shared" si="5"/>
        <v>0</v>
      </c>
      <c r="Q22" s="10"/>
    </row>
    <row r="23" spans="1:17" ht="26.4">
      <c r="A23" s="315" t="s">
        <v>1827</v>
      </c>
      <c r="B23" s="316" t="s">
        <v>1498</v>
      </c>
      <c r="C23" s="317" t="s">
        <v>1828</v>
      </c>
      <c r="D23" s="318" t="s">
        <v>1060</v>
      </c>
      <c r="E23" s="318">
        <v>1</v>
      </c>
      <c r="F23" s="318"/>
      <c r="G23" s="318"/>
      <c r="H23" s="318"/>
      <c r="I23" s="318"/>
      <c r="J23" s="318"/>
      <c r="K23" s="318">
        <f t="shared" si="0"/>
        <v>0</v>
      </c>
      <c r="L23" s="318">
        <f t="shared" si="1"/>
        <v>0</v>
      </c>
      <c r="M23" s="318">
        <f t="shared" si="2"/>
        <v>0</v>
      </c>
      <c r="N23" s="318">
        <f t="shared" si="3"/>
        <v>0</v>
      </c>
      <c r="O23" s="318">
        <f t="shared" si="4"/>
        <v>0</v>
      </c>
      <c r="P23" s="318">
        <f t="shared" si="5"/>
        <v>0</v>
      </c>
      <c r="Q23" s="10"/>
    </row>
    <row r="24" spans="1:17" ht="26.4">
      <c r="A24" s="315" t="s">
        <v>1829</v>
      </c>
      <c r="B24" s="316" t="s">
        <v>1498</v>
      </c>
      <c r="C24" s="317" t="s">
        <v>1830</v>
      </c>
      <c r="D24" s="318" t="s">
        <v>1060</v>
      </c>
      <c r="E24" s="318">
        <v>1</v>
      </c>
      <c r="F24" s="318"/>
      <c r="G24" s="318"/>
      <c r="H24" s="318"/>
      <c r="I24" s="318"/>
      <c r="J24" s="318"/>
      <c r="K24" s="318">
        <f t="shared" si="0"/>
        <v>0</v>
      </c>
      <c r="L24" s="318">
        <f t="shared" si="1"/>
        <v>0</v>
      </c>
      <c r="M24" s="318">
        <f t="shared" si="2"/>
        <v>0</v>
      </c>
      <c r="N24" s="318">
        <f t="shared" si="3"/>
        <v>0</v>
      </c>
      <c r="O24" s="318">
        <f t="shared" si="4"/>
        <v>0</v>
      </c>
      <c r="P24" s="318">
        <f t="shared" si="5"/>
        <v>0</v>
      </c>
      <c r="Q24" s="10"/>
    </row>
    <row r="25" spans="1:17" ht="26.4">
      <c r="A25" s="315" t="s">
        <v>1831</v>
      </c>
      <c r="B25" s="316" t="s">
        <v>1498</v>
      </c>
      <c r="C25" s="317" t="s">
        <v>1832</v>
      </c>
      <c r="D25" s="318" t="s">
        <v>1060</v>
      </c>
      <c r="E25" s="318">
        <v>1</v>
      </c>
      <c r="F25" s="318"/>
      <c r="G25" s="318"/>
      <c r="H25" s="318"/>
      <c r="I25" s="318"/>
      <c r="J25" s="318"/>
      <c r="K25" s="318">
        <f t="shared" si="0"/>
        <v>0</v>
      </c>
      <c r="L25" s="318">
        <f t="shared" si="1"/>
        <v>0</v>
      </c>
      <c r="M25" s="318">
        <f t="shared" si="2"/>
        <v>0</v>
      </c>
      <c r="N25" s="318">
        <f t="shared" si="3"/>
        <v>0</v>
      </c>
      <c r="O25" s="318">
        <f t="shared" si="4"/>
        <v>0</v>
      </c>
      <c r="P25" s="318">
        <f t="shared" si="5"/>
        <v>0</v>
      </c>
      <c r="Q25" s="10"/>
    </row>
    <row r="26" spans="1:17" ht="26.4">
      <c r="A26" s="315" t="s">
        <v>1833</v>
      </c>
      <c r="B26" s="316" t="s">
        <v>1498</v>
      </c>
      <c r="C26" s="317" t="s">
        <v>1834</v>
      </c>
      <c r="D26" s="318" t="s">
        <v>1060</v>
      </c>
      <c r="E26" s="318">
        <v>3</v>
      </c>
      <c r="F26" s="318"/>
      <c r="G26" s="318"/>
      <c r="H26" s="318"/>
      <c r="I26" s="318"/>
      <c r="J26" s="318"/>
      <c r="K26" s="318">
        <f t="shared" si="0"/>
        <v>0</v>
      </c>
      <c r="L26" s="318">
        <f t="shared" si="1"/>
        <v>0</v>
      </c>
      <c r="M26" s="318">
        <f t="shared" si="2"/>
        <v>0</v>
      </c>
      <c r="N26" s="318">
        <f t="shared" si="3"/>
        <v>0</v>
      </c>
      <c r="O26" s="318">
        <f t="shared" si="4"/>
        <v>0</v>
      </c>
      <c r="P26" s="318">
        <f t="shared" si="5"/>
        <v>0</v>
      </c>
      <c r="Q26" s="10"/>
    </row>
    <row r="27" spans="1:17" ht="26.4">
      <c r="A27" s="315" t="s">
        <v>1835</v>
      </c>
      <c r="B27" s="316" t="s">
        <v>1498</v>
      </c>
      <c r="C27" s="317" t="s">
        <v>1836</v>
      </c>
      <c r="D27" s="318" t="s">
        <v>1060</v>
      </c>
      <c r="E27" s="318">
        <v>6</v>
      </c>
      <c r="F27" s="318"/>
      <c r="G27" s="318"/>
      <c r="H27" s="318"/>
      <c r="I27" s="318"/>
      <c r="J27" s="318"/>
      <c r="K27" s="318">
        <f t="shared" si="0"/>
        <v>0</v>
      </c>
      <c r="L27" s="318">
        <f t="shared" si="1"/>
        <v>0</v>
      </c>
      <c r="M27" s="318">
        <f t="shared" si="2"/>
        <v>0</v>
      </c>
      <c r="N27" s="318">
        <f t="shared" si="3"/>
        <v>0</v>
      </c>
      <c r="O27" s="318">
        <f t="shared" si="4"/>
        <v>0</v>
      </c>
      <c r="P27" s="318">
        <f t="shared" si="5"/>
        <v>0</v>
      </c>
      <c r="Q27" s="10"/>
    </row>
    <row r="28" spans="1:17" ht="26.4">
      <c r="A28" s="315" t="s">
        <v>1837</v>
      </c>
      <c r="B28" s="316" t="s">
        <v>1498</v>
      </c>
      <c r="C28" s="317" t="s">
        <v>1838</v>
      </c>
      <c r="D28" s="318" t="s">
        <v>1060</v>
      </c>
      <c r="E28" s="318">
        <v>1</v>
      </c>
      <c r="F28" s="318"/>
      <c r="G28" s="318"/>
      <c r="H28" s="318"/>
      <c r="I28" s="318"/>
      <c r="J28" s="318"/>
      <c r="K28" s="318">
        <f t="shared" si="0"/>
        <v>0</v>
      </c>
      <c r="L28" s="318">
        <f t="shared" si="1"/>
        <v>0</v>
      </c>
      <c r="M28" s="318">
        <f t="shared" si="2"/>
        <v>0</v>
      </c>
      <c r="N28" s="318">
        <f t="shared" si="3"/>
        <v>0</v>
      </c>
      <c r="O28" s="318">
        <f t="shared" si="4"/>
        <v>0</v>
      </c>
      <c r="P28" s="318">
        <f t="shared" si="5"/>
        <v>0</v>
      </c>
      <c r="Q28" s="10"/>
    </row>
    <row r="29" spans="1:17" ht="26.4">
      <c r="A29" s="315" t="s">
        <v>1839</v>
      </c>
      <c r="B29" s="316" t="s">
        <v>1498</v>
      </c>
      <c r="C29" s="317" t="s">
        <v>1840</v>
      </c>
      <c r="D29" s="318" t="s">
        <v>1060</v>
      </c>
      <c r="E29" s="318">
        <v>1</v>
      </c>
      <c r="F29" s="318"/>
      <c r="G29" s="318"/>
      <c r="H29" s="318"/>
      <c r="I29" s="318"/>
      <c r="J29" s="318"/>
      <c r="K29" s="318">
        <f t="shared" si="0"/>
        <v>0</v>
      </c>
      <c r="L29" s="318">
        <f t="shared" si="1"/>
        <v>0</v>
      </c>
      <c r="M29" s="318">
        <f t="shared" si="2"/>
        <v>0</v>
      </c>
      <c r="N29" s="318">
        <f t="shared" si="3"/>
        <v>0</v>
      </c>
      <c r="O29" s="318">
        <f t="shared" si="4"/>
        <v>0</v>
      </c>
      <c r="P29" s="318">
        <f t="shared" si="5"/>
        <v>0</v>
      </c>
      <c r="Q29" s="10"/>
    </row>
    <row r="30" spans="1:17" ht="26.4">
      <c r="A30" s="315" t="s">
        <v>1841</v>
      </c>
      <c r="B30" s="316" t="s">
        <v>1498</v>
      </c>
      <c r="C30" s="317" t="s">
        <v>1842</v>
      </c>
      <c r="D30" s="318" t="s">
        <v>1060</v>
      </c>
      <c r="E30" s="318">
        <v>2</v>
      </c>
      <c r="F30" s="318"/>
      <c r="G30" s="318"/>
      <c r="H30" s="318"/>
      <c r="I30" s="318"/>
      <c r="J30" s="318"/>
      <c r="K30" s="318">
        <f t="shared" si="0"/>
        <v>0</v>
      </c>
      <c r="L30" s="318">
        <f t="shared" si="1"/>
        <v>0</v>
      </c>
      <c r="M30" s="318">
        <f t="shared" si="2"/>
        <v>0</v>
      </c>
      <c r="N30" s="318">
        <f t="shared" si="3"/>
        <v>0</v>
      </c>
      <c r="O30" s="318">
        <f t="shared" si="4"/>
        <v>0</v>
      </c>
      <c r="P30" s="318">
        <f t="shared" si="5"/>
        <v>0</v>
      </c>
      <c r="Q30" s="10"/>
    </row>
    <row r="31" spans="1:17" ht="26.4">
      <c r="A31" s="315" t="s">
        <v>1843</v>
      </c>
      <c r="B31" s="316" t="s">
        <v>1498</v>
      </c>
      <c r="C31" s="317" t="s">
        <v>1844</v>
      </c>
      <c r="D31" s="318" t="s">
        <v>1060</v>
      </c>
      <c r="E31" s="318">
        <v>6</v>
      </c>
      <c r="F31" s="318"/>
      <c r="G31" s="318"/>
      <c r="H31" s="318"/>
      <c r="I31" s="318"/>
      <c r="J31" s="318"/>
      <c r="K31" s="318">
        <f t="shared" si="0"/>
        <v>0</v>
      </c>
      <c r="L31" s="318">
        <f t="shared" si="1"/>
        <v>0</v>
      </c>
      <c r="M31" s="318">
        <f t="shared" si="2"/>
        <v>0</v>
      </c>
      <c r="N31" s="318">
        <f t="shared" si="3"/>
        <v>0</v>
      </c>
      <c r="O31" s="318">
        <f t="shared" si="4"/>
        <v>0</v>
      </c>
      <c r="P31" s="318">
        <f t="shared" si="5"/>
        <v>0</v>
      </c>
      <c r="Q31" s="10"/>
    </row>
    <row r="32" spans="1:17" ht="26.4">
      <c r="A32" s="315" t="s">
        <v>1845</v>
      </c>
      <c r="B32" s="316" t="s">
        <v>1498</v>
      </c>
      <c r="C32" s="317" t="s">
        <v>1846</v>
      </c>
      <c r="D32" s="318" t="s">
        <v>1060</v>
      </c>
      <c r="E32" s="318">
        <v>1</v>
      </c>
      <c r="F32" s="318"/>
      <c r="G32" s="318"/>
      <c r="H32" s="318"/>
      <c r="I32" s="318"/>
      <c r="J32" s="318"/>
      <c r="K32" s="318">
        <f t="shared" si="0"/>
        <v>0</v>
      </c>
      <c r="L32" s="318">
        <f t="shared" si="1"/>
        <v>0</v>
      </c>
      <c r="M32" s="318">
        <f t="shared" si="2"/>
        <v>0</v>
      </c>
      <c r="N32" s="318">
        <f t="shared" si="3"/>
        <v>0</v>
      </c>
      <c r="O32" s="318">
        <f t="shared" si="4"/>
        <v>0</v>
      </c>
      <c r="P32" s="318">
        <f t="shared" si="5"/>
        <v>0</v>
      </c>
      <c r="Q32" s="10"/>
    </row>
    <row r="33" spans="1:17" ht="26.4">
      <c r="A33" s="315" t="s">
        <v>1847</v>
      </c>
      <c r="B33" s="316" t="s">
        <v>1498</v>
      </c>
      <c r="C33" s="317" t="s">
        <v>1848</v>
      </c>
      <c r="D33" s="318" t="s">
        <v>1060</v>
      </c>
      <c r="E33" s="318">
        <v>1</v>
      </c>
      <c r="F33" s="318"/>
      <c r="G33" s="318"/>
      <c r="H33" s="318"/>
      <c r="I33" s="318"/>
      <c r="J33" s="318"/>
      <c r="K33" s="318">
        <f t="shared" si="0"/>
        <v>0</v>
      </c>
      <c r="L33" s="318">
        <f t="shared" si="1"/>
        <v>0</v>
      </c>
      <c r="M33" s="318">
        <f t="shared" si="2"/>
        <v>0</v>
      </c>
      <c r="N33" s="318">
        <f t="shared" si="3"/>
        <v>0</v>
      </c>
      <c r="O33" s="318">
        <f t="shared" si="4"/>
        <v>0</v>
      </c>
      <c r="P33" s="318">
        <f t="shared" si="5"/>
        <v>0</v>
      </c>
      <c r="Q33" s="10"/>
    </row>
    <row r="34" spans="1:17" ht="26.4">
      <c r="A34" s="315" t="s">
        <v>1849</v>
      </c>
      <c r="B34" s="316" t="s">
        <v>1498</v>
      </c>
      <c r="C34" s="317" t="s">
        <v>1850</v>
      </c>
      <c r="D34" s="318" t="s">
        <v>1060</v>
      </c>
      <c r="E34" s="318">
        <v>12</v>
      </c>
      <c r="F34" s="318"/>
      <c r="G34" s="318"/>
      <c r="H34" s="318"/>
      <c r="I34" s="318"/>
      <c r="J34" s="318"/>
      <c r="K34" s="318">
        <f t="shared" si="0"/>
        <v>0</v>
      </c>
      <c r="L34" s="318">
        <f t="shared" si="1"/>
        <v>0</v>
      </c>
      <c r="M34" s="318">
        <f t="shared" si="2"/>
        <v>0</v>
      </c>
      <c r="N34" s="318">
        <f t="shared" si="3"/>
        <v>0</v>
      </c>
      <c r="O34" s="318">
        <f t="shared" si="4"/>
        <v>0</v>
      </c>
      <c r="P34" s="318">
        <f t="shared" si="5"/>
        <v>0</v>
      </c>
      <c r="Q34" s="10"/>
    </row>
    <row r="35" spans="1:17" ht="26.4">
      <c r="A35" s="315" t="s">
        <v>1851</v>
      </c>
      <c r="B35" s="316" t="s">
        <v>1498</v>
      </c>
      <c r="C35" s="317" t="s">
        <v>1852</v>
      </c>
      <c r="D35" s="318" t="s">
        <v>1060</v>
      </c>
      <c r="E35" s="318">
        <v>2</v>
      </c>
      <c r="F35" s="318"/>
      <c r="G35" s="318"/>
      <c r="H35" s="318"/>
      <c r="I35" s="318"/>
      <c r="J35" s="318"/>
      <c r="K35" s="318">
        <f t="shared" si="0"/>
        <v>0</v>
      </c>
      <c r="L35" s="318">
        <f t="shared" si="1"/>
        <v>0</v>
      </c>
      <c r="M35" s="318">
        <f t="shared" si="2"/>
        <v>0</v>
      </c>
      <c r="N35" s="318">
        <f t="shared" si="3"/>
        <v>0</v>
      </c>
      <c r="O35" s="318">
        <f t="shared" si="4"/>
        <v>0</v>
      </c>
      <c r="P35" s="318">
        <f t="shared" si="5"/>
        <v>0</v>
      </c>
      <c r="Q35" s="10"/>
    </row>
    <row r="36" spans="1:17" ht="26.4">
      <c r="A36" s="315" t="s">
        <v>1853</v>
      </c>
      <c r="B36" s="316" t="s">
        <v>1498</v>
      </c>
      <c r="C36" s="317" t="s">
        <v>1854</v>
      </c>
      <c r="D36" s="318" t="s">
        <v>1060</v>
      </c>
      <c r="E36" s="318">
        <v>14</v>
      </c>
      <c r="F36" s="318"/>
      <c r="G36" s="318"/>
      <c r="H36" s="318"/>
      <c r="I36" s="318"/>
      <c r="J36" s="318"/>
      <c r="K36" s="318">
        <f t="shared" ref="K36" si="6">SUM(H36:J36)</f>
        <v>0</v>
      </c>
      <c r="L36" s="318">
        <f t="shared" si="1"/>
        <v>0</v>
      </c>
      <c r="M36" s="318">
        <f t="shared" si="2"/>
        <v>0</v>
      </c>
      <c r="N36" s="318">
        <f t="shared" si="3"/>
        <v>0</v>
      </c>
      <c r="O36" s="318">
        <f t="shared" si="4"/>
        <v>0</v>
      </c>
      <c r="P36" s="318">
        <f t="shared" si="5"/>
        <v>0</v>
      </c>
      <c r="Q36" s="10"/>
    </row>
    <row r="37" spans="1:17" ht="26.4">
      <c r="A37" s="315" t="s">
        <v>1855</v>
      </c>
      <c r="B37" s="316" t="s">
        <v>1498</v>
      </c>
      <c r="C37" s="317" t="s">
        <v>1856</v>
      </c>
      <c r="D37" s="318" t="s">
        <v>1060</v>
      </c>
      <c r="E37" s="318">
        <v>7</v>
      </c>
      <c r="F37" s="318"/>
      <c r="G37" s="318"/>
      <c r="H37" s="318"/>
      <c r="I37" s="318"/>
      <c r="J37" s="318"/>
      <c r="K37" s="318">
        <f t="shared" si="0"/>
        <v>0</v>
      </c>
      <c r="L37" s="318">
        <f t="shared" si="1"/>
        <v>0</v>
      </c>
      <c r="M37" s="318">
        <f t="shared" si="2"/>
        <v>0</v>
      </c>
      <c r="N37" s="318">
        <f t="shared" si="3"/>
        <v>0</v>
      </c>
      <c r="O37" s="318">
        <f t="shared" si="4"/>
        <v>0</v>
      </c>
      <c r="P37" s="318">
        <f t="shared" si="5"/>
        <v>0</v>
      </c>
      <c r="Q37" s="10"/>
    </row>
    <row r="38" spans="1:17" ht="26.4">
      <c r="A38" s="315" t="s">
        <v>1857</v>
      </c>
      <c r="B38" s="316" t="s">
        <v>1498</v>
      </c>
      <c r="C38" s="317" t="s">
        <v>1858</v>
      </c>
      <c r="D38" s="318" t="s">
        <v>1060</v>
      </c>
      <c r="E38" s="318">
        <v>1</v>
      </c>
      <c r="F38" s="318"/>
      <c r="G38" s="318"/>
      <c r="H38" s="318"/>
      <c r="I38" s="318"/>
      <c r="J38" s="318"/>
      <c r="K38" s="318">
        <f t="shared" si="0"/>
        <v>0</v>
      </c>
      <c r="L38" s="318">
        <f t="shared" si="1"/>
        <v>0</v>
      </c>
      <c r="M38" s="318">
        <f t="shared" si="2"/>
        <v>0</v>
      </c>
      <c r="N38" s="318">
        <f t="shared" si="3"/>
        <v>0</v>
      </c>
      <c r="O38" s="318">
        <f t="shared" si="4"/>
        <v>0</v>
      </c>
      <c r="P38" s="318">
        <f t="shared" si="5"/>
        <v>0</v>
      </c>
      <c r="Q38" s="10"/>
    </row>
    <row r="39" spans="1:17" ht="26.4">
      <c r="A39" s="315" t="s">
        <v>1859</v>
      </c>
      <c r="B39" s="316" t="s">
        <v>1498</v>
      </c>
      <c r="C39" s="317" t="s">
        <v>1860</v>
      </c>
      <c r="D39" s="318" t="s">
        <v>1060</v>
      </c>
      <c r="E39" s="318">
        <v>12</v>
      </c>
      <c r="F39" s="318"/>
      <c r="G39" s="318"/>
      <c r="H39" s="318"/>
      <c r="I39" s="318"/>
      <c r="J39" s="318"/>
      <c r="K39" s="318">
        <f t="shared" si="0"/>
        <v>0</v>
      </c>
      <c r="L39" s="318">
        <f t="shared" si="1"/>
        <v>0</v>
      </c>
      <c r="M39" s="318">
        <f t="shared" si="2"/>
        <v>0</v>
      </c>
      <c r="N39" s="318">
        <f t="shared" si="3"/>
        <v>0</v>
      </c>
      <c r="O39" s="318">
        <f t="shared" si="4"/>
        <v>0</v>
      </c>
      <c r="P39" s="318">
        <f t="shared" si="5"/>
        <v>0</v>
      </c>
      <c r="Q39" s="10"/>
    </row>
    <row r="40" spans="1:17" ht="26.4">
      <c r="A40" s="315" t="s">
        <v>1861</v>
      </c>
      <c r="B40" s="316" t="s">
        <v>1498</v>
      </c>
      <c r="C40" s="317" t="s">
        <v>1862</v>
      </c>
      <c r="D40" s="318" t="s">
        <v>1060</v>
      </c>
      <c r="E40" s="318">
        <v>4</v>
      </c>
      <c r="F40" s="318"/>
      <c r="G40" s="318"/>
      <c r="H40" s="318"/>
      <c r="I40" s="318"/>
      <c r="J40" s="318"/>
      <c r="K40" s="318">
        <f t="shared" si="0"/>
        <v>0</v>
      </c>
      <c r="L40" s="318">
        <f t="shared" si="1"/>
        <v>0</v>
      </c>
      <c r="M40" s="318">
        <f t="shared" si="2"/>
        <v>0</v>
      </c>
      <c r="N40" s="318">
        <f t="shared" si="3"/>
        <v>0</v>
      </c>
      <c r="O40" s="318">
        <f t="shared" si="4"/>
        <v>0</v>
      </c>
      <c r="P40" s="318">
        <f t="shared" si="5"/>
        <v>0</v>
      </c>
      <c r="Q40" s="10"/>
    </row>
    <row r="41" spans="1:17" ht="26.4">
      <c r="A41" s="315" t="s">
        <v>1863</v>
      </c>
      <c r="B41" s="316" t="s">
        <v>1498</v>
      </c>
      <c r="C41" s="317" t="s">
        <v>1864</v>
      </c>
      <c r="D41" s="318" t="s">
        <v>1060</v>
      </c>
      <c r="E41" s="318">
        <v>1</v>
      </c>
      <c r="F41" s="318"/>
      <c r="G41" s="318"/>
      <c r="H41" s="318"/>
      <c r="I41" s="318"/>
      <c r="J41" s="318"/>
      <c r="K41" s="318">
        <f t="shared" si="0"/>
        <v>0</v>
      </c>
      <c r="L41" s="318">
        <f t="shared" si="1"/>
        <v>0</v>
      </c>
      <c r="M41" s="318">
        <f t="shared" si="2"/>
        <v>0</v>
      </c>
      <c r="N41" s="318">
        <f t="shared" si="3"/>
        <v>0</v>
      </c>
      <c r="O41" s="318">
        <f t="shared" si="4"/>
        <v>0</v>
      </c>
      <c r="P41" s="318">
        <f t="shared" si="5"/>
        <v>0</v>
      </c>
      <c r="Q41" s="10"/>
    </row>
    <row r="42" spans="1:17" ht="26.4">
      <c r="A42" s="315" t="s">
        <v>1865</v>
      </c>
      <c r="B42" s="316" t="s">
        <v>1498</v>
      </c>
      <c r="C42" s="317" t="s">
        <v>1866</v>
      </c>
      <c r="D42" s="318" t="s">
        <v>1060</v>
      </c>
      <c r="E42" s="318">
        <v>2</v>
      </c>
      <c r="F42" s="318"/>
      <c r="G42" s="318"/>
      <c r="H42" s="318"/>
      <c r="I42" s="318"/>
      <c r="J42" s="318"/>
      <c r="K42" s="318">
        <f t="shared" si="0"/>
        <v>0</v>
      </c>
      <c r="L42" s="318">
        <f t="shared" si="1"/>
        <v>0</v>
      </c>
      <c r="M42" s="318">
        <f t="shared" si="2"/>
        <v>0</v>
      </c>
      <c r="N42" s="318">
        <f t="shared" si="3"/>
        <v>0</v>
      </c>
      <c r="O42" s="318">
        <f t="shared" si="4"/>
        <v>0</v>
      </c>
      <c r="P42" s="318">
        <f t="shared" si="5"/>
        <v>0</v>
      </c>
      <c r="Q42" s="10"/>
    </row>
    <row r="43" spans="1:17" ht="26.4">
      <c r="A43" s="315" t="s">
        <v>1867</v>
      </c>
      <c r="B43" s="316" t="s">
        <v>1498</v>
      </c>
      <c r="C43" s="317" t="s">
        <v>1868</v>
      </c>
      <c r="D43" s="318" t="s">
        <v>1060</v>
      </c>
      <c r="E43" s="318">
        <v>4</v>
      </c>
      <c r="F43" s="318"/>
      <c r="G43" s="318"/>
      <c r="H43" s="318"/>
      <c r="I43" s="318"/>
      <c r="J43" s="318"/>
      <c r="K43" s="318">
        <f t="shared" si="0"/>
        <v>0</v>
      </c>
      <c r="L43" s="318">
        <f t="shared" si="1"/>
        <v>0</v>
      </c>
      <c r="M43" s="318">
        <f t="shared" si="2"/>
        <v>0</v>
      </c>
      <c r="N43" s="318">
        <f t="shared" si="3"/>
        <v>0</v>
      </c>
      <c r="O43" s="318">
        <f t="shared" si="4"/>
        <v>0</v>
      </c>
      <c r="P43" s="318">
        <f t="shared" si="5"/>
        <v>0</v>
      </c>
      <c r="Q43" s="10"/>
    </row>
    <row r="44" spans="1:17" ht="26.4">
      <c r="A44" s="315" t="s">
        <v>1869</v>
      </c>
      <c r="B44" s="316" t="s">
        <v>1498</v>
      </c>
      <c r="C44" s="317" t="s">
        <v>1870</v>
      </c>
      <c r="D44" s="318" t="s">
        <v>1060</v>
      </c>
      <c r="E44" s="318">
        <v>4</v>
      </c>
      <c r="F44" s="318"/>
      <c r="G44" s="318"/>
      <c r="H44" s="318"/>
      <c r="I44" s="318"/>
      <c r="J44" s="318"/>
      <c r="K44" s="318">
        <f t="shared" si="0"/>
        <v>0</v>
      </c>
      <c r="L44" s="318">
        <f t="shared" si="1"/>
        <v>0</v>
      </c>
      <c r="M44" s="318">
        <f t="shared" si="2"/>
        <v>0</v>
      </c>
      <c r="N44" s="318">
        <f t="shared" si="3"/>
        <v>0</v>
      </c>
      <c r="O44" s="318">
        <f t="shared" si="4"/>
        <v>0</v>
      </c>
      <c r="P44" s="318">
        <f t="shared" si="5"/>
        <v>0</v>
      </c>
      <c r="Q44" s="10"/>
    </row>
    <row r="45" spans="1:17" ht="26.4">
      <c r="A45" s="315" t="s">
        <v>1871</v>
      </c>
      <c r="B45" s="316" t="s">
        <v>1498</v>
      </c>
      <c r="C45" s="317" t="s">
        <v>1872</v>
      </c>
      <c r="D45" s="318" t="s">
        <v>1060</v>
      </c>
      <c r="E45" s="318">
        <v>2</v>
      </c>
      <c r="F45" s="318"/>
      <c r="G45" s="318"/>
      <c r="H45" s="318"/>
      <c r="I45" s="318"/>
      <c r="J45" s="318"/>
      <c r="K45" s="318">
        <f t="shared" si="0"/>
        <v>0</v>
      </c>
      <c r="L45" s="318">
        <f t="shared" si="1"/>
        <v>0</v>
      </c>
      <c r="M45" s="318">
        <f t="shared" si="2"/>
        <v>0</v>
      </c>
      <c r="N45" s="318">
        <f t="shared" si="3"/>
        <v>0</v>
      </c>
      <c r="O45" s="318">
        <f t="shared" si="4"/>
        <v>0</v>
      </c>
      <c r="P45" s="318">
        <f t="shared" si="5"/>
        <v>0</v>
      </c>
      <c r="Q45" s="10"/>
    </row>
    <row r="46" spans="1:17" ht="26.4">
      <c r="A46" s="315" t="s">
        <v>1873</v>
      </c>
      <c r="B46" s="316" t="s">
        <v>1498</v>
      </c>
      <c r="C46" s="317" t="s">
        <v>1874</v>
      </c>
      <c r="D46" s="318" t="s">
        <v>1060</v>
      </c>
      <c r="E46" s="318">
        <v>2</v>
      </c>
      <c r="F46" s="318"/>
      <c r="G46" s="318"/>
      <c r="H46" s="318"/>
      <c r="I46" s="318"/>
      <c r="J46" s="318"/>
      <c r="K46" s="318">
        <f t="shared" si="0"/>
        <v>0</v>
      </c>
      <c r="L46" s="318">
        <f t="shared" si="1"/>
        <v>0</v>
      </c>
      <c r="M46" s="318">
        <f t="shared" si="2"/>
        <v>0</v>
      </c>
      <c r="N46" s="318">
        <f t="shared" si="3"/>
        <v>0</v>
      </c>
      <c r="O46" s="318">
        <f t="shared" si="4"/>
        <v>0</v>
      </c>
      <c r="P46" s="318">
        <f t="shared" si="5"/>
        <v>0</v>
      </c>
      <c r="Q46" s="10"/>
    </row>
    <row r="47" spans="1:17" ht="26.4">
      <c r="A47" s="315" t="s">
        <v>1875</v>
      </c>
      <c r="B47" s="316" t="s">
        <v>1498</v>
      </c>
      <c r="C47" s="317" t="s">
        <v>1876</v>
      </c>
      <c r="D47" s="318" t="s">
        <v>1060</v>
      </c>
      <c r="E47" s="318">
        <v>4</v>
      </c>
      <c r="F47" s="318"/>
      <c r="G47" s="318"/>
      <c r="H47" s="318"/>
      <c r="I47" s="318"/>
      <c r="J47" s="318"/>
      <c r="K47" s="318">
        <f t="shared" si="0"/>
        <v>0</v>
      </c>
      <c r="L47" s="318">
        <f t="shared" si="1"/>
        <v>0</v>
      </c>
      <c r="M47" s="318">
        <f t="shared" si="2"/>
        <v>0</v>
      </c>
      <c r="N47" s="318">
        <f t="shared" si="3"/>
        <v>0</v>
      </c>
      <c r="O47" s="318">
        <f t="shared" si="4"/>
        <v>0</v>
      </c>
      <c r="P47" s="318">
        <f t="shared" si="5"/>
        <v>0</v>
      </c>
      <c r="Q47" s="10"/>
    </row>
    <row r="48" spans="1:17" ht="26.4">
      <c r="A48" s="315" t="s">
        <v>1877</v>
      </c>
      <c r="B48" s="316" t="s">
        <v>1498</v>
      </c>
      <c r="C48" s="317" t="s">
        <v>1878</v>
      </c>
      <c r="D48" s="318" t="s">
        <v>1060</v>
      </c>
      <c r="E48" s="318">
        <v>1</v>
      </c>
      <c r="F48" s="318"/>
      <c r="G48" s="318"/>
      <c r="H48" s="318"/>
      <c r="I48" s="318"/>
      <c r="J48" s="318"/>
      <c r="K48" s="318">
        <f t="shared" si="0"/>
        <v>0</v>
      </c>
      <c r="L48" s="318">
        <f t="shared" si="1"/>
        <v>0</v>
      </c>
      <c r="M48" s="318">
        <f t="shared" si="2"/>
        <v>0</v>
      </c>
      <c r="N48" s="318">
        <f t="shared" si="3"/>
        <v>0</v>
      </c>
      <c r="O48" s="318">
        <f t="shared" si="4"/>
        <v>0</v>
      </c>
      <c r="P48" s="318">
        <f t="shared" si="5"/>
        <v>0</v>
      </c>
      <c r="Q48" s="10"/>
    </row>
    <row r="49" spans="1:17" ht="26.4">
      <c r="A49" s="315" t="s">
        <v>1879</v>
      </c>
      <c r="B49" s="316" t="s">
        <v>1498</v>
      </c>
      <c r="C49" s="317" t="s">
        <v>1880</v>
      </c>
      <c r="D49" s="318" t="s">
        <v>1095</v>
      </c>
      <c r="E49" s="318">
        <v>50</v>
      </c>
      <c r="F49" s="318"/>
      <c r="G49" s="318"/>
      <c r="H49" s="318"/>
      <c r="I49" s="318"/>
      <c r="J49" s="318"/>
      <c r="K49" s="318">
        <f t="shared" si="0"/>
        <v>0</v>
      </c>
      <c r="L49" s="318">
        <f t="shared" si="1"/>
        <v>0</v>
      </c>
      <c r="M49" s="318">
        <f t="shared" si="2"/>
        <v>0</v>
      </c>
      <c r="N49" s="318">
        <f t="shared" si="3"/>
        <v>0</v>
      </c>
      <c r="O49" s="318">
        <f t="shared" si="4"/>
        <v>0</v>
      </c>
      <c r="P49" s="318">
        <f t="shared" si="5"/>
        <v>0</v>
      </c>
      <c r="Q49" s="10"/>
    </row>
    <row r="50" spans="1:17" ht="26.4">
      <c r="A50" s="315" t="s">
        <v>1881</v>
      </c>
      <c r="B50" s="316" t="s">
        <v>1498</v>
      </c>
      <c r="C50" s="317" t="s">
        <v>1882</v>
      </c>
      <c r="D50" s="318" t="s">
        <v>1095</v>
      </c>
      <c r="E50" s="318">
        <v>46</v>
      </c>
      <c r="F50" s="318"/>
      <c r="G50" s="318"/>
      <c r="H50" s="318"/>
      <c r="I50" s="318"/>
      <c r="J50" s="318"/>
      <c r="K50" s="318">
        <f t="shared" si="0"/>
        <v>0</v>
      </c>
      <c r="L50" s="318">
        <f t="shared" si="1"/>
        <v>0</v>
      </c>
      <c r="M50" s="318">
        <f t="shared" si="2"/>
        <v>0</v>
      </c>
      <c r="N50" s="318">
        <f t="shared" si="3"/>
        <v>0</v>
      </c>
      <c r="O50" s="318">
        <f t="shared" si="4"/>
        <v>0</v>
      </c>
      <c r="P50" s="318">
        <f t="shared" si="5"/>
        <v>0</v>
      </c>
      <c r="Q50" s="10"/>
    </row>
    <row r="51" spans="1:17" ht="26.4">
      <c r="A51" s="315" t="s">
        <v>1883</v>
      </c>
      <c r="B51" s="316" t="s">
        <v>1498</v>
      </c>
      <c r="C51" s="317" t="s">
        <v>1884</v>
      </c>
      <c r="D51" s="318" t="s">
        <v>1095</v>
      </c>
      <c r="E51" s="318">
        <v>22</v>
      </c>
      <c r="F51" s="318"/>
      <c r="G51" s="318"/>
      <c r="H51" s="318"/>
      <c r="I51" s="318"/>
      <c r="J51" s="318"/>
      <c r="K51" s="318">
        <f t="shared" si="0"/>
        <v>0</v>
      </c>
      <c r="L51" s="318">
        <f t="shared" si="1"/>
        <v>0</v>
      </c>
      <c r="M51" s="318">
        <f t="shared" si="2"/>
        <v>0</v>
      </c>
      <c r="N51" s="318">
        <f t="shared" si="3"/>
        <v>0</v>
      </c>
      <c r="O51" s="318">
        <f t="shared" si="4"/>
        <v>0</v>
      </c>
      <c r="P51" s="318">
        <f t="shared" si="5"/>
        <v>0</v>
      </c>
      <c r="Q51" s="10"/>
    </row>
    <row r="52" spans="1:17" ht="26.4">
      <c r="A52" s="315" t="s">
        <v>1885</v>
      </c>
      <c r="B52" s="316" t="s">
        <v>1498</v>
      </c>
      <c r="C52" s="317" t="s">
        <v>1886</v>
      </c>
      <c r="D52" s="318" t="s">
        <v>1095</v>
      </c>
      <c r="E52" s="318">
        <v>28</v>
      </c>
      <c r="F52" s="318"/>
      <c r="G52" s="318"/>
      <c r="H52" s="318"/>
      <c r="I52" s="318"/>
      <c r="J52" s="318"/>
      <c r="K52" s="318">
        <f t="shared" si="0"/>
        <v>0</v>
      </c>
      <c r="L52" s="318">
        <f t="shared" si="1"/>
        <v>0</v>
      </c>
      <c r="M52" s="318">
        <f t="shared" si="2"/>
        <v>0</v>
      </c>
      <c r="N52" s="318">
        <f t="shared" si="3"/>
        <v>0</v>
      </c>
      <c r="O52" s="318">
        <f t="shared" si="4"/>
        <v>0</v>
      </c>
      <c r="P52" s="318">
        <f t="shared" si="5"/>
        <v>0</v>
      </c>
      <c r="Q52" s="10"/>
    </row>
    <row r="53" spans="1:17" ht="26.4">
      <c r="A53" s="315" t="s">
        <v>1887</v>
      </c>
      <c r="B53" s="316" t="s">
        <v>1498</v>
      </c>
      <c r="C53" s="317" t="s">
        <v>1888</v>
      </c>
      <c r="D53" s="318" t="s">
        <v>1095</v>
      </c>
      <c r="E53" s="318">
        <v>30</v>
      </c>
      <c r="F53" s="318"/>
      <c r="G53" s="318"/>
      <c r="H53" s="318"/>
      <c r="I53" s="318"/>
      <c r="J53" s="318"/>
      <c r="K53" s="318">
        <f t="shared" si="0"/>
        <v>0</v>
      </c>
      <c r="L53" s="318">
        <f t="shared" si="1"/>
        <v>0</v>
      </c>
      <c r="M53" s="318">
        <f t="shared" si="2"/>
        <v>0</v>
      </c>
      <c r="N53" s="318">
        <f t="shared" si="3"/>
        <v>0</v>
      </c>
      <c r="O53" s="318">
        <f t="shared" si="4"/>
        <v>0</v>
      </c>
      <c r="P53" s="318">
        <f t="shared" si="5"/>
        <v>0</v>
      </c>
      <c r="Q53" s="10"/>
    </row>
    <row r="54" spans="1:17" ht="26.4">
      <c r="A54" s="315" t="s">
        <v>1889</v>
      </c>
      <c r="B54" s="316" t="s">
        <v>1498</v>
      </c>
      <c r="C54" s="317" t="s">
        <v>1890</v>
      </c>
      <c r="D54" s="318" t="s">
        <v>1095</v>
      </c>
      <c r="E54" s="318">
        <v>27</v>
      </c>
      <c r="F54" s="318"/>
      <c r="G54" s="318"/>
      <c r="H54" s="318"/>
      <c r="I54" s="318"/>
      <c r="J54" s="318"/>
      <c r="K54" s="318">
        <f t="shared" si="0"/>
        <v>0</v>
      </c>
      <c r="L54" s="318">
        <f t="shared" si="1"/>
        <v>0</v>
      </c>
      <c r="M54" s="318">
        <f t="shared" si="2"/>
        <v>0</v>
      </c>
      <c r="N54" s="318">
        <f t="shared" si="3"/>
        <v>0</v>
      </c>
      <c r="O54" s="318">
        <f t="shared" si="4"/>
        <v>0</v>
      </c>
      <c r="P54" s="318">
        <f t="shared" si="5"/>
        <v>0</v>
      </c>
      <c r="Q54" s="10"/>
    </row>
    <row r="55" spans="1:17" ht="26.4">
      <c r="A55" s="315" t="s">
        <v>1891</v>
      </c>
      <c r="B55" s="316" t="s">
        <v>1498</v>
      </c>
      <c r="C55" s="317" t="s">
        <v>1892</v>
      </c>
      <c r="D55" s="318" t="s">
        <v>1095</v>
      </c>
      <c r="E55" s="318">
        <v>9</v>
      </c>
      <c r="F55" s="318"/>
      <c r="G55" s="318"/>
      <c r="H55" s="318"/>
      <c r="I55" s="318"/>
      <c r="J55" s="318"/>
      <c r="K55" s="318">
        <f t="shared" si="0"/>
        <v>0</v>
      </c>
      <c r="L55" s="318">
        <f t="shared" si="1"/>
        <v>0</v>
      </c>
      <c r="M55" s="318">
        <f t="shared" si="2"/>
        <v>0</v>
      </c>
      <c r="N55" s="318">
        <f t="shared" si="3"/>
        <v>0</v>
      </c>
      <c r="O55" s="318">
        <f t="shared" si="4"/>
        <v>0</v>
      </c>
      <c r="P55" s="318">
        <f t="shared" si="5"/>
        <v>0</v>
      </c>
      <c r="Q55" s="10"/>
    </row>
    <row r="56" spans="1:17" ht="26.4">
      <c r="A56" s="315" t="s">
        <v>1893</v>
      </c>
      <c r="B56" s="316" t="s">
        <v>1498</v>
      </c>
      <c r="C56" s="317" t="s">
        <v>1894</v>
      </c>
      <c r="D56" s="318" t="s">
        <v>1095</v>
      </c>
      <c r="E56" s="318">
        <v>6</v>
      </c>
      <c r="F56" s="318"/>
      <c r="G56" s="318"/>
      <c r="H56" s="318"/>
      <c r="I56" s="318"/>
      <c r="J56" s="318"/>
      <c r="K56" s="318">
        <f t="shared" si="0"/>
        <v>0</v>
      </c>
      <c r="L56" s="318">
        <f t="shared" si="1"/>
        <v>0</v>
      </c>
      <c r="M56" s="318">
        <f t="shared" si="2"/>
        <v>0</v>
      </c>
      <c r="N56" s="318">
        <f t="shared" si="3"/>
        <v>0</v>
      </c>
      <c r="O56" s="318">
        <f t="shared" si="4"/>
        <v>0</v>
      </c>
      <c r="P56" s="318">
        <f t="shared" si="5"/>
        <v>0</v>
      </c>
      <c r="Q56" s="10"/>
    </row>
    <row r="57" spans="1:17" ht="26.4">
      <c r="A57" s="315" t="s">
        <v>1895</v>
      </c>
      <c r="B57" s="316" t="s">
        <v>1498</v>
      </c>
      <c r="C57" s="317" t="s">
        <v>1896</v>
      </c>
      <c r="D57" s="318" t="s">
        <v>1095</v>
      </c>
      <c r="E57" s="318">
        <v>1</v>
      </c>
      <c r="F57" s="318"/>
      <c r="G57" s="318"/>
      <c r="H57" s="318"/>
      <c r="I57" s="318"/>
      <c r="J57" s="318"/>
      <c r="K57" s="318">
        <f t="shared" si="0"/>
        <v>0</v>
      </c>
      <c r="L57" s="318">
        <f t="shared" si="1"/>
        <v>0</v>
      </c>
      <c r="M57" s="318">
        <f t="shared" si="2"/>
        <v>0</v>
      </c>
      <c r="N57" s="318">
        <f t="shared" si="3"/>
        <v>0</v>
      </c>
      <c r="O57" s="318">
        <f t="shared" si="4"/>
        <v>0</v>
      </c>
      <c r="P57" s="318">
        <f t="shared" si="5"/>
        <v>0</v>
      </c>
      <c r="Q57" s="10"/>
    </row>
    <row r="58" spans="1:17" ht="26.4">
      <c r="A58" s="315" t="s">
        <v>1897</v>
      </c>
      <c r="B58" s="316" t="s">
        <v>1498</v>
      </c>
      <c r="C58" s="317" t="s">
        <v>1898</v>
      </c>
      <c r="D58" s="318" t="s">
        <v>1095</v>
      </c>
      <c r="E58" s="318">
        <v>2</v>
      </c>
      <c r="F58" s="318"/>
      <c r="G58" s="318"/>
      <c r="H58" s="318"/>
      <c r="I58" s="318"/>
      <c r="J58" s="318"/>
      <c r="K58" s="318">
        <f t="shared" si="0"/>
        <v>0</v>
      </c>
      <c r="L58" s="318">
        <f t="shared" si="1"/>
        <v>0</v>
      </c>
      <c r="M58" s="318">
        <f t="shared" si="2"/>
        <v>0</v>
      </c>
      <c r="N58" s="318">
        <f t="shared" si="3"/>
        <v>0</v>
      </c>
      <c r="O58" s="318">
        <f t="shared" si="4"/>
        <v>0</v>
      </c>
      <c r="P58" s="318">
        <f t="shared" si="5"/>
        <v>0</v>
      </c>
      <c r="Q58" s="10"/>
    </row>
    <row r="59" spans="1:17" ht="26.4">
      <c r="A59" s="315" t="s">
        <v>1899</v>
      </c>
      <c r="B59" s="316" t="s">
        <v>1498</v>
      </c>
      <c r="C59" s="317" t="s">
        <v>1900</v>
      </c>
      <c r="D59" s="318" t="s">
        <v>114</v>
      </c>
      <c r="E59" s="318">
        <v>1</v>
      </c>
      <c r="F59" s="318"/>
      <c r="G59" s="318"/>
      <c r="H59" s="318"/>
      <c r="I59" s="318"/>
      <c r="J59" s="318"/>
      <c r="K59" s="318">
        <f t="shared" si="0"/>
        <v>0</v>
      </c>
      <c r="L59" s="318">
        <f t="shared" si="1"/>
        <v>0</v>
      </c>
      <c r="M59" s="318">
        <f t="shared" si="2"/>
        <v>0</v>
      </c>
      <c r="N59" s="318">
        <f t="shared" si="3"/>
        <v>0</v>
      </c>
      <c r="O59" s="318">
        <f t="shared" si="4"/>
        <v>0</v>
      </c>
      <c r="P59" s="318">
        <f t="shared" si="5"/>
        <v>0</v>
      </c>
      <c r="Q59" s="10"/>
    </row>
    <row r="60" spans="1:17" ht="26.4">
      <c r="A60" s="315" t="s">
        <v>1901</v>
      </c>
      <c r="B60" s="316" t="s">
        <v>1498</v>
      </c>
      <c r="C60" s="317" t="s">
        <v>1902</v>
      </c>
      <c r="D60" s="318" t="s">
        <v>313</v>
      </c>
      <c r="E60" s="318">
        <v>72</v>
      </c>
      <c r="F60" s="318"/>
      <c r="G60" s="318"/>
      <c r="H60" s="318"/>
      <c r="I60" s="318"/>
      <c r="J60" s="318"/>
      <c r="K60" s="318">
        <f t="shared" si="0"/>
        <v>0</v>
      </c>
      <c r="L60" s="318">
        <f t="shared" si="1"/>
        <v>0</v>
      </c>
      <c r="M60" s="318">
        <f t="shared" si="2"/>
        <v>0</v>
      </c>
      <c r="N60" s="318">
        <f t="shared" si="3"/>
        <v>0</v>
      </c>
      <c r="O60" s="318">
        <f t="shared" si="4"/>
        <v>0</v>
      </c>
      <c r="P60" s="318">
        <f t="shared" si="5"/>
        <v>0</v>
      </c>
      <c r="Q60" s="10"/>
    </row>
    <row r="61" spans="1:17" ht="26.4">
      <c r="A61" s="315" t="s">
        <v>1903</v>
      </c>
      <c r="B61" s="316" t="s">
        <v>1498</v>
      </c>
      <c r="C61" s="317" t="s">
        <v>1904</v>
      </c>
      <c r="D61" s="318" t="s">
        <v>313</v>
      </c>
      <c r="E61" s="318">
        <v>32</v>
      </c>
      <c r="F61" s="318"/>
      <c r="G61" s="318"/>
      <c r="H61" s="318"/>
      <c r="I61" s="318"/>
      <c r="J61" s="318"/>
      <c r="K61" s="318">
        <f t="shared" si="0"/>
        <v>0</v>
      </c>
      <c r="L61" s="318">
        <f t="shared" si="1"/>
        <v>0</v>
      </c>
      <c r="M61" s="318">
        <f t="shared" si="2"/>
        <v>0</v>
      </c>
      <c r="N61" s="318">
        <f t="shared" si="3"/>
        <v>0</v>
      </c>
      <c r="O61" s="318">
        <f t="shared" si="4"/>
        <v>0</v>
      </c>
      <c r="P61" s="318">
        <f t="shared" si="5"/>
        <v>0</v>
      </c>
      <c r="Q61" s="10"/>
    </row>
    <row r="62" spans="1:17" ht="26.4">
      <c r="A62" s="315" t="s">
        <v>1905</v>
      </c>
      <c r="B62" s="316" t="s">
        <v>1498</v>
      </c>
      <c r="C62" s="317" t="s">
        <v>1906</v>
      </c>
      <c r="D62" s="318" t="s">
        <v>313</v>
      </c>
      <c r="E62" s="318">
        <v>38</v>
      </c>
      <c r="F62" s="318"/>
      <c r="G62" s="318"/>
      <c r="H62" s="318"/>
      <c r="I62" s="318"/>
      <c r="J62" s="318"/>
      <c r="K62" s="318">
        <f t="shared" si="0"/>
        <v>0</v>
      </c>
      <c r="L62" s="318">
        <f t="shared" si="1"/>
        <v>0</v>
      </c>
      <c r="M62" s="318">
        <f t="shared" si="2"/>
        <v>0</v>
      </c>
      <c r="N62" s="318">
        <f t="shared" si="3"/>
        <v>0</v>
      </c>
      <c r="O62" s="318">
        <f t="shared" si="4"/>
        <v>0</v>
      </c>
      <c r="P62" s="318">
        <f t="shared" si="5"/>
        <v>0</v>
      </c>
      <c r="Q62" s="10"/>
    </row>
    <row r="63" spans="1:17" ht="26.4">
      <c r="A63" s="315" t="s">
        <v>1907</v>
      </c>
      <c r="B63" s="316" t="s">
        <v>1498</v>
      </c>
      <c r="C63" s="317" t="s">
        <v>1908</v>
      </c>
      <c r="D63" s="318" t="s">
        <v>114</v>
      </c>
      <c r="E63" s="318">
        <v>1</v>
      </c>
      <c r="F63" s="318"/>
      <c r="G63" s="318"/>
      <c r="H63" s="318"/>
      <c r="I63" s="318"/>
      <c r="J63" s="318"/>
      <c r="K63" s="318">
        <f t="shared" si="0"/>
        <v>0</v>
      </c>
      <c r="L63" s="318">
        <f t="shared" si="1"/>
        <v>0</v>
      </c>
      <c r="M63" s="318">
        <f t="shared" si="2"/>
        <v>0</v>
      </c>
      <c r="N63" s="318">
        <f t="shared" si="3"/>
        <v>0</v>
      </c>
      <c r="O63" s="318">
        <f t="shared" si="4"/>
        <v>0</v>
      </c>
      <c r="P63" s="318">
        <f t="shared" si="5"/>
        <v>0</v>
      </c>
      <c r="Q63" s="10"/>
    </row>
    <row r="64" spans="1:17" ht="26.4">
      <c r="A64" s="315" t="s">
        <v>1909</v>
      </c>
      <c r="B64" s="316" t="s">
        <v>1498</v>
      </c>
      <c r="C64" s="317" t="s">
        <v>1910</v>
      </c>
      <c r="D64" s="318" t="s">
        <v>114</v>
      </c>
      <c r="E64" s="318">
        <v>1</v>
      </c>
      <c r="F64" s="318"/>
      <c r="G64" s="318"/>
      <c r="H64" s="318"/>
      <c r="I64" s="318"/>
      <c r="J64" s="318"/>
      <c r="K64" s="318">
        <f t="shared" si="0"/>
        <v>0</v>
      </c>
      <c r="L64" s="318">
        <f t="shared" si="1"/>
        <v>0</v>
      </c>
      <c r="M64" s="318">
        <f t="shared" si="2"/>
        <v>0</v>
      </c>
      <c r="N64" s="318">
        <f t="shared" si="3"/>
        <v>0</v>
      </c>
      <c r="O64" s="318">
        <f t="shared" si="4"/>
        <v>0</v>
      </c>
      <c r="P64" s="318">
        <f t="shared" si="5"/>
        <v>0</v>
      </c>
      <c r="Q64" s="10"/>
    </row>
    <row r="65" spans="1:17" ht="26.4">
      <c r="A65" s="315" t="s">
        <v>1911</v>
      </c>
      <c r="B65" s="316" t="s">
        <v>1498</v>
      </c>
      <c r="C65" s="317" t="s">
        <v>1584</v>
      </c>
      <c r="D65" s="318" t="s">
        <v>114</v>
      </c>
      <c r="E65" s="318">
        <v>1</v>
      </c>
      <c r="F65" s="318"/>
      <c r="G65" s="318"/>
      <c r="H65" s="318"/>
      <c r="I65" s="318"/>
      <c r="J65" s="318"/>
      <c r="K65" s="318">
        <f t="shared" si="0"/>
        <v>0</v>
      </c>
      <c r="L65" s="318">
        <f t="shared" si="1"/>
        <v>0</v>
      </c>
      <c r="M65" s="318">
        <f t="shared" si="2"/>
        <v>0</v>
      </c>
      <c r="N65" s="318">
        <f t="shared" si="3"/>
        <v>0</v>
      </c>
      <c r="O65" s="318">
        <f t="shared" si="4"/>
        <v>0</v>
      </c>
      <c r="P65" s="318">
        <f t="shared" si="5"/>
        <v>0</v>
      </c>
      <c r="Q65" s="10"/>
    </row>
    <row r="66" spans="1:17" ht="26.4">
      <c r="A66" s="315" t="s">
        <v>1912</v>
      </c>
      <c r="B66" s="316" t="s">
        <v>1498</v>
      </c>
      <c r="C66" s="317" t="s">
        <v>1594</v>
      </c>
      <c r="D66" s="318" t="s">
        <v>114</v>
      </c>
      <c r="E66" s="318">
        <v>1</v>
      </c>
      <c r="F66" s="318"/>
      <c r="G66" s="318"/>
      <c r="H66" s="318"/>
      <c r="I66" s="318"/>
      <c r="J66" s="318"/>
      <c r="K66" s="318">
        <f t="shared" si="0"/>
        <v>0</v>
      </c>
      <c r="L66" s="318">
        <f t="shared" si="1"/>
        <v>0</v>
      </c>
      <c r="M66" s="318">
        <f t="shared" si="2"/>
        <v>0</v>
      </c>
      <c r="N66" s="318">
        <f t="shared" si="3"/>
        <v>0</v>
      </c>
      <c r="O66" s="318">
        <f t="shared" si="4"/>
        <v>0</v>
      </c>
      <c r="P66" s="318">
        <f t="shared" si="5"/>
        <v>0</v>
      </c>
      <c r="Q66" s="10"/>
    </row>
    <row r="67" spans="1:17" ht="26.4">
      <c r="A67" s="315" t="s">
        <v>1913</v>
      </c>
      <c r="B67" s="316" t="s">
        <v>1498</v>
      </c>
      <c r="C67" s="317" t="s">
        <v>1914</v>
      </c>
      <c r="D67" s="318" t="s">
        <v>114</v>
      </c>
      <c r="E67" s="318">
        <v>1</v>
      </c>
      <c r="F67" s="318"/>
      <c r="G67" s="318"/>
      <c r="H67" s="318"/>
      <c r="I67" s="318"/>
      <c r="J67" s="318"/>
      <c r="K67" s="318">
        <f t="shared" si="0"/>
        <v>0</v>
      </c>
      <c r="L67" s="318">
        <f t="shared" si="1"/>
        <v>0</v>
      </c>
      <c r="M67" s="318">
        <f t="shared" si="2"/>
        <v>0</v>
      </c>
      <c r="N67" s="318">
        <f t="shared" si="3"/>
        <v>0</v>
      </c>
      <c r="O67" s="318">
        <f t="shared" si="4"/>
        <v>0</v>
      </c>
      <c r="P67" s="318">
        <f t="shared" si="5"/>
        <v>0</v>
      </c>
      <c r="Q67" s="10"/>
    </row>
    <row r="68" spans="1:17">
      <c r="A68" s="314" t="s">
        <v>1915</v>
      </c>
      <c r="B68" s="316"/>
      <c r="C68" s="319" t="s">
        <v>1916</v>
      </c>
      <c r="D68" s="320"/>
      <c r="E68" s="320"/>
      <c r="F68" s="321"/>
      <c r="G68" s="322"/>
      <c r="H68" s="322"/>
      <c r="I68" s="322"/>
      <c r="J68" s="322"/>
      <c r="K68" s="181"/>
      <c r="L68" s="181"/>
      <c r="M68" s="181"/>
      <c r="N68" s="181"/>
      <c r="O68" s="181"/>
      <c r="P68" s="181"/>
      <c r="Q68" s="10"/>
    </row>
    <row r="69" spans="1:17" ht="92.4">
      <c r="A69" s="315" t="s">
        <v>1917</v>
      </c>
      <c r="B69" s="316" t="s">
        <v>1498</v>
      </c>
      <c r="C69" s="317" t="s">
        <v>1918</v>
      </c>
      <c r="D69" s="318" t="s">
        <v>114</v>
      </c>
      <c r="E69" s="318">
        <v>1</v>
      </c>
      <c r="F69" s="318"/>
      <c r="G69" s="318"/>
      <c r="H69" s="318"/>
      <c r="I69" s="318"/>
      <c r="J69" s="318"/>
      <c r="K69" s="318">
        <f t="shared" ref="K69:K132" si="7">SUM(H69:J69)</f>
        <v>0</v>
      </c>
      <c r="L69" s="318">
        <f t="shared" ref="L69:L132" si="8">ROUND(E69*F69,2)</f>
        <v>0</v>
      </c>
      <c r="M69" s="318">
        <f t="shared" ref="M69:M132" si="9">ROUND(E69*H69,2)</f>
        <v>0</v>
      </c>
      <c r="N69" s="318">
        <f t="shared" ref="N69:N132" si="10">ROUND(E69*I69,2)</f>
        <v>0</v>
      </c>
      <c r="O69" s="318">
        <f t="shared" ref="O69:O132" si="11">ROUND(E69*J69,2)</f>
        <v>0</v>
      </c>
      <c r="P69" s="318">
        <f t="shared" ref="P69:P132" si="12">SUM(M69:O69)</f>
        <v>0</v>
      </c>
      <c r="Q69" s="10"/>
    </row>
    <row r="70" spans="1:17" ht="26.4">
      <c r="A70" s="315" t="s">
        <v>1919</v>
      </c>
      <c r="B70" s="316" t="s">
        <v>1498</v>
      </c>
      <c r="C70" s="317" t="s">
        <v>1920</v>
      </c>
      <c r="D70" s="318" t="s">
        <v>114</v>
      </c>
      <c r="E70" s="318">
        <v>1</v>
      </c>
      <c r="F70" s="318"/>
      <c r="G70" s="318"/>
      <c r="H70" s="318"/>
      <c r="I70" s="318"/>
      <c r="J70" s="318"/>
      <c r="K70" s="318">
        <f t="shared" si="7"/>
        <v>0</v>
      </c>
      <c r="L70" s="318">
        <f t="shared" si="8"/>
        <v>0</v>
      </c>
      <c r="M70" s="318">
        <f t="shared" si="9"/>
        <v>0</v>
      </c>
      <c r="N70" s="318">
        <f t="shared" si="10"/>
        <v>0</v>
      </c>
      <c r="O70" s="318">
        <f t="shared" si="11"/>
        <v>0</v>
      </c>
      <c r="P70" s="318">
        <f t="shared" si="12"/>
        <v>0</v>
      </c>
      <c r="Q70" s="10"/>
    </row>
    <row r="71" spans="1:17" ht="26.4">
      <c r="A71" s="315" t="s">
        <v>1921</v>
      </c>
      <c r="B71" s="316" t="s">
        <v>1498</v>
      </c>
      <c r="C71" s="317" t="s">
        <v>1824</v>
      </c>
      <c r="D71" s="318" t="s">
        <v>114</v>
      </c>
      <c r="E71" s="318">
        <v>1</v>
      </c>
      <c r="F71" s="318"/>
      <c r="G71" s="318"/>
      <c r="H71" s="318"/>
      <c r="I71" s="318"/>
      <c r="J71" s="318"/>
      <c r="K71" s="318">
        <f t="shared" si="7"/>
        <v>0</v>
      </c>
      <c r="L71" s="318">
        <f t="shared" si="8"/>
        <v>0</v>
      </c>
      <c r="M71" s="318">
        <f t="shared" si="9"/>
        <v>0</v>
      </c>
      <c r="N71" s="318">
        <f t="shared" si="10"/>
        <v>0</v>
      </c>
      <c r="O71" s="318">
        <f t="shared" si="11"/>
        <v>0</v>
      </c>
      <c r="P71" s="318">
        <f t="shared" si="12"/>
        <v>0</v>
      </c>
      <c r="Q71" s="10"/>
    </row>
    <row r="72" spans="1:17" ht="26.4">
      <c r="A72" s="315" t="s">
        <v>1922</v>
      </c>
      <c r="B72" s="316" t="s">
        <v>1498</v>
      </c>
      <c r="C72" s="317" t="s">
        <v>1826</v>
      </c>
      <c r="D72" s="318" t="s">
        <v>1060</v>
      </c>
      <c r="E72" s="318">
        <v>1</v>
      </c>
      <c r="F72" s="318"/>
      <c r="G72" s="318"/>
      <c r="H72" s="318"/>
      <c r="I72" s="318"/>
      <c r="J72" s="318"/>
      <c r="K72" s="318">
        <f t="shared" si="7"/>
        <v>0</v>
      </c>
      <c r="L72" s="318">
        <f t="shared" si="8"/>
        <v>0</v>
      </c>
      <c r="M72" s="318">
        <f t="shared" si="9"/>
        <v>0</v>
      </c>
      <c r="N72" s="318">
        <f t="shared" si="10"/>
        <v>0</v>
      </c>
      <c r="O72" s="318">
        <f t="shared" si="11"/>
        <v>0</v>
      </c>
      <c r="P72" s="318">
        <f t="shared" si="12"/>
        <v>0</v>
      </c>
      <c r="Q72" s="10"/>
    </row>
    <row r="73" spans="1:17" ht="26.4">
      <c r="A73" s="315" t="s">
        <v>1923</v>
      </c>
      <c r="B73" s="316" t="s">
        <v>1498</v>
      </c>
      <c r="C73" s="317" t="s">
        <v>1924</v>
      </c>
      <c r="D73" s="318" t="s">
        <v>1060</v>
      </c>
      <c r="E73" s="318">
        <v>1</v>
      </c>
      <c r="F73" s="318"/>
      <c r="G73" s="318"/>
      <c r="H73" s="318"/>
      <c r="I73" s="318"/>
      <c r="J73" s="318"/>
      <c r="K73" s="318">
        <f t="shared" si="7"/>
        <v>0</v>
      </c>
      <c r="L73" s="318">
        <f t="shared" si="8"/>
        <v>0</v>
      </c>
      <c r="M73" s="318">
        <f t="shared" si="9"/>
        <v>0</v>
      </c>
      <c r="N73" s="318">
        <f t="shared" si="10"/>
        <v>0</v>
      </c>
      <c r="O73" s="318">
        <f t="shared" si="11"/>
        <v>0</v>
      </c>
      <c r="P73" s="318">
        <f t="shared" si="12"/>
        <v>0</v>
      </c>
      <c r="Q73" s="10"/>
    </row>
    <row r="74" spans="1:17" ht="26.4">
      <c r="A74" s="315" t="s">
        <v>1925</v>
      </c>
      <c r="B74" s="316" t="s">
        <v>1498</v>
      </c>
      <c r="C74" s="317" t="s">
        <v>1926</v>
      </c>
      <c r="D74" s="318" t="s">
        <v>1060</v>
      </c>
      <c r="E74" s="318">
        <v>1</v>
      </c>
      <c r="F74" s="318"/>
      <c r="G74" s="318"/>
      <c r="H74" s="318"/>
      <c r="I74" s="318"/>
      <c r="J74" s="318"/>
      <c r="K74" s="318">
        <f t="shared" si="7"/>
        <v>0</v>
      </c>
      <c r="L74" s="318">
        <f t="shared" si="8"/>
        <v>0</v>
      </c>
      <c r="M74" s="318">
        <f t="shared" si="9"/>
        <v>0</v>
      </c>
      <c r="N74" s="318">
        <f t="shared" si="10"/>
        <v>0</v>
      </c>
      <c r="O74" s="318">
        <f t="shared" si="11"/>
        <v>0</v>
      </c>
      <c r="P74" s="318">
        <f t="shared" si="12"/>
        <v>0</v>
      </c>
      <c r="Q74" s="10"/>
    </row>
    <row r="75" spans="1:17" ht="26.4">
      <c r="A75" s="315" t="s">
        <v>1927</v>
      </c>
      <c r="B75" s="316" t="s">
        <v>1498</v>
      </c>
      <c r="C75" s="317" t="s">
        <v>1928</v>
      </c>
      <c r="D75" s="318" t="s">
        <v>1060</v>
      </c>
      <c r="E75" s="318">
        <v>2</v>
      </c>
      <c r="F75" s="318"/>
      <c r="G75" s="318"/>
      <c r="H75" s="318"/>
      <c r="I75" s="318"/>
      <c r="J75" s="318"/>
      <c r="K75" s="318">
        <f t="shared" si="7"/>
        <v>0</v>
      </c>
      <c r="L75" s="318">
        <f t="shared" si="8"/>
        <v>0</v>
      </c>
      <c r="M75" s="318">
        <f t="shared" si="9"/>
        <v>0</v>
      </c>
      <c r="N75" s="318">
        <f t="shared" si="10"/>
        <v>0</v>
      </c>
      <c r="O75" s="318">
        <f t="shared" si="11"/>
        <v>0</v>
      </c>
      <c r="P75" s="318">
        <f t="shared" si="12"/>
        <v>0</v>
      </c>
      <c r="Q75" s="10"/>
    </row>
    <row r="76" spans="1:17" ht="26.4">
      <c r="A76" s="315" t="s">
        <v>1929</v>
      </c>
      <c r="B76" s="316" t="s">
        <v>1498</v>
      </c>
      <c r="C76" s="317" t="s">
        <v>1930</v>
      </c>
      <c r="D76" s="318" t="s">
        <v>1060</v>
      </c>
      <c r="E76" s="318">
        <v>1</v>
      </c>
      <c r="F76" s="318"/>
      <c r="G76" s="318"/>
      <c r="H76" s="318"/>
      <c r="I76" s="318"/>
      <c r="J76" s="318"/>
      <c r="K76" s="318">
        <f t="shared" si="7"/>
        <v>0</v>
      </c>
      <c r="L76" s="318">
        <f t="shared" si="8"/>
        <v>0</v>
      </c>
      <c r="M76" s="318">
        <f t="shared" si="9"/>
        <v>0</v>
      </c>
      <c r="N76" s="318">
        <f t="shared" si="10"/>
        <v>0</v>
      </c>
      <c r="O76" s="318">
        <f t="shared" si="11"/>
        <v>0</v>
      </c>
      <c r="P76" s="318">
        <f t="shared" si="12"/>
        <v>0</v>
      </c>
      <c r="Q76" s="10"/>
    </row>
    <row r="77" spans="1:17" ht="26.4">
      <c r="A77" s="315" t="s">
        <v>1931</v>
      </c>
      <c r="B77" s="316" t="s">
        <v>1498</v>
      </c>
      <c r="C77" s="317" t="s">
        <v>1930</v>
      </c>
      <c r="D77" s="318" t="s">
        <v>1060</v>
      </c>
      <c r="E77" s="318">
        <v>2</v>
      </c>
      <c r="F77" s="318"/>
      <c r="G77" s="318"/>
      <c r="H77" s="318"/>
      <c r="I77" s="318"/>
      <c r="J77" s="318"/>
      <c r="K77" s="318">
        <f t="shared" si="7"/>
        <v>0</v>
      </c>
      <c r="L77" s="318">
        <f t="shared" si="8"/>
        <v>0</v>
      </c>
      <c r="M77" s="318">
        <f t="shared" si="9"/>
        <v>0</v>
      </c>
      <c r="N77" s="318">
        <f t="shared" si="10"/>
        <v>0</v>
      </c>
      <c r="O77" s="318">
        <f t="shared" si="11"/>
        <v>0</v>
      </c>
      <c r="P77" s="318">
        <f t="shared" si="12"/>
        <v>0</v>
      </c>
      <c r="Q77" s="10"/>
    </row>
    <row r="78" spans="1:17" ht="26.4">
      <c r="A78" s="315" t="s">
        <v>1932</v>
      </c>
      <c r="B78" s="316" t="s">
        <v>1498</v>
      </c>
      <c r="C78" s="317" t="s">
        <v>1933</v>
      </c>
      <c r="D78" s="318" t="s">
        <v>1060</v>
      </c>
      <c r="E78" s="318">
        <v>10</v>
      </c>
      <c r="F78" s="318"/>
      <c r="G78" s="318"/>
      <c r="H78" s="318"/>
      <c r="I78" s="318"/>
      <c r="J78" s="318"/>
      <c r="K78" s="318">
        <f t="shared" si="7"/>
        <v>0</v>
      </c>
      <c r="L78" s="318">
        <f t="shared" si="8"/>
        <v>0</v>
      </c>
      <c r="M78" s="318">
        <f t="shared" si="9"/>
        <v>0</v>
      </c>
      <c r="N78" s="318">
        <f t="shared" si="10"/>
        <v>0</v>
      </c>
      <c r="O78" s="318">
        <f t="shared" si="11"/>
        <v>0</v>
      </c>
      <c r="P78" s="318">
        <f t="shared" si="12"/>
        <v>0</v>
      </c>
      <c r="Q78" s="10"/>
    </row>
    <row r="79" spans="1:17" ht="26.4">
      <c r="A79" s="315" t="s">
        <v>1934</v>
      </c>
      <c r="B79" s="316" t="s">
        <v>1498</v>
      </c>
      <c r="C79" s="317" t="s">
        <v>1935</v>
      </c>
      <c r="D79" s="318" t="s">
        <v>1060</v>
      </c>
      <c r="E79" s="318">
        <v>1</v>
      </c>
      <c r="F79" s="318"/>
      <c r="G79" s="318"/>
      <c r="H79" s="318"/>
      <c r="I79" s="318"/>
      <c r="J79" s="318"/>
      <c r="K79" s="318">
        <f t="shared" si="7"/>
        <v>0</v>
      </c>
      <c r="L79" s="318">
        <f t="shared" si="8"/>
        <v>0</v>
      </c>
      <c r="M79" s="318">
        <f t="shared" si="9"/>
        <v>0</v>
      </c>
      <c r="N79" s="318">
        <f t="shared" si="10"/>
        <v>0</v>
      </c>
      <c r="O79" s="318">
        <f t="shared" si="11"/>
        <v>0</v>
      </c>
      <c r="P79" s="318">
        <f t="shared" si="12"/>
        <v>0</v>
      </c>
      <c r="Q79" s="10"/>
    </row>
    <row r="80" spans="1:17" ht="26.4">
      <c r="A80" s="315" t="s">
        <v>1936</v>
      </c>
      <c r="B80" s="316" t="s">
        <v>1498</v>
      </c>
      <c r="C80" s="317" t="s">
        <v>1937</v>
      </c>
      <c r="D80" s="318" t="s">
        <v>1060</v>
      </c>
      <c r="E80" s="318">
        <v>2</v>
      </c>
      <c r="F80" s="318"/>
      <c r="G80" s="318"/>
      <c r="H80" s="318"/>
      <c r="I80" s="318"/>
      <c r="J80" s="318"/>
      <c r="K80" s="318">
        <f t="shared" si="7"/>
        <v>0</v>
      </c>
      <c r="L80" s="318">
        <f t="shared" si="8"/>
        <v>0</v>
      </c>
      <c r="M80" s="318">
        <f t="shared" si="9"/>
        <v>0</v>
      </c>
      <c r="N80" s="318">
        <f t="shared" si="10"/>
        <v>0</v>
      </c>
      <c r="O80" s="318">
        <f t="shared" si="11"/>
        <v>0</v>
      </c>
      <c r="P80" s="318">
        <f t="shared" si="12"/>
        <v>0</v>
      </c>
      <c r="Q80" s="10"/>
    </row>
    <row r="81" spans="1:17" ht="26.4">
      <c r="A81" s="315" t="s">
        <v>1938</v>
      </c>
      <c r="B81" s="316" t="s">
        <v>1498</v>
      </c>
      <c r="C81" s="317" t="s">
        <v>1939</v>
      </c>
      <c r="D81" s="318" t="s">
        <v>1060</v>
      </c>
      <c r="E81" s="318">
        <v>1</v>
      </c>
      <c r="F81" s="318"/>
      <c r="G81" s="318"/>
      <c r="H81" s="318"/>
      <c r="I81" s="318"/>
      <c r="J81" s="318"/>
      <c r="K81" s="318">
        <f t="shared" si="7"/>
        <v>0</v>
      </c>
      <c r="L81" s="318">
        <f t="shared" si="8"/>
        <v>0</v>
      </c>
      <c r="M81" s="318">
        <f t="shared" si="9"/>
        <v>0</v>
      </c>
      <c r="N81" s="318">
        <f t="shared" si="10"/>
        <v>0</v>
      </c>
      <c r="O81" s="318">
        <f t="shared" si="11"/>
        <v>0</v>
      </c>
      <c r="P81" s="318">
        <f t="shared" si="12"/>
        <v>0</v>
      </c>
      <c r="Q81" s="10"/>
    </row>
    <row r="82" spans="1:17" ht="26.4">
      <c r="A82" s="315" t="s">
        <v>1940</v>
      </c>
      <c r="B82" s="316" t="s">
        <v>1498</v>
      </c>
      <c r="C82" s="317" t="s">
        <v>1941</v>
      </c>
      <c r="D82" s="318" t="s">
        <v>1060</v>
      </c>
      <c r="E82" s="318">
        <v>1</v>
      </c>
      <c r="F82" s="318"/>
      <c r="G82" s="318"/>
      <c r="H82" s="318"/>
      <c r="I82" s="318"/>
      <c r="J82" s="318"/>
      <c r="K82" s="318">
        <f t="shared" si="7"/>
        <v>0</v>
      </c>
      <c r="L82" s="318">
        <f t="shared" si="8"/>
        <v>0</v>
      </c>
      <c r="M82" s="318">
        <f t="shared" si="9"/>
        <v>0</v>
      </c>
      <c r="N82" s="318">
        <f t="shared" si="10"/>
        <v>0</v>
      </c>
      <c r="O82" s="318">
        <f t="shared" si="11"/>
        <v>0</v>
      </c>
      <c r="P82" s="318">
        <f t="shared" si="12"/>
        <v>0</v>
      </c>
      <c r="Q82" s="10"/>
    </row>
    <row r="83" spans="1:17" ht="26.4">
      <c r="A83" s="315" t="s">
        <v>1942</v>
      </c>
      <c r="B83" s="316" t="s">
        <v>1498</v>
      </c>
      <c r="C83" s="317" t="s">
        <v>1943</v>
      </c>
      <c r="D83" s="318" t="s">
        <v>1060</v>
      </c>
      <c r="E83" s="318">
        <v>1</v>
      </c>
      <c r="F83" s="318"/>
      <c r="G83" s="318"/>
      <c r="H83" s="318"/>
      <c r="I83" s="318"/>
      <c r="J83" s="318"/>
      <c r="K83" s="318">
        <f t="shared" si="7"/>
        <v>0</v>
      </c>
      <c r="L83" s="318">
        <f t="shared" si="8"/>
        <v>0</v>
      </c>
      <c r="M83" s="318">
        <f t="shared" si="9"/>
        <v>0</v>
      </c>
      <c r="N83" s="318">
        <f t="shared" si="10"/>
        <v>0</v>
      </c>
      <c r="O83" s="318">
        <f t="shared" si="11"/>
        <v>0</v>
      </c>
      <c r="P83" s="318">
        <f t="shared" si="12"/>
        <v>0</v>
      </c>
      <c r="Q83" s="10"/>
    </row>
    <row r="84" spans="1:17" ht="26.4">
      <c r="A84" s="315" t="s">
        <v>1944</v>
      </c>
      <c r="B84" s="316" t="s">
        <v>1498</v>
      </c>
      <c r="C84" s="317" t="s">
        <v>1945</v>
      </c>
      <c r="D84" s="318" t="s">
        <v>1060</v>
      </c>
      <c r="E84" s="318">
        <v>3</v>
      </c>
      <c r="F84" s="318"/>
      <c r="G84" s="318"/>
      <c r="H84" s="318"/>
      <c r="I84" s="318"/>
      <c r="J84" s="318"/>
      <c r="K84" s="318">
        <f t="shared" si="7"/>
        <v>0</v>
      </c>
      <c r="L84" s="318">
        <f t="shared" si="8"/>
        <v>0</v>
      </c>
      <c r="M84" s="318">
        <f t="shared" si="9"/>
        <v>0</v>
      </c>
      <c r="N84" s="318">
        <f t="shared" si="10"/>
        <v>0</v>
      </c>
      <c r="O84" s="318">
        <f t="shared" si="11"/>
        <v>0</v>
      </c>
      <c r="P84" s="318">
        <f t="shared" si="12"/>
        <v>0</v>
      </c>
      <c r="Q84" s="10"/>
    </row>
    <row r="85" spans="1:17" ht="26.4">
      <c r="A85" s="315" t="s">
        <v>1946</v>
      </c>
      <c r="B85" s="316" t="s">
        <v>1498</v>
      </c>
      <c r="C85" s="317" t="s">
        <v>1846</v>
      </c>
      <c r="D85" s="318" t="s">
        <v>1060</v>
      </c>
      <c r="E85" s="318">
        <v>4</v>
      </c>
      <c r="F85" s="318"/>
      <c r="G85" s="318"/>
      <c r="H85" s="318"/>
      <c r="I85" s="318"/>
      <c r="J85" s="318"/>
      <c r="K85" s="318">
        <f t="shared" si="7"/>
        <v>0</v>
      </c>
      <c r="L85" s="318">
        <f t="shared" si="8"/>
        <v>0</v>
      </c>
      <c r="M85" s="318">
        <f t="shared" si="9"/>
        <v>0</v>
      </c>
      <c r="N85" s="318">
        <f t="shared" si="10"/>
        <v>0</v>
      </c>
      <c r="O85" s="318">
        <f t="shared" si="11"/>
        <v>0</v>
      </c>
      <c r="P85" s="318">
        <f t="shared" si="12"/>
        <v>0</v>
      </c>
      <c r="Q85" s="10"/>
    </row>
    <row r="86" spans="1:17" ht="26.4">
      <c r="A86" s="315" t="s">
        <v>1947</v>
      </c>
      <c r="B86" s="316" t="s">
        <v>1498</v>
      </c>
      <c r="C86" s="317" t="s">
        <v>1848</v>
      </c>
      <c r="D86" s="318" t="s">
        <v>1060</v>
      </c>
      <c r="E86" s="318">
        <v>5</v>
      </c>
      <c r="F86" s="318"/>
      <c r="G86" s="318"/>
      <c r="H86" s="318"/>
      <c r="I86" s="318"/>
      <c r="J86" s="318"/>
      <c r="K86" s="318">
        <f t="shared" si="7"/>
        <v>0</v>
      </c>
      <c r="L86" s="318">
        <f t="shared" si="8"/>
        <v>0</v>
      </c>
      <c r="M86" s="318">
        <f t="shared" si="9"/>
        <v>0</v>
      </c>
      <c r="N86" s="318">
        <f t="shared" si="10"/>
        <v>0</v>
      </c>
      <c r="O86" s="318">
        <f t="shared" si="11"/>
        <v>0</v>
      </c>
      <c r="P86" s="318">
        <f t="shared" si="12"/>
        <v>0</v>
      </c>
      <c r="Q86" s="10"/>
    </row>
    <row r="87" spans="1:17" ht="26.4">
      <c r="A87" s="315" t="s">
        <v>1948</v>
      </c>
      <c r="B87" s="316" t="s">
        <v>1498</v>
      </c>
      <c r="C87" s="317" t="s">
        <v>1949</v>
      </c>
      <c r="D87" s="318" t="s">
        <v>1060</v>
      </c>
      <c r="E87" s="318">
        <v>1</v>
      </c>
      <c r="F87" s="318"/>
      <c r="G87" s="318"/>
      <c r="H87" s="318"/>
      <c r="I87" s="318"/>
      <c r="J87" s="318"/>
      <c r="K87" s="318">
        <f t="shared" si="7"/>
        <v>0</v>
      </c>
      <c r="L87" s="318">
        <f t="shared" si="8"/>
        <v>0</v>
      </c>
      <c r="M87" s="318">
        <f t="shared" si="9"/>
        <v>0</v>
      </c>
      <c r="N87" s="318">
        <f t="shared" si="10"/>
        <v>0</v>
      </c>
      <c r="O87" s="318">
        <f t="shared" si="11"/>
        <v>0</v>
      </c>
      <c r="P87" s="318">
        <f t="shared" si="12"/>
        <v>0</v>
      </c>
      <c r="Q87" s="10"/>
    </row>
    <row r="88" spans="1:17" ht="26.4">
      <c r="A88" s="315" t="s">
        <v>1950</v>
      </c>
      <c r="B88" s="316" t="s">
        <v>1498</v>
      </c>
      <c r="C88" s="317" t="s">
        <v>1951</v>
      </c>
      <c r="D88" s="318" t="s">
        <v>1060</v>
      </c>
      <c r="E88" s="318">
        <v>7</v>
      </c>
      <c r="F88" s="318"/>
      <c r="G88" s="318"/>
      <c r="H88" s="318"/>
      <c r="I88" s="318"/>
      <c r="J88" s="318"/>
      <c r="K88" s="318">
        <f t="shared" si="7"/>
        <v>0</v>
      </c>
      <c r="L88" s="318">
        <f t="shared" si="8"/>
        <v>0</v>
      </c>
      <c r="M88" s="318">
        <f t="shared" si="9"/>
        <v>0</v>
      </c>
      <c r="N88" s="318">
        <f t="shared" si="10"/>
        <v>0</v>
      </c>
      <c r="O88" s="318">
        <f t="shared" si="11"/>
        <v>0</v>
      </c>
      <c r="P88" s="318">
        <f t="shared" si="12"/>
        <v>0</v>
      </c>
      <c r="Q88" s="10"/>
    </row>
    <row r="89" spans="1:17" ht="26.4">
      <c r="A89" s="315" t="s">
        <v>1952</v>
      </c>
      <c r="B89" s="316" t="s">
        <v>1498</v>
      </c>
      <c r="C89" s="317" t="s">
        <v>1953</v>
      </c>
      <c r="D89" s="318" t="s">
        <v>1060</v>
      </c>
      <c r="E89" s="318">
        <v>3</v>
      </c>
      <c r="F89" s="318"/>
      <c r="G89" s="318"/>
      <c r="H89" s="318"/>
      <c r="I89" s="318"/>
      <c r="J89" s="318"/>
      <c r="K89" s="318">
        <f t="shared" si="7"/>
        <v>0</v>
      </c>
      <c r="L89" s="318">
        <f t="shared" si="8"/>
        <v>0</v>
      </c>
      <c r="M89" s="318">
        <f t="shared" si="9"/>
        <v>0</v>
      </c>
      <c r="N89" s="318">
        <f t="shared" si="10"/>
        <v>0</v>
      </c>
      <c r="O89" s="318">
        <f t="shared" si="11"/>
        <v>0</v>
      </c>
      <c r="P89" s="318">
        <f t="shared" si="12"/>
        <v>0</v>
      </c>
      <c r="Q89" s="10"/>
    </row>
    <row r="90" spans="1:17" ht="26.4">
      <c r="A90" s="315" t="s">
        <v>1954</v>
      </c>
      <c r="B90" s="316" t="s">
        <v>1498</v>
      </c>
      <c r="C90" s="317" t="s">
        <v>1955</v>
      </c>
      <c r="D90" s="318" t="s">
        <v>1060</v>
      </c>
      <c r="E90" s="318">
        <v>4</v>
      </c>
      <c r="F90" s="318"/>
      <c r="G90" s="318"/>
      <c r="H90" s="318"/>
      <c r="I90" s="318"/>
      <c r="J90" s="318"/>
      <c r="K90" s="318">
        <f t="shared" si="7"/>
        <v>0</v>
      </c>
      <c r="L90" s="318">
        <f t="shared" si="8"/>
        <v>0</v>
      </c>
      <c r="M90" s="318">
        <f t="shared" si="9"/>
        <v>0</v>
      </c>
      <c r="N90" s="318">
        <f t="shared" si="10"/>
        <v>0</v>
      </c>
      <c r="O90" s="318">
        <f t="shared" si="11"/>
        <v>0</v>
      </c>
      <c r="P90" s="318">
        <f t="shared" si="12"/>
        <v>0</v>
      </c>
      <c r="Q90" s="10"/>
    </row>
    <row r="91" spans="1:17" ht="26.4">
      <c r="A91" s="315" t="s">
        <v>1956</v>
      </c>
      <c r="B91" s="316" t="s">
        <v>1498</v>
      </c>
      <c r="C91" s="317" t="s">
        <v>1957</v>
      </c>
      <c r="D91" s="318" t="s">
        <v>1060</v>
      </c>
      <c r="E91" s="318">
        <v>1</v>
      </c>
      <c r="F91" s="318"/>
      <c r="G91" s="318"/>
      <c r="H91" s="318"/>
      <c r="I91" s="318"/>
      <c r="J91" s="318"/>
      <c r="K91" s="318">
        <f t="shared" si="7"/>
        <v>0</v>
      </c>
      <c r="L91" s="318">
        <f t="shared" si="8"/>
        <v>0</v>
      </c>
      <c r="M91" s="318">
        <f t="shared" si="9"/>
        <v>0</v>
      </c>
      <c r="N91" s="318">
        <f t="shared" si="10"/>
        <v>0</v>
      </c>
      <c r="O91" s="318">
        <f t="shared" si="11"/>
        <v>0</v>
      </c>
      <c r="P91" s="318">
        <f t="shared" si="12"/>
        <v>0</v>
      </c>
      <c r="Q91" s="10"/>
    </row>
    <row r="92" spans="1:17" ht="26.4">
      <c r="A92" s="315" t="s">
        <v>1958</v>
      </c>
      <c r="B92" s="316" t="s">
        <v>1498</v>
      </c>
      <c r="C92" s="317" t="s">
        <v>1959</v>
      </c>
      <c r="D92" s="318" t="s">
        <v>1060</v>
      </c>
      <c r="E92" s="318">
        <v>2</v>
      </c>
      <c r="F92" s="318"/>
      <c r="G92" s="318"/>
      <c r="H92" s="318"/>
      <c r="I92" s="318"/>
      <c r="J92" s="318"/>
      <c r="K92" s="318">
        <f t="shared" si="7"/>
        <v>0</v>
      </c>
      <c r="L92" s="318">
        <f t="shared" si="8"/>
        <v>0</v>
      </c>
      <c r="M92" s="318">
        <f t="shared" si="9"/>
        <v>0</v>
      </c>
      <c r="N92" s="318">
        <f t="shared" si="10"/>
        <v>0</v>
      </c>
      <c r="O92" s="318">
        <f t="shared" si="11"/>
        <v>0</v>
      </c>
      <c r="P92" s="318">
        <f t="shared" si="12"/>
        <v>0</v>
      </c>
      <c r="Q92" s="10"/>
    </row>
    <row r="93" spans="1:17" ht="26.4">
      <c r="A93" s="315" t="s">
        <v>1960</v>
      </c>
      <c r="B93" s="316" t="s">
        <v>1498</v>
      </c>
      <c r="C93" s="317" t="s">
        <v>1961</v>
      </c>
      <c r="D93" s="318" t="s">
        <v>1060</v>
      </c>
      <c r="E93" s="318">
        <v>1</v>
      </c>
      <c r="F93" s="318"/>
      <c r="G93" s="318"/>
      <c r="H93" s="318"/>
      <c r="I93" s="318"/>
      <c r="J93" s="318"/>
      <c r="K93" s="318">
        <f t="shared" si="7"/>
        <v>0</v>
      </c>
      <c r="L93" s="318">
        <f t="shared" si="8"/>
        <v>0</v>
      </c>
      <c r="M93" s="318">
        <f t="shared" si="9"/>
        <v>0</v>
      </c>
      <c r="N93" s="318">
        <f t="shared" si="10"/>
        <v>0</v>
      </c>
      <c r="O93" s="318">
        <f t="shared" si="11"/>
        <v>0</v>
      </c>
      <c r="P93" s="318">
        <f t="shared" si="12"/>
        <v>0</v>
      </c>
      <c r="Q93" s="10"/>
    </row>
    <row r="94" spans="1:17" ht="26.4">
      <c r="A94" s="315" t="s">
        <v>1962</v>
      </c>
      <c r="B94" s="316" t="s">
        <v>1498</v>
      </c>
      <c r="C94" s="317" t="s">
        <v>1963</v>
      </c>
      <c r="D94" s="318" t="s">
        <v>1060</v>
      </c>
      <c r="E94" s="318">
        <v>2</v>
      </c>
      <c r="F94" s="318"/>
      <c r="G94" s="318"/>
      <c r="H94" s="318"/>
      <c r="I94" s="318"/>
      <c r="J94" s="318"/>
      <c r="K94" s="318">
        <f t="shared" si="7"/>
        <v>0</v>
      </c>
      <c r="L94" s="318">
        <f t="shared" si="8"/>
        <v>0</v>
      </c>
      <c r="M94" s="318">
        <f t="shared" si="9"/>
        <v>0</v>
      </c>
      <c r="N94" s="318">
        <f t="shared" si="10"/>
        <v>0</v>
      </c>
      <c r="O94" s="318">
        <f t="shared" si="11"/>
        <v>0</v>
      </c>
      <c r="P94" s="318">
        <f t="shared" si="12"/>
        <v>0</v>
      </c>
      <c r="Q94" s="10"/>
    </row>
    <row r="95" spans="1:17" ht="26.4">
      <c r="A95" s="315" t="s">
        <v>1964</v>
      </c>
      <c r="B95" s="316" t="s">
        <v>1498</v>
      </c>
      <c r="C95" s="317" t="s">
        <v>1965</v>
      </c>
      <c r="D95" s="318" t="s">
        <v>1060</v>
      </c>
      <c r="E95" s="318">
        <v>1</v>
      </c>
      <c r="F95" s="318"/>
      <c r="G95" s="318"/>
      <c r="H95" s="318"/>
      <c r="I95" s="318"/>
      <c r="J95" s="318"/>
      <c r="K95" s="318">
        <f t="shared" si="7"/>
        <v>0</v>
      </c>
      <c r="L95" s="318">
        <f t="shared" si="8"/>
        <v>0</v>
      </c>
      <c r="M95" s="318">
        <f t="shared" si="9"/>
        <v>0</v>
      </c>
      <c r="N95" s="318">
        <f t="shared" si="10"/>
        <v>0</v>
      </c>
      <c r="O95" s="318">
        <f t="shared" si="11"/>
        <v>0</v>
      </c>
      <c r="P95" s="318">
        <f t="shared" si="12"/>
        <v>0</v>
      </c>
      <c r="Q95" s="10"/>
    </row>
    <row r="96" spans="1:17" ht="26.4">
      <c r="A96" s="315" t="s">
        <v>1966</v>
      </c>
      <c r="B96" s="316" t="s">
        <v>1498</v>
      </c>
      <c r="C96" s="317" t="s">
        <v>1870</v>
      </c>
      <c r="D96" s="318" t="s">
        <v>1060</v>
      </c>
      <c r="E96" s="318">
        <v>1</v>
      </c>
      <c r="F96" s="318"/>
      <c r="G96" s="318"/>
      <c r="H96" s="318"/>
      <c r="I96" s="318"/>
      <c r="J96" s="318"/>
      <c r="K96" s="318">
        <f t="shared" si="7"/>
        <v>0</v>
      </c>
      <c r="L96" s="318">
        <f t="shared" si="8"/>
        <v>0</v>
      </c>
      <c r="M96" s="318">
        <f t="shared" si="9"/>
        <v>0</v>
      </c>
      <c r="N96" s="318">
        <f t="shared" si="10"/>
        <v>0</v>
      </c>
      <c r="O96" s="318">
        <f t="shared" si="11"/>
        <v>0</v>
      </c>
      <c r="P96" s="318">
        <f t="shared" si="12"/>
        <v>0</v>
      </c>
      <c r="Q96" s="10"/>
    </row>
    <row r="97" spans="1:17" ht="26.4">
      <c r="A97" s="315" t="s">
        <v>1967</v>
      </c>
      <c r="B97" s="316" t="s">
        <v>1498</v>
      </c>
      <c r="C97" s="317" t="s">
        <v>1872</v>
      </c>
      <c r="D97" s="318" t="s">
        <v>1060</v>
      </c>
      <c r="E97" s="318">
        <v>4</v>
      </c>
      <c r="F97" s="318"/>
      <c r="G97" s="318"/>
      <c r="H97" s="318"/>
      <c r="I97" s="318"/>
      <c r="J97" s="318"/>
      <c r="K97" s="318">
        <f t="shared" si="7"/>
        <v>0</v>
      </c>
      <c r="L97" s="318">
        <f t="shared" si="8"/>
        <v>0</v>
      </c>
      <c r="M97" s="318">
        <f t="shared" si="9"/>
        <v>0</v>
      </c>
      <c r="N97" s="318">
        <f t="shared" si="10"/>
        <v>0</v>
      </c>
      <c r="O97" s="318">
        <f t="shared" si="11"/>
        <v>0</v>
      </c>
      <c r="P97" s="318">
        <f t="shared" si="12"/>
        <v>0</v>
      </c>
      <c r="Q97" s="10"/>
    </row>
    <row r="98" spans="1:17" ht="26.4">
      <c r="A98" s="315" t="s">
        <v>1968</v>
      </c>
      <c r="B98" s="316" t="s">
        <v>1498</v>
      </c>
      <c r="C98" s="317" t="s">
        <v>1874</v>
      </c>
      <c r="D98" s="318" t="s">
        <v>1060</v>
      </c>
      <c r="E98" s="318">
        <v>1</v>
      </c>
      <c r="F98" s="318"/>
      <c r="G98" s="318"/>
      <c r="H98" s="318"/>
      <c r="I98" s="318"/>
      <c r="J98" s="318"/>
      <c r="K98" s="318">
        <f t="shared" si="7"/>
        <v>0</v>
      </c>
      <c r="L98" s="318">
        <f t="shared" si="8"/>
        <v>0</v>
      </c>
      <c r="M98" s="318">
        <f t="shared" si="9"/>
        <v>0</v>
      </c>
      <c r="N98" s="318">
        <f t="shared" si="10"/>
        <v>0</v>
      </c>
      <c r="O98" s="318">
        <f t="shared" si="11"/>
        <v>0</v>
      </c>
      <c r="P98" s="318">
        <f t="shared" si="12"/>
        <v>0</v>
      </c>
      <c r="Q98" s="10"/>
    </row>
    <row r="99" spans="1:17" ht="26.4">
      <c r="A99" s="315" t="s">
        <v>1969</v>
      </c>
      <c r="B99" s="316" t="s">
        <v>1498</v>
      </c>
      <c r="C99" s="317" t="s">
        <v>1876</v>
      </c>
      <c r="D99" s="318" t="s">
        <v>1060</v>
      </c>
      <c r="E99" s="318">
        <v>7</v>
      </c>
      <c r="F99" s="318"/>
      <c r="G99" s="318"/>
      <c r="H99" s="318"/>
      <c r="I99" s="318"/>
      <c r="J99" s="318"/>
      <c r="K99" s="318">
        <f t="shared" si="7"/>
        <v>0</v>
      </c>
      <c r="L99" s="318">
        <f t="shared" si="8"/>
        <v>0</v>
      </c>
      <c r="M99" s="318">
        <f t="shared" si="9"/>
        <v>0</v>
      </c>
      <c r="N99" s="318">
        <f t="shared" si="10"/>
        <v>0</v>
      </c>
      <c r="O99" s="318">
        <f t="shared" si="11"/>
        <v>0</v>
      </c>
      <c r="P99" s="318">
        <f t="shared" si="12"/>
        <v>0</v>
      </c>
      <c r="Q99" s="10"/>
    </row>
    <row r="100" spans="1:17" ht="26.4">
      <c r="A100" s="315" t="s">
        <v>1970</v>
      </c>
      <c r="B100" s="316" t="s">
        <v>1498</v>
      </c>
      <c r="C100" s="317" t="s">
        <v>1971</v>
      </c>
      <c r="D100" s="318" t="s">
        <v>1060</v>
      </c>
      <c r="E100" s="318">
        <v>5</v>
      </c>
      <c r="F100" s="318"/>
      <c r="G100" s="318"/>
      <c r="H100" s="318"/>
      <c r="I100" s="318"/>
      <c r="J100" s="318"/>
      <c r="K100" s="318">
        <f t="shared" si="7"/>
        <v>0</v>
      </c>
      <c r="L100" s="318">
        <f t="shared" si="8"/>
        <v>0</v>
      </c>
      <c r="M100" s="318">
        <f t="shared" si="9"/>
        <v>0</v>
      </c>
      <c r="N100" s="318">
        <f t="shared" si="10"/>
        <v>0</v>
      </c>
      <c r="O100" s="318">
        <f t="shared" si="11"/>
        <v>0</v>
      </c>
      <c r="P100" s="318">
        <f t="shared" si="12"/>
        <v>0</v>
      </c>
      <c r="Q100" s="10"/>
    </row>
    <row r="101" spans="1:17" ht="26.4">
      <c r="A101" s="315" t="s">
        <v>1972</v>
      </c>
      <c r="B101" s="316" t="s">
        <v>1498</v>
      </c>
      <c r="C101" s="317" t="s">
        <v>1973</v>
      </c>
      <c r="D101" s="318" t="s">
        <v>1060</v>
      </c>
      <c r="E101" s="318">
        <v>4</v>
      </c>
      <c r="F101" s="318"/>
      <c r="G101" s="318"/>
      <c r="H101" s="318"/>
      <c r="I101" s="318"/>
      <c r="J101" s="318"/>
      <c r="K101" s="318">
        <f t="shared" si="7"/>
        <v>0</v>
      </c>
      <c r="L101" s="318">
        <f t="shared" si="8"/>
        <v>0</v>
      </c>
      <c r="M101" s="318">
        <f t="shared" si="9"/>
        <v>0</v>
      </c>
      <c r="N101" s="318">
        <f t="shared" si="10"/>
        <v>0</v>
      </c>
      <c r="O101" s="318">
        <f t="shared" si="11"/>
        <v>0</v>
      </c>
      <c r="P101" s="318">
        <f t="shared" si="12"/>
        <v>0</v>
      </c>
      <c r="Q101" s="10"/>
    </row>
    <row r="102" spans="1:17" ht="26.4">
      <c r="A102" s="315" t="s">
        <v>1974</v>
      </c>
      <c r="B102" s="316" t="s">
        <v>1498</v>
      </c>
      <c r="C102" s="317" t="s">
        <v>1975</v>
      </c>
      <c r="D102" s="318" t="s">
        <v>1095</v>
      </c>
      <c r="E102" s="318">
        <v>3</v>
      </c>
      <c r="F102" s="318"/>
      <c r="G102" s="318"/>
      <c r="H102" s="318"/>
      <c r="I102" s="318"/>
      <c r="J102" s="318"/>
      <c r="K102" s="318">
        <f t="shared" si="7"/>
        <v>0</v>
      </c>
      <c r="L102" s="318">
        <f t="shared" si="8"/>
        <v>0</v>
      </c>
      <c r="M102" s="318">
        <f t="shared" si="9"/>
        <v>0</v>
      </c>
      <c r="N102" s="318">
        <f t="shared" si="10"/>
        <v>0</v>
      </c>
      <c r="O102" s="318">
        <f t="shared" si="11"/>
        <v>0</v>
      </c>
      <c r="P102" s="318">
        <f t="shared" si="12"/>
        <v>0</v>
      </c>
      <c r="Q102" s="10"/>
    </row>
    <row r="103" spans="1:17" ht="26.4">
      <c r="A103" s="315" t="s">
        <v>1976</v>
      </c>
      <c r="B103" s="316" t="s">
        <v>1498</v>
      </c>
      <c r="C103" s="317" t="s">
        <v>1880</v>
      </c>
      <c r="D103" s="318" t="s">
        <v>1095</v>
      </c>
      <c r="E103" s="318">
        <v>4</v>
      </c>
      <c r="F103" s="318"/>
      <c r="G103" s="318"/>
      <c r="H103" s="318"/>
      <c r="I103" s="318"/>
      <c r="J103" s="318"/>
      <c r="K103" s="318">
        <f t="shared" si="7"/>
        <v>0</v>
      </c>
      <c r="L103" s="318">
        <f t="shared" si="8"/>
        <v>0</v>
      </c>
      <c r="M103" s="318">
        <f t="shared" si="9"/>
        <v>0</v>
      </c>
      <c r="N103" s="318">
        <f t="shared" si="10"/>
        <v>0</v>
      </c>
      <c r="O103" s="318">
        <f t="shared" si="11"/>
        <v>0</v>
      </c>
      <c r="P103" s="318">
        <f t="shared" si="12"/>
        <v>0</v>
      </c>
      <c r="Q103" s="10"/>
    </row>
    <row r="104" spans="1:17" ht="26.4">
      <c r="A104" s="315" t="s">
        <v>1977</v>
      </c>
      <c r="B104" s="316" t="s">
        <v>1498</v>
      </c>
      <c r="C104" s="317" t="s">
        <v>1978</v>
      </c>
      <c r="D104" s="318" t="s">
        <v>1095</v>
      </c>
      <c r="E104" s="318">
        <v>15</v>
      </c>
      <c r="F104" s="318"/>
      <c r="G104" s="318"/>
      <c r="H104" s="318"/>
      <c r="I104" s="318"/>
      <c r="J104" s="318"/>
      <c r="K104" s="318">
        <f t="shared" si="7"/>
        <v>0</v>
      </c>
      <c r="L104" s="318">
        <f t="shared" si="8"/>
        <v>0</v>
      </c>
      <c r="M104" s="318">
        <f t="shared" si="9"/>
        <v>0</v>
      </c>
      <c r="N104" s="318">
        <f t="shared" si="10"/>
        <v>0</v>
      </c>
      <c r="O104" s="318">
        <f t="shared" si="11"/>
        <v>0</v>
      </c>
      <c r="P104" s="318">
        <f t="shared" si="12"/>
        <v>0</v>
      </c>
      <c r="Q104" s="10"/>
    </row>
    <row r="105" spans="1:17" ht="26.4">
      <c r="A105" s="315" t="s">
        <v>1979</v>
      </c>
      <c r="B105" s="316" t="s">
        <v>1498</v>
      </c>
      <c r="C105" s="317" t="s">
        <v>1882</v>
      </c>
      <c r="D105" s="318" t="s">
        <v>1095</v>
      </c>
      <c r="E105" s="318">
        <v>15</v>
      </c>
      <c r="F105" s="318"/>
      <c r="G105" s="318"/>
      <c r="H105" s="318"/>
      <c r="I105" s="318"/>
      <c r="J105" s="318"/>
      <c r="K105" s="318">
        <f t="shared" si="7"/>
        <v>0</v>
      </c>
      <c r="L105" s="318">
        <f t="shared" si="8"/>
        <v>0</v>
      </c>
      <c r="M105" s="318">
        <f t="shared" si="9"/>
        <v>0</v>
      </c>
      <c r="N105" s="318">
        <f t="shared" si="10"/>
        <v>0</v>
      </c>
      <c r="O105" s="318">
        <f t="shared" si="11"/>
        <v>0</v>
      </c>
      <c r="P105" s="318">
        <f t="shared" si="12"/>
        <v>0</v>
      </c>
      <c r="Q105" s="10"/>
    </row>
    <row r="106" spans="1:17" ht="26.4">
      <c r="A106" s="315" t="s">
        <v>1980</v>
      </c>
      <c r="B106" s="316" t="s">
        <v>1498</v>
      </c>
      <c r="C106" s="317" t="s">
        <v>1981</v>
      </c>
      <c r="D106" s="318" t="s">
        <v>1095</v>
      </c>
      <c r="E106" s="318">
        <v>16</v>
      </c>
      <c r="F106" s="318"/>
      <c r="G106" s="318"/>
      <c r="H106" s="318"/>
      <c r="I106" s="318"/>
      <c r="J106" s="318"/>
      <c r="K106" s="318">
        <f t="shared" si="7"/>
        <v>0</v>
      </c>
      <c r="L106" s="318">
        <f t="shared" si="8"/>
        <v>0</v>
      </c>
      <c r="M106" s="318">
        <f t="shared" si="9"/>
        <v>0</v>
      </c>
      <c r="N106" s="318">
        <f t="shared" si="10"/>
        <v>0</v>
      </c>
      <c r="O106" s="318">
        <f t="shared" si="11"/>
        <v>0</v>
      </c>
      <c r="P106" s="318">
        <f t="shared" si="12"/>
        <v>0</v>
      </c>
      <c r="Q106" s="10"/>
    </row>
    <row r="107" spans="1:17" ht="26.4">
      <c r="A107" s="315" t="s">
        <v>1982</v>
      </c>
      <c r="B107" s="316" t="s">
        <v>1498</v>
      </c>
      <c r="C107" s="317" t="s">
        <v>1884</v>
      </c>
      <c r="D107" s="318" t="s">
        <v>1095</v>
      </c>
      <c r="E107" s="318">
        <v>57</v>
      </c>
      <c r="F107" s="318"/>
      <c r="G107" s="318"/>
      <c r="H107" s="318"/>
      <c r="I107" s="318"/>
      <c r="J107" s="318"/>
      <c r="K107" s="318">
        <f t="shared" si="7"/>
        <v>0</v>
      </c>
      <c r="L107" s="318">
        <f t="shared" si="8"/>
        <v>0</v>
      </c>
      <c r="M107" s="318">
        <f t="shared" si="9"/>
        <v>0</v>
      </c>
      <c r="N107" s="318">
        <f t="shared" si="10"/>
        <v>0</v>
      </c>
      <c r="O107" s="318">
        <f t="shared" si="11"/>
        <v>0</v>
      </c>
      <c r="P107" s="318">
        <f t="shared" si="12"/>
        <v>0</v>
      </c>
      <c r="Q107" s="10"/>
    </row>
    <row r="108" spans="1:17" ht="26.4">
      <c r="A108" s="315" t="s">
        <v>1983</v>
      </c>
      <c r="B108" s="316" t="s">
        <v>1498</v>
      </c>
      <c r="C108" s="317" t="s">
        <v>1886</v>
      </c>
      <c r="D108" s="318" t="s">
        <v>1095</v>
      </c>
      <c r="E108" s="318">
        <v>8</v>
      </c>
      <c r="F108" s="318"/>
      <c r="G108" s="318"/>
      <c r="H108" s="318"/>
      <c r="I108" s="318"/>
      <c r="J108" s="318"/>
      <c r="K108" s="318">
        <f t="shared" si="7"/>
        <v>0</v>
      </c>
      <c r="L108" s="318">
        <f t="shared" si="8"/>
        <v>0</v>
      </c>
      <c r="M108" s="318">
        <f t="shared" si="9"/>
        <v>0</v>
      </c>
      <c r="N108" s="318">
        <f t="shared" si="10"/>
        <v>0</v>
      </c>
      <c r="O108" s="318">
        <f t="shared" si="11"/>
        <v>0</v>
      </c>
      <c r="P108" s="318">
        <f t="shared" si="12"/>
        <v>0</v>
      </c>
      <c r="Q108" s="10"/>
    </row>
    <row r="109" spans="1:17" ht="26.4">
      <c r="A109" s="315" t="s">
        <v>1984</v>
      </c>
      <c r="B109" s="316" t="s">
        <v>1498</v>
      </c>
      <c r="C109" s="317" t="s">
        <v>1985</v>
      </c>
      <c r="D109" s="318" t="s">
        <v>1095</v>
      </c>
      <c r="E109" s="318">
        <v>53</v>
      </c>
      <c r="F109" s="318"/>
      <c r="G109" s="318"/>
      <c r="H109" s="318"/>
      <c r="I109" s="318"/>
      <c r="J109" s="318"/>
      <c r="K109" s="318">
        <f t="shared" si="7"/>
        <v>0</v>
      </c>
      <c r="L109" s="318">
        <f t="shared" si="8"/>
        <v>0</v>
      </c>
      <c r="M109" s="318">
        <f t="shared" si="9"/>
        <v>0</v>
      </c>
      <c r="N109" s="318">
        <f t="shared" si="10"/>
        <v>0</v>
      </c>
      <c r="O109" s="318">
        <f t="shared" si="11"/>
        <v>0</v>
      </c>
      <c r="P109" s="318">
        <f t="shared" si="12"/>
        <v>0</v>
      </c>
      <c r="Q109" s="10"/>
    </row>
    <row r="110" spans="1:17" ht="26.4">
      <c r="A110" s="315" t="s">
        <v>1986</v>
      </c>
      <c r="B110" s="316" t="s">
        <v>1498</v>
      </c>
      <c r="C110" s="317" t="s">
        <v>1888</v>
      </c>
      <c r="D110" s="318" t="s">
        <v>1095</v>
      </c>
      <c r="E110" s="318">
        <v>15</v>
      </c>
      <c r="F110" s="318"/>
      <c r="G110" s="318"/>
      <c r="H110" s="318"/>
      <c r="I110" s="318"/>
      <c r="J110" s="318"/>
      <c r="K110" s="318">
        <f t="shared" si="7"/>
        <v>0</v>
      </c>
      <c r="L110" s="318">
        <f t="shared" si="8"/>
        <v>0</v>
      </c>
      <c r="M110" s="318">
        <f t="shared" si="9"/>
        <v>0</v>
      </c>
      <c r="N110" s="318">
        <f t="shared" si="10"/>
        <v>0</v>
      </c>
      <c r="O110" s="318">
        <f t="shared" si="11"/>
        <v>0</v>
      </c>
      <c r="P110" s="318">
        <f t="shared" si="12"/>
        <v>0</v>
      </c>
      <c r="Q110" s="10"/>
    </row>
    <row r="111" spans="1:17" ht="26.4">
      <c r="A111" s="315" t="s">
        <v>1987</v>
      </c>
      <c r="B111" s="316" t="s">
        <v>1498</v>
      </c>
      <c r="C111" s="317" t="s">
        <v>1988</v>
      </c>
      <c r="D111" s="318" t="s">
        <v>1095</v>
      </c>
      <c r="E111" s="318">
        <v>13</v>
      </c>
      <c r="F111" s="318"/>
      <c r="G111" s="318"/>
      <c r="H111" s="318"/>
      <c r="I111" s="318"/>
      <c r="J111" s="318"/>
      <c r="K111" s="318">
        <f t="shared" si="7"/>
        <v>0</v>
      </c>
      <c r="L111" s="318">
        <f t="shared" si="8"/>
        <v>0</v>
      </c>
      <c r="M111" s="318">
        <f t="shared" si="9"/>
        <v>0</v>
      </c>
      <c r="N111" s="318">
        <f t="shared" si="10"/>
        <v>0</v>
      </c>
      <c r="O111" s="318">
        <f t="shared" si="11"/>
        <v>0</v>
      </c>
      <c r="P111" s="318">
        <f t="shared" si="12"/>
        <v>0</v>
      </c>
      <c r="Q111" s="10"/>
    </row>
    <row r="112" spans="1:17" ht="26.4">
      <c r="A112" s="315" t="s">
        <v>1989</v>
      </c>
      <c r="B112" s="316" t="s">
        <v>1498</v>
      </c>
      <c r="C112" s="317" t="s">
        <v>1990</v>
      </c>
      <c r="D112" s="318" t="s">
        <v>1095</v>
      </c>
      <c r="E112" s="318">
        <v>38</v>
      </c>
      <c r="F112" s="318"/>
      <c r="G112" s="318"/>
      <c r="H112" s="318"/>
      <c r="I112" s="318"/>
      <c r="J112" s="318"/>
      <c r="K112" s="318">
        <f t="shared" si="7"/>
        <v>0</v>
      </c>
      <c r="L112" s="318">
        <f t="shared" si="8"/>
        <v>0</v>
      </c>
      <c r="M112" s="318">
        <f t="shared" si="9"/>
        <v>0</v>
      </c>
      <c r="N112" s="318">
        <f t="shared" si="10"/>
        <v>0</v>
      </c>
      <c r="O112" s="318">
        <f t="shared" si="11"/>
        <v>0</v>
      </c>
      <c r="P112" s="318">
        <f t="shared" si="12"/>
        <v>0</v>
      </c>
      <c r="Q112" s="10"/>
    </row>
    <row r="113" spans="1:17" ht="26.4">
      <c r="A113" s="315" t="s">
        <v>1991</v>
      </c>
      <c r="B113" s="316" t="s">
        <v>1498</v>
      </c>
      <c r="C113" s="317" t="s">
        <v>1992</v>
      </c>
      <c r="D113" s="318" t="s">
        <v>1095</v>
      </c>
      <c r="E113" s="318">
        <v>15</v>
      </c>
      <c r="F113" s="318"/>
      <c r="G113" s="318"/>
      <c r="H113" s="318"/>
      <c r="I113" s="318"/>
      <c r="J113" s="318"/>
      <c r="K113" s="318">
        <f t="shared" si="7"/>
        <v>0</v>
      </c>
      <c r="L113" s="318">
        <f t="shared" si="8"/>
        <v>0</v>
      </c>
      <c r="M113" s="318">
        <f t="shared" si="9"/>
        <v>0</v>
      </c>
      <c r="N113" s="318">
        <f t="shared" si="10"/>
        <v>0</v>
      </c>
      <c r="O113" s="318">
        <f t="shared" si="11"/>
        <v>0</v>
      </c>
      <c r="P113" s="318">
        <f t="shared" si="12"/>
        <v>0</v>
      </c>
      <c r="Q113" s="10"/>
    </row>
    <row r="114" spans="1:17" ht="26.4">
      <c r="A114" s="315" t="s">
        <v>1993</v>
      </c>
      <c r="B114" s="316" t="s">
        <v>1498</v>
      </c>
      <c r="C114" s="317" t="s">
        <v>1994</v>
      </c>
      <c r="D114" s="318" t="s">
        <v>1095</v>
      </c>
      <c r="E114" s="318">
        <v>9</v>
      </c>
      <c r="F114" s="318"/>
      <c r="G114" s="318"/>
      <c r="H114" s="318"/>
      <c r="I114" s="318"/>
      <c r="J114" s="318"/>
      <c r="K114" s="318">
        <f t="shared" si="7"/>
        <v>0</v>
      </c>
      <c r="L114" s="318">
        <f t="shared" si="8"/>
        <v>0</v>
      </c>
      <c r="M114" s="318">
        <f t="shared" si="9"/>
        <v>0</v>
      </c>
      <c r="N114" s="318">
        <f t="shared" si="10"/>
        <v>0</v>
      </c>
      <c r="O114" s="318">
        <f t="shared" si="11"/>
        <v>0</v>
      </c>
      <c r="P114" s="318">
        <f t="shared" si="12"/>
        <v>0</v>
      </c>
      <c r="Q114" s="10"/>
    </row>
    <row r="115" spans="1:17" ht="26.4">
      <c r="A115" s="315" t="s">
        <v>1995</v>
      </c>
      <c r="B115" s="316" t="s">
        <v>1498</v>
      </c>
      <c r="C115" s="317" t="s">
        <v>1996</v>
      </c>
      <c r="D115" s="318" t="s">
        <v>1095</v>
      </c>
      <c r="E115" s="318">
        <v>0.5</v>
      </c>
      <c r="F115" s="318"/>
      <c r="G115" s="318"/>
      <c r="H115" s="318"/>
      <c r="I115" s="318"/>
      <c r="J115" s="318"/>
      <c r="K115" s="318">
        <f t="shared" si="7"/>
        <v>0</v>
      </c>
      <c r="L115" s="318">
        <f t="shared" si="8"/>
        <v>0</v>
      </c>
      <c r="M115" s="318">
        <f t="shared" si="9"/>
        <v>0</v>
      </c>
      <c r="N115" s="318">
        <f t="shared" si="10"/>
        <v>0</v>
      </c>
      <c r="O115" s="318">
        <f t="shared" si="11"/>
        <v>0</v>
      </c>
      <c r="P115" s="318">
        <f t="shared" si="12"/>
        <v>0</v>
      </c>
      <c r="Q115" s="10"/>
    </row>
    <row r="116" spans="1:17" ht="26.4">
      <c r="A116" s="315" t="s">
        <v>1997</v>
      </c>
      <c r="B116" s="316" t="s">
        <v>1498</v>
      </c>
      <c r="C116" s="317" t="s">
        <v>1896</v>
      </c>
      <c r="D116" s="318" t="s">
        <v>1095</v>
      </c>
      <c r="E116" s="318">
        <v>0.5</v>
      </c>
      <c r="F116" s="318"/>
      <c r="G116" s="318"/>
      <c r="H116" s="318"/>
      <c r="I116" s="318"/>
      <c r="J116" s="318"/>
      <c r="K116" s="318">
        <f t="shared" si="7"/>
        <v>0</v>
      </c>
      <c r="L116" s="318">
        <f t="shared" si="8"/>
        <v>0</v>
      </c>
      <c r="M116" s="318">
        <f t="shared" si="9"/>
        <v>0</v>
      </c>
      <c r="N116" s="318">
        <f t="shared" si="10"/>
        <v>0</v>
      </c>
      <c r="O116" s="318">
        <f t="shared" si="11"/>
        <v>0</v>
      </c>
      <c r="P116" s="318">
        <f t="shared" si="12"/>
        <v>0</v>
      </c>
      <c r="Q116" s="10"/>
    </row>
    <row r="117" spans="1:17" ht="26.4">
      <c r="A117" s="315" t="s">
        <v>1998</v>
      </c>
      <c r="B117" s="316" t="s">
        <v>1498</v>
      </c>
      <c r="C117" s="317" t="s">
        <v>1999</v>
      </c>
      <c r="D117" s="318" t="s">
        <v>1095</v>
      </c>
      <c r="E117" s="318">
        <v>22</v>
      </c>
      <c r="F117" s="318"/>
      <c r="G117" s="318"/>
      <c r="H117" s="318"/>
      <c r="I117" s="318"/>
      <c r="J117" s="318"/>
      <c r="K117" s="318">
        <f t="shared" si="7"/>
        <v>0</v>
      </c>
      <c r="L117" s="318">
        <f t="shared" si="8"/>
        <v>0</v>
      </c>
      <c r="M117" s="318">
        <f t="shared" si="9"/>
        <v>0</v>
      </c>
      <c r="N117" s="318">
        <f t="shared" si="10"/>
        <v>0</v>
      </c>
      <c r="O117" s="318">
        <f t="shared" si="11"/>
        <v>0</v>
      </c>
      <c r="P117" s="318">
        <f t="shared" si="12"/>
        <v>0</v>
      </c>
      <c r="Q117" s="10"/>
    </row>
    <row r="118" spans="1:17" ht="26.4">
      <c r="A118" s="315" t="s">
        <v>2000</v>
      </c>
      <c r="B118" s="316" t="s">
        <v>1498</v>
      </c>
      <c r="C118" s="317" t="s">
        <v>2001</v>
      </c>
      <c r="D118" s="318" t="s">
        <v>1095</v>
      </c>
      <c r="E118" s="318">
        <v>3</v>
      </c>
      <c r="F118" s="318"/>
      <c r="G118" s="318"/>
      <c r="H118" s="318"/>
      <c r="I118" s="318"/>
      <c r="J118" s="318"/>
      <c r="K118" s="318">
        <f t="shared" si="7"/>
        <v>0</v>
      </c>
      <c r="L118" s="318">
        <f t="shared" si="8"/>
        <v>0</v>
      </c>
      <c r="M118" s="318">
        <f t="shared" si="9"/>
        <v>0</v>
      </c>
      <c r="N118" s="318">
        <f t="shared" si="10"/>
        <v>0</v>
      </c>
      <c r="O118" s="318">
        <f t="shared" si="11"/>
        <v>0</v>
      </c>
      <c r="P118" s="318">
        <f t="shared" si="12"/>
        <v>0</v>
      </c>
      <c r="Q118" s="10"/>
    </row>
    <row r="119" spans="1:17" ht="26.4">
      <c r="A119" s="315" t="s">
        <v>2002</v>
      </c>
      <c r="B119" s="316" t="s">
        <v>1498</v>
      </c>
      <c r="C119" s="317" t="s">
        <v>2003</v>
      </c>
      <c r="D119" s="318" t="s">
        <v>1095</v>
      </c>
      <c r="E119" s="318">
        <v>4</v>
      </c>
      <c r="F119" s="318"/>
      <c r="G119" s="318"/>
      <c r="H119" s="318"/>
      <c r="I119" s="318"/>
      <c r="J119" s="318"/>
      <c r="K119" s="318">
        <f t="shared" si="7"/>
        <v>0</v>
      </c>
      <c r="L119" s="318">
        <f t="shared" si="8"/>
        <v>0</v>
      </c>
      <c r="M119" s="318">
        <f t="shared" si="9"/>
        <v>0</v>
      </c>
      <c r="N119" s="318">
        <f t="shared" si="10"/>
        <v>0</v>
      </c>
      <c r="O119" s="318">
        <f t="shared" si="11"/>
        <v>0</v>
      </c>
      <c r="P119" s="318">
        <f t="shared" si="12"/>
        <v>0</v>
      </c>
      <c r="Q119" s="10"/>
    </row>
    <row r="120" spans="1:17" ht="26.4">
      <c r="A120" s="315" t="s">
        <v>2004</v>
      </c>
      <c r="B120" s="316" t="s">
        <v>1498</v>
      </c>
      <c r="C120" s="317" t="s">
        <v>2005</v>
      </c>
      <c r="D120" s="318" t="s">
        <v>1095</v>
      </c>
      <c r="E120" s="318">
        <v>1</v>
      </c>
      <c r="F120" s="318"/>
      <c r="G120" s="318"/>
      <c r="H120" s="318"/>
      <c r="I120" s="318"/>
      <c r="J120" s="318"/>
      <c r="K120" s="318">
        <f t="shared" si="7"/>
        <v>0</v>
      </c>
      <c r="L120" s="318">
        <f t="shared" si="8"/>
        <v>0</v>
      </c>
      <c r="M120" s="318">
        <f t="shared" si="9"/>
        <v>0</v>
      </c>
      <c r="N120" s="318">
        <f t="shared" si="10"/>
        <v>0</v>
      </c>
      <c r="O120" s="318">
        <f t="shared" si="11"/>
        <v>0</v>
      </c>
      <c r="P120" s="318">
        <f t="shared" si="12"/>
        <v>0</v>
      </c>
      <c r="Q120" s="10"/>
    </row>
    <row r="121" spans="1:17" ht="26.4">
      <c r="A121" s="315" t="s">
        <v>2006</v>
      </c>
      <c r="B121" s="316" t="s">
        <v>1498</v>
      </c>
      <c r="C121" s="317" t="s">
        <v>2007</v>
      </c>
      <c r="D121" s="318" t="s">
        <v>1095</v>
      </c>
      <c r="E121" s="318">
        <v>3</v>
      </c>
      <c r="F121" s="318"/>
      <c r="G121" s="318"/>
      <c r="H121" s="318"/>
      <c r="I121" s="318"/>
      <c r="J121" s="318"/>
      <c r="K121" s="318">
        <f t="shared" si="7"/>
        <v>0</v>
      </c>
      <c r="L121" s="318">
        <f t="shared" si="8"/>
        <v>0</v>
      </c>
      <c r="M121" s="318">
        <f t="shared" si="9"/>
        <v>0</v>
      </c>
      <c r="N121" s="318">
        <f t="shared" si="10"/>
        <v>0</v>
      </c>
      <c r="O121" s="318">
        <f t="shared" si="11"/>
        <v>0</v>
      </c>
      <c r="P121" s="318">
        <f t="shared" si="12"/>
        <v>0</v>
      </c>
      <c r="Q121" s="10"/>
    </row>
    <row r="122" spans="1:17" ht="26.4">
      <c r="A122" s="315" t="s">
        <v>2008</v>
      </c>
      <c r="B122" s="316" t="s">
        <v>1498</v>
      </c>
      <c r="C122" s="317" t="s">
        <v>2009</v>
      </c>
      <c r="D122" s="318" t="s">
        <v>1095</v>
      </c>
      <c r="E122" s="318">
        <v>3</v>
      </c>
      <c r="F122" s="318"/>
      <c r="G122" s="318"/>
      <c r="H122" s="318"/>
      <c r="I122" s="318"/>
      <c r="J122" s="318"/>
      <c r="K122" s="318">
        <f t="shared" si="7"/>
        <v>0</v>
      </c>
      <c r="L122" s="318">
        <f t="shared" si="8"/>
        <v>0</v>
      </c>
      <c r="M122" s="318">
        <f t="shared" si="9"/>
        <v>0</v>
      </c>
      <c r="N122" s="318">
        <f t="shared" si="10"/>
        <v>0</v>
      </c>
      <c r="O122" s="318">
        <f t="shared" si="11"/>
        <v>0</v>
      </c>
      <c r="P122" s="318">
        <f t="shared" si="12"/>
        <v>0</v>
      </c>
      <c r="Q122" s="10"/>
    </row>
    <row r="123" spans="1:17" ht="26.4">
      <c r="A123" s="315" t="s">
        <v>2010</v>
      </c>
      <c r="B123" s="316" t="s">
        <v>1498</v>
      </c>
      <c r="C123" s="317" t="s">
        <v>2011</v>
      </c>
      <c r="D123" s="318" t="s">
        <v>114</v>
      </c>
      <c r="E123" s="318">
        <v>1</v>
      </c>
      <c r="F123" s="318"/>
      <c r="G123" s="318"/>
      <c r="H123" s="318"/>
      <c r="I123" s="318"/>
      <c r="J123" s="318"/>
      <c r="K123" s="318">
        <f t="shared" si="7"/>
        <v>0</v>
      </c>
      <c r="L123" s="318">
        <f t="shared" si="8"/>
        <v>0</v>
      </c>
      <c r="M123" s="318">
        <f t="shared" si="9"/>
        <v>0</v>
      </c>
      <c r="N123" s="318">
        <f t="shared" si="10"/>
        <v>0</v>
      </c>
      <c r="O123" s="318">
        <f t="shared" si="11"/>
        <v>0</v>
      </c>
      <c r="P123" s="318">
        <f t="shared" si="12"/>
        <v>0</v>
      </c>
      <c r="Q123" s="10"/>
    </row>
    <row r="124" spans="1:17" ht="26.4">
      <c r="A124" s="315" t="s">
        <v>2012</v>
      </c>
      <c r="B124" s="316" t="s">
        <v>1498</v>
      </c>
      <c r="C124" s="317" t="s">
        <v>2013</v>
      </c>
      <c r="D124" s="318" t="s">
        <v>313</v>
      </c>
      <c r="E124" s="318">
        <v>20</v>
      </c>
      <c r="F124" s="318"/>
      <c r="G124" s="318"/>
      <c r="H124" s="318"/>
      <c r="I124" s="318"/>
      <c r="J124" s="318"/>
      <c r="K124" s="318">
        <f t="shared" si="7"/>
        <v>0</v>
      </c>
      <c r="L124" s="318">
        <f t="shared" si="8"/>
        <v>0</v>
      </c>
      <c r="M124" s="318">
        <f t="shared" si="9"/>
        <v>0</v>
      </c>
      <c r="N124" s="318">
        <f t="shared" si="10"/>
        <v>0</v>
      </c>
      <c r="O124" s="318">
        <f t="shared" si="11"/>
        <v>0</v>
      </c>
      <c r="P124" s="318">
        <f t="shared" si="12"/>
        <v>0</v>
      </c>
      <c r="Q124" s="10"/>
    </row>
    <row r="125" spans="1:17" ht="26.4">
      <c r="A125" s="315" t="s">
        <v>2014</v>
      </c>
      <c r="B125" s="316" t="s">
        <v>1498</v>
      </c>
      <c r="C125" s="317" t="s">
        <v>2015</v>
      </c>
      <c r="D125" s="318" t="s">
        <v>313</v>
      </c>
      <c r="E125" s="318">
        <v>140</v>
      </c>
      <c r="F125" s="318"/>
      <c r="G125" s="318"/>
      <c r="H125" s="318"/>
      <c r="I125" s="318"/>
      <c r="J125" s="318"/>
      <c r="K125" s="318">
        <f t="shared" si="7"/>
        <v>0</v>
      </c>
      <c r="L125" s="318">
        <f t="shared" si="8"/>
        <v>0</v>
      </c>
      <c r="M125" s="318">
        <f t="shared" si="9"/>
        <v>0</v>
      </c>
      <c r="N125" s="318">
        <f t="shared" si="10"/>
        <v>0</v>
      </c>
      <c r="O125" s="318">
        <f t="shared" si="11"/>
        <v>0</v>
      </c>
      <c r="P125" s="318">
        <f t="shared" si="12"/>
        <v>0</v>
      </c>
      <c r="Q125" s="10"/>
    </row>
    <row r="126" spans="1:17" ht="26.4">
      <c r="A126" s="315" t="s">
        <v>2016</v>
      </c>
      <c r="B126" s="316" t="s">
        <v>1498</v>
      </c>
      <c r="C126" s="317" t="s">
        <v>1904</v>
      </c>
      <c r="D126" s="318" t="s">
        <v>313</v>
      </c>
      <c r="E126" s="318">
        <v>66</v>
      </c>
      <c r="F126" s="318"/>
      <c r="G126" s="318"/>
      <c r="H126" s="318"/>
      <c r="I126" s="318"/>
      <c r="J126" s="318"/>
      <c r="K126" s="318">
        <f t="shared" si="7"/>
        <v>0</v>
      </c>
      <c r="L126" s="318">
        <f t="shared" si="8"/>
        <v>0</v>
      </c>
      <c r="M126" s="318">
        <f t="shared" si="9"/>
        <v>0</v>
      </c>
      <c r="N126" s="318">
        <f t="shared" si="10"/>
        <v>0</v>
      </c>
      <c r="O126" s="318">
        <f t="shared" si="11"/>
        <v>0</v>
      </c>
      <c r="P126" s="318">
        <f t="shared" si="12"/>
        <v>0</v>
      </c>
      <c r="Q126" s="10"/>
    </row>
    <row r="127" spans="1:17" ht="26.4">
      <c r="A127" s="315" t="s">
        <v>2017</v>
      </c>
      <c r="B127" s="316" t="s">
        <v>1498</v>
      </c>
      <c r="C127" s="317" t="s">
        <v>1906</v>
      </c>
      <c r="D127" s="318" t="s">
        <v>313</v>
      </c>
      <c r="E127" s="318">
        <v>20</v>
      </c>
      <c r="F127" s="318"/>
      <c r="G127" s="318"/>
      <c r="H127" s="318"/>
      <c r="I127" s="318"/>
      <c r="J127" s="318"/>
      <c r="K127" s="318">
        <f t="shared" si="7"/>
        <v>0</v>
      </c>
      <c r="L127" s="318">
        <f t="shared" si="8"/>
        <v>0</v>
      </c>
      <c r="M127" s="318">
        <f t="shared" si="9"/>
        <v>0</v>
      </c>
      <c r="N127" s="318">
        <f t="shared" si="10"/>
        <v>0</v>
      </c>
      <c r="O127" s="318">
        <f t="shared" si="11"/>
        <v>0</v>
      </c>
      <c r="P127" s="318">
        <f t="shared" si="12"/>
        <v>0</v>
      </c>
      <c r="Q127" s="10"/>
    </row>
    <row r="128" spans="1:17" ht="26.4">
      <c r="A128" s="315" t="s">
        <v>2018</v>
      </c>
      <c r="B128" s="316" t="s">
        <v>1498</v>
      </c>
      <c r="C128" s="317" t="s">
        <v>1908</v>
      </c>
      <c r="D128" s="318" t="s">
        <v>114</v>
      </c>
      <c r="E128" s="318">
        <v>1</v>
      </c>
      <c r="F128" s="318"/>
      <c r="G128" s="318"/>
      <c r="H128" s="318"/>
      <c r="I128" s="318"/>
      <c r="J128" s="318"/>
      <c r="K128" s="318">
        <f t="shared" si="7"/>
        <v>0</v>
      </c>
      <c r="L128" s="318">
        <f t="shared" si="8"/>
        <v>0</v>
      </c>
      <c r="M128" s="318">
        <f t="shared" si="9"/>
        <v>0</v>
      </c>
      <c r="N128" s="318">
        <f t="shared" si="10"/>
        <v>0</v>
      </c>
      <c r="O128" s="318">
        <f t="shared" si="11"/>
        <v>0</v>
      </c>
      <c r="P128" s="318">
        <f t="shared" si="12"/>
        <v>0</v>
      </c>
      <c r="Q128" s="10"/>
    </row>
    <row r="129" spans="1:17" ht="26.4">
      <c r="A129" s="315" t="s">
        <v>2019</v>
      </c>
      <c r="B129" s="316" t="s">
        <v>1498</v>
      </c>
      <c r="C129" s="317" t="s">
        <v>1910</v>
      </c>
      <c r="D129" s="318" t="s">
        <v>114</v>
      </c>
      <c r="E129" s="318">
        <v>1</v>
      </c>
      <c r="F129" s="318"/>
      <c r="G129" s="318"/>
      <c r="H129" s="318"/>
      <c r="I129" s="318"/>
      <c r="J129" s="318"/>
      <c r="K129" s="318">
        <f t="shared" si="7"/>
        <v>0</v>
      </c>
      <c r="L129" s="318">
        <f t="shared" si="8"/>
        <v>0</v>
      </c>
      <c r="M129" s="318">
        <f t="shared" si="9"/>
        <v>0</v>
      </c>
      <c r="N129" s="318">
        <f t="shared" si="10"/>
        <v>0</v>
      </c>
      <c r="O129" s="318">
        <f t="shared" si="11"/>
        <v>0</v>
      </c>
      <c r="P129" s="318">
        <f t="shared" si="12"/>
        <v>0</v>
      </c>
      <c r="Q129" s="10"/>
    </row>
    <row r="130" spans="1:17" ht="26.4">
      <c r="A130" s="315" t="s">
        <v>2020</v>
      </c>
      <c r="B130" s="316" t="s">
        <v>1498</v>
      </c>
      <c r="C130" s="317" t="s">
        <v>2021</v>
      </c>
      <c r="D130" s="318" t="s">
        <v>114</v>
      </c>
      <c r="E130" s="318">
        <v>1</v>
      </c>
      <c r="F130" s="318"/>
      <c r="G130" s="318"/>
      <c r="H130" s="318"/>
      <c r="I130" s="318"/>
      <c r="J130" s="318"/>
      <c r="K130" s="318">
        <f t="shared" si="7"/>
        <v>0</v>
      </c>
      <c r="L130" s="318">
        <f t="shared" si="8"/>
        <v>0</v>
      </c>
      <c r="M130" s="318">
        <f t="shared" si="9"/>
        <v>0</v>
      </c>
      <c r="N130" s="318">
        <f t="shared" si="10"/>
        <v>0</v>
      </c>
      <c r="O130" s="318">
        <f t="shared" si="11"/>
        <v>0</v>
      </c>
      <c r="P130" s="318">
        <f t="shared" si="12"/>
        <v>0</v>
      </c>
      <c r="Q130" s="10"/>
    </row>
    <row r="131" spans="1:17" ht="26.4">
      <c r="A131" s="315" t="s">
        <v>2022</v>
      </c>
      <c r="B131" s="316" t="s">
        <v>1498</v>
      </c>
      <c r="C131" s="317" t="s">
        <v>1594</v>
      </c>
      <c r="D131" s="318" t="s">
        <v>114</v>
      </c>
      <c r="E131" s="318">
        <v>1</v>
      </c>
      <c r="F131" s="318"/>
      <c r="G131" s="318"/>
      <c r="H131" s="318"/>
      <c r="I131" s="318"/>
      <c r="J131" s="318"/>
      <c r="K131" s="318">
        <f t="shared" si="7"/>
        <v>0</v>
      </c>
      <c r="L131" s="318">
        <f t="shared" si="8"/>
        <v>0</v>
      </c>
      <c r="M131" s="318">
        <f t="shared" si="9"/>
        <v>0</v>
      </c>
      <c r="N131" s="318">
        <f t="shared" si="10"/>
        <v>0</v>
      </c>
      <c r="O131" s="318">
        <f t="shared" si="11"/>
        <v>0</v>
      </c>
      <c r="P131" s="318">
        <f t="shared" si="12"/>
        <v>0</v>
      </c>
      <c r="Q131" s="10"/>
    </row>
    <row r="132" spans="1:17" ht="26.4">
      <c r="A132" s="315" t="s">
        <v>2023</v>
      </c>
      <c r="B132" s="316" t="s">
        <v>1498</v>
      </c>
      <c r="C132" s="317" t="s">
        <v>2024</v>
      </c>
      <c r="D132" s="318" t="s">
        <v>114</v>
      </c>
      <c r="E132" s="318">
        <v>1</v>
      </c>
      <c r="F132" s="318"/>
      <c r="G132" s="318"/>
      <c r="H132" s="318"/>
      <c r="I132" s="318"/>
      <c r="J132" s="318"/>
      <c r="K132" s="318">
        <f t="shared" si="7"/>
        <v>0</v>
      </c>
      <c r="L132" s="318">
        <f t="shared" si="8"/>
        <v>0</v>
      </c>
      <c r="M132" s="318">
        <f t="shared" si="9"/>
        <v>0</v>
      </c>
      <c r="N132" s="318">
        <f t="shared" si="10"/>
        <v>0</v>
      </c>
      <c r="O132" s="318">
        <f t="shared" si="11"/>
        <v>0</v>
      </c>
      <c r="P132" s="318">
        <f t="shared" si="12"/>
        <v>0</v>
      </c>
      <c r="Q132" s="10"/>
    </row>
    <row r="133" spans="1:17">
      <c r="A133" s="314" t="s">
        <v>2025</v>
      </c>
      <c r="B133" s="316"/>
      <c r="C133" s="319" t="s">
        <v>2026</v>
      </c>
      <c r="D133" s="320"/>
      <c r="E133" s="320"/>
      <c r="F133" s="321"/>
      <c r="G133" s="322"/>
      <c r="H133" s="322"/>
      <c r="I133" s="322"/>
      <c r="J133" s="322"/>
      <c r="K133" s="181"/>
      <c r="L133" s="181"/>
      <c r="M133" s="181"/>
      <c r="N133" s="181"/>
      <c r="O133" s="181"/>
      <c r="P133" s="181"/>
      <c r="Q133" s="10"/>
    </row>
    <row r="134" spans="1:17" ht="92.4">
      <c r="A134" s="315" t="s">
        <v>2027</v>
      </c>
      <c r="B134" s="316" t="s">
        <v>1498</v>
      </c>
      <c r="C134" s="317" t="s">
        <v>2028</v>
      </c>
      <c r="D134" s="318" t="s">
        <v>114</v>
      </c>
      <c r="E134" s="318">
        <v>1</v>
      </c>
      <c r="F134" s="318"/>
      <c r="G134" s="318"/>
      <c r="H134" s="318"/>
      <c r="I134" s="318"/>
      <c r="J134" s="318"/>
      <c r="K134" s="318">
        <f t="shared" ref="K134:K168" si="13">SUM(H134:J134)</f>
        <v>0</v>
      </c>
      <c r="L134" s="318">
        <f t="shared" ref="L134:L168" si="14">ROUND(E134*F134,2)</f>
        <v>0</v>
      </c>
      <c r="M134" s="318">
        <f t="shared" ref="M134:M168" si="15">ROUND(E134*H134,2)</f>
        <v>0</v>
      </c>
      <c r="N134" s="318">
        <f t="shared" ref="N134:N168" si="16">ROUND(E134*I134,2)</f>
        <v>0</v>
      </c>
      <c r="O134" s="318">
        <f t="shared" ref="O134:O168" si="17">ROUND(E134*J134,2)</f>
        <v>0</v>
      </c>
      <c r="P134" s="318">
        <f t="shared" ref="P134:P168" si="18">SUM(M134:O134)</f>
        <v>0</v>
      </c>
      <c r="Q134" s="10"/>
    </row>
    <row r="135" spans="1:17" ht="26.4">
      <c r="A135" s="315" t="s">
        <v>2029</v>
      </c>
      <c r="B135" s="316" t="s">
        <v>1498</v>
      </c>
      <c r="C135" s="317" t="s">
        <v>1822</v>
      </c>
      <c r="D135" s="318" t="s">
        <v>114</v>
      </c>
      <c r="E135" s="318">
        <v>1</v>
      </c>
      <c r="F135" s="318"/>
      <c r="G135" s="318"/>
      <c r="H135" s="318"/>
      <c r="I135" s="318"/>
      <c r="J135" s="318"/>
      <c r="K135" s="318">
        <f t="shared" si="13"/>
        <v>0</v>
      </c>
      <c r="L135" s="318">
        <f t="shared" si="14"/>
        <v>0</v>
      </c>
      <c r="M135" s="318">
        <f t="shared" si="15"/>
        <v>0</v>
      </c>
      <c r="N135" s="318">
        <f t="shared" si="16"/>
        <v>0</v>
      </c>
      <c r="O135" s="318">
        <f t="shared" si="17"/>
        <v>0</v>
      </c>
      <c r="P135" s="318">
        <f t="shared" si="18"/>
        <v>0</v>
      </c>
      <c r="Q135" s="10"/>
    </row>
    <row r="136" spans="1:17" ht="26.4">
      <c r="A136" s="315" t="s">
        <v>2030</v>
      </c>
      <c r="B136" s="316" t="s">
        <v>1498</v>
      </c>
      <c r="C136" s="317" t="s">
        <v>1824</v>
      </c>
      <c r="D136" s="318" t="s">
        <v>114</v>
      </c>
      <c r="E136" s="318">
        <v>1</v>
      </c>
      <c r="F136" s="318"/>
      <c r="G136" s="318"/>
      <c r="H136" s="318"/>
      <c r="I136" s="318"/>
      <c r="J136" s="318"/>
      <c r="K136" s="318">
        <f t="shared" si="13"/>
        <v>0</v>
      </c>
      <c r="L136" s="318">
        <f t="shared" si="14"/>
        <v>0</v>
      </c>
      <c r="M136" s="318">
        <f t="shared" si="15"/>
        <v>0</v>
      </c>
      <c r="N136" s="318">
        <f t="shared" si="16"/>
        <v>0</v>
      </c>
      <c r="O136" s="318">
        <f t="shared" si="17"/>
        <v>0</v>
      </c>
      <c r="P136" s="318">
        <f t="shared" si="18"/>
        <v>0</v>
      </c>
      <c r="Q136" s="10"/>
    </row>
    <row r="137" spans="1:17" ht="26.4">
      <c r="A137" s="315" t="s">
        <v>2031</v>
      </c>
      <c r="B137" s="316" t="s">
        <v>1498</v>
      </c>
      <c r="C137" s="317" t="s">
        <v>2032</v>
      </c>
      <c r="D137" s="318" t="s">
        <v>1060</v>
      </c>
      <c r="E137" s="318">
        <v>1</v>
      </c>
      <c r="F137" s="318"/>
      <c r="G137" s="318"/>
      <c r="H137" s="318"/>
      <c r="I137" s="318"/>
      <c r="J137" s="318"/>
      <c r="K137" s="318">
        <f t="shared" si="13"/>
        <v>0</v>
      </c>
      <c r="L137" s="318">
        <f t="shared" si="14"/>
        <v>0</v>
      </c>
      <c r="M137" s="318">
        <f t="shared" si="15"/>
        <v>0</v>
      </c>
      <c r="N137" s="318">
        <f t="shared" si="16"/>
        <v>0</v>
      </c>
      <c r="O137" s="318">
        <f t="shared" si="17"/>
        <v>0</v>
      </c>
      <c r="P137" s="318">
        <f t="shared" si="18"/>
        <v>0</v>
      </c>
      <c r="Q137" s="10"/>
    </row>
    <row r="138" spans="1:17" ht="26.4">
      <c r="A138" s="315" t="s">
        <v>2033</v>
      </c>
      <c r="B138" s="316" t="s">
        <v>1498</v>
      </c>
      <c r="C138" s="317" t="s">
        <v>2034</v>
      </c>
      <c r="D138" s="318" t="s">
        <v>1060</v>
      </c>
      <c r="E138" s="318">
        <v>1</v>
      </c>
      <c r="F138" s="318"/>
      <c r="G138" s="318"/>
      <c r="H138" s="318"/>
      <c r="I138" s="318"/>
      <c r="J138" s="318"/>
      <c r="K138" s="318">
        <f t="shared" si="13"/>
        <v>0</v>
      </c>
      <c r="L138" s="318">
        <f t="shared" si="14"/>
        <v>0</v>
      </c>
      <c r="M138" s="318">
        <f t="shared" si="15"/>
        <v>0</v>
      </c>
      <c r="N138" s="318">
        <f t="shared" si="16"/>
        <v>0</v>
      </c>
      <c r="O138" s="318">
        <f t="shared" si="17"/>
        <v>0</v>
      </c>
      <c r="P138" s="318">
        <f t="shared" si="18"/>
        <v>0</v>
      </c>
      <c r="Q138" s="10"/>
    </row>
    <row r="139" spans="1:17" ht="26.4">
      <c r="A139" s="315" t="s">
        <v>2035</v>
      </c>
      <c r="B139" s="316" t="s">
        <v>1498</v>
      </c>
      <c r="C139" s="317" t="s">
        <v>2036</v>
      </c>
      <c r="D139" s="318" t="s">
        <v>1060</v>
      </c>
      <c r="E139" s="318">
        <v>1</v>
      </c>
      <c r="F139" s="318"/>
      <c r="G139" s="318"/>
      <c r="H139" s="318"/>
      <c r="I139" s="318"/>
      <c r="J139" s="318"/>
      <c r="K139" s="318">
        <f t="shared" si="13"/>
        <v>0</v>
      </c>
      <c r="L139" s="318">
        <f t="shared" si="14"/>
        <v>0</v>
      </c>
      <c r="M139" s="318">
        <f t="shared" si="15"/>
        <v>0</v>
      </c>
      <c r="N139" s="318">
        <f t="shared" si="16"/>
        <v>0</v>
      </c>
      <c r="O139" s="318">
        <f t="shared" si="17"/>
        <v>0</v>
      </c>
      <c r="P139" s="318">
        <f t="shared" si="18"/>
        <v>0</v>
      </c>
      <c r="Q139" s="10"/>
    </row>
    <row r="140" spans="1:17" ht="26.4">
      <c r="A140" s="315" t="s">
        <v>2037</v>
      </c>
      <c r="B140" s="316" t="s">
        <v>1498</v>
      </c>
      <c r="C140" s="317" t="s">
        <v>2038</v>
      </c>
      <c r="D140" s="318" t="s">
        <v>1060</v>
      </c>
      <c r="E140" s="318">
        <v>7</v>
      </c>
      <c r="F140" s="318"/>
      <c r="G140" s="318"/>
      <c r="H140" s="318"/>
      <c r="I140" s="318"/>
      <c r="J140" s="318"/>
      <c r="K140" s="318">
        <f t="shared" si="13"/>
        <v>0</v>
      </c>
      <c r="L140" s="318">
        <f t="shared" si="14"/>
        <v>0</v>
      </c>
      <c r="M140" s="318">
        <f t="shared" si="15"/>
        <v>0</v>
      </c>
      <c r="N140" s="318">
        <f t="shared" si="16"/>
        <v>0</v>
      </c>
      <c r="O140" s="318">
        <f t="shared" si="17"/>
        <v>0</v>
      </c>
      <c r="P140" s="318">
        <f t="shared" si="18"/>
        <v>0</v>
      </c>
      <c r="Q140" s="10"/>
    </row>
    <row r="141" spans="1:17" ht="26.4">
      <c r="A141" s="315" t="s">
        <v>2039</v>
      </c>
      <c r="B141" s="316" t="s">
        <v>1498</v>
      </c>
      <c r="C141" s="317" t="s">
        <v>2040</v>
      </c>
      <c r="D141" s="318" t="s">
        <v>1060</v>
      </c>
      <c r="E141" s="318">
        <v>7</v>
      </c>
      <c r="F141" s="318"/>
      <c r="G141" s="318"/>
      <c r="H141" s="318"/>
      <c r="I141" s="318"/>
      <c r="J141" s="318"/>
      <c r="K141" s="318">
        <f t="shared" si="13"/>
        <v>0</v>
      </c>
      <c r="L141" s="318">
        <f t="shared" si="14"/>
        <v>0</v>
      </c>
      <c r="M141" s="318">
        <f t="shared" si="15"/>
        <v>0</v>
      </c>
      <c r="N141" s="318">
        <f t="shared" si="16"/>
        <v>0</v>
      </c>
      <c r="O141" s="318">
        <f t="shared" si="17"/>
        <v>0</v>
      </c>
      <c r="P141" s="318">
        <f t="shared" si="18"/>
        <v>0</v>
      </c>
      <c r="Q141" s="10"/>
    </row>
    <row r="142" spans="1:17" ht="26.4">
      <c r="A142" s="315" t="s">
        <v>2041</v>
      </c>
      <c r="B142" s="316" t="s">
        <v>1498</v>
      </c>
      <c r="C142" s="317" t="s">
        <v>1850</v>
      </c>
      <c r="D142" s="318" t="s">
        <v>1060</v>
      </c>
      <c r="E142" s="318">
        <v>14</v>
      </c>
      <c r="F142" s="318"/>
      <c r="G142" s="318"/>
      <c r="H142" s="318"/>
      <c r="I142" s="318"/>
      <c r="J142" s="318"/>
      <c r="K142" s="318">
        <f t="shared" si="13"/>
        <v>0</v>
      </c>
      <c r="L142" s="318">
        <f t="shared" si="14"/>
        <v>0</v>
      </c>
      <c r="M142" s="318">
        <f t="shared" si="15"/>
        <v>0</v>
      </c>
      <c r="N142" s="318">
        <f t="shared" si="16"/>
        <v>0</v>
      </c>
      <c r="O142" s="318">
        <f t="shared" si="17"/>
        <v>0</v>
      </c>
      <c r="P142" s="318">
        <f t="shared" si="18"/>
        <v>0</v>
      </c>
      <c r="Q142" s="10"/>
    </row>
    <row r="143" spans="1:17" ht="26.4">
      <c r="A143" s="315" t="s">
        <v>2042</v>
      </c>
      <c r="B143" s="316" t="s">
        <v>1498</v>
      </c>
      <c r="C143" s="317" t="s">
        <v>2043</v>
      </c>
      <c r="D143" s="318" t="s">
        <v>1060</v>
      </c>
      <c r="E143" s="318">
        <v>14</v>
      </c>
      <c r="F143" s="318"/>
      <c r="G143" s="318"/>
      <c r="H143" s="318"/>
      <c r="I143" s="318"/>
      <c r="J143" s="318"/>
      <c r="K143" s="318">
        <f t="shared" ref="K143" si="19">SUM(H143:J143)</f>
        <v>0</v>
      </c>
      <c r="L143" s="318">
        <f t="shared" si="14"/>
        <v>0</v>
      </c>
      <c r="M143" s="318">
        <f t="shared" si="15"/>
        <v>0</v>
      </c>
      <c r="N143" s="318">
        <f t="shared" si="16"/>
        <v>0</v>
      </c>
      <c r="O143" s="318">
        <f t="shared" si="17"/>
        <v>0</v>
      </c>
      <c r="P143" s="318">
        <f t="shared" si="18"/>
        <v>0</v>
      </c>
      <c r="Q143" s="10"/>
    </row>
    <row r="144" spans="1:17" ht="26.4">
      <c r="A144" s="315" t="s">
        <v>2044</v>
      </c>
      <c r="B144" s="316" t="s">
        <v>1498</v>
      </c>
      <c r="C144" s="317" t="s">
        <v>1860</v>
      </c>
      <c r="D144" s="318" t="s">
        <v>1060</v>
      </c>
      <c r="E144" s="318">
        <v>14</v>
      </c>
      <c r="F144" s="318"/>
      <c r="G144" s="318"/>
      <c r="H144" s="318"/>
      <c r="I144" s="318"/>
      <c r="J144" s="318"/>
      <c r="K144" s="318">
        <f t="shared" si="13"/>
        <v>0</v>
      </c>
      <c r="L144" s="318">
        <f t="shared" si="14"/>
        <v>0</v>
      </c>
      <c r="M144" s="318">
        <f t="shared" si="15"/>
        <v>0</v>
      </c>
      <c r="N144" s="318">
        <f t="shared" si="16"/>
        <v>0</v>
      </c>
      <c r="O144" s="318">
        <f t="shared" si="17"/>
        <v>0</v>
      </c>
      <c r="P144" s="318">
        <f t="shared" si="18"/>
        <v>0</v>
      </c>
      <c r="Q144" s="10"/>
    </row>
    <row r="145" spans="1:17" ht="26.4">
      <c r="A145" s="315" t="s">
        <v>2045</v>
      </c>
      <c r="B145" s="316" t="s">
        <v>1498</v>
      </c>
      <c r="C145" s="317" t="s">
        <v>2046</v>
      </c>
      <c r="D145" s="318" t="s">
        <v>1060</v>
      </c>
      <c r="E145" s="318">
        <v>4</v>
      </c>
      <c r="F145" s="318"/>
      <c r="G145" s="318"/>
      <c r="H145" s="318"/>
      <c r="I145" s="318"/>
      <c r="J145" s="318"/>
      <c r="K145" s="318">
        <f t="shared" si="13"/>
        <v>0</v>
      </c>
      <c r="L145" s="318">
        <f t="shared" si="14"/>
        <v>0</v>
      </c>
      <c r="M145" s="318">
        <f t="shared" si="15"/>
        <v>0</v>
      </c>
      <c r="N145" s="318">
        <f t="shared" si="16"/>
        <v>0</v>
      </c>
      <c r="O145" s="318">
        <f t="shared" si="17"/>
        <v>0</v>
      </c>
      <c r="P145" s="318">
        <f t="shared" si="18"/>
        <v>0</v>
      </c>
      <c r="Q145" s="10"/>
    </row>
    <row r="146" spans="1:17" ht="26.4">
      <c r="A146" s="315" t="s">
        <v>2047</v>
      </c>
      <c r="B146" s="316" t="s">
        <v>1498</v>
      </c>
      <c r="C146" s="317" t="s">
        <v>1864</v>
      </c>
      <c r="D146" s="318" t="s">
        <v>1060</v>
      </c>
      <c r="E146" s="318">
        <v>2</v>
      </c>
      <c r="F146" s="318"/>
      <c r="G146" s="318"/>
      <c r="H146" s="318"/>
      <c r="I146" s="318"/>
      <c r="J146" s="318"/>
      <c r="K146" s="318">
        <f t="shared" si="13"/>
        <v>0</v>
      </c>
      <c r="L146" s="318">
        <f t="shared" si="14"/>
        <v>0</v>
      </c>
      <c r="M146" s="318">
        <f t="shared" si="15"/>
        <v>0</v>
      </c>
      <c r="N146" s="318">
        <f t="shared" si="16"/>
        <v>0</v>
      </c>
      <c r="O146" s="318">
        <f t="shared" si="17"/>
        <v>0</v>
      </c>
      <c r="P146" s="318">
        <f t="shared" si="18"/>
        <v>0</v>
      </c>
      <c r="Q146" s="10"/>
    </row>
    <row r="147" spans="1:17" ht="26.4">
      <c r="A147" s="315" t="s">
        <v>2048</v>
      </c>
      <c r="B147" s="316" t="s">
        <v>1498</v>
      </c>
      <c r="C147" s="317" t="s">
        <v>1866</v>
      </c>
      <c r="D147" s="318" t="s">
        <v>1060</v>
      </c>
      <c r="E147" s="318">
        <v>1</v>
      </c>
      <c r="F147" s="318"/>
      <c r="G147" s="318"/>
      <c r="H147" s="318"/>
      <c r="I147" s="318"/>
      <c r="J147" s="318"/>
      <c r="K147" s="318">
        <f t="shared" si="13"/>
        <v>0</v>
      </c>
      <c r="L147" s="318">
        <f t="shared" si="14"/>
        <v>0</v>
      </c>
      <c r="M147" s="318">
        <f t="shared" si="15"/>
        <v>0</v>
      </c>
      <c r="N147" s="318">
        <f t="shared" si="16"/>
        <v>0</v>
      </c>
      <c r="O147" s="318">
        <f t="shared" si="17"/>
        <v>0</v>
      </c>
      <c r="P147" s="318">
        <f t="shared" si="18"/>
        <v>0</v>
      </c>
      <c r="Q147" s="10"/>
    </row>
    <row r="148" spans="1:17" ht="26.4">
      <c r="A148" s="315" t="s">
        <v>2049</v>
      </c>
      <c r="B148" s="316" t="s">
        <v>1498</v>
      </c>
      <c r="C148" s="317" t="s">
        <v>1870</v>
      </c>
      <c r="D148" s="318" t="s">
        <v>1060</v>
      </c>
      <c r="E148" s="318">
        <v>1</v>
      </c>
      <c r="F148" s="318"/>
      <c r="G148" s="318"/>
      <c r="H148" s="318"/>
      <c r="I148" s="318"/>
      <c r="J148" s="318"/>
      <c r="K148" s="318">
        <f t="shared" si="13"/>
        <v>0</v>
      </c>
      <c r="L148" s="318">
        <f t="shared" si="14"/>
        <v>0</v>
      </c>
      <c r="M148" s="318">
        <f t="shared" si="15"/>
        <v>0</v>
      </c>
      <c r="N148" s="318">
        <f t="shared" si="16"/>
        <v>0</v>
      </c>
      <c r="O148" s="318">
        <f t="shared" si="17"/>
        <v>0</v>
      </c>
      <c r="P148" s="318">
        <f t="shared" si="18"/>
        <v>0</v>
      </c>
      <c r="Q148" s="10"/>
    </row>
    <row r="149" spans="1:17" ht="26.4">
      <c r="A149" s="315" t="s">
        <v>2050</v>
      </c>
      <c r="B149" s="316" t="s">
        <v>1498</v>
      </c>
      <c r="C149" s="317" t="s">
        <v>1872</v>
      </c>
      <c r="D149" s="318" t="s">
        <v>1060</v>
      </c>
      <c r="E149" s="318">
        <v>1</v>
      </c>
      <c r="F149" s="318"/>
      <c r="G149" s="318"/>
      <c r="H149" s="318"/>
      <c r="I149" s="318"/>
      <c r="J149" s="318"/>
      <c r="K149" s="318">
        <f t="shared" si="13"/>
        <v>0</v>
      </c>
      <c r="L149" s="318">
        <f t="shared" si="14"/>
        <v>0</v>
      </c>
      <c r="M149" s="318">
        <f t="shared" si="15"/>
        <v>0</v>
      </c>
      <c r="N149" s="318">
        <f t="shared" si="16"/>
        <v>0</v>
      </c>
      <c r="O149" s="318">
        <f t="shared" si="17"/>
        <v>0</v>
      </c>
      <c r="P149" s="318">
        <f t="shared" si="18"/>
        <v>0</v>
      </c>
      <c r="Q149" s="10"/>
    </row>
    <row r="150" spans="1:17" ht="26.4">
      <c r="A150" s="315" t="s">
        <v>2051</v>
      </c>
      <c r="B150" s="316" t="s">
        <v>1498</v>
      </c>
      <c r="C150" s="317" t="s">
        <v>1874</v>
      </c>
      <c r="D150" s="318" t="s">
        <v>1060</v>
      </c>
      <c r="E150" s="318">
        <v>2</v>
      </c>
      <c r="F150" s="318"/>
      <c r="G150" s="318"/>
      <c r="H150" s="318"/>
      <c r="I150" s="318"/>
      <c r="J150" s="318"/>
      <c r="K150" s="318">
        <f t="shared" si="13"/>
        <v>0</v>
      </c>
      <c r="L150" s="318">
        <f t="shared" si="14"/>
        <v>0</v>
      </c>
      <c r="M150" s="318">
        <f t="shared" si="15"/>
        <v>0</v>
      </c>
      <c r="N150" s="318">
        <f t="shared" si="16"/>
        <v>0</v>
      </c>
      <c r="O150" s="318">
        <f t="shared" si="17"/>
        <v>0</v>
      </c>
      <c r="P150" s="318">
        <f t="shared" si="18"/>
        <v>0</v>
      </c>
      <c r="Q150" s="10"/>
    </row>
    <row r="151" spans="1:17" ht="26.4">
      <c r="A151" s="315" t="s">
        <v>2052</v>
      </c>
      <c r="B151" s="316" t="s">
        <v>1498</v>
      </c>
      <c r="C151" s="317" t="s">
        <v>1876</v>
      </c>
      <c r="D151" s="318" t="s">
        <v>1060</v>
      </c>
      <c r="E151" s="318">
        <v>4</v>
      </c>
      <c r="F151" s="318"/>
      <c r="G151" s="318"/>
      <c r="H151" s="318"/>
      <c r="I151" s="318"/>
      <c r="J151" s="318"/>
      <c r="K151" s="318">
        <f t="shared" si="13"/>
        <v>0</v>
      </c>
      <c r="L151" s="318">
        <f t="shared" si="14"/>
        <v>0</v>
      </c>
      <c r="M151" s="318">
        <f t="shared" si="15"/>
        <v>0</v>
      </c>
      <c r="N151" s="318">
        <f t="shared" si="16"/>
        <v>0</v>
      </c>
      <c r="O151" s="318">
        <f t="shared" si="17"/>
        <v>0</v>
      </c>
      <c r="P151" s="318">
        <f t="shared" si="18"/>
        <v>0</v>
      </c>
      <c r="Q151" s="10"/>
    </row>
    <row r="152" spans="1:17" ht="26.4">
      <c r="A152" s="315" t="s">
        <v>2053</v>
      </c>
      <c r="B152" s="316" t="s">
        <v>1498</v>
      </c>
      <c r="C152" s="317" t="s">
        <v>1880</v>
      </c>
      <c r="D152" s="318" t="s">
        <v>1095</v>
      </c>
      <c r="E152" s="318">
        <v>12</v>
      </c>
      <c r="F152" s="318"/>
      <c r="G152" s="318"/>
      <c r="H152" s="318"/>
      <c r="I152" s="318"/>
      <c r="J152" s="318"/>
      <c r="K152" s="318">
        <f t="shared" si="13"/>
        <v>0</v>
      </c>
      <c r="L152" s="318">
        <f t="shared" si="14"/>
        <v>0</v>
      </c>
      <c r="M152" s="318">
        <f t="shared" si="15"/>
        <v>0</v>
      </c>
      <c r="N152" s="318">
        <f t="shared" si="16"/>
        <v>0</v>
      </c>
      <c r="O152" s="318">
        <f t="shared" si="17"/>
        <v>0</v>
      </c>
      <c r="P152" s="318">
        <f t="shared" si="18"/>
        <v>0</v>
      </c>
      <c r="Q152" s="10"/>
    </row>
    <row r="153" spans="1:17" ht="26.4">
      <c r="A153" s="315" t="s">
        <v>2054</v>
      </c>
      <c r="B153" s="316" t="s">
        <v>1498</v>
      </c>
      <c r="C153" s="317" t="s">
        <v>1882</v>
      </c>
      <c r="D153" s="318" t="s">
        <v>1095</v>
      </c>
      <c r="E153" s="318">
        <v>20</v>
      </c>
      <c r="F153" s="318"/>
      <c r="G153" s="318"/>
      <c r="H153" s="318"/>
      <c r="I153" s="318"/>
      <c r="J153" s="318"/>
      <c r="K153" s="318">
        <f t="shared" si="13"/>
        <v>0</v>
      </c>
      <c r="L153" s="318">
        <f t="shared" si="14"/>
        <v>0</v>
      </c>
      <c r="M153" s="318">
        <f t="shared" si="15"/>
        <v>0</v>
      </c>
      <c r="N153" s="318">
        <f t="shared" si="16"/>
        <v>0</v>
      </c>
      <c r="O153" s="318">
        <f t="shared" si="17"/>
        <v>0</v>
      </c>
      <c r="P153" s="318">
        <f t="shared" si="18"/>
        <v>0</v>
      </c>
      <c r="Q153" s="10"/>
    </row>
    <row r="154" spans="1:17" ht="26.4">
      <c r="A154" s="315" t="s">
        <v>2055</v>
      </c>
      <c r="B154" s="316" t="s">
        <v>1498</v>
      </c>
      <c r="C154" s="317" t="s">
        <v>1884</v>
      </c>
      <c r="D154" s="318" t="s">
        <v>1095</v>
      </c>
      <c r="E154" s="318">
        <v>12</v>
      </c>
      <c r="F154" s="318"/>
      <c r="G154" s="318"/>
      <c r="H154" s="318"/>
      <c r="I154" s="318"/>
      <c r="J154" s="318"/>
      <c r="K154" s="318">
        <f t="shared" si="13"/>
        <v>0</v>
      </c>
      <c r="L154" s="318">
        <f t="shared" si="14"/>
        <v>0</v>
      </c>
      <c r="M154" s="318">
        <f t="shared" si="15"/>
        <v>0</v>
      </c>
      <c r="N154" s="318">
        <f t="shared" si="16"/>
        <v>0</v>
      </c>
      <c r="O154" s="318">
        <f t="shared" si="17"/>
        <v>0</v>
      </c>
      <c r="P154" s="318">
        <f t="shared" si="18"/>
        <v>0</v>
      </c>
      <c r="Q154" s="10"/>
    </row>
    <row r="155" spans="1:17" ht="26.4">
      <c r="A155" s="315" t="s">
        <v>2056</v>
      </c>
      <c r="B155" s="316" t="s">
        <v>1498</v>
      </c>
      <c r="C155" s="317" t="s">
        <v>1886</v>
      </c>
      <c r="D155" s="318" t="s">
        <v>1095</v>
      </c>
      <c r="E155" s="318">
        <v>26</v>
      </c>
      <c r="F155" s="318"/>
      <c r="G155" s="318"/>
      <c r="H155" s="318"/>
      <c r="I155" s="318"/>
      <c r="J155" s="318"/>
      <c r="K155" s="318">
        <f t="shared" si="13"/>
        <v>0</v>
      </c>
      <c r="L155" s="318">
        <f t="shared" si="14"/>
        <v>0</v>
      </c>
      <c r="M155" s="318">
        <f t="shared" si="15"/>
        <v>0</v>
      </c>
      <c r="N155" s="318">
        <f t="shared" si="16"/>
        <v>0</v>
      </c>
      <c r="O155" s="318">
        <f t="shared" si="17"/>
        <v>0</v>
      </c>
      <c r="P155" s="318">
        <f t="shared" si="18"/>
        <v>0</v>
      </c>
      <c r="Q155" s="10"/>
    </row>
    <row r="156" spans="1:17" ht="26.4">
      <c r="A156" s="315" t="s">
        <v>2057</v>
      </c>
      <c r="B156" s="316" t="s">
        <v>1498</v>
      </c>
      <c r="C156" s="317" t="s">
        <v>1888</v>
      </c>
      <c r="D156" s="318" t="s">
        <v>1095</v>
      </c>
      <c r="E156" s="318">
        <v>34</v>
      </c>
      <c r="F156" s="318"/>
      <c r="G156" s="318"/>
      <c r="H156" s="318"/>
      <c r="I156" s="318"/>
      <c r="J156" s="318"/>
      <c r="K156" s="318">
        <f t="shared" si="13"/>
        <v>0</v>
      </c>
      <c r="L156" s="318">
        <f t="shared" si="14"/>
        <v>0</v>
      </c>
      <c r="M156" s="318">
        <f t="shared" si="15"/>
        <v>0</v>
      </c>
      <c r="N156" s="318">
        <f t="shared" si="16"/>
        <v>0</v>
      </c>
      <c r="O156" s="318">
        <f t="shared" si="17"/>
        <v>0</v>
      </c>
      <c r="P156" s="318">
        <f t="shared" si="18"/>
        <v>0</v>
      </c>
      <c r="Q156" s="10"/>
    </row>
    <row r="157" spans="1:17" ht="26.4">
      <c r="A157" s="315" t="s">
        <v>2058</v>
      </c>
      <c r="B157" s="316" t="s">
        <v>1498</v>
      </c>
      <c r="C157" s="317" t="s">
        <v>1890</v>
      </c>
      <c r="D157" s="318" t="s">
        <v>1095</v>
      </c>
      <c r="E157" s="318">
        <v>22</v>
      </c>
      <c r="F157" s="318"/>
      <c r="G157" s="318"/>
      <c r="H157" s="318"/>
      <c r="I157" s="318"/>
      <c r="J157" s="318"/>
      <c r="K157" s="318">
        <f t="shared" si="13"/>
        <v>0</v>
      </c>
      <c r="L157" s="318">
        <f t="shared" si="14"/>
        <v>0</v>
      </c>
      <c r="M157" s="318">
        <f t="shared" si="15"/>
        <v>0</v>
      </c>
      <c r="N157" s="318">
        <f t="shared" si="16"/>
        <v>0</v>
      </c>
      <c r="O157" s="318">
        <f t="shared" si="17"/>
        <v>0</v>
      </c>
      <c r="P157" s="318">
        <f t="shared" si="18"/>
        <v>0</v>
      </c>
      <c r="Q157" s="10"/>
    </row>
    <row r="158" spans="1:17" ht="26.4">
      <c r="A158" s="315" t="s">
        <v>2059</v>
      </c>
      <c r="B158" s="316" t="s">
        <v>1498</v>
      </c>
      <c r="C158" s="317" t="s">
        <v>2060</v>
      </c>
      <c r="D158" s="318" t="s">
        <v>1095</v>
      </c>
      <c r="E158" s="318">
        <v>1</v>
      </c>
      <c r="F158" s="318"/>
      <c r="G158" s="318"/>
      <c r="H158" s="318"/>
      <c r="I158" s="318"/>
      <c r="J158" s="318"/>
      <c r="K158" s="318">
        <f t="shared" si="13"/>
        <v>0</v>
      </c>
      <c r="L158" s="318">
        <f t="shared" si="14"/>
        <v>0</v>
      </c>
      <c r="M158" s="318">
        <f t="shared" si="15"/>
        <v>0</v>
      </c>
      <c r="N158" s="318">
        <f t="shared" si="16"/>
        <v>0</v>
      </c>
      <c r="O158" s="318">
        <f t="shared" si="17"/>
        <v>0</v>
      </c>
      <c r="P158" s="318">
        <f t="shared" si="18"/>
        <v>0</v>
      </c>
      <c r="Q158" s="10"/>
    </row>
    <row r="159" spans="1:17" ht="26.4">
      <c r="A159" s="315" t="s">
        <v>2061</v>
      </c>
      <c r="B159" s="316" t="s">
        <v>1498</v>
      </c>
      <c r="C159" s="317" t="s">
        <v>1894</v>
      </c>
      <c r="D159" s="318" t="s">
        <v>1095</v>
      </c>
      <c r="E159" s="318">
        <v>2</v>
      </c>
      <c r="F159" s="318"/>
      <c r="G159" s="318"/>
      <c r="H159" s="318"/>
      <c r="I159" s="318"/>
      <c r="J159" s="318"/>
      <c r="K159" s="318">
        <f t="shared" si="13"/>
        <v>0</v>
      </c>
      <c r="L159" s="318">
        <f t="shared" si="14"/>
        <v>0</v>
      </c>
      <c r="M159" s="318">
        <f t="shared" si="15"/>
        <v>0</v>
      </c>
      <c r="N159" s="318">
        <f t="shared" si="16"/>
        <v>0</v>
      </c>
      <c r="O159" s="318">
        <f t="shared" si="17"/>
        <v>0</v>
      </c>
      <c r="P159" s="318">
        <f t="shared" si="18"/>
        <v>0</v>
      </c>
      <c r="Q159" s="10"/>
    </row>
    <row r="160" spans="1:17" ht="26.4">
      <c r="A160" s="315" t="s">
        <v>2062</v>
      </c>
      <c r="B160" s="316" t="s">
        <v>1498</v>
      </c>
      <c r="C160" s="317" t="s">
        <v>2063</v>
      </c>
      <c r="D160" s="318" t="s">
        <v>114</v>
      </c>
      <c r="E160" s="318">
        <v>1</v>
      </c>
      <c r="F160" s="318"/>
      <c r="G160" s="318"/>
      <c r="H160" s="318"/>
      <c r="I160" s="318"/>
      <c r="J160" s="318"/>
      <c r="K160" s="318">
        <f t="shared" si="13"/>
        <v>0</v>
      </c>
      <c r="L160" s="318">
        <f t="shared" si="14"/>
        <v>0</v>
      </c>
      <c r="M160" s="318">
        <f t="shared" si="15"/>
        <v>0</v>
      </c>
      <c r="N160" s="318">
        <f t="shared" si="16"/>
        <v>0</v>
      </c>
      <c r="O160" s="318">
        <f t="shared" si="17"/>
        <v>0</v>
      </c>
      <c r="P160" s="318">
        <f t="shared" si="18"/>
        <v>0</v>
      </c>
      <c r="Q160" s="10"/>
    </row>
    <row r="161" spans="1:17" ht="26.4">
      <c r="A161" s="315" t="s">
        <v>2064</v>
      </c>
      <c r="B161" s="316" t="s">
        <v>1498</v>
      </c>
      <c r="C161" s="317" t="s">
        <v>2065</v>
      </c>
      <c r="D161" s="318" t="s">
        <v>313</v>
      </c>
      <c r="E161" s="318">
        <v>52</v>
      </c>
      <c r="F161" s="318"/>
      <c r="G161" s="318"/>
      <c r="H161" s="318"/>
      <c r="I161" s="318"/>
      <c r="J161" s="318"/>
      <c r="K161" s="318">
        <f t="shared" si="13"/>
        <v>0</v>
      </c>
      <c r="L161" s="318">
        <f t="shared" si="14"/>
        <v>0</v>
      </c>
      <c r="M161" s="318">
        <f t="shared" si="15"/>
        <v>0</v>
      </c>
      <c r="N161" s="318">
        <f t="shared" si="16"/>
        <v>0</v>
      </c>
      <c r="O161" s="318">
        <f t="shared" si="17"/>
        <v>0</v>
      </c>
      <c r="P161" s="318">
        <f t="shared" si="18"/>
        <v>0</v>
      </c>
      <c r="Q161" s="10"/>
    </row>
    <row r="162" spans="1:17" ht="26.4">
      <c r="A162" s="315" t="s">
        <v>2066</v>
      </c>
      <c r="B162" s="316" t="s">
        <v>1498</v>
      </c>
      <c r="C162" s="317" t="s">
        <v>1904</v>
      </c>
      <c r="D162" s="318" t="s">
        <v>313</v>
      </c>
      <c r="E162" s="318">
        <v>22</v>
      </c>
      <c r="F162" s="318"/>
      <c r="G162" s="318"/>
      <c r="H162" s="318"/>
      <c r="I162" s="318"/>
      <c r="J162" s="318"/>
      <c r="K162" s="318">
        <f t="shared" si="13"/>
        <v>0</v>
      </c>
      <c r="L162" s="318">
        <f t="shared" si="14"/>
        <v>0</v>
      </c>
      <c r="M162" s="318">
        <f t="shared" si="15"/>
        <v>0</v>
      </c>
      <c r="N162" s="318">
        <f t="shared" si="16"/>
        <v>0</v>
      </c>
      <c r="O162" s="318">
        <f t="shared" si="17"/>
        <v>0</v>
      </c>
      <c r="P162" s="318">
        <f t="shared" si="18"/>
        <v>0</v>
      </c>
      <c r="Q162" s="10"/>
    </row>
    <row r="163" spans="1:17" ht="26.4">
      <c r="A163" s="315" t="s">
        <v>2067</v>
      </c>
      <c r="B163" s="316" t="s">
        <v>1498</v>
      </c>
      <c r="C163" s="317" t="s">
        <v>1906</v>
      </c>
      <c r="D163" s="318" t="s">
        <v>313</v>
      </c>
      <c r="E163" s="318">
        <v>16</v>
      </c>
      <c r="F163" s="318"/>
      <c r="G163" s="318"/>
      <c r="H163" s="318"/>
      <c r="I163" s="318"/>
      <c r="J163" s="318"/>
      <c r="K163" s="318">
        <f t="shared" si="13"/>
        <v>0</v>
      </c>
      <c r="L163" s="318">
        <f t="shared" si="14"/>
        <v>0</v>
      </c>
      <c r="M163" s="318">
        <f t="shared" si="15"/>
        <v>0</v>
      </c>
      <c r="N163" s="318">
        <f t="shared" si="16"/>
        <v>0</v>
      </c>
      <c r="O163" s="318">
        <f t="shared" si="17"/>
        <v>0</v>
      </c>
      <c r="P163" s="318">
        <f t="shared" si="18"/>
        <v>0</v>
      </c>
      <c r="Q163" s="10"/>
    </row>
    <row r="164" spans="1:17" ht="26.4">
      <c r="A164" s="315" t="s">
        <v>2068</v>
      </c>
      <c r="B164" s="316" t="s">
        <v>1498</v>
      </c>
      <c r="C164" s="317" t="s">
        <v>1908</v>
      </c>
      <c r="D164" s="318" t="s">
        <v>114</v>
      </c>
      <c r="E164" s="318">
        <v>1</v>
      </c>
      <c r="F164" s="318"/>
      <c r="G164" s="318"/>
      <c r="H164" s="318"/>
      <c r="I164" s="318"/>
      <c r="J164" s="318"/>
      <c r="K164" s="318">
        <f t="shared" si="13"/>
        <v>0</v>
      </c>
      <c r="L164" s="318">
        <f t="shared" si="14"/>
        <v>0</v>
      </c>
      <c r="M164" s="318">
        <f t="shared" si="15"/>
        <v>0</v>
      </c>
      <c r="N164" s="318">
        <f t="shared" si="16"/>
        <v>0</v>
      </c>
      <c r="O164" s="318">
        <f t="shared" si="17"/>
        <v>0</v>
      </c>
      <c r="P164" s="318">
        <f t="shared" si="18"/>
        <v>0</v>
      </c>
      <c r="Q164" s="10"/>
    </row>
    <row r="165" spans="1:17" ht="26.4">
      <c r="A165" s="315" t="s">
        <v>2069</v>
      </c>
      <c r="B165" s="316" t="s">
        <v>1498</v>
      </c>
      <c r="C165" s="317" t="s">
        <v>1910</v>
      </c>
      <c r="D165" s="318" t="s">
        <v>114</v>
      </c>
      <c r="E165" s="318">
        <v>1</v>
      </c>
      <c r="F165" s="318"/>
      <c r="G165" s="318"/>
      <c r="H165" s="318"/>
      <c r="I165" s="318"/>
      <c r="J165" s="318"/>
      <c r="K165" s="318">
        <f t="shared" si="13"/>
        <v>0</v>
      </c>
      <c r="L165" s="318">
        <f t="shared" si="14"/>
        <v>0</v>
      </c>
      <c r="M165" s="318">
        <f t="shared" si="15"/>
        <v>0</v>
      </c>
      <c r="N165" s="318">
        <f t="shared" si="16"/>
        <v>0</v>
      </c>
      <c r="O165" s="318">
        <f t="shared" si="17"/>
        <v>0</v>
      </c>
      <c r="P165" s="318">
        <f t="shared" si="18"/>
        <v>0</v>
      </c>
      <c r="Q165" s="10"/>
    </row>
    <row r="166" spans="1:17" ht="26.4">
      <c r="A166" s="315" t="s">
        <v>2070</v>
      </c>
      <c r="B166" s="316" t="s">
        <v>1498</v>
      </c>
      <c r="C166" s="317" t="s">
        <v>1584</v>
      </c>
      <c r="D166" s="318" t="s">
        <v>114</v>
      </c>
      <c r="E166" s="318">
        <v>1</v>
      </c>
      <c r="F166" s="318"/>
      <c r="G166" s="318"/>
      <c r="H166" s="318"/>
      <c r="I166" s="318"/>
      <c r="J166" s="318"/>
      <c r="K166" s="318">
        <f t="shared" si="13"/>
        <v>0</v>
      </c>
      <c r="L166" s="318">
        <f t="shared" si="14"/>
        <v>0</v>
      </c>
      <c r="M166" s="318">
        <f t="shared" si="15"/>
        <v>0</v>
      </c>
      <c r="N166" s="318">
        <f t="shared" si="16"/>
        <v>0</v>
      </c>
      <c r="O166" s="318">
        <f t="shared" si="17"/>
        <v>0</v>
      </c>
      <c r="P166" s="318">
        <f t="shared" si="18"/>
        <v>0</v>
      </c>
      <c r="Q166" s="10"/>
    </row>
    <row r="167" spans="1:17" ht="26.4">
      <c r="A167" s="315" t="s">
        <v>2071</v>
      </c>
      <c r="B167" s="316" t="s">
        <v>1498</v>
      </c>
      <c r="C167" s="317" t="s">
        <v>1594</v>
      </c>
      <c r="D167" s="318" t="s">
        <v>114</v>
      </c>
      <c r="E167" s="318">
        <v>1</v>
      </c>
      <c r="F167" s="318"/>
      <c r="G167" s="318"/>
      <c r="H167" s="318"/>
      <c r="I167" s="318"/>
      <c r="J167" s="318"/>
      <c r="K167" s="318">
        <f t="shared" si="13"/>
        <v>0</v>
      </c>
      <c r="L167" s="318">
        <f t="shared" si="14"/>
        <v>0</v>
      </c>
      <c r="M167" s="318">
        <f t="shared" si="15"/>
        <v>0</v>
      </c>
      <c r="N167" s="318">
        <f t="shared" si="16"/>
        <v>0</v>
      </c>
      <c r="O167" s="318">
        <f t="shared" si="17"/>
        <v>0</v>
      </c>
      <c r="P167" s="318">
        <f t="shared" si="18"/>
        <v>0</v>
      </c>
      <c r="Q167" s="10"/>
    </row>
    <row r="168" spans="1:17" ht="26.4">
      <c r="A168" s="315" t="s">
        <v>2072</v>
      </c>
      <c r="B168" s="316" t="s">
        <v>1498</v>
      </c>
      <c r="C168" s="317" t="s">
        <v>2024</v>
      </c>
      <c r="D168" s="318" t="s">
        <v>114</v>
      </c>
      <c r="E168" s="318">
        <v>1</v>
      </c>
      <c r="F168" s="318"/>
      <c r="G168" s="318"/>
      <c r="H168" s="318"/>
      <c r="I168" s="318"/>
      <c r="J168" s="318"/>
      <c r="K168" s="318">
        <f t="shared" si="13"/>
        <v>0</v>
      </c>
      <c r="L168" s="318">
        <f t="shared" si="14"/>
        <v>0</v>
      </c>
      <c r="M168" s="318">
        <f t="shared" si="15"/>
        <v>0</v>
      </c>
      <c r="N168" s="318">
        <f t="shared" si="16"/>
        <v>0</v>
      </c>
      <c r="O168" s="318">
        <f t="shared" si="17"/>
        <v>0</v>
      </c>
      <c r="P168" s="318">
        <f t="shared" si="18"/>
        <v>0</v>
      </c>
      <c r="Q168" s="10"/>
    </row>
    <row r="169" spans="1:17">
      <c r="A169" s="314" t="s">
        <v>2073</v>
      </c>
      <c r="B169" s="316"/>
      <c r="C169" s="319" t="s">
        <v>2074</v>
      </c>
      <c r="D169" s="320"/>
      <c r="E169" s="320"/>
      <c r="F169" s="321"/>
      <c r="G169" s="322"/>
      <c r="H169" s="322"/>
      <c r="I169" s="322"/>
      <c r="J169" s="322"/>
      <c r="K169" s="181"/>
      <c r="L169" s="181"/>
      <c r="M169" s="181"/>
      <c r="N169" s="181"/>
      <c r="O169" s="181"/>
      <c r="P169" s="181"/>
      <c r="Q169" s="10"/>
    </row>
    <row r="170" spans="1:17" ht="26.4">
      <c r="A170" s="315" t="s">
        <v>2075</v>
      </c>
      <c r="B170" s="316" t="s">
        <v>1498</v>
      </c>
      <c r="C170" s="317" t="s">
        <v>696</v>
      </c>
      <c r="D170" s="319"/>
      <c r="E170" s="320"/>
      <c r="F170" s="321"/>
      <c r="G170" s="322"/>
      <c r="H170" s="322"/>
      <c r="I170" s="322"/>
      <c r="J170" s="322"/>
      <c r="K170" s="181"/>
      <c r="L170" s="181"/>
      <c r="M170" s="181"/>
      <c r="N170" s="181"/>
      <c r="O170" s="181"/>
      <c r="P170" s="181"/>
      <c r="Q170" s="10"/>
    </row>
    <row r="171" spans="1:17" ht="26.4">
      <c r="A171" s="315" t="s">
        <v>2076</v>
      </c>
      <c r="B171" s="316" t="s">
        <v>1498</v>
      </c>
      <c r="C171" s="317" t="s">
        <v>2077</v>
      </c>
      <c r="D171" s="318" t="s">
        <v>1060</v>
      </c>
      <c r="E171" s="318">
        <v>5</v>
      </c>
      <c r="F171" s="318"/>
      <c r="G171" s="318"/>
      <c r="H171" s="318"/>
      <c r="I171" s="318"/>
      <c r="J171" s="318"/>
      <c r="K171" s="318">
        <f t="shared" ref="K171:K202" si="20">SUM(H171:J171)</f>
        <v>0</v>
      </c>
      <c r="L171" s="318">
        <f t="shared" ref="L171:L202" si="21">ROUND(E171*F171,2)</f>
        <v>0</v>
      </c>
      <c r="M171" s="318">
        <f t="shared" ref="M171:M202" si="22">ROUND(E171*H171,2)</f>
        <v>0</v>
      </c>
      <c r="N171" s="318">
        <f t="shared" ref="N171:N202" si="23">ROUND(E171*I171,2)</f>
        <v>0</v>
      </c>
      <c r="O171" s="318">
        <f t="shared" ref="O171:O202" si="24">ROUND(E171*J171,2)</f>
        <v>0</v>
      </c>
      <c r="P171" s="318">
        <f t="shared" ref="P171:P202" si="25">SUM(M171:O171)</f>
        <v>0</v>
      </c>
      <c r="Q171" s="10"/>
    </row>
    <row r="172" spans="1:17" ht="26.4">
      <c r="A172" s="315" t="s">
        <v>2078</v>
      </c>
      <c r="B172" s="316" t="s">
        <v>1498</v>
      </c>
      <c r="C172" s="317" t="s">
        <v>2079</v>
      </c>
      <c r="D172" s="318" t="s">
        <v>1060</v>
      </c>
      <c r="E172" s="318">
        <v>1</v>
      </c>
      <c r="F172" s="318"/>
      <c r="G172" s="318"/>
      <c r="H172" s="318"/>
      <c r="I172" s="318"/>
      <c r="J172" s="318"/>
      <c r="K172" s="318">
        <f t="shared" si="20"/>
        <v>0</v>
      </c>
      <c r="L172" s="318">
        <f t="shared" si="21"/>
        <v>0</v>
      </c>
      <c r="M172" s="318">
        <f t="shared" si="22"/>
        <v>0</v>
      </c>
      <c r="N172" s="318">
        <f t="shared" si="23"/>
        <v>0</v>
      </c>
      <c r="O172" s="318">
        <f t="shared" si="24"/>
        <v>0</v>
      </c>
      <c r="P172" s="318">
        <f t="shared" si="25"/>
        <v>0</v>
      </c>
      <c r="Q172" s="10"/>
    </row>
    <row r="173" spans="1:17" ht="26.4">
      <c r="A173" s="315" t="s">
        <v>2080</v>
      </c>
      <c r="B173" s="316" t="s">
        <v>1498</v>
      </c>
      <c r="C173" s="317" t="s">
        <v>1522</v>
      </c>
      <c r="D173" s="318"/>
      <c r="E173" s="318"/>
      <c r="F173" s="318"/>
      <c r="G173" s="318"/>
      <c r="H173" s="318"/>
      <c r="I173" s="318"/>
      <c r="J173" s="318"/>
      <c r="K173" s="318"/>
      <c r="L173" s="318"/>
      <c r="M173" s="318"/>
      <c r="N173" s="318"/>
      <c r="O173" s="318"/>
      <c r="P173" s="318"/>
      <c r="Q173" s="10"/>
    </row>
    <row r="174" spans="1:17" ht="26.4">
      <c r="A174" s="315" t="s">
        <v>2081</v>
      </c>
      <c r="B174" s="316" t="s">
        <v>1498</v>
      </c>
      <c r="C174" s="317" t="s">
        <v>2082</v>
      </c>
      <c r="D174" s="318" t="s">
        <v>1060</v>
      </c>
      <c r="E174" s="318">
        <v>6</v>
      </c>
      <c r="F174" s="318"/>
      <c r="G174" s="318"/>
      <c r="H174" s="318"/>
      <c r="I174" s="318"/>
      <c r="J174" s="318"/>
      <c r="K174" s="318">
        <f t="shared" si="20"/>
        <v>0</v>
      </c>
      <c r="L174" s="318">
        <f t="shared" si="21"/>
        <v>0</v>
      </c>
      <c r="M174" s="318">
        <f t="shared" si="22"/>
        <v>0</v>
      </c>
      <c r="N174" s="318">
        <f t="shared" si="23"/>
        <v>0</v>
      </c>
      <c r="O174" s="318">
        <f t="shared" si="24"/>
        <v>0</v>
      </c>
      <c r="P174" s="318">
        <f t="shared" si="25"/>
        <v>0</v>
      </c>
      <c r="Q174" s="10"/>
    </row>
    <row r="175" spans="1:17" ht="26.4">
      <c r="A175" s="315" t="s">
        <v>2083</v>
      </c>
      <c r="B175" s="316" t="s">
        <v>1498</v>
      </c>
      <c r="C175" s="317" t="s">
        <v>2084</v>
      </c>
      <c r="D175" s="318"/>
      <c r="E175" s="318"/>
      <c r="F175" s="318"/>
      <c r="G175" s="318"/>
      <c r="H175" s="318"/>
      <c r="I175" s="318"/>
      <c r="J175" s="318"/>
      <c r="K175" s="318"/>
      <c r="L175" s="318"/>
      <c r="M175" s="318"/>
      <c r="N175" s="318"/>
      <c r="O175" s="318"/>
      <c r="P175" s="318"/>
      <c r="Q175" s="10"/>
    </row>
    <row r="176" spans="1:17" ht="52.8">
      <c r="A176" s="315" t="s">
        <v>2085</v>
      </c>
      <c r="B176" s="316" t="s">
        <v>1498</v>
      </c>
      <c r="C176" s="317" t="s">
        <v>2086</v>
      </c>
      <c r="D176" s="318" t="s">
        <v>114</v>
      </c>
      <c r="E176" s="318">
        <v>1</v>
      </c>
      <c r="F176" s="318"/>
      <c r="G176" s="318"/>
      <c r="H176" s="318"/>
      <c r="I176" s="318"/>
      <c r="J176" s="318"/>
      <c r="K176" s="318">
        <f t="shared" si="20"/>
        <v>0</v>
      </c>
      <c r="L176" s="318">
        <f t="shared" si="21"/>
        <v>0</v>
      </c>
      <c r="M176" s="318">
        <f t="shared" si="22"/>
        <v>0</v>
      </c>
      <c r="N176" s="318">
        <f t="shared" si="23"/>
        <v>0</v>
      </c>
      <c r="O176" s="318">
        <f t="shared" si="24"/>
        <v>0</v>
      </c>
      <c r="P176" s="318">
        <f t="shared" si="25"/>
        <v>0</v>
      </c>
      <c r="Q176" s="10"/>
    </row>
    <row r="177" spans="1:17" ht="26.4">
      <c r="A177" s="315" t="s">
        <v>2087</v>
      </c>
      <c r="B177" s="316" t="s">
        <v>1498</v>
      </c>
      <c r="C177" s="317" t="s">
        <v>2046</v>
      </c>
      <c r="D177" s="318" t="s">
        <v>1060</v>
      </c>
      <c r="E177" s="318">
        <v>1</v>
      </c>
      <c r="F177" s="318"/>
      <c r="G177" s="318"/>
      <c r="H177" s="318"/>
      <c r="I177" s="318"/>
      <c r="J177" s="318"/>
      <c r="K177" s="318">
        <f t="shared" si="20"/>
        <v>0</v>
      </c>
      <c r="L177" s="318">
        <f t="shared" si="21"/>
        <v>0</v>
      </c>
      <c r="M177" s="318">
        <f t="shared" si="22"/>
        <v>0</v>
      </c>
      <c r="N177" s="318">
        <f t="shared" si="23"/>
        <v>0</v>
      </c>
      <c r="O177" s="318">
        <f t="shared" si="24"/>
        <v>0</v>
      </c>
      <c r="P177" s="318">
        <f t="shared" si="25"/>
        <v>0</v>
      </c>
      <c r="Q177" s="10"/>
    </row>
    <row r="178" spans="1:17" ht="26.4">
      <c r="A178" s="315" t="s">
        <v>2088</v>
      </c>
      <c r="B178" s="316" t="s">
        <v>1498</v>
      </c>
      <c r="C178" s="317" t="s">
        <v>2089</v>
      </c>
      <c r="D178" s="318" t="s">
        <v>1060</v>
      </c>
      <c r="E178" s="318">
        <v>1</v>
      </c>
      <c r="F178" s="318"/>
      <c r="G178" s="318"/>
      <c r="H178" s="318"/>
      <c r="I178" s="318"/>
      <c r="J178" s="318"/>
      <c r="K178" s="318">
        <f t="shared" si="20"/>
        <v>0</v>
      </c>
      <c r="L178" s="318">
        <f t="shared" si="21"/>
        <v>0</v>
      </c>
      <c r="M178" s="318">
        <f t="shared" si="22"/>
        <v>0</v>
      </c>
      <c r="N178" s="318">
        <f t="shared" si="23"/>
        <v>0</v>
      </c>
      <c r="O178" s="318">
        <f t="shared" si="24"/>
        <v>0</v>
      </c>
      <c r="P178" s="318">
        <f t="shared" si="25"/>
        <v>0</v>
      </c>
      <c r="Q178" s="10"/>
    </row>
    <row r="179" spans="1:17" ht="26.4">
      <c r="A179" s="315" t="s">
        <v>2090</v>
      </c>
      <c r="B179" s="316" t="s">
        <v>1498</v>
      </c>
      <c r="C179" s="317" t="s">
        <v>2091</v>
      </c>
      <c r="D179" s="318" t="s">
        <v>1060</v>
      </c>
      <c r="E179" s="318">
        <v>6</v>
      </c>
      <c r="F179" s="318"/>
      <c r="G179" s="318"/>
      <c r="H179" s="318"/>
      <c r="I179" s="318"/>
      <c r="J179" s="318"/>
      <c r="K179" s="318">
        <f t="shared" si="20"/>
        <v>0</v>
      </c>
      <c r="L179" s="318">
        <f t="shared" si="21"/>
        <v>0</v>
      </c>
      <c r="M179" s="318">
        <f t="shared" si="22"/>
        <v>0</v>
      </c>
      <c r="N179" s="318">
        <f t="shared" si="23"/>
        <v>0</v>
      </c>
      <c r="O179" s="318">
        <f t="shared" si="24"/>
        <v>0</v>
      </c>
      <c r="P179" s="318">
        <f t="shared" si="25"/>
        <v>0</v>
      </c>
      <c r="Q179" s="10"/>
    </row>
    <row r="180" spans="1:17" ht="26.4">
      <c r="A180" s="315" t="s">
        <v>2092</v>
      </c>
      <c r="B180" s="316" t="s">
        <v>1498</v>
      </c>
      <c r="C180" s="317" t="s">
        <v>2093</v>
      </c>
      <c r="D180" s="318" t="s">
        <v>1060</v>
      </c>
      <c r="E180" s="318">
        <v>1</v>
      </c>
      <c r="F180" s="318"/>
      <c r="G180" s="318"/>
      <c r="H180" s="318"/>
      <c r="I180" s="318"/>
      <c r="J180" s="318"/>
      <c r="K180" s="318">
        <f t="shared" si="20"/>
        <v>0</v>
      </c>
      <c r="L180" s="318">
        <f t="shared" si="21"/>
        <v>0</v>
      </c>
      <c r="M180" s="318">
        <f t="shared" si="22"/>
        <v>0</v>
      </c>
      <c r="N180" s="318">
        <f t="shared" si="23"/>
        <v>0</v>
      </c>
      <c r="O180" s="318">
        <f t="shared" si="24"/>
        <v>0</v>
      </c>
      <c r="P180" s="318">
        <f t="shared" si="25"/>
        <v>0</v>
      </c>
      <c r="Q180" s="10"/>
    </row>
    <row r="181" spans="1:17" ht="26.4">
      <c r="A181" s="315" t="s">
        <v>2094</v>
      </c>
      <c r="B181" s="316" t="s">
        <v>1498</v>
      </c>
      <c r="C181" s="317" t="s">
        <v>2095</v>
      </c>
      <c r="D181" s="318" t="s">
        <v>1060</v>
      </c>
      <c r="E181" s="318">
        <v>11</v>
      </c>
      <c r="F181" s="318"/>
      <c r="G181" s="318"/>
      <c r="H181" s="318"/>
      <c r="I181" s="318"/>
      <c r="J181" s="318"/>
      <c r="K181" s="318">
        <f t="shared" si="20"/>
        <v>0</v>
      </c>
      <c r="L181" s="318">
        <f t="shared" si="21"/>
        <v>0</v>
      </c>
      <c r="M181" s="318">
        <f t="shared" si="22"/>
        <v>0</v>
      </c>
      <c r="N181" s="318">
        <f t="shared" si="23"/>
        <v>0</v>
      </c>
      <c r="O181" s="318">
        <f t="shared" si="24"/>
        <v>0</v>
      </c>
      <c r="P181" s="318">
        <f t="shared" si="25"/>
        <v>0</v>
      </c>
      <c r="Q181" s="10"/>
    </row>
    <row r="182" spans="1:17" ht="26.4">
      <c r="A182" s="315" t="s">
        <v>2096</v>
      </c>
      <c r="B182" s="316" t="s">
        <v>1498</v>
      </c>
      <c r="C182" s="317" t="s">
        <v>1848</v>
      </c>
      <c r="D182" s="318" t="s">
        <v>1060</v>
      </c>
      <c r="E182" s="318">
        <v>2</v>
      </c>
      <c r="F182" s="318"/>
      <c r="G182" s="318"/>
      <c r="H182" s="318"/>
      <c r="I182" s="318"/>
      <c r="J182" s="318"/>
      <c r="K182" s="318">
        <f t="shared" si="20"/>
        <v>0</v>
      </c>
      <c r="L182" s="318">
        <f t="shared" si="21"/>
        <v>0</v>
      </c>
      <c r="M182" s="318">
        <f t="shared" si="22"/>
        <v>0</v>
      </c>
      <c r="N182" s="318">
        <f t="shared" si="23"/>
        <v>0</v>
      </c>
      <c r="O182" s="318">
        <f t="shared" si="24"/>
        <v>0</v>
      </c>
      <c r="P182" s="318">
        <f t="shared" si="25"/>
        <v>0</v>
      </c>
      <c r="Q182" s="10"/>
    </row>
    <row r="183" spans="1:17" ht="26.4">
      <c r="A183" s="315" t="s">
        <v>2097</v>
      </c>
      <c r="B183" s="316" t="s">
        <v>1498</v>
      </c>
      <c r="C183" s="317" t="s">
        <v>1949</v>
      </c>
      <c r="D183" s="318" t="s">
        <v>1060</v>
      </c>
      <c r="E183" s="318">
        <v>1</v>
      </c>
      <c r="F183" s="318"/>
      <c r="G183" s="318"/>
      <c r="H183" s="318"/>
      <c r="I183" s="318"/>
      <c r="J183" s="318"/>
      <c r="K183" s="318">
        <f t="shared" si="20"/>
        <v>0</v>
      </c>
      <c r="L183" s="318">
        <f t="shared" si="21"/>
        <v>0</v>
      </c>
      <c r="M183" s="318">
        <f t="shared" si="22"/>
        <v>0</v>
      </c>
      <c r="N183" s="318">
        <f t="shared" si="23"/>
        <v>0</v>
      </c>
      <c r="O183" s="318">
        <f t="shared" si="24"/>
        <v>0</v>
      </c>
      <c r="P183" s="318">
        <f t="shared" si="25"/>
        <v>0</v>
      </c>
      <c r="Q183" s="10"/>
    </row>
    <row r="184" spans="1:17" ht="26.4">
      <c r="A184" s="315" t="s">
        <v>2098</v>
      </c>
      <c r="B184" s="316" t="s">
        <v>1498</v>
      </c>
      <c r="C184" s="317" t="s">
        <v>2099</v>
      </c>
      <c r="D184" s="318" t="s">
        <v>1060</v>
      </c>
      <c r="E184" s="318">
        <v>12</v>
      </c>
      <c r="F184" s="318"/>
      <c r="G184" s="318"/>
      <c r="H184" s="318"/>
      <c r="I184" s="318"/>
      <c r="J184" s="318"/>
      <c r="K184" s="318">
        <f t="shared" si="20"/>
        <v>0</v>
      </c>
      <c r="L184" s="318">
        <f t="shared" si="21"/>
        <v>0</v>
      </c>
      <c r="M184" s="318">
        <f t="shared" si="22"/>
        <v>0</v>
      </c>
      <c r="N184" s="318">
        <f t="shared" si="23"/>
        <v>0</v>
      </c>
      <c r="O184" s="318">
        <f t="shared" si="24"/>
        <v>0</v>
      </c>
      <c r="P184" s="318">
        <f t="shared" si="25"/>
        <v>0</v>
      </c>
      <c r="Q184" s="10"/>
    </row>
    <row r="185" spans="1:17" ht="26.4">
      <c r="A185" s="315" t="s">
        <v>2100</v>
      </c>
      <c r="B185" s="316" t="s">
        <v>1498</v>
      </c>
      <c r="C185" s="317" t="s">
        <v>1959</v>
      </c>
      <c r="D185" s="318" t="s">
        <v>1060</v>
      </c>
      <c r="E185" s="318">
        <v>2</v>
      </c>
      <c r="F185" s="318"/>
      <c r="G185" s="318"/>
      <c r="H185" s="318"/>
      <c r="I185" s="318"/>
      <c r="J185" s="318"/>
      <c r="K185" s="318">
        <f t="shared" si="20"/>
        <v>0</v>
      </c>
      <c r="L185" s="318">
        <f t="shared" si="21"/>
        <v>0</v>
      </c>
      <c r="M185" s="318">
        <f t="shared" si="22"/>
        <v>0</v>
      </c>
      <c r="N185" s="318">
        <f t="shared" si="23"/>
        <v>0</v>
      </c>
      <c r="O185" s="318">
        <f t="shared" si="24"/>
        <v>0</v>
      </c>
      <c r="P185" s="318">
        <f t="shared" si="25"/>
        <v>0</v>
      </c>
      <c r="Q185" s="10"/>
    </row>
    <row r="186" spans="1:17" ht="26.4">
      <c r="A186" s="315" t="s">
        <v>2101</v>
      </c>
      <c r="B186" s="316" t="s">
        <v>1498</v>
      </c>
      <c r="C186" s="317" t="s">
        <v>1864</v>
      </c>
      <c r="D186" s="318" t="s">
        <v>1060</v>
      </c>
      <c r="E186" s="318">
        <v>1</v>
      </c>
      <c r="F186" s="318"/>
      <c r="G186" s="318"/>
      <c r="H186" s="318"/>
      <c r="I186" s="318"/>
      <c r="J186" s="318"/>
      <c r="K186" s="318">
        <f t="shared" si="20"/>
        <v>0</v>
      </c>
      <c r="L186" s="318">
        <f t="shared" si="21"/>
        <v>0</v>
      </c>
      <c r="M186" s="318">
        <f t="shared" si="22"/>
        <v>0</v>
      </c>
      <c r="N186" s="318">
        <f t="shared" si="23"/>
        <v>0</v>
      </c>
      <c r="O186" s="318">
        <f t="shared" si="24"/>
        <v>0</v>
      </c>
      <c r="P186" s="318">
        <f t="shared" si="25"/>
        <v>0</v>
      </c>
      <c r="Q186" s="10"/>
    </row>
    <row r="187" spans="1:17" ht="26.4">
      <c r="A187" s="315" t="s">
        <v>2102</v>
      </c>
      <c r="B187" s="316" t="s">
        <v>1498</v>
      </c>
      <c r="C187" s="317" t="s">
        <v>1870</v>
      </c>
      <c r="D187" s="318" t="s">
        <v>1060</v>
      </c>
      <c r="E187" s="318">
        <v>4</v>
      </c>
      <c r="F187" s="318"/>
      <c r="G187" s="318"/>
      <c r="H187" s="318"/>
      <c r="I187" s="318"/>
      <c r="J187" s="318"/>
      <c r="K187" s="318">
        <f t="shared" si="20"/>
        <v>0</v>
      </c>
      <c r="L187" s="318">
        <f t="shared" si="21"/>
        <v>0</v>
      </c>
      <c r="M187" s="318">
        <f t="shared" si="22"/>
        <v>0</v>
      </c>
      <c r="N187" s="318">
        <f t="shared" si="23"/>
        <v>0</v>
      </c>
      <c r="O187" s="318">
        <f t="shared" si="24"/>
        <v>0</v>
      </c>
      <c r="P187" s="318">
        <f t="shared" si="25"/>
        <v>0</v>
      </c>
      <c r="Q187" s="10"/>
    </row>
    <row r="188" spans="1:17" ht="26.4">
      <c r="A188" s="315" t="s">
        <v>2103</v>
      </c>
      <c r="B188" s="316" t="s">
        <v>1498</v>
      </c>
      <c r="C188" s="317" t="s">
        <v>1872</v>
      </c>
      <c r="D188" s="318" t="s">
        <v>1060</v>
      </c>
      <c r="E188" s="318">
        <v>3</v>
      </c>
      <c r="F188" s="318"/>
      <c r="G188" s="318"/>
      <c r="H188" s="318"/>
      <c r="I188" s="318"/>
      <c r="J188" s="318"/>
      <c r="K188" s="318">
        <f t="shared" si="20"/>
        <v>0</v>
      </c>
      <c r="L188" s="318">
        <f t="shared" si="21"/>
        <v>0</v>
      </c>
      <c r="M188" s="318">
        <f t="shared" si="22"/>
        <v>0</v>
      </c>
      <c r="N188" s="318">
        <f t="shared" si="23"/>
        <v>0</v>
      </c>
      <c r="O188" s="318">
        <f t="shared" si="24"/>
        <v>0</v>
      </c>
      <c r="P188" s="318">
        <f t="shared" si="25"/>
        <v>0</v>
      </c>
      <c r="Q188" s="10"/>
    </row>
    <row r="189" spans="1:17" ht="26.4">
      <c r="A189" s="315" t="s">
        <v>2104</v>
      </c>
      <c r="B189" s="316" t="s">
        <v>1498</v>
      </c>
      <c r="C189" s="317" t="s">
        <v>1876</v>
      </c>
      <c r="D189" s="318" t="s">
        <v>1060</v>
      </c>
      <c r="E189" s="318">
        <v>1</v>
      </c>
      <c r="F189" s="318"/>
      <c r="G189" s="318"/>
      <c r="H189" s="318"/>
      <c r="I189" s="318"/>
      <c r="J189" s="318"/>
      <c r="K189" s="318">
        <f t="shared" si="20"/>
        <v>0</v>
      </c>
      <c r="L189" s="318">
        <f t="shared" si="21"/>
        <v>0</v>
      </c>
      <c r="M189" s="318">
        <f t="shared" si="22"/>
        <v>0</v>
      </c>
      <c r="N189" s="318">
        <f t="shared" si="23"/>
        <v>0</v>
      </c>
      <c r="O189" s="318">
        <f t="shared" si="24"/>
        <v>0</v>
      </c>
      <c r="P189" s="318">
        <f t="shared" si="25"/>
        <v>0</v>
      </c>
      <c r="Q189" s="10"/>
    </row>
    <row r="190" spans="1:17" ht="26.4">
      <c r="A190" s="315" t="s">
        <v>2105</v>
      </c>
      <c r="B190" s="316" t="s">
        <v>1498</v>
      </c>
      <c r="C190" s="317" t="s">
        <v>2106</v>
      </c>
      <c r="D190" s="318" t="s">
        <v>1095</v>
      </c>
      <c r="E190" s="318">
        <v>0.5</v>
      </c>
      <c r="F190" s="318"/>
      <c r="G190" s="318"/>
      <c r="H190" s="318"/>
      <c r="I190" s="318"/>
      <c r="J190" s="318"/>
      <c r="K190" s="318">
        <f t="shared" si="20"/>
        <v>0</v>
      </c>
      <c r="L190" s="318">
        <f t="shared" si="21"/>
        <v>0</v>
      </c>
      <c r="M190" s="318">
        <f t="shared" si="22"/>
        <v>0</v>
      </c>
      <c r="N190" s="318">
        <f t="shared" si="23"/>
        <v>0</v>
      </c>
      <c r="O190" s="318">
        <f t="shared" si="24"/>
        <v>0</v>
      </c>
      <c r="P190" s="318">
        <f t="shared" si="25"/>
        <v>0</v>
      </c>
      <c r="Q190" s="10"/>
    </row>
    <row r="191" spans="1:17" ht="26.4">
      <c r="A191" s="315" t="s">
        <v>2107</v>
      </c>
      <c r="B191" s="316" t="s">
        <v>1498</v>
      </c>
      <c r="C191" s="317" t="s">
        <v>1880</v>
      </c>
      <c r="D191" s="318" t="s">
        <v>1095</v>
      </c>
      <c r="E191" s="318">
        <v>20</v>
      </c>
      <c r="F191" s="318"/>
      <c r="G191" s="318"/>
      <c r="H191" s="318"/>
      <c r="I191" s="318"/>
      <c r="J191" s="318"/>
      <c r="K191" s="318">
        <f t="shared" si="20"/>
        <v>0</v>
      </c>
      <c r="L191" s="318">
        <f t="shared" si="21"/>
        <v>0</v>
      </c>
      <c r="M191" s="318">
        <f t="shared" si="22"/>
        <v>0</v>
      </c>
      <c r="N191" s="318">
        <f t="shared" si="23"/>
        <v>0</v>
      </c>
      <c r="O191" s="318">
        <f t="shared" si="24"/>
        <v>0</v>
      </c>
      <c r="P191" s="318">
        <f t="shared" si="25"/>
        <v>0</v>
      </c>
      <c r="Q191" s="10"/>
    </row>
    <row r="192" spans="1:17" ht="26.4">
      <c r="A192" s="315" t="s">
        <v>2108</v>
      </c>
      <c r="B192" s="316" t="s">
        <v>1498</v>
      </c>
      <c r="C192" s="317" t="s">
        <v>1882</v>
      </c>
      <c r="D192" s="318" t="s">
        <v>1095</v>
      </c>
      <c r="E192" s="318">
        <v>36</v>
      </c>
      <c r="F192" s="318"/>
      <c r="G192" s="318"/>
      <c r="H192" s="318"/>
      <c r="I192" s="318"/>
      <c r="J192" s="318"/>
      <c r="K192" s="318">
        <f t="shared" si="20"/>
        <v>0</v>
      </c>
      <c r="L192" s="318">
        <f t="shared" si="21"/>
        <v>0</v>
      </c>
      <c r="M192" s="318">
        <f t="shared" si="22"/>
        <v>0</v>
      </c>
      <c r="N192" s="318">
        <f t="shared" si="23"/>
        <v>0</v>
      </c>
      <c r="O192" s="318">
        <f t="shared" si="24"/>
        <v>0</v>
      </c>
      <c r="P192" s="318">
        <f t="shared" si="25"/>
        <v>0</v>
      </c>
      <c r="Q192" s="10"/>
    </row>
    <row r="193" spans="1:17" ht="26.4">
      <c r="A193" s="315" t="s">
        <v>2109</v>
      </c>
      <c r="B193" s="316" t="s">
        <v>1498</v>
      </c>
      <c r="C193" s="317" t="s">
        <v>2110</v>
      </c>
      <c r="D193" s="318" t="s">
        <v>1095</v>
      </c>
      <c r="E193" s="318">
        <v>16</v>
      </c>
      <c r="F193" s="318"/>
      <c r="G193" s="318"/>
      <c r="H193" s="318"/>
      <c r="I193" s="318"/>
      <c r="J193" s="318"/>
      <c r="K193" s="318">
        <f t="shared" si="20"/>
        <v>0</v>
      </c>
      <c r="L193" s="318">
        <f t="shared" si="21"/>
        <v>0</v>
      </c>
      <c r="M193" s="318">
        <f t="shared" si="22"/>
        <v>0</v>
      </c>
      <c r="N193" s="318">
        <f t="shared" si="23"/>
        <v>0</v>
      </c>
      <c r="O193" s="318">
        <f t="shared" si="24"/>
        <v>0</v>
      </c>
      <c r="P193" s="318">
        <f t="shared" si="25"/>
        <v>0</v>
      </c>
      <c r="Q193" s="10"/>
    </row>
    <row r="194" spans="1:17" ht="26.4">
      <c r="A194" s="315" t="s">
        <v>2111</v>
      </c>
      <c r="B194" s="316" t="s">
        <v>1498</v>
      </c>
      <c r="C194" s="317" t="s">
        <v>1886</v>
      </c>
      <c r="D194" s="318" t="s">
        <v>1095</v>
      </c>
      <c r="E194" s="318">
        <v>3</v>
      </c>
      <c r="F194" s="318"/>
      <c r="G194" s="318"/>
      <c r="H194" s="318"/>
      <c r="I194" s="318"/>
      <c r="J194" s="318"/>
      <c r="K194" s="318">
        <f t="shared" si="20"/>
        <v>0</v>
      </c>
      <c r="L194" s="318">
        <f t="shared" si="21"/>
        <v>0</v>
      </c>
      <c r="M194" s="318">
        <f t="shared" si="22"/>
        <v>0</v>
      </c>
      <c r="N194" s="318">
        <f t="shared" si="23"/>
        <v>0</v>
      </c>
      <c r="O194" s="318">
        <f t="shared" si="24"/>
        <v>0</v>
      </c>
      <c r="P194" s="318">
        <f t="shared" si="25"/>
        <v>0</v>
      </c>
      <c r="Q194" s="10"/>
    </row>
    <row r="195" spans="1:17" ht="26.4">
      <c r="A195" s="315" t="s">
        <v>2112</v>
      </c>
      <c r="B195" s="316" t="s">
        <v>1498</v>
      </c>
      <c r="C195" s="317" t="s">
        <v>1888</v>
      </c>
      <c r="D195" s="318" t="s">
        <v>1095</v>
      </c>
      <c r="E195" s="318">
        <v>7</v>
      </c>
      <c r="F195" s="318"/>
      <c r="G195" s="318"/>
      <c r="H195" s="318"/>
      <c r="I195" s="318"/>
      <c r="J195" s="318"/>
      <c r="K195" s="318">
        <f t="shared" si="20"/>
        <v>0</v>
      </c>
      <c r="L195" s="318">
        <f t="shared" si="21"/>
        <v>0</v>
      </c>
      <c r="M195" s="318">
        <f t="shared" si="22"/>
        <v>0</v>
      </c>
      <c r="N195" s="318">
        <f t="shared" si="23"/>
        <v>0</v>
      </c>
      <c r="O195" s="318">
        <f t="shared" si="24"/>
        <v>0</v>
      </c>
      <c r="P195" s="318">
        <f t="shared" si="25"/>
        <v>0</v>
      </c>
      <c r="Q195" s="10"/>
    </row>
    <row r="196" spans="1:17" ht="26.4">
      <c r="A196" s="315" t="s">
        <v>2113</v>
      </c>
      <c r="B196" s="316" t="s">
        <v>1498</v>
      </c>
      <c r="C196" s="317" t="s">
        <v>2011</v>
      </c>
      <c r="D196" s="318" t="s">
        <v>114</v>
      </c>
      <c r="E196" s="318">
        <v>1</v>
      </c>
      <c r="F196" s="318"/>
      <c r="G196" s="318"/>
      <c r="H196" s="318"/>
      <c r="I196" s="318"/>
      <c r="J196" s="318"/>
      <c r="K196" s="318">
        <f t="shared" si="20"/>
        <v>0</v>
      </c>
      <c r="L196" s="318">
        <f t="shared" si="21"/>
        <v>0</v>
      </c>
      <c r="M196" s="318">
        <f t="shared" si="22"/>
        <v>0</v>
      </c>
      <c r="N196" s="318">
        <f t="shared" si="23"/>
        <v>0</v>
      </c>
      <c r="O196" s="318">
        <f t="shared" si="24"/>
        <v>0</v>
      </c>
      <c r="P196" s="318">
        <f t="shared" si="25"/>
        <v>0</v>
      </c>
      <c r="Q196" s="10"/>
    </row>
    <row r="197" spans="1:17" ht="39.6">
      <c r="A197" s="315" t="s">
        <v>2114</v>
      </c>
      <c r="B197" s="316" t="s">
        <v>1498</v>
      </c>
      <c r="C197" s="317" t="s">
        <v>2115</v>
      </c>
      <c r="D197" s="318" t="s">
        <v>313</v>
      </c>
      <c r="E197" s="318">
        <v>3</v>
      </c>
      <c r="F197" s="318"/>
      <c r="G197" s="318"/>
      <c r="H197" s="318"/>
      <c r="I197" s="318"/>
      <c r="J197" s="318"/>
      <c r="K197" s="318">
        <f t="shared" si="20"/>
        <v>0</v>
      </c>
      <c r="L197" s="318">
        <f t="shared" si="21"/>
        <v>0</v>
      </c>
      <c r="M197" s="318">
        <f t="shared" si="22"/>
        <v>0</v>
      </c>
      <c r="N197" s="318">
        <f t="shared" si="23"/>
        <v>0</v>
      </c>
      <c r="O197" s="318">
        <f t="shared" si="24"/>
        <v>0</v>
      </c>
      <c r="P197" s="318">
        <f t="shared" si="25"/>
        <v>0</v>
      </c>
      <c r="Q197" s="10"/>
    </row>
    <row r="198" spans="1:17" ht="26.4">
      <c r="A198" s="315" t="s">
        <v>2116</v>
      </c>
      <c r="B198" s="316" t="s">
        <v>1498</v>
      </c>
      <c r="C198" s="317" t="s">
        <v>1908</v>
      </c>
      <c r="D198" s="318" t="s">
        <v>114</v>
      </c>
      <c r="E198" s="318">
        <v>1</v>
      </c>
      <c r="F198" s="318"/>
      <c r="G198" s="318"/>
      <c r="H198" s="318"/>
      <c r="I198" s="318"/>
      <c r="J198" s="318"/>
      <c r="K198" s="318">
        <f t="shared" si="20"/>
        <v>0</v>
      </c>
      <c r="L198" s="318">
        <f t="shared" si="21"/>
        <v>0</v>
      </c>
      <c r="M198" s="318">
        <f t="shared" si="22"/>
        <v>0</v>
      </c>
      <c r="N198" s="318">
        <f t="shared" si="23"/>
        <v>0</v>
      </c>
      <c r="O198" s="318">
        <f t="shared" si="24"/>
        <v>0</v>
      </c>
      <c r="P198" s="318">
        <f t="shared" si="25"/>
        <v>0</v>
      </c>
      <c r="Q198" s="10"/>
    </row>
    <row r="199" spans="1:17" ht="26.4">
      <c r="A199" s="315" t="s">
        <v>2117</v>
      </c>
      <c r="B199" s="316" t="s">
        <v>1498</v>
      </c>
      <c r="C199" s="317" t="s">
        <v>1910</v>
      </c>
      <c r="D199" s="318" t="s">
        <v>114</v>
      </c>
      <c r="E199" s="318">
        <v>1</v>
      </c>
      <c r="F199" s="318"/>
      <c r="G199" s="318"/>
      <c r="H199" s="318"/>
      <c r="I199" s="318"/>
      <c r="J199" s="318"/>
      <c r="K199" s="318">
        <f t="shared" si="20"/>
        <v>0</v>
      </c>
      <c r="L199" s="318">
        <f t="shared" si="21"/>
        <v>0</v>
      </c>
      <c r="M199" s="318">
        <f t="shared" si="22"/>
        <v>0</v>
      </c>
      <c r="N199" s="318">
        <f t="shared" si="23"/>
        <v>0</v>
      </c>
      <c r="O199" s="318">
        <f t="shared" si="24"/>
        <v>0</v>
      </c>
      <c r="P199" s="318">
        <f t="shared" si="25"/>
        <v>0</v>
      </c>
      <c r="Q199" s="10"/>
    </row>
    <row r="200" spans="1:17" ht="26.4">
      <c r="A200" s="315" t="s">
        <v>2118</v>
      </c>
      <c r="B200" s="316" t="s">
        <v>1498</v>
      </c>
      <c r="C200" s="317" t="s">
        <v>1584</v>
      </c>
      <c r="D200" s="318" t="s">
        <v>114</v>
      </c>
      <c r="E200" s="318">
        <v>1</v>
      </c>
      <c r="F200" s="318"/>
      <c r="G200" s="318"/>
      <c r="H200" s="318"/>
      <c r="I200" s="318"/>
      <c r="J200" s="318"/>
      <c r="K200" s="318">
        <f t="shared" si="20"/>
        <v>0</v>
      </c>
      <c r="L200" s="318">
        <f t="shared" si="21"/>
        <v>0</v>
      </c>
      <c r="M200" s="318">
        <f t="shared" si="22"/>
        <v>0</v>
      </c>
      <c r="N200" s="318">
        <f t="shared" si="23"/>
        <v>0</v>
      </c>
      <c r="O200" s="318">
        <f t="shared" si="24"/>
        <v>0</v>
      </c>
      <c r="P200" s="318">
        <f t="shared" si="25"/>
        <v>0</v>
      </c>
      <c r="Q200" s="10"/>
    </row>
    <row r="201" spans="1:17" ht="26.4">
      <c r="A201" s="315" t="s">
        <v>2119</v>
      </c>
      <c r="B201" s="316" t="s">
        <v>1498</v>
      </c>
      <c r="C201" s="317" t="s">
        <v>2120</v>
      </c>
      <c r="D201" s="318" t="s">
        <v>114</v>
      </c>
      <c r="E201" s="318">
        <v>1</v>
      </c>
      <c r="F201" s="318"/>
      <c r="G201" s="318"/>
      <c r="H201" s="318"/>
      <c r="I201" s="318"/>
      <c r="J201" s="318"/>
      <c r="K201" s="318">
        <f t="shared" si="20"/>
        <v>0</v>
      </c>
      <c r="L201" s="318">
        <f t="shared" si="21"/>
        <v>0</v>
      </c>
      <c r="M201" s="318">
        <f t="shared" si="22"/>
        <v>0</v>
      </c>
      <c r="N201" s="318">
        <f t="shared" si="23"/>
        <v>0</v>
      </c>
      <c r="O201" s="318">
        <f t="shared" si="24"/>
        <v>0</v>
      </c>
      <c r="P201" s="318">
        <f t="shared" si="25"/>
        <v>0</v>
      </c>
      <c r="Q201" s="10"/>
    </row>
    <row r="202" spans="1:17" ht="26.4">
      <c r="A202" s="315" t="s">
        <v>2121</v>
      </c>
      <c r="B202" s="316" t="s">
        <v>1498</v>
      </c>
      <c r="C202" s="317" t="s">
        <v>1914</v>
      </c>
      <c r="D202" s="318" t="s">
        <v>114</v>
      </c>
      <c r="E202" s="318">
        <v>1</v>
      </c>
      <c r="F202" s="318"/>
      <c r="G202" s="318"/>
      <c r="H202" s="318"/>
      <c r="I202" s="318"/>
      <c r="J202" s="318"/>
      <c r="K202" s="318">
        <f t="shared" si="20"/>
        <v>0</v>
      </c>
      <c r="L202" s="318">
        <f t="shared" si="21"/>
        <v>0</v>
      </c>
      <c r="M202" s="318">
        <f t="shared" si="22"/>
        <v>0</v>
      </c>
      <c r="N202" s="318">
        <f t="shared" si="23"/>
        <v>0</v>
      </c>
      <c r="O202" s="318">
        <f t="shared" si="24"/>
        <v>0</v>
      </c>
      <c r="P202" s="318">
        <f t="shared" si="25"/>
        <v>0</v>
      </c>
      <c r="Q202" s="10"/>
    </row>
    <row r="203" spans="1:17">
      <c r="A203" s="314" t="s">
        <v>2122</v>
      </c>
      <c r="B203" s="316"/>
      <c r="C203" s="319" t="s">
        <v>2123</v>
      </c>
      <c r="D203" s="320"/>
      <c r="E203" s="320"/>
      <c r="F203" s="321"/>
      <c r="G203" s="322"/>
      <c r="H203" s="322"/>
      <c r="I203" s="322"/>
      <c r="J203" s="322"/>
      <c r="K203" s="181"/>
      <c r="L203" s="181"/>
      <c r="M203" s="181"/>
      <c r="N203" s="181"/>
      <c r="O203" s="181"/>
      <c r="P203" s="181"/>
      <c r="Q203" s="10"/>
    </row>
    <row r="204" spans="1:17" ht="26.4">
      <c r="A204" s="315" t="s">
        <v>2124</v>
      </c>
      <c r="B204" s="316" t="s">
        <v>1498</v>
      </c>
      <c r="C204" s="317" t="s">
        <v>2125</v>
      </c>
      <c r="D204" s="318" t="s">
        <v>1060</v>
      </c>
      <c r="E204" s="318">
        <v>1</v>
      </c>
      <c r="F204" s="318"/>
      <c r="G204" s="318"/>
      <c r="H204" s="318"/>
      <c r="I204" s="318"/>
      <c r="J204" s="318"/>
      <c r="K204" s="318">
        <f t="shared" ref="K204:K215" si="26">SUM(H204:J204)</f>
        <v>0</v>
      </c>
      <c r="L204" s="318">
        <f t="shared" ref="L204:L215" si="27">ROUND(E204*F204,2)</f>
        <v>0</v>
      </c>
      <c r="M204" s="318">
        <f t="shared" ref="M204:M215" si="28">ROUND(E204*H204,2)</f>
        <v>0</v>
      </c>
      <c r="N204" s="318">
        <f t="shared" ref="N204:N215" si="29">ROUND(E204*I204,2)</f>
        <v>0</v>
      </c>
      <c r="O204" s="318">
        <f t="shared" ref="O204:O215" si="30">ROUND(E204*J204,2)</f>
        <v>0</v>
      </c>
      <c r="P204" s="318">
        <f t="shared" ref="P204:P215" si="31">SUM(M204:O204)</f>
        <v>0</v>
      </c>
      <c r="Q204" s="10"/>
    </row>
    <row r="205" spans="1:17" ht="26.4">
      <c r="A205" s="315" t="s">
        <v>2126</v>
      </c>
      <c r="B205" s="316" t="s">
        <v>1498</v>
      </c>
      <c r="C205" s="317" t="s">
        <v>2127</v>
      </c>
      <c r="D205" s="318" t="s">
        <v>1060</v>
      </c>
      <c r="E205" s="318">
        <v>1</v>
      </c>
      <c r="F205" s="318"/>
      <c r="G205" s="318"/>
      <c r="H205" s="318"/>
      <c r="I205" s="318"/>
      <c r="J205" s="318"/>
      <c r="K205" s="318">
        <f t="shared" si="26"/>
        <v>0</v>
      </c>
      <c r="L205" s="318">
        <f t="shared" si="27"/>
        <v>0</v>
      </c>
      <c r="M205" s="318">
        <f t="shared" si="28"/>
        <v>0</v>
      </c>
      <c r="N205" s="318">
        <f t="shared" si="29"/>
        <v>0</v>
      </c>
      <c r="O205" s="318">
        <f t="shared" si="30"/>
        <v>0</v>
      </c>
      <c r="P205" s="318">
        <f t="shared" si="31"/>
        <v>0</v>
      </c>
      <c r="Q205" s="10"/>
    </row>
    <row r="206" spans="1:17" ht="26.4">
      <c r="A206" s="315" t="s">
        <v>2128</v>
      </c>
      <c r="B206" s="316" t="s">
        <v>1498</v>
      </c>
      <c r="C206" s="317" t="s">
        <v>2129</v>
      </c>
      <c r="D206" s="318" t="s">
        <v>1060</v>
      </c>
      <c r="E206" s="318">
        <v>1</v>
      </c>
      <c r="F206" s="318"/>
      <c r="G206" s="318"/>
      <c r="H206" s="318"/>
      <c r="I206" s="318"/>
      <c r="J206" s="318"/>
      <c r="K206" s="318">
        <f t="shared" si="26"/>
        <v>0</v>
      </c>
      <c r="L206" s="318">
        <f t="shared" si="27"/>
        <v>0</v>
      </c>
      <c r="M206" s="318">
        <f t="shared" si="28"/>
        <v>0</v>
      </c>
      <c r="N206" s="318">
        <f t="shared" si="29"/>
        <v>0</v>
      </c>
      <c r="O206" s="318">
        <f t="shared" si="30"/>
        <v>0</v>
      </c>
      <c r="P206" s="318">
        <f t="shared" si="31"/>
        <v>0</v>
      </c>
      <c r="Q206" s="10"/>
    </row>
    <row r="207" spans="1:17" ht="26.4">
      <c r="A207" s="315" t="s">
        <v>2130</v>
      </c>
      <c r="B207" s="316" t="s">
        <v>1498</v>
      </c>
      <c r="C207" s="317" t="s">
        <v>2131</v>
      </c>
      <c r="D207" s="318" t="s">
        <v>1060</v>
      </c>
      <c r="E207" s="318">
        <v>1</v>
      </c>
      <c r="F207" s="318"/>
      <c r="G207" s="318"/>
      <c r="H207" s="318"/>
      <c r="I207" s="318"/>
      <c r="J207" s="318"/>
      <c r="K207" s="318">
        <f t="shared" si="26"/>
        <v>0</v>
      </c>
      <c r="L207" s="318">
        <f t="shared" si="27"/>
        <v>0</v>
      </c>
      <c r="M207" s="318">
        <f t="shared" si="28"/>
        <v>0</v>
      </c>
      <c r="N207" s="318">
        <f t="shared" si="29"/>
        <v>0</v>
      </c>
      <c r="O207" s="318">
        <f t="shared" si="30"/>
        <v>0</v>
      </c>
      <c r="P207" s="318">
        <f t="shared" si="31"/>
        <v>0</v>
      </c>
      <c r="Q207" s="10"/>
    </row>
    <row r="208" spans="1:17" ht="26.4">
      <c r="A208" s="315" t="s">
        <v>2132</v>
      </c>
      <c r="B208" s="316" t="s">
        <v>1498</v>
      </c>
      <c r="C208" s="317" t="s">
        <v>2133</v>
      </c>
      <c r="D208" s="318" t="s">
        <v>1060</v>
      </c>
      <c r="E208" s="318">
        <v>1</v>
      </c>
      <c r="F208" s="318"/>
      <c r="G208" s="318"/>
      <c r="H208" s="318"/>
      <c r="I208" s="318"/>
      <c r="J208" s="318"/>
      <c r="K208" s="318">
        <f t="shared" si="26"/>
        <v>0</v>
      </c>
      <c r="L208" s="318">
        <f t="shared" si="27"/>
        <v>0</v>
      </c>
      <c r="M208" s="318">
        <f t="shared" si="28"/>
        <v>0</v>
      </c>
      <c r="N208" s="318">
        <f t="shared" si="29"/>
        <v>0</v>
      </c>
      <c r="O208" s="318">
        <f t="shared" si="30"/>
        <v>0</v>
      </c>
      <c r="P208" s="318">
        <f t="shared" si="31"/>
        <v>0</v>
      </c>
      <c r="Q208" s="10"/>
    </row>
    <row r="209" spans="1:17" ht="26.4">
      <c r="A209" s="315" t="s">
        <v>2134</v>
      </c>
      <c r="B209" s="316" t="s">
        <v>1498</v>
      </c>
      <c r="C209" s="317" t="s">
        <v>2135</v>
      </c>
      <c r="D209" s="318" t="s">
        <v>1095</v>
      </c>
      <c r="E209" s="318">
        <v>6</v>
      </c>
      <c r="F209" s="318"/>
      <c r="G209" s="318"/>
      <c r="H209" s="318"/>
      <c r="I209" s="318"/>
      <c r="J209" s="318"/>
      <c r="K209" s="318">
        <f t="shared" si="26"/>
        <v>0</v>
      </c>
      <c r="L209" s="318">
        <f t="shared" si="27"/>
        <v>0</v>
      </c>
      <c r="M209" s="318">
        <f t="shared" si="28"/>
        <v>0</v>
      </c>
      <c r="N209" s="318">
        <f t="shared" si="29"/>
        <v>0</v>
      </c>
      <c r="O209" s="318">
        <f t="shared" si="30"/>
        <v>0</v>
      </c>
      <c r="P209" s="318">
        <f t="shared" si="31"/>
        <v>0</v>
      </c>
      <c r="Q209" s="10"/>
    </row>
    <row r="210" spans="1:17" ht="26.4">
      <c r="A210" s="315" t="s">
        <v>2136</v>
      </c>
      <c r="B210" s="316" t="s">
        <v>1498</v>
      </c>
      <c r="C210" s="317" t="s">
        <v>2011</v>
      </c>
      <c r="D210" s="318" t="s">
        <v>114</v>
      </c>
      <c r="E210" s="318">
        <v>1</v>
      </c>
      <c r="F210" s="318"/>
      <c r="G210" s="318"/>
      <c r="H210" s="318"/>
      <c r="I210" s="318"/>
      <c r="J210" s="318"/>
      <c r="K210" s="318">
        <f t="shared" si="26"/>
        <v>0</v>
      </c>
      <c r="L210" s="318">
        <f t="shared" si="27"/>
        <v>0</v>
      </c>
      <c r="M210" s="318">
        <f t="shared" si="28"/>
        <v>0</v>
      </c>
      <c r="N210" s="318">
        <f t="shared" si="29"/>
        <v>0</v>
      </c>
      <c r="O210" s="318">
        <f t="shared" si="30"/>
        <v>0</v>
      </c>
      <c r="P210" s="318">
        <f t="shared" si="31"/>
        <v>0</v>
      </c>
      <c r="Q210" s="10"/>
    </row>
    <row r="211" spans="1:17" ht="39.6">
      <c r="A211" s="315" t="s">
        <v>2137</v>
      </c>
      <c r="B211" s="316" t="s">
        <v>1498</v>
      </c>
      <c r="C211" s="317" t="s">
        <v>2138</v>
      </c>
      <c r="D211" s="318" t="s">
        <v>313</v>
      </c>
      <c r="E211" s="318">
        <v>2</v>
      </c>
      <c r="F211" s="318"/>
      <c r="G211" s="318"/>
      <c r="H211" s="318"/>
      <c r="I211" s="318"/>
      <c r="J211" s="318"/>
      <c r="K211" s="318">
        <f t="shared" si="26"/>
        <v>0</v>
      </c>
      <c r="L211" s="318">
        <f t="shared" si="27"/>
        <v>0</v>
      </c>
      <c r="M211" s="318">
        <f t="shared" si="28"/>
        <v>0</v>
      </c>
      <c r="N211" s="318">
        <f t="shared" si="29"/>
        <v>0</v>
      </c>
      <c r="O211" s="318">
        <f t="shared" si="30"/>
        <v>0</v>
      </c>
      <c r="P211" s="318">
        <f t="shared" si="31"/>
        <v>0</v>
      </c>
      <c r="Q211" s="10"/>
    </row>
    <row r="212" spans="1:17" ht="26.4">
      <c r="A212" s="315" t="s">
        <v>2139</v>
      </c>
      <c r="B212" s="316" t="s">
        <v>1498</v>
      </c>
      <c r="C212" s="317" t="s">
        <v>2140</v>
      </c>
      <c r="D212" s="318" t="s">
        <v>313</v>
      </c>
      <c r="E212" s="318">
        <v>1</v>
      </c>
      <c r="F212" s="318"/>
      <c r="G212" s="318"/>
      <c r="H212" s="318"/>
      <c r="I212" s="318"/>
      <c r="J212" s="318"/>
      <c r="K212" s="318">
        <f t="shared" si="26"/>
        <v>0</v>
      </c>
      <c r="L212" s="318">
        <f t="shared" si="27"/>
        <v>0</v>
      </c>
      <c r="M212" s="318">
        <f t="shared" si="28"/>
        <v>0</v>
      </c>
      <c r="N212" s="318">
        <f t="shared" si="29"/>
        <v>0</v>
      </c>
      <c r="O212" s="318">
        <f t="shared" si="30"/>
        <v>0</v>
      </c>
      <c r="P212" s="318">
        <f t="shared" si="31"/>
        <v>0</v>
      </c>
      <c r="Q212" s="10"/>
    </row>
    <row r="213" spans="1:17" ht="26.4">
      <c r="A213" s="315" t="s">
        <v>2141</v>
      </c>
      <c r="B213" s="316" t="s">
        <v>1498</v>
      </c>
      <c r="C213" s="317" t="s">
        <v>1908</v>
      </c>
      <c r="D213" s="318" t="s">
        <v>114</v>
      </c>
      <c r="E213" s="318">
        <v>1</v>
      </c>
      <c r="F213" s="318"/>
      <c r="G213" s="318"/>
      <c r="H213" s="318"/>
      <c r="I213" s="318"/>
      <c r="J213" s="318"/>
      <c r="K213" s="318">
        <f t="shared" si="26"/>
        <v>0</v>
      </c>
      <c r="L213" s="318">
        <f t="shared" si="27"/>
        <v>0</v>
      </c>
      <c r="M213" s="318">
        <f t="shared" si="28"/>
        <v>0</v>
      </c>
      <c r="N213" s="318">
        <f t="shared" si="29"/>
        <v>0</v>
      </c>
      <c r="O213" s="318">
        <f t="shared" si="30"/>
        <v>0</v>
      </c>
      <c r="P213" s="318">
        <f t="shared" si="31"/>
        <v>0</v>
      </c>
      <c r="Q213" s="10"/>
    </row>
    <row r="214" spans="1:17" ht="26.4">
      <c r="A214" s="315" t="s">
        <v>2142</v>
      </c>
      <c r="B214" s="316" t="s">
        <v>1498</v>
      </c>
      <c r="C214" s="317" t="s">
        <v>1584</v>
      </c>
      <c r="D214" s="318" t="s">
        <v>114</v>
      </c>
      <c r="E214" s="318">
        <v>1</v>
      </c>
      <c r="F214" s="318"/>
      <c r="G214" s="318"/>
      <c r="H214" s="318"/>
      <c r="I214" s="318"/>
      <c r="J214" s="318"/>
      <c r="K214" s="318">
        <f t="shared" si="26"/>
        <v>0</v>
      </c>
      <c r="L214" s="318">
        <f t="shared" si="27"/>
        <v>0</v>
      </c>
      <c r="M214" s="318">
        <f t="shared" si="28"/>
        <v>0</v>
      </c>
      <c r="N214" s="318">
        <f t="shared" si="29"/>
        <v>0</v>
      </c>
      <c r="O214" s="318">
        <f t="shared" si="30"/>
        <v>0</v>
      </c>
      <c r="P214" s="318">
        <f t="shared" si="31"/>
        <v>0</v>
      </c>
      <c r="Q214" s="10"/>
    </row>
    <row r="215" spans="1:17" ht="26.4">
      <c r="A215" s="315" t="s">
        <v>2143</v>
      </c>
      <c r="B215" s="316" t="s">
        <v>1498</v>
      </c>
      <c r="C215" s="317" t="s">
        <v>2120</v>
      </c>
      <c r="D215" s="318" t="s">
        <v>114</v>
      </c>
      <c r="E215" s="318">
        <v>1</v>
      </c>
      <c r="F215" s="318"/>
      <c r="G215" s="318"/>
      <c r="H215" s="318"/>
      <c r="I215" s="318"/>
      <c r="J215" s="318"/>
      <c r="K215" s="318">
        <f t="shared" si="26"/>
        <v>0</v>
      </c>
      <c r="L215" s="318">
        <f t="shared" si="27"/>
        <v>0</v>
      </c>
      <c r="M215" s="318">
        <f t="shared" si="28"/>
        <v>0</v>
      </c>
      <c r="N215" s="318">
        <f t="shared" si="29"/>
        <v>0</v>
      </c>
      <c r="O215" s="318">
        <f t="shared" si="30"/>
        <v>0</v>
      </c>
      <c r="P215" s="318">
        <f t="shared" si="31"/>
        <v>0</v>
      </c>
      <c r="Q215" s="10"/>
    </row>
    <row r="216" spans="1:17" ht="12.75" customHeight="1">
      <c r="A216" s="323"/>
      <c r="B216" s="320"/>
      <c r="C216" s="787" t="s">
        <v>232</v>
      </c>
      <c r="D216" s="788"/>
      <c r="E216" s="788"/>
      <c r="F216" s="788"/>
      <c r="G216" s="788"/>
      <c r="H216" s="788"/>
      <c r="I216" s="788"/>
      <c r="J216" s="788"/>
      <c r="K216" s="789"/>
      <c r="L216" s="324">
        <f>SUM(L19:L215)</f>
        <v>0</v>
      </c>
      <c r="M216" s="325">
        <f>SUM(M19:M215)</f>
        <v>0</v>
      </c>
      <c r="N216" s="325">
        <f>SUM(N19:N215)</f>
        <v>0</v>
      </c>
      <c r="O216" s="325">
        <f>SUM(O19:O215)</f>
        <v>0</v>
      </c>
      <c r="P216" s="325">
        <f>SUM(P19:P215)</f>
        <v>0</v>
      </c>
    </row>
    <row r="217" spans="1:17">
      <c r="C217" s="11"/>
      <c r="D217" s="22"/>
      <c r="E217" s="22"/>
      <c r="F217" s="22"/>
      <c r="G217" s="22"/>
      <c r="H217" s="22"/>
      <c r="I217" s="27"/>
      <c r="J217" s="22"/>
      <c r="K217" s="22"/>
      <c r="L217" s="22"/>
      <c r="M217" s="22"/>
      <c r="N217" s="22"/>
      <c r="O217" s="22"/>
      <c r="P217" s="22"/>
    </row>
    <row r="218" spans="1:17">
      <c r="C218" s="11"/>
      <c r="D218" s="23"/>
      <c r="E218" s="23"/>
      <c r="F218" s="23"/>
      <c r="G218" s="23"/>
      <c r="H218" s="23"/>
      <c r="I218" s="28"/>
      <c r="J218" s="23"/>
      <c r="K218" s="23"/>
      <c r="L218" s="23"/>
      <c r="M218" s="23"/>
      <c r="N218" s="23"/>
      <c r="O218" s="23"/>
      <c r="P218" s="23"/>
    </row>
    <row r="219" spans="1:17">
      <c r="A219" s="2" t="str">
        <f>Nr.1!A86</f>
        <v>Sastādīja:</v>
      </c>
      <c r="B219" s="2">
        <f>Nr.1!B86</f>
        <v>0</v>
      </c>
      <c r="C219" s="165">
        <f>Nr.1!C86</f>
        <v>0</v>
      </c>
      <c r="D219" s="165">
        <f>Nr.1!D86</f>
        <v>0</v>
      </c>
      <c r="E219" s="2">
        <f>Nr.1!E86</f>
        <v>0</v>
      </c>
      <c r="F219" s="2">
        <f>Nr.1!F86</f>
        <v>0</v>
      </c>
      <c r="G219" s="2">
        <f>Nr.1!G86</f>
        <v>0</v>
      </c>
      <c r="H219" s="22"/>
      <c r="I219" s="27"/>
      <c r="J219" s="22"/>
      <c r="K219" s="22"/>
      <c r="L219" s="22"/>
      <c r="M219" s="22"/>
      <c r="N219" s="22"/>
      <c r="O219" s="22"/>
      <c r="P219" s="22"/>
    </row>
    <row r="220" spans="1:17">
      <c r="A220" s="2">
        <f>Nr.1!A87</f>
        <v>0</v>
      </c>
      <c r="B220" s="2">
        <f>Nr.1!B87</f>
        <v>0</v>
      </c>
      <c r="C220" s="757" t="str">
        <f>Nr.1!C87</f>
        <v>(paraksts un tā atšifrējums, datums)</v>
      </c>
      <c r="D220" s="757"/>
      <c r="E220" s="757"/>
      <c r="F220" s="757"/>
      <c r="G220" s="757"/>
      <c r="H220" s="22"/>
      <c r="I220" s="27"/>
      <c r="J220" s="22"/>
      <c r="K220" s="22"/>
      <c r="L220" s="22"/>
      <c r="M220" s="22"/>
      <c r="N220" s="22"/>
      <c r="O220" s="22"/>
      <c r="P220" s="22"/>
    </row>
    <row r="221" spans="1:17">
      <c r="A221" s="759" t="str">
        <f>Nr.1!A88</f>
        <v xml:space="preserve">Sertifikāta Nr.: </v>
      </c>
      <c r="B221" s="759"/>
      <c r="C221" s="2">
        <f>Nr.1!C88</f>
        <v>0</v>
      </c>
      <c r="D221" s="2">
        <f>Nr.1!D88</f>
        <v>0</v>
      </c>
      <c r="E221" s="2">
        <f>Nr.1!E88</f>
        <v>0</v>
      </c>
      <c r="F221" s="2">
        <f>Nr.1!F88</f>
        <v>0</v>
      </c>
      <c r="G221" s="2">
        <f>Nr.1!G88</f>
        <v>0</v>
      </c>
      <c r="H221" s="23"/>
      <c r="I221" s="28"/>
      <c r="J221" s="23"/>
      <c r="K221" s="23"/>
      <c r="L221" s="23"/>
      <c r="M221" s="23"/>
      <c r="N221" s="23"/>
      <c r="O221" s="23"/>
      <c r="P221" s="23"/>
    </row>
    <row r="222" spans="1:17">
      <c r="A222" s="2">
        <f>Nr.1!A89</f>
        <v>0</v>
      </c>
      <c r="B222" s="2">
        <f>Nr.1!B89</f>
        <v>0</v>
      </c>
      <c r="C222" s="22">
        <f>Nr.1!C89</f>
        <v>0</v>
      </c>
      <c r="D222" s="22">
        <f>Nr.1!D89</f>
        <v>0</v>
      </c>
      <c r="E222" s="22">
        <f>Nr.1!E89</f>
        <v>0</v>
      </c>
      <c r="F222" s="22">
        <f>Nr.1!F89</f>
        <v>0</v>
      </c>
      <c r="G222" s="22">
        <f>Nr.1!G89</f>
        <v>0</v>
      </c>
      <c r="H222" s="22"/>
      <c r="I222" s="27"/>
      <c r="J222" s="22"/>
      <c r="K222" s="22"/>
      <c r="L222" s="22"/>
      <c r="M222" s="22"/>
      <c r="N222" s="22"/>
      <c r="O222" s="22"/>
      <c r="P222" s="22"/>
    </row>
    <row r="223" spans="1:17">
      <c r="A223" s="2">
        <f>Nr.1!A90</f>
        <v>0</v>
      </c>
      <c r="B223" s="2">
        <f>Nr.1!B90</f>
        <v>0</v>
      </c>
      <c r="C223" s="36">
        <f>Nr.1!C90</f>
        <v>0</v>
      </c>
      <c r="D223" s="22">
        <f>Nr.1!D90</f>
        <v>0</v>
      </c>
      <c r="E223" s="22">
        <f>Nr.1!E90</f>
        <v>0</v>
      </c>
      <c r="F223" s="22">
        <f>Nr.1!F90</f>
        <v>0</v>
      </c>
      <c r="G223" s="22">
        <f>Nr.1!G90</f>
        <v>0</v>
      </c>
      <c r="H223" s="22"/>
      <c r="I223" s="27"/>
      <c r="J223" s="22"/>
      <c r="K223" s="22"/>
      <c r="L223" s="22"/>
      <c r="M223" s="22"/>
      <c r="N223" s="22"/>
      <c r="O223" s="22"/>
      <c r="P223" s="22"/>
    </row>
    <row r="224" spans="1:17">
      <c r="A224" s="759" t="str">
        <f>Nr.1!A91</f>
        <v>Pārbaudīja:</v>
      </c>
      <c r="B224" s="759"/>
      <c r="C224" s="165">
        <f>Nr.1!C91</f>
        <v>0</v>
      </c>
      <c r="D224" s="165">
        <f>Nr.1!D91</f>
        <v>0</v>
      </c>
      <c r="E224" s="2">
        <f>Nr.1!E91</f>
        <v>0</v>
      </c>
      <c r="F224" s="2">
        <f>Nr.1!F91</f>
        <v>0</v>
      </c>
      <c r="G224" s="2">
        <f>Nr.1!G91</f>
        <v>0</v>
      </c>
      <c r="H224" s="24"/>
      <c r="I224" s="29"/>
      <c r="J224" s="24"/>
      <c r="K224" s="24"/>
      <c r="L224" s="24"/>
      <c r="M224" s="24"/>
      <c r="N224" s="24"/>
      <c r="O224" s="1"/>
      <c r="P224" s="1"/>
    </row>
    <row r="225" spans="1:16">
      <c r="A225" s="2">
        <f>Nr.1!A92</f>
        <v>0</v>
      </c>
      <c r="B225" s="2">
        <f>Nr.1!B92</f>
        <v>0</v>
      </c>
      <c r="C225" s="757" t="str">
        <f>Nr.1!C92</f>
        <v>(paraksts un tā atšifrējums, datums)</v>
      </c>
      <c r="D225" s="757"/>
      <c r="E225" s="757"/>
      <c r="F225" s="757"/>
      <c r="G225" s="757"/>
      <c r="H225" s="7"/>
      <c r="I225" s="25"/>
      <c r="J225" s="7"/>
      <c r="K225" s="7"/>
      <c r="L225" s="7"/>
      <c r="M225" s="16"/>
      <c r="N225" s="16"/>
      <c r="O225" s="16"/>
      <c r="P225" s="16"/>
    </row>
    <row r="226" spans="1:16">
      <c r="C226" s="36"/>
      <c r="D226" s="22"/>
      <c r="E226" s="22"/>
      <c r="F226" s="22"/>
      <c r="G226" s="22"/>
      <c r="H226" s="7"/>
      <c r="P226" s="7"/>
    </row>
    <row r="227" spans="1:16">
      <c r="C227" s="754"/>
      <c r="D227" s="754"/>
      <c r="E227" s="11"/>
      <c r="F227" s="11"/>
      <c r="G227" s="11"/>
      <c r="H227" s="8"/>
      <c r="I227" s="30"/>
      <c r="J227" s="9"/>
      <c r="K227" s="9"/>
      <c r="L227" s="9"/>
      <c r="M227" s="7"/>
      <c r="N227" s="7"/>
      <c r="O227" s="7"/>
      <c r="P227" s="7"/>
    </row>
    <row r="228" spans="1:16">
      <c r="C228" s="13"/>
      <c r="P228" s="21"/>
    </row>
    <row r="229" spans="1:16">
      <c r="A229" s="3"/>
      <c r="B229" s="3"/>
      <c r="C229" s="35"/>
      <c r="D229" s="3"/>
      <c r="E229" s="3"/>
      <c r="F229" s="3"/>
      <c r="G229" s="3"/>
    </row>
    <row r="230" spans="1:16">
      <c r="A230" s="34"/>
      <c r="B230" s="785"/>
      <c r="C230" s="785"/>
      <c r="D230" s="785"/>
      <c r="E230" s="785"/>
      <c r="F230" s="785"/>
      <c r="G230" s="785"/>
      <c r="P230" s="21"/>
    </row>
    <row r="231" spans="1:16">
      <c r="A231" s="32"/>
      <c r="B231" s="790"/>
      <c r="C231" s="790"/>
      <c r="D231" s="790"/>
      <c r="E231" s="790"/>
      <c r="F231" s="790"/>
      <c r="G231" s="790"/>
    </row>
    <row r="232" spans="1:16">
      <c r="A232" s="33"/>
      <c r="B232" s="785"/>
      <c r="C232" s="785"/>
      <c r="D232" s="785"/>
      <c r="E232" s="785"/>
      <c r="F232" s="785"/>
      <c r="G232" s="785"/>
    </row>
    <row r="233" spans="1:16">
      <c r="A233" s="31"/>
      <c r="B233" s="785"/>
      <c r="C233" s="785"/>
      <c r="D233" s="785"/>
      <c r="E233" s="785"/>
      <c r="F233" s="785"/>
      <c r="G233" s="785"/>
    </row>
  </sheetData>
  <mergeCells count="31">
    <mergeCell ref="E15:E16"/>
    <mergeCell ref="C8:N8"/>
    <mergeCell ref="C7:N7"/>
    <mergeCell ref="A3:P3"/>
    <mergeCell ref="A2:P2"/>
    <mergeCell ref="A4:P4"/>
    <mergeCell ref="A5:P5"/>
    <mergeCell ref="A6:B6"/>
    <mergeCell ref="A7:B7"/>
    <mergeCell ref="A8:B8"/>
    <mergeCell ref="A221:B221"/>
    <mergeCell ref="A15:A16"/>
    <mergeCell ref="B15:B16"/>
    <mergeCell ref="C15:C16"/>
    <mergeCell ref="D15:D16"/>
    <mergeCell ref="A224:B224"/>
    <mergeCell ref="B233:G233"/>
    <mergeCell ref="C9:H9"/>
    <mergeCell ref="A12:H12"/>
    <mergeCell ref="N11:O11"/>
    <mergeCell ref="F13:O13"/>
    <mergeCell ref="F15:K15"/>
    <mergeCell ref="L15:P15"/>
    <mergeCell ref="C216:K216"/>
    <mergeCell ref="B230:G230"/>
    <mergeCell ref="B231:G231"/>
    <mergeCell ref="B232:G232"/>
    <mergeCell ref="C220:G220"/>
    <mergeCell ref="C225:G225"/>
    <mergeCell ref="C227:D227"/>
    <mergeCell ref="A9:B9"/>
  </mergeCells>
  <phoneticPr fontId="16" type="noConversion"/>
  <conditionalFormatting sqref="C20:C22">
    <cfRule type="cellIs" dxfId="9" priority="3" stopIfTrue="1" operator="equal">
      <formula>0</formula>
    </cfRule>
  </conditionalFormatting>
  <printOptions horizontalCentered="1"/>
  <pageMargins left="0.31496062992125984" right="0.19685039370078741" top="0.35433070866141736" bottom="0.52" header="0.15748031496062992" footer="0.31"/>
  <pageSetup paperSize="9" scale="80" orientation="landscape" r:id="rId1"/>
  <ignoredErrors>
    <ignoredError sqref="A19:A216" twoDigitTextYear="1"/>
  </ignoredError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tabColor theme="0"/>
  </sheetPr>
  <dimension ref="A1:Q178"/>
  <sheetViews>
    <sheetView showZeros="0" zoomScale="85" zoomScaleNormal="85" workbookViewId="0">
      <selection activeCell="O162" sqref="O162"/>
    </sheetView>
  </sheetViews>
  <sheetFormatPr defaultColWidth="9.21875" defaultRowHeight="13.2"/>
  <cols>
    <col min="1" max="1" width="9.77734375" style="2" customWidth="1"/>
    <col min="2" max="2" width="10.21875" style="2" customWidth="1"/>
    <col min="3" max="3" width="44.77734375" style="2" customWidth="1"/>
    <col min="4" max="4" width="5.21875" style="2" bestFit="1" customWidth="1"/>
    <col min="5" max="5" width="8.5546875" style="2" bestFit="1" customWidth="1"/>
    <col min="6" max="6" width="6.77734375" style="2" bestFit="1" customWidth="1"/>
    <col min="7" max="7" width="6.5546875" style="2" bestFit="1" customWidth="1"/>
    <col min="8" max="8" width="7.77734375" style="2" bestFit="1" customWidth="1"/>
    <col min="9" max="9" width="8.77734375" style="26" bestFit="1" customWidth="1"/>
    <col min="10" max="10" width="7.77734375" style="2" customWidth="1"/>
    <col min="11" max="11" width="9.21875" style="2" customWidth="1"/>
    <col min="12" max="12" width="8.77734375" style="2" bestFit="1" customWidth="1"/>
    <col min="13" max="14" width="9.77734375" style="2" bestFit="1" customWidth="1"/>
    <col min="15" max="15" width="8.77734375" style="2" bestFit="1" customWidth="1"/>
    <col min="16" max="16" width="10.77734375" style="2" bestFit="1" customWidth="1"/>
    <col min="17" max="17" width="11.77734375" style="2" customWidth="1"/>
    <col min="18" max="16384" width="9.21875" style="2"/>
  </cols>
  <sheetData>
    <row r="1" spans="1:17" s="7" customFormat="1">
      <c r="B1" s="6"/>
      <c r="C1" s="13"/>
      <c r="I1" s="25"/>
    </row>
    <row r="2" spans="1:17">
      <c r="A2" s="755" t="s">
        <v>2144</v>
      </c>
      <c r="B2" s="755"/>
      <c r="C2" s="755"/>
      <c r="D2" s="755"/>
      <c r="E2" s="755"/>
      <c r="F2" s="755"/>
      <c r="G2" s="755"/>
      <c r="H2" s="755"/>
      <c r="I2" s="755"/>
      <c r="J2" s="755"/>
      <c r="K2" s="755"/>
      <c r="L2" s="755"/>
      <c r="M2" s="755"/>
      <c r="N2" s="755"/>
      <c r="O2" s="755"/>
      <c r="P2" s="755"/>
      <c r="Q2" s="1"/>
    </row>
    <row r="3" spans="1:17">
      <c r="A3" s="756" t="s">
        <v>27</v>
      </c>
      <c r="B3" s="756"/>
      <c r="C3" s="756"/>
      <c r="D3" s="756"/>
      <c r="E3" s="756"/>
      <c r="F3" s="756"/>
      <c r="G3" s="756"/>
      <c r="H3" s="756"/>
      <c r="I3" s="756"/>
      <c r="J3" s="756"/>
      <c r="K3" s="756"/>
      <c r="L3" s="756"/>
      <c r="M3" s="756"/>
      <c r="N3" s="756"/>
      <c r="O3" s="756"/>
      <c r="P3" s="756"/>
    </row>
    <row r="4" spans="1:17">
      <c r="A4" s="755" t="s">
        <v>67</v>
      </c>
      <c r="B4" s="755"/>
      <c r="C4" s="755"/>
      <c r="D4" s="755"/>
      <c r="E4" s="755"/>
      <c r="F4" s="755"/>
      <c r="G4" s="755"/>
      <c r="H4" s="755"/>
      <c r="I4" s="755"/>
      <c r="J4" s="755"/>
      <c r="K4" s="755"/>
      <c r="L4" s="755"/>
      <c r="M4" s="755"/>
      <c r="N4" s="755"/>
      <c r="O4" s="755"/>
      <c r="P4" s="755"/>
    </row>
    <row r="5" spans="1:17">
      <c r="A5" s="757" t="s">
        <v>82</v>
      </c>
      <c r="B5" s="757"/>
      <c r="C5" s="757"/>
      <c r="D5" s="757"/>
      <c r="E5" s="757"/>
      <c r="F5" s="757"/>
      <c r="G5" s="757"/>
      <c r="H5" s="757"/>
      <c r="I5" s="757"/>
      <c r="J5" s="757"/>
      <c r="K5" s="757"/>
      <c r="L5" s="757"/>
      <c r="M5" s="757"/>
      <c r="N5" s="757"/>
      <c r="O5" s="757"/>
      <c r="P5" s="757"/>
    </row>
    <row r="6" spans="1:17">
      <c r="C6" s="11"/>
    </row>
    <row r="7" spans="1:17" s="3" customFormat="1" ht="12.75" customHeight="1">
      <c r="A7" s="758" t="str">
        <f>Nr.1!A7</f>
        <v xml:space="preserve">Objekta nosaukums: </v>
      </c>
      <c r="B7" s="758"/>
      <c r="C7" s="762" t="str">
        <f>Nr.1!C7</f>
        <v>Ēkas pārbūve</v>
      </c>
      <c r="D7" s="762"/>
      <c r="E7" s="762"/>
      <c r="F7" s="762"/>
      <c r="G7" s="762"/>
      <c r="H7" s="762"/>
      <c r="I7" s="762"/>
      <c r="J7" s="762"/>
      <c r="K7" s="762"/>
      <c r="L7" s="762"/>
      <c r="M7" s="762"/>
      <c r="N7" s="762"/>
    </row>
    <row r="8" spans="1:17" s="3" customFormat="1" ht="12.75" customHeight="1">
      <c r="A8" s="758" t="str">
        <f>Nr.1!A8</f>
        <v xml:space="preserve">Būves nosaukums:    </v>
      </c>
      <c r="B8" s="758"/>
      <c r="C8" s="762" t="str">
        <f>Nr.1!C8</f>
        <v>Ēkas pārbūve</v>
      </c>
      <c r="D8" s="762"/>
      <c r="E8" s="762"/>
      <c r="F8" s="762"/>
      <c r="G8" s="762"/>
      <c r="H8" s="762"/>
      <c r="I8" s="762"/>
      <c r="J8" s="762"/>
      <c r="K8" s="762"/>
      <c r="L8" s="762"/>
      <c r="M8" s="762"/>
      <c r="N8" s="762"/>
    </row>
    <row r="9" spans="1:17" s="3" customFormat="1" ht="12.75" customHeight="1">
      <c r="A9" s="758" t="str">
        <f>Nr.1!A9</f>
        <v>Objekta adrese:</v>
      </c>
      <c r="B9" s="758"/>
      <c r="C9" s="760" t="str">
        <f>Nr.1!C9</f>
        <v>Raiņa iela 27, Cēsis, Cēsu novads</v>
      </c>
      <c r="D9" s="761"/>
      <c r="E9" s="761"/>
      <c r="F9" s="761"/>
      <c r="G9" s="761"/>
      <c r="H9" s="761"/>
      <c r="I9" s="1">
        <f>Nr.1!I9</f>
        <v>0</v>
      </c>
      <c r="J9" s="1">
        <f>Nr.1!J9</f>
        <v>0</v>
      </c>
      <c r="K9" s="1">
        <f>Nr.1!K9</f>
        <v>0</v>
      </c>
      <c r="L9" s="1">
        <f>Nr.1!L9</f>
        <v>0</v>
      </c>
      <c r="M9" s="1">
        <f>Nr.1!M9</f>
        <v>0</v>
      </c>
      <c r="N9" s="4">
        <f>Nr.1!N9</f>
        <v>0</v>
      </c>
      <c r="O9" s="4"/>
    </row>
    <row r="10" spans="1:17" s="3" customFormat="1">
      <c r="A10" s="758" t="str">
        <f>Nr.1!A10</f>
        <v xml:space="preserve">Pasūtījuma Nr.: </v>
      </c>
      <c r="B10" s="758"/>
      <c r="C10" s="68">
        <f>Nr.1!C10</f>
        <v>0</v>
      </c>
      <c r="D10" s="1">
        <f>Nr.1!D10</f>
        <v>0</v>
      </c>
      <c r="E10" s="1">
        <f>Nr.1!E10</f>
        <v>0</v>
      </c>
      <c r="F10" s="1">
        <f>Nr.1!F10</f>
        <v>0</v>
      </c>
      <c r="G10" s="1">
        <f>Nr.1!G10</f>
        <v>0</v>
      </c>
      <c r="H10" s="1">
        <f>Nr.1!H10</f>
        <v>0</v>
      </c>
      <c r="I10" s="1">
        <f>Nr.1!I10</f>
        <v>0</v>
      </c>
      <c r="J10" s="1">
        <f>Nr.1!J10</f>
        <v>0</v>
      </c>
      <c r="K10" s="1">
        <f>Nr.1!K10</f>
        <v>0</v>
      </c>
      <c r="L10" s="1">
        <f>Nr.1!L10</f>
        <v>0</v>
      </c>
      <c r="M10" s="1">
        <f>Nr.1!M10</f>
        <v>0</v>
      </c>
      <c r="N10" s="1">
        <f>Nr.1!N10</f>
        <v>0</v>
      </c>
    </row>
    <row r="11" spans="1:17" s="3" customFormat="1">
      <c r="K11" s="3" t="s">
        <v>83</v>
      </c>
      <c r="M11" s="5" t="s">
        <v>84</v>
      </c>
      <c r="N11" s="763">
        <f>P161</f>
        <v>0</v>
      </c>
      <c r="O11" s="763"/>
    </row>
    <row r="12" spans="1:17" s="3" customFormat="1">
      <c r="A12" s="758" t="s">
        <v>2145</v>
      </c>
      <c r="B12" s="758"/>
      <c r="C12" s="758"/>
      <c r="D12" s="758"/>
      <c r="E12" s="758"/>
      <c r="F12" s="758"/>
      <c r="G12" s="758"/>
      <c r="H12" s="758"/>
      <c r="I12" s="26"/>
    </row>
    <row r="13" spans="1:17" s="3" customFormat="1">
      <c r="C13" s="12"/>
      <c r="F13" s="764" t="s">
        <v>2146</v>
      </c>
      <c r="G13" s="764"/>
      <c r="H13" s="764"/>
      <c r="I13" s="764"/>
      <c r="J13" s="764"/>
      <c r="K13" s="764"/>
      <c r="L13" s="764"/>
      <c r="M13" s="764"/>
      <c r="N13" s="764"/>
      <c r="O13" s="764"/>
    </row>
    <row r="14" spans="1:17">
      <c r="C14" s="11"/>
    </row>
    <row r="15" spans="1:17" ht="12.75" customHeight="1">
      <c r="A15" s="791" t="s">
        <v>16</v>
      </c>
      <c r="B15" s="791" t="s">
        <v>87</v>
      </c>
      <c r="C15" s="792" t="s">
        <v>88</v>
      </c>
      <c r="D15" s="791" t="s">
        <v>89</v>
      </c>
      <c r="E15" s="791" t="s">
        <v>90</v>
      </c>
      <c r="F15" s="786" t="s">
        <v>91</v>
      </c>
      <c r="G15" s="786"/>
      <c r="H15" s="786"/>
      <c r="I15" s="786"/>
      <c r="J15" s="786"/>
      <c r="K15" s="786"/>
      <c r="L15" s="786" t="s">
        <v>92</v>
      </c>
      <c r="M15" s="786"/>
      <c r="N15" s="786"/>
      <c r="O15" s="786"/>
      <c r="P15" s="786"/>
      <c r="Q15" s="17"/>
    </row>
    <row r="16" spans="1:17" ht="84.75" customHeight="1">
      <c r="A16" s="791"/>
      <c r="B16" s="791"/>
      <c r="C16" s="792"/>
      <c r="D16" s="791"/>
      <c r="E16" s="791"/>
      <c r="F16" s="310" t="s">
        <v>93</v>
      </c>
      <c r="G16" s="311" t="s">
        <v>94</v>
      </c>
      <c r="H16" s="310" t="s">
        <v>95</v>
      </c>
      <c r="I16" s="312" t="s">
        <v>96</v>
      </c>
      <c r="J16" s="310" t="s">
        <v>97</v>
      </c>
      <c r="K16" s="310" t="s">
        <v>20</v>
      </c>
      <c r="L16" s="310" t="s">
        <v>98</v>
      </c>
      <c r="M16" s="310" t="s">
        <v>95</v>
      </c>
      <c r="N16" s="310" t="s">
        <v>96</v>
      </c>
      <c r="O16" s="310" t="s">
        <v>97</v>
      </c>
      <c r="P16" s="310" t="s">
        <v>99</v>
      </c>
      <c r="Q16" s="18"/>
    </row>
    <row r="17" spans="1:17">
      <c r="A17" s="309">
        <v>1</v>
      </c>
      <c r="B17" s="309">
        <v>2</v>
      </c>
      <c r="C17" s="309">
        <v>3</v>
      </c>
      <c r="D17" s="309">
        <v>4</v>
      </c>
      <c r="E17" s="309">
        <v>5</v>
      </c>
      <c r="F17" s="309">
        <v>6</v>
      </c>
      <c r="G17" s="309">
        <v>7</v>
      </c>
      <c r="H17" s="309">
        <v>8</v>
      </c>
      <c r="I17" s="313">
        <v>9</v>
      </c>
      <c r="J17" s="309">
        <v>10</v>
      </c>
      <c r="K17" s="309">
        <v>11</v>
      </c>
      <c r="L17" s="309">
        <v>12</v>
      </c>
      <c r="M17" s="309">
        <v>13</v>
      </c>
      <c r="N17" s="309">
        <v>14</v>
      </c>
      <c r="O17" s="309">
        <v>15</v>
      </c>
      <c r="P17" s="309">
        <v>16</v>
      </c>
      <c r="Q17" s="10"/>
    </row>
    <row r="18" spans="1:17">
      <c r="A18" s="314" t="s">
        <v>2147</v>
      </c>
      <c r="B18" s="309"/>
      <c r="C18" s="43" t="s">
        <v>2148</v>
      </c>
      <c r="D18" s="309"/>
      <c r="E18" s="309"/>
      <c r="F18" s="375"/>
      <c r="G18" s="178"/>
      <c r="H18" s="309"/>
      <c r="I18" s="179"/>
      <c r="J18" s="180"/>
      <c r="K18" s="180"/>
      <c r="L18" s="180"/>
      <c r="M18" s="180"/>
      <c r="N18" s="180"/>
      <c r="O18" s="180"/>
      <c r="P18" s="180"/>
      <c r="Q18" s="10"/>
    </row>
    <row r="19" spans="1:17">
      <c r="A19" s="315" t="s">
        <v>2149</v>
      </c>
      <c r="B19" s="316" t="s">
        <v>1498</v>
      </c>
      <c r="C19" s="317" t="s">
        <v>188</v>
      </c>
      <c r="D19" s="318"/>
      <c r="E19" s="318"/>
      <c r="F19" s="318"/>
      <c r="G19" s="318"/>
      <c r="H19" s="318"/>
      <c r="I19" s="318"/>
      <c r="J19" s="318"/>
      <c r="K19" s="318"/>
      <c r="L19" s="318"/>
      <c r="M19" s="318"/>
      <c r="N19" s="318"/>
      <c r="O19" s="318"/>
      <c r="P19" s="318"/>
      <c r="Q19" s="10"/>
    </row>
    <row r="20" spans="1:17" ht="26.4">
      <c r="A20" s="315" t="s">
        <v>2150</v>
      </c>
      <c r="B20" s="316" t="s">
        <v>1498</v>
      </c>
      <c r="C20" s="317" t="s">
        <v>2151</v>
      </c>
      <c r="D20" s="318" t="s">
        <v>1095</v>
      </c>
      <c r="E20" s="318">
        <v>28</v>
      </c>
      <c r="F20" s="318"/>
      <c r="G20" s="318"/>
      <c r="H20" s="318"/>
      <c r="I20" s="318"/>
      <c r="J20" s="318"/>
      <c r="K20" s="318">
        <f>SUM(H20:J20)</f>
        <v>0</v>
      </c>
      <c r="L20" s="318">
        <f>ROUND(E20*F20,2)</f>
        <v>0</v>
      </c>
      <c r="M20" s="318">
        <f>ROUND(E20*H20,2)</f>
        <v>0</v>
      </c>
      <c r="N20" s="318">
        <f>ROUND(E20*I20,2)</f>
        <v>0</v>
      </c>
      <c r="O20" s="318">
        <f>ROUND(E20*J20,2)</f>
        <v>0</v>
      </c>
      <c r="P20" s="318">
        <f>SUM(M20:O20)</f>
        <v>0</v>
      </c>
      <c r="Q20" s="10"/>
    </row>
    <row r="21" spans="1:17" ht="26.4">
      <c r="A21" s="315" t="s">
        <v>2152</v>
      </c>
      <c r="B21" s="316" t="s">
        <v>1498</v>
      </c>
      <c r="C21" s="317" t="s">
        <v>2153</v>
      </c>
      <c r="D21" s="318" t="s">
        <v>1095</v>
      </c>
      <c r="E21" s="318">
        <v>88</v>
      </c>
      <c r="F21" s="318"/>
      <c r="G21" s="318"/>
      <c r="H21" s="318"/>
      <c r="I21" s="318"/>
      <c r="J21" s="318"/>
      <c r="K21" s="318">
        <f t="shared" ref="K21:K84" si="0">SUM(H21:J21)</f>
        <v>0</v>
      </c>
      <c r="L21" s="318">
        <f t="shared" ref="L21:L84" si="1">ROUND(E21*F21,2)</f>
        <v>0</v>
      </c>
      <c r="M21" s="318">
        <f t="shared" ref="M21:M84" si="2">ROUND(E21*H21,2)</f>
        <v>0</v>
      </c>
      <c r="N21" s="318">
        <f t="shared" ref="N21:N84" si="3">ROUND(E21*I21,2)</f>
        <v>0</v>
      </c>
      <c r="O21" s="318">
        <f t="shared" ref="O21:O84" si="4">ROUND(E21*J21,2)</f>
        <v>0</v>
      </c>
      <c r="P21" s="318">
        <f t="shared" ref="P21:P84" si="5">SUM(M21:O21)</f>
        <v>0</v>
      </c>
      <c r="Q21" s="10"/>
    </row>
    <row r="22" spans="1:17" ht="26.4">
      <c r="A22" s="315" t="s">
        <v>2154</v>
      </c>
      <c r="B22" s="316" t="s">
        <v>1498</v>
      </c>
      <c r="C22" s="317" t="s">
        <v>2155</v>
      </c>
      <c r="D22" s="318" t="s">
        <v>1095</v>
      </c>
      <c r="E22" s="318">
        <v>30</v>
      </c>
      <c r="F22" s="318"/>
      <c r="G22" s="318"/>
      <c r="H22" s="318"/>
      <c r="I22" s="318"/>
      <c r="J22" s="318"/>
      <c r="K22" s="318">
        <f t="shared" si="0"/>
        <v>0</v>
      </c>
      <c r="L22" s="318">
        <f t="shared" si="1"/>
        <v>0</v>
      </c>
      <c r="M22" s="318">
        <f t="shared" si="2"/>
        <v>0</v>
      </c>
      <c r="N22" s="318">
        <f t="shared" si="3"/>
        <v>0</v>
      </c>
      <c r="O22" s="318">
        <f t="shared" si="4"/>
        <v>0</v>
      </c>
      <c r="P22" s="318">
        <f t="shared" si="5"/>
        <v>0</v>
      </c>
      <c r="Q22" s="10"/>
    </row>
    <row r="23" spans="1:17" ht="26.4">
      <c r="A23" s="315" t="s">
        <v>2156</v>
      </c>
      <c r="B23" s="316" t="s">
        <v>1498</v>
      </c>
      <c r="C23" s="317" t="s">
        <v>2157</v>
      </c>
      <c r="D23" s="318" t="s">
        <v>1095</v>
      </c>
      <c r="E23" s="318">
        <v>51</v>
      </c>
      <c r="F23" s="318"/>
      <c r="G23" s="318"/>
      <c r="H23" s="318"/>
      <c r="I23" s="318"/>
      <c r="J23" s="318"/>
      <c r="K23" s="318">
        <f t="shared" si="0"/>
        <v>0</v>
      </c>
      <c r="L23" s="318">
        <f t="shared" si="1"/>
        <v>0</v>
      </c>
      <c r="M23" s="318">
        <f t="shared" si="2"/>
        <v>0</v>
      </c>
      <c r="N23" s="318">
        <f t="shared" si="3"/>
        <v>0</v>
      </c>
      <c r="O23" s="318">
        <f t="shared" si="4"/>
        <v>0</v>
      </c>
      <c r="P23" s="318">
        <f t="shared" si="5"/>
        <v>0</v>
      </c>
      <c r="Q23" s="10"/>
    </row>
    <row r="24" spans="1:17" ht="26.4">
      <c r="A24" s="315" t="s">
        <v>2158</v>
      </c>
      <c r="B24" s="316" t="s">
        <v>1498</v>
      </c>
      <c r="C24" s="317" t="s">
        <v>2159</v>
      </c>
      <c r="D24" s="318" t="s">
        <v>1095</v>
      </c>
      <c r="E24" s="318">
        <v>32</v>
      </c>
      <c r="F24" s="318"/>
      <c r="G24" s="318"/>
      <c r="H24" s="318"/>
      <c r="I24" s="318"/>
      <c r="J24" s="318"/>
      <c r="K24" s="318">
        <f t="shared" si="0"/>
        <v>0</v>
      </c>
      <c r="L24" s="318">
        <f t="shared" si="1"/>
        <v>0</v>
      </c>
      <c r="M24" s="318">
        <f t="shared" si="2"/>
        <v>0</v>
      </c>
      <c r="N24" s="318">
        <f t="shared" si="3"/>
        <v>0</v>
      </c>
      <c r="O24" s="318">
        <f t="shared" si="4"/>
        <v>0</v>
      </c>
      <c r="P24" s="318">
        <f t="shared" si="5"/>
        <v>0</v>
      </c>
      <c r="Q24" s="10"/>
    </row>
    <row r="25" spans="1:17" ht="26.4">
      <c r="A25" s="315" t="s">
        <v>2160</v>
      </c>
      <c r="B25" s="316" t="s">
        <v>1498</v>
      </c>
      <c r="C25" s="317" t="s">
        <v>2161</v>
      </c>
      <c r="D25" s="318" t="s">
        <v>1095</v>
      </c>
      <c r="E25" s="318">
        <v>29</v>
      </c>
      <c r="F25" s="318"/>
      <c r="G25" s="318"/>
      <c r="H25" s="318"/>
      <c r="I25" s="318"/>
      <c r="J25" s="318"/>
      <c r="K25" s="318">
        <f t="shared" si="0"/>
        <v>0</v>
      </c>
      <c r="L25" s="318">
        <f t="shared" si="1"/>
        <v>0</v>
      </c>
      <c r="M25" s="318">
        <f t="shared" si="2"/>
        <v>0</v>
      </c>
      <c r="N25" s="318">
        <f t="shared" si="3"/>
        <v>0</v>
      </c>
      <c r="O25" s="318">
        <f t="shared" si="4"/>
        <v>0</v>
      </c>
      <c r="P25" s="318">
        <f t="shared" si="5"/>
        <v>0</v>
      </c>
      <c r="Q25" s="10"/>
    </row>
    <row r="26" spans="1:17">
      <c r="A26" s="315" t="s">
        <v>2162</v>
      </c>
      <c r="B26" s="316" t="s">
        <v>1498</v>
      </c>
      <c r="C26" s="317" t="s">
        <v>211</v>
      </c>
      <c r="D26" s="318"/>
      <c r="E26" s="318"/>
      <c r="F26" s="318"/>
      <c r="G26" s="318"/>
      <c r="H26" s="318"/>
      <c r="I26" s="318"/>
      <c r="J26" s="318"/>
      <c r="K26" s="318"/>
      <c r="L26" s="318"/>
      <c r="M26" s="318"/>
      <c r="N26" s="318"/>
      <c r="O26" s="318"/>
      <c r="P26" s="318"/>
      <c r="Q26" s="10"/>
    </row>
    <row r="27" spans="1:17" ht="26.4">
      <c r="A27" s="315" t="s">
        <v>2163</v>
      </c>
      <c r="B27" s="316" t="s">
        <v>1498</v>
      </c>
      <c r="C27" s="317" t="s">
        <v>2164</v>
      </c>
      <c r="D27" s="318" t="s">
        <v>1095</v>
      </c>
      <c r="E27" s="318">
        <v>5</v>
      </c>
      <c r="F27" s="318"/>
      <c r="G27" s="318"/>
      <c r="H27" s="318"/>
      <c r="I27" s="318"/>
      <c r="J27" s="318"/>
      <c r="K27" s="318">
        <f t="shared" si="0"/>
        <v>0</v>
      </c>
      <c r="L27" s="318">
        <f t="shared" si="1"/>
        <v>0</v>
      </c>
      <c r="M27" s="318">
        <f t="shared" si="2"/>
        <v>0</v>
      </c>
      <c r="N27" s="318">
        <f t="shared" si="3"/>
        <v>0</v>
      </c>
      <c r="O27" s="318">
        <f t="shared" si="4"/>
        <v>0</v>
      </c>
      <c r="P27" s="318">
        <f t="shared" si="5"/>
        <v>0</v>
      </c>
      <c r="Q27" s="10"/>
    </row>
    <row r="28" spans="1:17" ht="26.4">
      <c r="A28" s="315" t="s">
        <v>2165</v>
      </c>
      <c r="B28" s="316" t="s">
        <v>1498</v>
      </c>
      <c r="C28" s="317" t="s">
        <v>2166</v>
      </c>
      <c r="D28" s="318" t="s">
        <v>1095</v>
      </c>
      <c r="E28" s="318">
        <v>5</v>
      </c>
      <c r="F28" s="318"/>
      <c r="G28" s="318"/>
      <c r="H28" s="318"/>
      <c r="I28" s="318"/>
      <c r="J28" s="318"/>
      <c r="K28" s="318">
        <f t="shared" si="0"/>
        <v>0</v>
      </c>
      <c r="L28" s="318">
        <f t="shared" si="1"/>
        <v>0</v>
      </c>
      <c r="M28" s="318">
        <f t="shared" si="2"/>
        <v>0</v>
      </c>
      <c r="N28" s="318">
        <f t="shared" si="3"/>
        <v>0</v>
      </c>
      <c r="O28" s="318">
        <f t="shared" si="4"/>
        <v>0</v>
      </c>
      <c r="P28" s="318">
        <f t="shared" si="5"/>
        <v>0</v>
      </c>
      <c r="Q28" s="10"/>
    </row>
    <row r="29" spans="1:17">
      <c r="A29" s="315" t="s">
        <v>2167</v>
      </c>
      <c r="B29" s="316" t="s">
        <v>1498</v>
      </c>
      <c r="C29" s="317" t="s">
        <v>2168</v>
      </c>
      <c r="D29" s="318"/>
      <c r="E29" s="318"/>
      <c r="F29" s="318"/>
      <c r="G29" s="318"/>
      <c r="H29" s="318"/>
      <c r="I29" s="318"/>
      <c r="J29" s="318"/>
      <c r="K29" s="318"/>
      <c r="L29" s="318"/>
      <c r="M29" s="318"/>
      <c r="N29" s="318"/>
      <c r="O29" s="318"/>
      <c r="P29" s="318"/>
      <c r="Q29" s="10"/>
    </row>
    <row r="30" spans="1:17" ht="26.4">
      <c r="A30" s="315" t="s">
        <v>2169</v>
      </c>
      <c r="B30" s="316" t="s">
        <v>1498</v>
      </c>
      <c r="C30" s="317" t="s">
        <v>2170</v>
      </c>
      <c r="D30" s="318" t="s">
        <v>1060</v>
      </c>
      <c r="E30" s="318">
        <v>1</v>
      </c>
      <c r="F30" s="318"/>
      <c r="G30" s="318"/>
      <c r="H30" s="318"/>
      <c r="I30" s="318"/>
      <c r="J30" s="318"/>
      <c r="K30" s="318">
        <f t="shared" si="0"/>
        <v>0</v>
      </c>
      <c r="L30" s="318">
        <f t="shared" si="1"/>
        <v>0</v>
      </c>
      <c r="M30" s="318">
        <f t="shared" si="2"/>
        <v>0</v>
      </c>
      <c r="N30" s="318">
        <f t="shared" si="3"/>
        <v>0</v>
      </c>
      <c r="O30" s="318">
        <f t="shared" si="4"/>
        <v>0</v>
      </c>
      <c r="P30" s="318">
        <f t="shared" si="5"/>
        <v>0</v>
      </c>
      <c r="Q30" s="10"/>
    </row>
    <row r="31" spans="1:17">
      <c r="A31" s="315" t="s">
        <v>2171</v>
      </c>
      <c r="B31" s="316" t="s">
        <v>1498</v>
      </c>
      <c r="C31" s="317" t="s">
        <v>2172</v>
      </c>
      <c r="D31" s="318" t="s">
        <v>114</v>
      </c>
      <c r="E31" s="318">
        <v>1</v>
      </c>
      <c r="F31" s="318"/>
      <c r="G31" s="318"/>
      <c r="H31" s="318"/>
      <c r="I31" s="318"/>
      <c r="J31" s="318"/>
      <c r="K31" s="318">
        <f t="shared" si="0"/>
        <v>0</v>
      </c>
      <c r="L31" s="318">
        <f t="shared" si="1"/>
        <v>0</v>
      </c>
      <c r="M31" s="318">
        <f t="shared" si="2"/>
        <v>0</v>
      </c>
      <c r="N31" s="318">
        <f t="shared" si="3"/>
        <v>0</v>
      </c>
      <c r="O31" s="318">
        <f t="shared" si="4"/>
        <v>0</v>
      </c>
      <c r="P31" s="318">
        <f t="shared" si="5"/>
        <v>0</v>
      </c>
      <c r="Q31" s="10"/>
    </row>
    <row r="32" spans="1:17" ht="26.4">
      <c r="A32" s="315" t="s">
        <v>2173</v>
      </c>
      <c r="B32" s="316" t="s">
        <v>1498</v>
      </c>
      <c r="C32" s="317" t="s">
        <v>2174</v>
      </c>
      <c r="D32" s="318" t="s">
        <v>1060</v>
      </c>
      <c r="E32" s="318">
        <v>1</v>
      </c>
      <c r="F32" s="318"/>
      <c r="G32" s="318"/>
      <c r="H32" s="318"/>
      <c r="I32" s="318"/>
      <c r="J32" s="318"/>
      <c r="K32" s="318">
        <f t="shared" si="0"/>
        <v>0</v>
      </c>
      <c r="L32" s="318">
        <f t="shared" si="1"/>
        <v>0</v>
      </c>
      <c r="M32" s="318">
        <f t="shared" si="2"/>
        <v>0</v>
      </c>
      <c r="N32" s="318">
        <f t="shared" si="3"/>
        <v>0</v>
      </c>
      <c r="O32" s="318">
        <f t="shared" si="4"/>
        <v>0</v>
      </c>
      <c r="P32" s="318">
        <f t="shared" si="5"/>
        <v>0</v>
      </c>
      <c r="Q32" s="10"/>
    </row>
    <row r="33" spans="1:17" ht="26.4">
      <c r="A33" s="315" t="s">
        <v>2175</v>
      </c>
      <c r="B33" s="316" t="s">
        <v>1498</v>
      </c>
      <c r="C33" s="317" t="s">
        <v>2176</v>
      </c>
      <c r="D33" s="318" t="s">
        <v>1060</v>
      </c>
      <c r="E33" s="318">
        <v>5</v>
      </c>
      <c r="F33" s="318"/>
      <c r="G33" s="318"/>
      <c r="H33" s="318"/>
      <c r="I33" s="318"/>
      <c r="J33" s="318"/>
      <c r="K33" s="318">
        <f t="shared" si="0"/>
        <v>0</v>
      </c>
      <c r="L33" s="318">
        <f t="shared" si="1"/>
        <v>0</v>
      </c>
      <c r="M33" s="318">
        <f t="shared" si="2"/>
        <v>0</v>
      </c>
      <c r="N33" s="318">
        <f t="shared" si="3"/>
        <v>0</v>
      </c>
      <c r="O33" s="318">
        <f t="shared" si="4"/>
        <v>0</v>
      </c>
      <c r="P33" s="318">
        <f t="shared" si="5"/>
        <v>0</v>
      </c>
      <c r="Q33" s="10"/>
    </row>
    <row r="34" spans="1:17" ht="26.4">
      <c r="A34" s="315" t="s">
        <v>2177</v>
      </c>
      <c r="B34" s="316" t="s">
        <v>1498</v>
      </c>
      <c r="C34" s="317" t="s">
        <v>2178</v>
      </c>
      <c r="D34" s="318" t="s">
        <v>1060</v>
      </c>
      <c r="E34" s="318">
        <v>3</v>
      </c>
      <c r="F34" s="318"/>
      <c r="G34" s="318"/>
      <c r="H34" s="318"/>
      <c r="I34" s="318"/>
      <c r="J34" s="318"/>
      <c r="K34" s="318">
        <f t="shared" si="0"/>
        <v>0</v>
      </c>
      <c r="L34" s="318">
        <f t="shared" si="1"/>
        <v>0</v>
      </c>
      <c r="M34" s="318">
        <f t="shared" si="2"/>
        <v>0</v>
      </c>
      <c r="N34" s="318">
        <f t="shared" si="3"/>
        <v>0</v>
      </c>
      <c r="O34" s="318">
        <f t="shared" si="4"/>
        <v>0</v>
      </c>
      <c r="P34" s="318">
        <f t="shared" si="5"/>
        <v>0</v>
      </c>
      <c r="Q34" s="10"/>
    </row>
    <row r="35" spans="1:17" ht="26.4">
      <c r="A35" s="315" t="s">
        <v>2179</v>
      </c>
      <c r="B35" s="316" t="s">
        <v>1498</v>
      </c>
      <c r="C35" s="317" t="s">
        <v>2180</v>
      </c>
      <c r="D35" s="318" t="s">
        <v>1060</v>
      </c>
      <c r="E35" s="318">
        <v>5</v>
      </c>
      <c r="F35" s="318"/>
      <c r="G35" s="318"/>
      <c r="H35" s="318"/>
      <c r="I35" s="318"/>
      <c r="J35" s="318"/>
      <c r="K35" s="318">
        <f t="shared" si="0"/>
        <v>0</v>
      </c>
      <c r="L35" s="318">
        <f t="shared" si="1"/>
        <v>0</v>
      </c>
      <c r="M35" s="318">
        <f t="shared" si="2"/>
        <v>0</v>
      </c>
      <c r="N35" s="318">
        <f t="shared" si="3"/>
        <v>0</v>
      </c>
      <c r="O35" s="318">
        <f t="shared" si="4"/>
        <v>0</v>
      </c>
      <c r="P35" s="318">
        <f t="shared" si="5"/>
        <v>0</v>
      </c>
      <c r="Q35" s="10"/>
    </row>
    <row r="36" spans="1:17" ht="26.4">
      <c r="A36" s="315" t="s">
        <v>2181</v>
      </c>
      <c r="B36" s="316" t="s">
        <v>1498</v>
      </c>
      <c r="C36" s="317" t="s">
        <v>2182</v>
      </c>
      <c r="D36" s="318" t="s">
        <v>1060</v>
      </c>
      <c r="E36" s="318">
        <v>1</v>
      </c>
      <c r="F36" s="318"/>
      <c r="G36" s="318"/>
      <c r="H36" s="318"/>
      <c r="I36" s="318"/>
      <c r="J36" s="318"/>
      <c r="K36" s="318">
        <f t="shared" si="0"/>
        <v>0</v>
      </c>
      <c r="L36" s="318">
        <f t="shared" si="1"/>
        <v>0</v>
      </c>
      <c r="M36" s="318">
        <f t="shared" si="2"/>
        <v>0</v>
      </c>
      <c r="N36" s="318">
        <f t="shared" si="3"/>
        <v>0</v>
      </c>
      <c r="O36" s="318">
        <f t="shared" si="4"/>
        <v>0</v>
      </c>
      <c r="P36" s="318">
        <f t="shared" si="5"/>
        <v>0</v>
      </c>
      <c r="Q36" s="10"/>
    </row>
    <row r="37" spans="1:17" ht="26.4">
      <c r="A37" s="315" t="s">
        <v>2183</v>
      </c>
      <c r="B37" s="316" t="s">
        <v>1498</v>
      </c>
      <c r="C37" s="317" t="s">
        <v>2184</v>
      </c>
      <c r="D37" s="318" t="s">
        <v>1060</v>
      </c>
      <c r="E37" s="318">
        <v>1</v>
      </c>
      <c r="F37" s="318"/>
      <c r="G37" s="318"/>
      <c r="H37" s="318"/>
      <c r="I37" s="318"/>
      <c r="J37" s="318"/>
      <c r="K37" s="318">
        <f t="shared" si="0"/>
        <v>0</v>
      </c>
      <c r="L37" s="318">
        <f t="shared" si="1"/>
        <v>0</v>
      </c>
      <c r="M37" s="318">
        <f t="shared" si="2"/>
        <v>0</v>
      </c>
      <c r="N37" s="318">
        <f t="shared" si="3"/>
        <v>0</v>
      </c>
      <c r="O37" s="318">
        <f t="shared" si="4"/>
        <v>0</v>
      </c>
      <c r="P37" s="318">
        <f t="shared" si="5"/>
        <v>0</v>
      </c>
      <c r="Q37" s="10"/>
    </row>
    <row r="38" spans="1:17">
      <c r="A38" s="315" t="s">
        <v>2185</v>
      </c>
      <c r="B38" s="316" t="s">
        <v>1498</v>
      </c>
      <c r="C38" s="317" t="s">
        <v>2186</v>
      </c>
      <c r="D38" s="318" t="s">
        <v>1060</v>
      </c>
      <c r="E38" s="318">
        <v>4</v>
      </c>
      <c r="F38" s="318"/>
      <c r="G38" s="318"/>
      <c r="H38" s="318"/>
      <c r="I38" s="318"/>
      <c r="J38" s="318"/>
      <c r="K38" s="318">
        <f t="shared" si="0"/>
        <v>0</v>
      </c>
      <c r="L38" s="318">
        <f t="shared" si="1"/>
        <v>0</v>
      </c>
      <c r="M38" s="318">
        <f t="shared" si="2"/>
        <v>0</v>
      </c>
      <c r="N38" s="318">
        <f t="shared" si="3"/>
        <v>0</v>
      </c>
      <c r="O38" s="318">
        <f t="shared" si="4"/>
        <v>0</v>
      </c>
      <c r="P38" s="318">
        <f t="shared" si="5"/>
        <v>0</v>
      </c>
      <c r="Q38" s="10"/>
    </row>
    <row r="39" spans="1:17">
      <c r="A39" s="315" t="s">
        <v>2187</v>
      </c>
      <c r="B39" s="316" t="s">
        <v>1498</v>
      </c>
      <c r="C39" s="317" t="s">
        <v>2188</v>
      </c>
      <c r="D39" s="318" t="s">
        <v>1060</v>
      </c>
      <c r="E39" s="318">
        <v>2</v>
      </c>
      <c r="F39" s="318"/>
      <c r="G39" s="318"/>
      <c r="H39" s="318"/>
      <c r="I39" s="318"/>
      <c r="J39" s="318"/>
      <c r="K39" s="318">
        <f t="shared" si="0"/>
        <v>0</v>
      </c>
      <c r="L39" s="318">
        <f t="shared" si="1"/>
        <v>0</v>
      </c>
      <c r="M39" s="318">
        <f t="shared" si="2"/>
        <v>0</v>
      </c>
      <c r="N39" s="318">
        <f t="shared" si="3"/>
        <v>0</v>
      </c>
      <c r="O39" s="318">
        <f t="shared" si="4"/>
        <v>0</v>
      </c>
      <c r="P39" s="318">
        <f t="shared" si="5"/>
        <v>0</v>
      </c>
      <c r="Q39" s="10"/>
    </row>
    <row r="40" spans="1:17">
      <c r="A40" s="315" t="s">
        <v>2189</v>
      </c>
      <c r="B40" s="316" t="s">
        <v>1498</v>
      </c>
      <c r="C40" s="317" t="s">
        <v>2190</v>
      </c>
      <c r="D40" s="318" t="s">
        <v>1060</v>
      </c>
      <c r="E40" s="318">
        <v>9</v>
      </c>
      <c r="F40" s="318"/>
      <c r="G40" s="318"/>
      <c r="H40" s="318"/>
      <c r="I40" s="318"/>
      <c r="J40" s="318"/>
      <c r="K40" s="318">
        <f t="shared" si="0"/>
        <v>0</v>
      </c>
      <c r="L40" s="318">
        <f t="shared" si="1"/>
        <v>0</v>
      </c>
      <c r="M40" s="318">
        <f t="shared" si="2"/>
        <v>0</v>
      </c>
      <c r="N40" s="318">
        <f t="shared" si="3"/>
        <v>0</v>
      </c>
      <c r="O40" s="318">
        <f t="shared" si="4"/>
        <v>0</v>
      </c>
      <c r="P40" s="318">
        <f t="shared" si="5"/>
        <v>0</v>
      </c>
      <c r="Q40" s="10"/>
    </row>
    <row r="41" spans="1:17">
      <c r="A41" s="315" t="s">
        <v>2191</v>
      </c>
      <c r="B41" s="316" t="s">
        <v>1498</v>
      </c>
      <c r="C41" s="317" t="s">
        <v>2192</v>
      </c>
      <c r="D41" s="318" t="s">
        <v>1060</v>
      </c>
      <c r="E41" s="318">
        <v>16</v>
      </c>
      <c r="F41" s="318"/>
      <c r="G41" s="318"/>
      <c r="H41" s="318"/>
      <c r="I41" s="318"/>
      <c r="J41" s="318"/>
      <c r="K41" s="318">
        <f t="shared" si="0"/>
        <v>0</v>
      </c>
      <c r="L41" s="318">
        <f t="shared" si="1"/>
        <v>0</v>
      </c>
      <c r="M41" s="318">
        <f t="shared" si="2"/>
        <v>0</v>
      </c>
      <c r="N41" s="318">
        <f t="shared" si="3"/>
        <v>0</v>
      </c>
      <c r="O41" s="318">
        <f t="shared" si="4"/>
        <v>0</v>
      </c>
      <c r="P41" s="318">
        <f t="shared" si="5"/>
        <v>0</v>
      </c>
      <c r="Q41" s="10"/>
    </row>
    <row r="42" spans="1:17" ht="26.4">
      <c r="A42" s="315" t="s">
        <v>2193</v>
      </c>
      <c r="B42" s="316" t="s">
        <v>1498</v>
      </c>
      <c r="C42" s="317" t="s">
        <v>2151</v>
      </c>
      <c r="D42" s="318" t="s">
        <v>1095</v>
      </c>
      <c r="E42" s="318">
        <v>28</v>
      </c>
      <c r="F42" s="318"/>
      <c r="G42" s="318"/>
      <c r="H42" s="318"/>
      <c r="I42" s="318"/>
      <c r="J42" s="318"/>
      <c r="K42" s="318">
        <f t="shared" si="0"/>
        <v>0</v>
      </c>
      <c r="L42" s="318">
        <f t="shared" si="1"/>
        <v>0</v>
      </c>
      <c r="M42" s="318">
        <f t="shared" si="2"/>
        <v>0</v>
      </c>
      <c r="N42" s="318">
        <f t="shared" si="3"/>
        <v>0</v>
      </c>
      <c r="O42" s="318">
        <f t="shared" si="4"/>
        <v>0</v>
      </c>
      <c r="P42" s="318">
        <f t="shared" si="5"/>
        <v>0</v>
      </c>
      <c r="Q42" s="10"/>
    </row>
    <row r="43" spans="1:17" ht="26.4">
      <c r="A43" s="315" t="s">
        <v>2194</v>
      </c>
      <c r="B43" s="316" t="s">
        <v>1498</v>
      </c>
      <c r="C43" s="317" t="s">
        <v>2195</v>
      </c>
      <c r="D43" s="318" t="s">
        <v>1095</v>
      </c>
      <c r="E43" s="318">
        <v>88</v>
      </c>
      <c r="F43" s="318"/>
      <c r="G43" s="318"/>
      <c r="H43" s="318"/>
      <c r="I43" s="318"/>
      <c r="J43" s="318"/>
      <c r="K43" s="318">
        <f t="shared" si="0"/>
        <v>0</v>
      </c>
      <c r="L43" s="318">
        <f t="shared" si="1"/>
        <v>0</v>
      </c>
      <c r="M43" s="318">
        <f t="shared" si="2"/>
        <v>0</v>
      </c>
      <c r="N43" s="318">
        <f t="shared" si="3"/>
        <v>0</v>
      </c>
      <c r="O43" s="318">
        <f t="shared" si="4"/>
        <v>0</v>
      </c>
      <c r="P43" s="318">
        <f t="shared" si="5"/>
        <v>0</v>
      </c>
      <c r="Q43" s="10"/>
    </row>
    <row r="44" spans="1:17" ht="26.4">
      <c r="A44" s="315" t="s">
        <v>2196</v>
      </c>
      <c r="B44" s="316" t="s">
        <v>1498</v>
      </c>
      <c r="C44" s="317" t="s">
        <v>2197</v>
      </c>
      <c r="D44" s="318" t="s">
        <v>1095</v>
      </c>
      <c r="E44" s="318">
        <v>30</v>
      </c>
      <c r="F44" s="318"/>
      <c r="G44" s="318"/>
      <c r="H44" s="318"/>
      <c r="I44" s="318"/>
      <c r="J44" s="318"/>
      <c r="K44" s="318">
        <f t="shared" si="0"/>
        <v>0</v>
      </c>
      <c r="L44" s="318">
        <f t="shared" si="1"/>
        <v>0</v>
      </c>
      <c r="M44" s="318">
        <f t="shared" si="2"/>
        <v>0</v>
      </c>
      <c r="N44" s="318">
        <f t="shared" si="3"/>
        <v>0</v>
      </c>
      <c r="O44" s="318">
        <f t="shared" si="4"/>
        <v>0</v>
      </c>
      <c r="P44" s="318">
        <f t="shared" si="5"/>
        <v>0</v>
      </c>
      <c r="Q44" s="10"/>
    </row>
    <row r="45" spans="1:17" ht="26.4">
      <c r="A45" s="315" t="s">
        <v>2198</v>
      </c>
      <c r="B45" s="316" t="s">
        <v>1498</v>
      </c>
      <c r="C45" s="317" t="s">
        <v>2199</v>
      </c>
      <c r="D45" s="318" t="s">
        <v>1095</v>
      </c>
      <c r="E45" s="318">
        <v>5</v>
      </c>
      <c r="F45" s="318"/>
      <c r="G45" s="318"/>
      <c r="H45" s="318"/>
      <c r="I45" s="318"/>
      <c r="J45" s="318"/>
      <c r="K45" s="318">
        <f t="shared" si="0"/>
        <v>0</v>
      </c>
      <c r="L45" s="318">
        <f t="shared" si="1"/>
        <v>0</v>
      </c>
      <c r="M45" s="318">
        <f t="shared" si="2"/>
        <v>0</v>
      </c>
      <c r="N45" s="318">
        <f t="shared" si="3"/>
        <v>0</v>
      </c>
      <c r="O45" s="318">
        <f t="shared" si="4"/>
        <v>0</v>
      </c>
      <c r="P45" s="318">
        <f t="shared" si="5"/>
        <v>0</v>
      </c>
      <c r="Q45" s="10"/>
    </row>
    <row r="46" spans="1:17" ht="26.4">
      <c r="A46" s="315" t="s">
        <v>2200</v>
      </c>
      <c r="B46" s="316" t="s">
        <v>1498</v>
      </c>
      <c r="C46" s="317" t="s">
        <v>2157</v>
      </c>
      <c r="D46" s="318" t="s">
        <v>1095</v>
      </c>
      <c r="E46" s="318">
        <v>51</v>
      </c>
      <c r="F46" s="318"/>
      <c r="G46" s="318"/>
      <c r="H46" s="318"/>
      <c r="I46" s="318"/>
      <c r="J46" s="318"/>
      <c r="K46" s="318">
        <f t="shared" si="0"/>
        <v>0</v>
      </c>
      <c r="L46" s="318">
        <f t="shared" si="1"/>
        <v>0</v>
      </c>
      <c r="M46" s="318">
        <f t="shared" si="2"/>
        <v>0</v>
      </c>
      <c r="N46" s="318">
        <f t="shared" si="3"/>
        <v>0</v>
      </c>
      <c r="O46" s="318">
        <f t="shared" si="4"/>
        <v>0</v>
      </c>
      <c r="P46" s="318">
        <f t="shared" si="5"/>
        <v>0</v>
      </c>
      <c r="Q46" s="10"/>
    </row>
    <row r="47" spans="1:17" ht="26.4">
      <c r="A47" s="315" t="s">
        <v>2201</v>
      </c>
      <c r="B47" s="316" t="s">
        <v>1498</v>
      </c>
      <c r="C47" s="317" t="s">
        <v>2159</v>
      </c>
      <c r="D47" s="318" t="s">
        <v>1095</v>
      </c>
      <c r="E47" s="318">
        <v>32</v>
      </c>
      <c r="F47" s="318"/>
      <c r="G47" s="318"/>
      <c r="H47" s="318"/>
      <c r="I47" s="318"/>
      <c r="J47" s="318"/>
      <c r="K47" s="318">
        <f t="shared" si="0"/>
        <v>0</v>
      </c>
      <c r="L47" s="318">
        <f t="shared" si="1"/>
        <v>0</v>
      </c>
      <c r="M47" s="318">
        <f t="shared" si="2"/>
        <v>0</v>
      </c>
      <c r="N47" s="318">
        <f t="shared" si="3"/>
        <v>0</v>
      </c>
      <c r="O47" s="318">
        <f t="shared" si="4"/>
        <v>0</v>
      </c>
      <c r="P47" s="318">
        <f t="shared" si="5"/>
        <v>0</v>
      </c>
      <c r="Q47" s="10"/>
    </row>
    <row r="48" spans="1:17">
      <c r="A48" s="315" t="s">
        <v>2202</v>
      </c>
      <c r="B48" s="316" t="s">
        <v>1498</v>
      </c>
      <c r="C48" s="317" t="s">
        <v>2203</v>
      </c>
      <c r="D48" s="318" t="s">
        <v>1095</v>
      </c>
      <c r="E48" s="318">
        <v>29</v>
      </c>
      <c r="F48" s="318"/>
      <c r="G48" s="318"/>
      <c r="H48" s="318"/>
      <c r="I48" s="318"/>
      <c r="J48" s="318"/>
      <c r="K48" s="318">
        <f t="shared" si="0"/>
        <v>0</v>
      </c>
      <c r="L48" s="318">
        <f t="shared" si="1"/>
        <v>0</v>
      </c>
      <c r="M48" s="318">
        <f t="shared" si="2"/>
        <v>0</v>
      </c>
      <c r="N48" s="318">
        <f t="shared" si="3"/>
        <v>0</v>
      </c>
      <c r="O48" s="318">
        <f t="shared" si="4"/>
        <v>0</v>
      </c>
      <c r="P48" s="318">
        <f t="shared" si="5"/>
        <v>0</v>
      </c>
      <c r="Q48" s="10"/>
    </row>
    <row r="49" spans="1:17" ht="26.4">
      <c r="A49" s="315" t="s">
        <v>2204</v>
      </c>
      <c r="B49" s="316" t="s">
        <v>1498</v>
      </c>
      <c r="C49" s="317" t="s">
        <v>2166</v>
      </c>
      <c r="D49" s="318" t="s">
        <v>1095</v>
      </c>
      <c r="E49" s="318">
        <v>5</v>
      </c>
      <c r="F49" s="318"/>
      <c r="G49" s="318"/>
      <c r="H49" s="318"/>
      <c r="I49" s="318"/>
      <c r="J49" s="318"/>
      <c r="K49" s="318">
        <f t="shared" si="0"/>
        <v>0</v>
      </c>
      <c r="L49" s="318">
        <f t="shared" si="1"/>
        <v>0</v>
      </c>
      <c r="M49" s="318">
        <f t="shared" si="2"/>
        <v>0</v>
      </c>
      <c r="N49" s="318">
        <f t="shared" si="3"/>
        <v>0</v>
      </c>
      <c r="O49" s="318">
        <f t="shared" si="4"/>
        <v>0</v>
      </c>
      <c r="P49" s="318">
        <f t="shared" si="5"/>
        <v>0</v>
      </c>
      <c r="Q49" s="10"/>
    </row>
    <row r="50" spans="1:17" ht="26.4">
      <c r="A50" s="315" t="s">
        <v>2205</v>
      </c>
      <c r="B50" s="316" t="s">
        <v>1498</v>
      </c>
      <c r="C50" s="317" t="s">
        <v>2161</v>
      </c>
      <c r="D50" s="318" t="s">
        <v>1095</v>
      </c>
      <c r="E50" s="318">
        <v>29</v>
      </c>
      <c r="F50" s="318"/>
      <c r="G50" s="318"/>
      <c r="H50" s="318"/>
      <c r="I50" s="318"/>
      <c r="J50" s="318"/>
      <c r="K50" s="318">
        <f t="shared" si="0"/>
        <v>0</v>
      </c>
      <c r="L50" s="318">
        <f t="shared" si="1"/>
        <v>0</v>
      </c>
      <c r="M50" s="318">
        <f t="shared" si="2"/>
        <v>0</v>
      </c>
      <c r="N50" s="318">
        <f t="shared" si="3"/>
        <v>0</v>
      </c>
      <c r="O50" s="318">
        <f t="shared" si="4"/>
        <v>0</v>
      </c>
      <c r="P50" s="318">
        <f t="shared" si="5"/>
        <v>0</v>
      </c>
      <c r="Q50" s="10"/>
    </row>
    <row r="51" spans="1:17">
      <c r="A51" s="315" t="s">
        <v>2206</v>
      </c>
      <c r="B51" s="316" t="s">
        <v>1498</v>
      </c>
      <c r="C51" s="317" t="s">
        <v>2207</v>
      </c>
      <c r="D51" s="318" t="s">
        <v>114</v>
      </c>
      <c r="E51" s="318">
        <v>1</v>
      </c>
      <c r="F51" s="318"/>
      <c r="G51" s="318"/>
      <c r="H51" s="318"/>
      <c r="I51" s="318"/>
      <c r="J51" s="318"/>
      <c r="K51" s="318">
        <f t="shared" si="0"/>
        <v>0</v>
      </c>
      <c r="L51" s="318">
        <f t="shared" si="1"/>
        <v>0</v>
      </c>
      <c r="M51" s="318">
        <f t="shared" si="2"/>
        <v>0</v>
      </c>
      <c r="N51" s="318">
        <f t="shared" si="3"/>
        <v>0</v>
      </c>
      <c r="O51" s="318">
        <f t="shared" si="4"/>
        <v>0</v>
      </c>
      <c r="P51" s="318">
        <f t="shared" si="5"/>
        <v>0</v>
      </c>
      <c r="Q51" s="10"/>
    </row>
    <row r="52" spans="1:17">
      <c r="A52" s="315" t="s">
        <v>2208</v>
      </c>
      <c r="B52" s="316" t="s">
        <v>1498</v>
      </c>
      <c r="C52" s="317" t="s">
        <v>2209</v>
      </c>
      <c r="D52" s="318" t="s">
        <v>114</v>
      </c>
      <c r="E52" s="318">
        <v>1</v>
      </c>
      <c r="F52" s="318"/>
      <c r="G52" s="318"/>
      <c r="H52" s="318"/>
      <c r="I52" s="318"/>
      <c r="J52" s="318"/>
      <c r="K52" s="318">
        <f t="shared" si="0"/>
        <v>0</v>
      </c>
      <c r="L52" s="318">
        <f t="shared" si="1"/>
        <v>0</v>
      </c>
      <c r="M52" s="318">
        <f t="shared" si="2"/>
        <v>0</v>
      </c>
      <c r="N52" s="318">
        <f t="shared" si="3"/>
        <v>0</v>
      </c>
      <c r="O52" s="318">
        <f t="shared" si="4"/>
        <v>0</v>
      </c>
      <c r="P52" s="318">
        <f t="shared" si="5"/>
        <v>0</v>
      </c>
      <c r="Q52" s="10"/>
    </row>
    <row r="53" spans="1:17">
      <c r="A53" s="315" t="s">
        <v>2210</v>
      </c>
      <c r="B53" s="316" t="s">
        <v>1498</v>
      </c>
      <c r="C53" s="317" t="s">
        <v>2211</v>
      </c>
      <c r="D53" s="318" t="s">
        <v>2212</v>
      </c>
      <c r="E53" s="318">
        <v>14</v>
      </c>
      <c r="F53" s="318"/>
      <c r="G53" s="318"/>
      <c r="H53" s="318"/>
      <c r="I53" s="318"/>
      <c r="J53" s="318"/>
      <c r="K53" s="318">
        <f t="shared" si="0"/>
        <v>0</v>
      </c>
      <c r="L53" s="318">
        <f t="shared" si="1"/>
        <v>0</v>
      </c>
      <c r="M53" s="318">
        <f t="shared" si="2"/>
        <v>0</v>
      </c>
      <c r="N53" s="318">
        <f t="shared" si="3"/>
        <v>0</v>
      </c>
      <c r="O53" s="318">
        <f t="shared" si="4"/>
        <v>0</v>
      </c>
      <c r="P53" s="318">
        <f t="shared" si="5"/>
        <v>0</v>
      </c>
      <c r="Q53" s="10"/>
    </row>
    <row r="54" spans="1:17">
      <c r="A54" s="315" t="s">
        <v>2213</v>
      </c>
      <c r="B54" s="316" t="s">
        <v>1498</v>
      </c>
      <c r="C54" s="317" t="s">
        <v>2214</v>
      </c>
      <c r="D54" s="318" t="s">
        <v>114</v>
      </c>
      <c r="E54" s="318">
        <v>1</v>
      </c>
      <c r="F54" s="318"/>
      <c r="G54" s="318"/>
      <c r="H54" s="318"/>
      <c r="I54" s="318"/>
      <c r="J54" s="318"/>
      <c r="K54" s="318">
        <f t="shared" si="0"/>
        <v>0</v>
      </c>
      <c r="L54" s="318">
        <f t="shared" si="1"/>
        <v>0</v>
      </c>
      <c r="M54" s="318">
        <f t="shared" si="2"/>
        <v>0</v>
      </c>
      <c r="N54" s="318">
        <f t="shared" si="3"/>
        <v>0</v>
      </c>
      <c r="O54" s="318">
        <f t="shared" si="4"/>
        <v>0</v>
      </c>
      <c r="P54" s="318">
        <f t="shared" si="5"/>
        <v>0</v>
      </c>
      <c r="Q54" s="10"/>
    </row>
    <row r="55" spans="1:17">
      <c r="A55" s="315" t="s">
        <v>2215</v>
      </c>
      <c r="B55" s="316" t="s">
        <v>1498</v>
      </c>
      <c r="C55" s="317" t="s">
        <v>2216</v>
      </c>
      <c r="D55" s="318" t="s">
        <v>313</v>
      </c>
      <c r="E55" s="318">
        <v>16</v>
      </c>
      <c r="F55" s="318"/>
      <c r="G55" s="318"/>
      <c r="H55" s="318"/>
      <c r="I55" s="318"/>
      <c r="J55" s="318"/>
      <c r="K55" s="318">
        <f t="shared" si="0"/>
        <v>0</v>
      </c>
      <c r="L55" s="318">
        <f t="shared" si="1"/>
        <v>0</v>
      </c>
      <c r="M55" s="318">
        <f t="shared" si="2"/>
        <v>0</v>
      </c>
      <c r="N55" s="318">
        <f t="shared" si="3"/>
        <v>0</v>
      </c>
      <c r="O55" s="318">
        <f t="shared" si="4"/>
        <v>0</v>
      </c>
      <c r="P55" s="318">
        <f t="shared" si="5"/>
        <v>0</v>
      </c>
      <c r="Q55" s="10"/>
    </row>
    <row r="56" spans="1:17">
      <c r="A56" s="315" t="s">
        <v>2217</v>
      </c>
      <c r="B56" s="316" t="s">
        <v>1498</v>
      </c>
      <c r="C56" s="317" t="s">
        <v>2218</v>
      </c>
      <c r="D56" s="318" t="s">
        <v>114</v>
      </c>
      <c r="E56" s="318">
        <v>1</v>
      </c>
      <c r="F56" s="318"/>
      <c r="G56" s="318"/>
      <c r="H56" s="318"/>
      <c r="I56" s="318"/>
      <c r="J56" s="318"/>
      <c r="K56" s="318">
        <f t="shared" si="0"/>
        <v>0</v>
      </c>
      <c r="L56" s="318">
        <f t="shared" si="1"/>
        <v>0</v>
      </c>
      <c r="M56" s="318">
        <f t="shared" si="2"/>
        <v>0</v>
      </c>
      <c r="N56" s="318">
        <f t="shared" si="3"/>
        <v>0</v>
      </c>
      <c r="O56" s="318">
        <f t="shared" si="4"/>
        <v>0</v>
      </c>
      <c r="P56" s="318">
        <f t="shared" si="5"/>
        <v>0</v>
      </c>
      <c r="Q56" s="10"/>
    </row>
    <row r="57" spans="1:17">
      <c r="A57" s="315" t="s">
        <v>2219</v>
      </c>
      <c r="B57" s="316" t="s">
        <v>1498</v>
      </c>
      <c r="C57" s="317" t="s">
        <v>2220</v>
      </c>
      <c r="D57" s="318" t="s">
        <v>114</v>
      </c>
      <c r="E57" s="318">
        <v>1</v>
      </c>
      <c r="F57" s="318"/>
      <c r="G57" s="318"/>
      <c r="H57" s="318"/>
      <c r="I57" s="318"/>
      <c r="J57" s="318"/>
      <c r="K57" s="318">
        <f t="shared" si="0"/>
        <v>0</v>
      </c>
      <c r="L57" s="318">
        <f t="shared" si="1"/>
        <v>0</v>
      </c>
      <c r="M57" s="318">
        <f t="shared" si="2"/>
        <v>0</v>
      </c>
      <c r="N57" s="318">
        <f t="shared" si="3"/>
        <v>0</v>
      </c>
      <c r="O57" s="318">
        <f t="shared" si="4"/>
        <v>0</v>
      </c>
      <c r="P57" s="318">
        <f t="shared" si="5"/>
        <v>0</v>
      </c>
      <c r="Q57" s="10"/>
    </row>
    <row r="58" spans="1:17">
      <c r="A58" s="315" t="s">
        <v>2221</v>
      </c>
      <c r="B58" s="316" t="s">
        <v>1498</v>
      </c>
      <c r="C58" s="317" t="s">
        <v>2222</v>
      </c>
      <c r="D58" s="318" t="s">
        <v>114</v>
      </c>
      <c r="E58" s="318">
        <v>1</v>
      </c>
      <c r="F58" s="318"/>
      <c r="G58" s="318"/>
      <c r="H58" s="318"/>
      <c r="I58" s="318"/>
      <c r="J58" s="318"/>
      <c r="K58" s="318">
        <f t="shared" si="0"/>
        <v>0</v>
      </c>
      <c r="L58" s="318">
        <f t="shared" si="1"/>
        <v>0</v>
      </c>
      <c r="M58" s="318">
        <f t="shared" si="2"/>
        <v>0</v>
      </c>
      <c r="N58" s="318">
        <f t="shared" si="3"/>
        <v>0</v>
      </c>
      <c r="O58" s="318">
        <f t="shared" si="4"/>
        <v>0</v>
      </c>
      <c r="P58" s="318">
        <f t="shared" si="5"/>
        <v>0</v>
      </c>
      <c r="Q58" s="10"/>
    </row>
    <row r="59" spans="1:17">
      <c r="A59" s="315" t="s">
        <v>2223</v>
      </c>
      <c r="B59" s="316" t="s">
        <v>1498</v>
      </c>
      <c r="C59" s="317" t="s">
        <v>2224</v>
      </c>
      <c r="D59" s="318" t="s">
        <v>114</v>
      </c>
      <c r="E59" s="318">
        <v>1</v>
      </c>
      <c r="F59" s="318"/>
      <c r="G59" s="318"/>
      <c r="H59" s="318"/>
      <c r="I59" s="318"/>
      <c r="J59" s="318"/>
      <c r="K59" s="318">
        <f t="shared" si="0"/>
        <v>0</v>
      </c>
      <c r="L59" s="318">
        <f t="shared" si="1"/>
        <v>0</v>
      </c>
      <c r="M59" s="318">
        <f t="shared" si="2"/>
        <v>0</v>
      </c>
      <c r="N59" s="318">
        <f t="shared" si="3"/>
        <v>0</v>
      </c>
      <c r="O59" s="318">
        <f t="shared" si="4"/>
        <v>0</v>
      </c>
      <c r="P59" s="318">
        <f t="shared" si="5"/>
        <v>0</v>
      </c>
      <c r="Q59" s="10"/>
    </row>
    <row r="60" spans="1:17">
      <c r="A60" s="315" t="s">
        <v>2225</v>
      </c>
      <c r="B60" s="316" t="s">
        <v>1498</v>
      </c>
      <c r="C60" s="317" t="s">
        <v>1910</v>
      </c>
      <c r="D60" s="318" t="s">
        <v>114</v>
      </c>
      <c r="E60" s="318">
        <v>1</v>
      </c>
      <c r="F60" s="318"/>
      <c r="G60" s="318"/>
      <c r="H60" s="318"/>
      <c r="I60" s="318"/>
      <c r="J60" s="318"/>
      <c r="K60" s="318">
        <f t="shared" si="0"/>
        <v>0</v>
      </c>
      <c r="L60" s="318">
        <f t="shared" si="1"/>
        <v>0</v>
      </c>
      <c r="M60" s="318">
        <f t="shared" si="2"/>
        <v>0</v>
      </c>
      <c r="N60" s="318">
        <f t="shared" si="3"/>
        <v>0</v>
      </c>
      <c r="O60" s="318">
        <f t="shared" si="4"/>
        <v>0</v>
      </c>
      <c r="P60" s="318">
        <f t="shared" si="5"/>
        <v>0</v>
      </c>
      <c r="Q60" s="10"/>
    </row>
    <row r="61" spans="1:17">
      <c r="A61" s="314" t="s">
        <v>2226</v>
      </c>
      <c r="B61" s="316"/>
      <c r="C61" s="319" t="s">
        <v>2227</v>
      </c>
      <c r="D61" s="318"/>
      <c r="E61" s="318"/>
      <c r="F61" s="318"/>
      <c r="G61" s="318"/>
      <c r="H61" s="318"/>
      <c r="I61" s="318"/>
      <c r="J61" s="318"/>
      <c r="K61" s="318"/>
      <c r="L61" s="318"/>
      <c r="M61" s="318"/>
      <c r="N61" s="318"/>
      <c r="O61" s="318"/>
      <c r="P61" s="318"/>
      <c r="Q61" s="10"/>
    </row>
    <row r="62" spans="1:17" ht="26.4">
      <c r="A62" s="315" t="s">
        <v>2228</v>
      </c>
      <c r="B62" s="316" t="s">
        <v>1498</v>
      </c>
      <c r="C62" s="317" t="s">
        <v>2170</v>
      </c>
      <c r="D62" s="318" t="s">
        <v>1060</v>
      </c>
      <c r="E62" s="318">
        <v>1</v>
      </c>
      <c r="F62" s="318"/>
      <c r="G62" s="318"/>
      <c r="H62" s="318"/>
      <c r="I62" s="318"/>
      <c r="J62" s="318"/>
      <c r="K62" s="318">
        <f t="shared" si="0"/>
        <v>0</v>
      </c>
      <c r="L62" s="318">
        <f t="shared" si="1"/>
        <v>0</v>
      </c>
      <c r="M62" s="318">
        <f t="shared" si="2"/>
        <v>0</v>
      </c>
      <c r="N62" s="318">
        <f t="shared" si="3"/>
        <v>0</v>
      </c>
      <c r="O62" s="318">
        <f t="shared" si="4"/>
        <v>0</v>
      </c>
      <c r="P62" s="318">
        <f t="shared" si="5"/>
        <v>0</v>
      </c>
      <c r="Q62" s="10"/>
    </row>
    <row r="63" spans="1:17">
      <c r="A63" s="315" t="s">
        <v>2229</v>
      </c>
      <c r="B63" s="316" t="s">
        <v>1498</v>
      </c>
      <c r="C63" s="317" t="s">
        <v>2230</v>
      </c>
      <c r="D63" s="318" t="s">
        <v>114</v>
      </c>
      <c r="E63" s="318">
        <v>1</v>
      </c>
      <c r="F63" s="318"/>
      <c r="G63" s="318"/>
      <c r="H63" s="318"/>
      <c r="I63" s="318"/>
      <c r="J63" s="318"/>
      <c r="K63" s="318">
        <f t="shared" si="0"/>
        <v>0</v>
      </c>
      <c r="L63" s="318">
        <f t="shared" si="1"/>
        <v>0</v>
      </c>
      <c r="M63" s="318">
        <f t="shared" si="2"/>
        <v>0</v>
      </c>
      <c r="N63" s="318">
        <f t="shared" si="3"/>
        <v>0</v>
      </c>
      <c r="O63" s="318">
        <f t="shared" si="4"/>
        <v>0</v>
      </c>
      <c r="P63" s="318">
        <f t="shared" si="5"/>
        <v>0</v>
      </c>
      <c r="Q63" s="10"/>
    </row>
    <row r="64" spans="1:17" ht="26.4">
      <c r="A64" s="315" t="s">
        <v>2231</v>
      </c>
      <c r="B64" s="316" t="s">
        <v>1498</v>
      </c>
      <c r="C64" s="317" t="s">
        <v>2178</v>
      </c>
      <c r="D64" s="318" t="s">
        <v>1060</v>
      </c>
      <c r="E64" s="318">
        <v>1</v>
      </c>
      <c r="F64" s="318"/>
      <c r="G64" s="318"/>
      <c r="H64" s="318"/>
      <c r="I64" s="318"/>
      <c r="J64" s="318"/>
      <c r="K64" s="318">
        <f t="shared" si="0"/>
        <v>0</v>
      </c>
      <c r="L64" s="318">
        <f t="shared" si="1"/>
        <v>0</v>
      </c>
      <c r="M64" s="318">
        <f t="shared" si="2"/>
        <v>0</v>
      </c>
      <c r="N64" s="318">
        <f t="shared" si="3"/>
        <v>0</v>
      </c>
      <c r="O64" s="318">
        <f t="shared" si="4"/>
        <v>0</v>
      </c>
      <c r="P64" s="318">
        <f t="shared" si="5"/>
        <v>0</v>
      </c>
      <c r="Q64" s="10"/>
    </row>
    <row r="65" spans="1:17" ht="26.4">
      <c r="A65" s="315" t="s">
        <v>2232</v>
      </c>
      <c r="B65" s="316" t="s">
        <v>1498</v>
      </c>
      <c r="C65" s="317" t="s">
        <v>2182</v>
      </c>
      <c r="D65" s="318" t="s">
        <v>1060</v>
      </c>
      <c r="E65" s="318">
        <v>4</v>
      </c>
      <c r="F65" s="318"/>
      <c r="G65" s="318"/>
      <c r="H65" s="318"/>
      <c r="I65" s="318"/>
      <c r="J65" s="318"/>
      <c r="K65" s="318">
        <f t="shared" si="0"/>
        <v>0</v>
      </c>
      <c r="L65" s="318">
        <f t="shared" si="1"/>
        <v>0</v>
      </c>
      <c r="M65" s="318">
        <f t="shared" si="2"/>
        <v>0</v>
      </c>
      <c r="N65" s="318">
        <f t="shared" si="3"/>
        <v>0</v>
      </c>
      <c r="O65" s="318">
        <f t="shared" si="4"/>
        <v>0</v>
      </c>
      <c r="P65" s="318">
        <f t="shared" si="5"/>
        <v>0</v>
      </c>
      <c r="Q65" s="10"/>
    </row>
    <row r="66" spans="1:17" ht="26.4">
      <c r="A66" s="315" t="s">
        <v>2233</v>
      </c>
      <c r="B66" s="316" t="s">
        <v>1498</v>
      </c>
      <c r="C66" s="317" t="s">
        <v>2184</v>
      </c>
      <c r="D66" s="318" t="s">
        <v>1060</v>
      </c>
      <c r="E66" s="318">
        <v>4</v>
      </c>
      <c r="F66" s="318"/>
      <c r="G66" s="318"/>
      <c r="H66" s="318"/>
      <c r="I66" s="318"/>
      <c r="J66" s="318"/>
      <c r="K66" s="318">
        <f t="shared" si="0"/>
        <v>0</v>
      </c>
      <c r="L66" s="318">
        <f t="shared" si="1"/>
        <v>0</v>
      </c>
      <c r="M66" s="318">
        <f t="shared" si="2"/>
        <v>0</v>
      </c>
      <c r="N66" s="318">
        <f t="shared" si="3"/>
        <v>0</v>
      </c>
      <c r="O66" s="318">
        <f t="shared" si="4"/>
        <v>0</v>
      </c>
      <c r="P66" s="318">
        <f t="shared" si="5"/>
        <v>0</v>
      </c>
      <c r="Q66" s="10"/>
    </row>
    <row r="67" spans="1:17">
      <c r="A67" s="315" t="s">
        <v>2234</v>
      </c>
      <c r="B67" s="316" t="s">
        <v>1498</v>
      </c>
      <c r="C67" s="317" t="s">
        <v>2186</v>
      </c>
      <c r="D67" s="318" t="s">
        <v>1060</v>
      </c>
      <c r="E67" s="318">
        <v>5</v>
      </c>
      <c r="F67" s="318"/>
      <c r="G67" s="318"/>
      <c r="H67" s="318"/>
      <c r="I67" s="318"/>
      <c r="J67" s="318"/>
      <c r="K67" s="318">
        <f t="shared" si="0"/>
        <v>0</v>
      </c>
      <c r="L67" s="318">
        <f t="shared" si="1"/>
        <v>0</v>
      </c>
      <c r="M67" s="318">
        <f t="shared" si="2"/>
        <v>0</v>
      </c>
      <c r="N67" s="318">
        <f t="shared" si="3"/>
        <v>0</v>
      </c>
      <c r="O67" s="318">
        <f t="shared" si="4"/>
        <v>0</v>
      </c>
      <c r="P67" s="318">
        <f t="shared" si="5"/>
        <v>0</v>
      </c>
      <c r="Q67" s="10"/>
    </row>
    <row r="68" spans="1:17">
      <c r="A68" s="315" t="s">
        <v>2235</v>
      </c>
      <c r="B68" s="316" t="s">
        <v>1498</v>
      </c>
      <c r="C68" s="317" t="s">
        <v>2236</v>
      </c>
      <c r="D68" s="318" t="s">
        <v>1060</v>
      </c>
      <c r="E68" s="318">
        <v>2</v>
      </c>
      <c r="F68" s="318"/>
      <c r="G68" s="318"/>
      <c r="H68" s="318"/>
      <c r="I68" s="318"/>
      <c r="J68" s="318"/>
      <c r="K68" s="318">
        <f t="shared" si="0"/>
        <v>0</v>
      </c>
      <c r="L68" s="318">
        <f t="shared" si="1"/>
        <v>0</v>
      </c>
      <c r="M68" s="318">
        <f t="shared" si="2"/>
        <v>0</v>
      </c>
      <c r="N68" s="318">
        <f t="shared" si="3"/>
        <v>0</v>
      </c>
      <c r="O68" s="318">
        <f t="shared" si="4"/>
        <v>0</v>
      </c>
      <c r="P68" s="318">
        <f t="shared" si="5"/>
        <v>0</v>
      </c>
      <c r="Q68" s="10"/>
    </row>
    <row r="69" spans="1:17">
      <c r="A69" s="315" t="s">
        <v>2237</v>
      </c>
      <c r="B69" s="316" t="s">
        <v>1498</v>
      </c>
      <c r="C69" s="317" t="s">
        <v>2188</v>
      </c>
      <c r="D69" s="318" t="s">
        <v>1060</v>
      </c>
      <c r="E69" s="318">
        <v>1</v>
      </c>
      <c r="F69" s="318"/>
      <c r="G69" s="318"/>
      <c r="H69" s="318"/>
      <c r="I69" s="318"/>
      <c r="J69" s="318"/>
      <c r="K69" s="318">
        <f t="shared" si="0"/>
        <v>0</v>
      </c>
      <c r="L69" s="318">
        <f t="shared" si="1"/>
        <v>0</v>
      </c>
      <c r="M69" s="318">
        <f t="shared" si="2"/>
        <v>0</v>
      </c>
      <c r="N69" s="318">
        <f t="shared" si="3"/>
        <v>0</v>
      </c>
      <c r="O69" s="318">
        <f t="shared" si="4"/>
        <v>0</v>
      </c>
      <c r="P69" s="318">
        <f t="shared" si="5"/>
        <v>0</v>
      </c>
      <c r="Q69" s="10"/>
    </row>
    <row r="70" spans="1:17">
      <c r="A70" s="315" t="s">
        <v>2238</v>
      </c>
      <c r="B70" s="316" t="s">
        <v>1498</v>
      </c>
      <c r="C70" s="317" t="s">
        <v>2239</v>
      </c>
      <c r="D70" s="318" t="s">
        <v>1060</v>
      </c>
      <c r="E70" s="318">
        <v>9</v>
      </c>
      <c r="F70" s="318"/>
      <c r="G70" s="318"/>
      <c r="H70" s="318"/>
      <c r="I70" s="318"/>
      <c r="J70" s="318"/>
      <c r="K70" s="318">
        <f t="shared" si="0"/>
        <v>0</v>
      </c>
      <c r="L70" s="318">
        <f t="shared" si="1"/>
        <v>0</v>
      </c>
      <c r="M70" s="318">
        <f t="shared" si="2"/>
        <v>0</v>
      </c>
      <c r="N70" s="318">
        <f t="shared" si="3"/>
        <v>0</v>
      </c>
      <c r="O70" s="318">
        <f t="shared" si="4"/>
        <v>0</v>
      </c>
      <c r="P70" s="318">
        <f t="shared" si="5"/>
        <v>0</v>
      </c>
      <c r="Q70" s="10"/>
    </row>
    <row r="71" spans="1:17" ht="26.4">
      <c r="A71" s="315" t="s">
        <v>2240</v>
      </c>
      <c r="B71" s="316" t="s">
        <v>1498</v>
      </c>
      <c r="C71" s="317" t="s">
        <v>2241</v>
      </c>
      <c r="D71" s="318" t="s">
        <v>1095</v>
      </c>
      <c r="E71" s="318">
        <v>14</v>
      </c>
      <c r="F71" s="318"/>
      <c r="G71" s="318"/>
      <c r="H71" s="318"/>
      <c r="I71" s="318"/>
      <c r="J71" s="318"/>
      <c r="K71" s="318">
        <f t="shared" si="0"/>
        <v>0</v>
      </c>
      <c r="L71" s="318">
        <f t="shared" si="1"/>
        <v>0</v>
      </c>
      <c r="M71" s="318">
        <f t="shared" si="2"/>
        <v>0</v>
      </c>
      <c r="N71" s="318">
        <f t="shared" si="3"/>
        <v>0</v>
      </c>
      <c r="O71" s="318">
        <f t="shared" si="4"/>
        <v>0</v>
      </c>
      <c r="P71" s="318">
        <f t="shared" si="5"/>
        <v>0</v>
      </c>
      <c r="Q71" s="10"/>
    </row>
    <row r="72" spans="1:17" ht="26.4">
      <c r="A72" s="315" t="s">
        <v>2242</v>
      </c>
      <c r="B72" s="316" t="s">
        <v>1498</v>
      </c>
      <c r="C72" s="317" t="s">
        <v>2243</v>
      </c>
      <c r="D72" s="318" t="s">
        <v>1095</v>
      </c>
      <c r="E72" s="318">
        <v>54</v>
      </c>
      <c r="F72" s="318"/>
      <c r="G72" s="318"/>
      <c r="H72" s="318"/>
      <c r="I72" s="318"/>
      <c r="J72" s="318"/>
      <c r="K72" s="318">
        <f t="shared" si="0"/>
        <v>0</v>
      </c>
      <c r="L72" s="318">
        <f t="shared" si="1"/>
        <v>0</v>
      </c>
      <c r="M72" s="318">
        <f t="shared" si="2"/>
        <v>0</v>
      </c>
      <c r="N72" s="318">
        <f t="shared" si="3"/>
        <v>0</v>
      </c>
      <c r="O72" s="318">
        <f t="shared" si="4"/>
        <v>0</v>
      </c>
      <c r="P72" s="318">
        <f t="shared" si="5"/>
        <v>0</v>
      </c>
      <c r="Q72" s="10"/>
    </row>
    <row r="73" spans="1:17" ht="26.4">
      <c r="A73" s="315" t="s">
        <v>2244</v>
      </c>
      <c r="B73" s="316" t="s">
        <v>1498</v>
      </c>
      <c r="C73" s="317" t="s">
        <v>2245</v>
      </c>
      <c r="D73" s="318" t="s">
        <v>1095</v>
      </c>
      <c r="E73" s="318">
        <v>22</v>
      </c>
      <c r="F73" s="318"/>
      <c r="G73" s="318"/>
      <c r="H73" s="318"/>
      <c r="I73" s="318"/>
      <c r="J73" s="318"/>
      <c r="K73" s="318">
        <f t="shared" si="0"/>
        <v>0</v>
      </c>
      <c r="L73" s="318">
        <f t="shared" si="1"/>
        <v>0</v>
      </c>
      <c r="M73" s="318">
        <f t="shared" si="2"/>
        <v>0</v>
      </c>
      <c r="N73" s="318">
        <f t="shared" si="3"/>
        <v>0</v>
      </c>
      <c r="O73" s="318">
        <f t="shared" si="4"/>
        <v>0</v>
      </c>
      <c r="P73" s="318">
        <f t="shared" si="5"/>
        <v>0</v>
      </c>
      <c r="Q73" s="10"/>
    </row>
    <row r="74" spans="1:17">
      <c r="A74" s="315" t="s">
        <v>2246</v>
      </c>
      <c r="B74" s="316" t="s">
        <v>1498</v>
      </c>
      <c r="C74" s="317" t="s">
        <v>2247</v>
      </c>
      <c r="D74" s="318" t="s">
        <v>1095</v>
      </c>
      <c r="E74" s="318">
        <v>3</v>
      </c>
      <c r="F74" s="318"/>
      <c r="G74" s="318"/>
      <c r="H74" s="318"/>
      <c r="I74" s="318"/>
      <c r="J74" s="318"/>
      <c r="K74" s="318">
        <f t="shared" si="0"/>
        <v>0</v>
      </c>
      <c r="L74" s="318">
        <f t="shared" si="1"/>
        <v>0</v>
      </c>
      <c r="M74" s="318">
        <f t="shared" si="2"/>
        <v>0</v>
      </c>
      <c r="N74" s="318">
        <f t="shared" si="3"/>
        <v>0</v>
      </c>
      <c r="O74" s="318">
        <f t="shared" si="4"/>
        <v>0</v>
      </c>
      <c r="P74" s="318">
        <f t="shared" si="5"/>
        <v>0</v>
      </c>
      <c r="Q74" s="10"/>
    </row>
    <row r="75" spans="1:17" ht="26.4">
      <c r="A75" s="315" t="s">
        <v>2248</v>
      </c>
      <c r="B75" s="316" t="s">
        <v>1498</v>
      </c>
      <c r="C75" s="317" t="s">
        <v>2249</v>
      </c>
      <c r="D75" s="318" t="s">
        <v>1095</v>
      </c>
      <c r="E75" s="318">
        <v>71</v>
      </c>
      <c r="F75" s="318"/>
      <c r="G75" s="318"/>
      <c r="H75" s="318"/>
      <c r="I75" s="318"/>
      <c r="J75" s="318"/>
      <c r="K75" s="318">
        <f t="shared" si="0"/>
        <v>0</v>
      </c>
      <c r="L75" s="318">
        <f t="shared" si="1"/>
        <v>0</v>
      </c>
      <c r="M75" s="318">
        <f t="shared" si="2"/>
        <v>0</v>
      </c>
      <c r="N75" s="318">
        <f t="shared" si="3"/>
        <v>0</v>
      </c>
      <c r="O75" s="318">
        <f t="shared" si="4"/>
        <v>0</v>
      </c>
      <c r="P75" s="318">
        <f t="shared" si="5"/>
        <v>0</v>
      </c>
      <c r="Q75" s="10"/>
    </row>
    <row r="76" spans="1:17" ht="26.4">
      <c r="A76" s="315" t="s">
        <v>2250</v>
      </c>
      <c r="B76" s="316" t="s">
        <v>1498</v>
      </c>
      <c r="C76" s="317" t="s">
        <v>2251</v>
      </c>
      <c r="D76" s="318" t="s">
        <v>1095</v>
      </c>
      <c r="E76" s="318">
        <v>6</v>
      </c>
      <c r="F76" s="318"/>
      <c r="G76" s="318"/>
      <c r="H76" s="318"/>
      <c r="I76" s="318"/>
      <c r="J76" s="318"/>
      <c r="K76" s="318">
        <f t="shared" si="0"/>
        <v>0</v>
      </c>
      <c r="L76" s="318">
        <f t="shared" si="1"/>
        <v>0</v>
      </c>
      <c r="M76" s="318">
        <f t="shared" si="2"/>
        <v>0</v>
      </c>
      <c r="N76" s="318">
        <f t="shared" si="3"/>
        <v>0</v>
      </c>
      <c r="O76" s="318">
        <f t="shared" si="4"/>
        <v>0</v>
      </c>
      <c r="P76" s="318">
        <f t="shared" si="5"/>
        <v>0</v>
      </c>
      <c r="Q76" s="10"/>
    </row>
    <row r="77" spans="1:17" ht="26.4">
      <c r="A77" s="315" t="s">
        <v>2252</v>
      </c>
      <c r="B77" s="316" t="s">
        <v>1498</v>
      </c>
      <c r="C77" s="317" t="s">
        <v>2253</v>
      </c>
      <c r="D77" s="318" t="s">
        <v>1095</v>
      </c>
      <c r="E77" s="318">
        <v>5</v>
      </c>
      <c r="F77" s="318"/>
      <c r="G77" s="318"/>
      <c r="H77" s="318"/>
      <c r="I77" s="318"/>
      <c r="J77" s="318"/>
      <c r="K77" s="318">
        <f t="shared" si="0"/>
        <v>0</v>
      </c>
      <c r="L77" s="318">
        <f t="shared" si="1"/>
        <v>0</v>
      </c>
      <c r="M77" s="318">
        <f t="shared" si="2"/>
        <v>0</v>
      </c>
      <c r="N77" s="318">
        <f t="shared" si="3"/>
        <v>0</v>
      </c>
      <c r="O77" s="318">
        <f t="shared" si="4"/>
        <v>0</v>
      </c>
      <c r="P77" s="318">
        <f t="shared" si="5"/>
        <v>0</v>
      </c>
      <c r="Q77" s="10"/>
    </row>
    <row r="78" spans="1:17">
      <c r="A78" s="315" t="s">
        <v>2254</v>
      </c>
      <c r="B78" s="316" t="s">
        <v>1498</v>
      </c>
      <c r="C78" s="317" t="s">
        <v>2255</v>
      </c>
      <c r="D78" s="318" t="s">
        <v>1095</v>
      </c>
      <c r="E78" s="318">
        <v>36</v>
      </c>
      <c r="F78" s="318"/>
      <c r="G78" s="318"/>
      <c r="H78" s="318"/>
      <c r="I78" s="318"/>
      <c r="J78" s="318"/>
      <c r="K78" s="318">
        <f t="shared" si="0"/>
        <v>0</v>
      </c>
      <c r="L78" s="318">
        <f t="shared" si="1"/>
        <v>0</v>
      </c>
      <c r="M78" s="318">
        <f t="shared" si="2"/>
        <v>0</v>
      </c>
      <c r="N78" s="318">
        <f t="shared" si="3"/>
        <v>0</v>
      </c>
      <c r="O78" s="318">
        <f t="shared" si="4"/>
        <v>0</v>
      </c>
      <c r="P78" s="318">
        <f t="shared" si="5"/>
        <v>0</v>
      </c>
      <c r="Q78" s="10"/>
    </row>
    <row r="79" spans="1:17" ht="26.4">
      <c r="A79" s="315" t="s">
        <v>2256</v>
      </c>
      <c r="B79" s="316" t="s">
        <v>1498</v>
      </c>
      <c r="C79" s="317" t="s">
        <v>2257</v>
      </c>
      <c r="D79" s="318" t="s">
        <v>1095</v>
      </c>
      <c r="E79" s="318">
        <v>3</v>
      </c>
      <c r="F79" s="318"/>
      <c r="G79" s="318"/>
      <c r="H79" s="318"/>
      <c r="I79" s="318"/>
      <c r="J79" s="318"/>
      <c r="K79" s="318">
        <f t="shared" si="0"/>
        <v>0</v>
      </c>
      <c r="L79" s="318">
        <f t="shared" si="1"/>
        <v>0</v>
      </c>
      <c r="M79" s="318">
        <f t="shared" si="2"/>
        <v>0</v>
      </c>
      <c r="N79" s="318">
        <f t="shared" si="3"/>
        <v>0</v>
      </c>
      <c r="O79" s="318">
        <f t="shared" si="4"/>
        <v>0</v>
      </c>
      <c r="P79" s="318">
        <f t="shared" si="5"/>
        <v>0</v>
      </c>
      <c r="Q79" s="10"/>
    </row>
    <row r="80" spans="1:17" ht="26.4">
      <c r="A80" s="315" t="s">
        <v>2258</v>
      </c>
      <c r="B80" s="316" t="s">
        <v>1498</v>
      </c>
      <c r="C80" s="317" t="s">
        <v>2259</v>
      </c>
      <c r="D80" s="318" t="s">
        <v>1095</v>
      </c>
      <c r="E80" s="318">
        <v>33</v>
      </c>
      <c r="F80" s="318"/>
      <c r="G80" s="318"/>
      <c r="H80" s="318"/>
      <c r="I80" s="318"/>
      <c r="J80" s="318"/>
      <c r="K80" s="318">
        <f t="shared" si="0"/>
        <v>0</v>
      </c>
      <c r="L80" s="318">
        <f t="shared" si="1"/>
        <v>0</v>
      </c>
      <c r="M80" s="318">
        <f t="shared" si="2"/>
        <v>0</v>
      </c>
      <c r="N80" s="318">
        <f t="shared" si="3"/>
        <v>0</v>
      </c>
      <c r="O80" s="318">
        <f t="shared" si="4"/>
        <v>0</v>
      </c>
      <c r="P80" s="318">
        <f t="shared" si="5"/>
        <v>0</v>
      </c>
      <c r="Q80" s="10"/>
    </row>
    <row r="81" spans="1:17">
      <c r="A81" s="315" t="s">
        <v>2260</v>
      </c>
      <c r="B81" s="316" t="s">
        <v>1498</v>
      </c>
      <c r="C81" s="317" t="s">
        <v>2207</v>
      </c>
      <c r="D81" s="318" t="s">
        <v>114</v>
      </c>
      <c r="E81" s="318">
        <v>1</v>
      </c>
      <c r="F81" s="318"/>
      <c r="G81" s="318"/>
      <c r="H81" s="318"/>
      <c r="I81" s="318"/>
      <c r="J81" s="318"/>
      <c r="K81" s="318">
        <f t="shared" si="0"/>
        <v>0</v>
      </c>
      <c r="L81" s="318">
        <f t="shared" si="1"/>
        <v>0</v>
      </c>
      <c r="M81" s="318">
        <f t="shared" si="2"/>
        <v>0</v>
      </c>
      <c r="N81" s="318">
        <f t="shared" si="3"/>
        <v>0</v>
      </c>
      <c r="O81" s="318">
        <f t="shared" si="4"/>
        <v>0</v>
      </c>
      <c r="P81" s="318">
        <f t="shared" si="5"/>
        <v>0</v>
      </c>
      <c r="Q81" s="10"/>
    </row>
    <row r="82" spans="1:17">
      <c r="A82" s="315" t="s">
        <v>2261</v>
      </c>
      <c r="B82" s="316" t="s">
        <v>1498</v>
      </c>
      <c r="C82" s="317" t="s">
        <v>2209</v>
      </c>
      <c r="D82" s="318" t="s">
        <v>114</v>
      </c>
      <c r="E82" s="318">
        <v>1</v>
      </c>
      <c r="F82" s="318"/>
      <c r="G82" s="318"/>
      <c r="H82" s="318"/>
      <c r="I82" s="318"/>
      <c r="J82" s="318"/>
      <c r="K82" s="318">
        <f t="shared" si="0"/>
        <v>0</v>
      </c>
      <c r="L82" s="318">
        <f t="shared" si="1"/>
        <v>0</v>
      </c>
      <c r="M82" s="318">
        <f t="shared" si="2"/>
        <v>0</v>
      </c>
      <c r="N82" s="318">
        <f t="shared" si="3"/>
        <v>0</v>
      </c>
      <c r="O82" s="318">
        <f t="shared" si="4"/>
        <v>0</v>
      </c>
      <c r="P82" s="318">
        <f t="shared" si="5"/>
        <v>0</v>
      </c>
      <c r="Q82" s="10"/>
    </row>
    <row r="83" spans="1:17">
      <c r="A83" s="315" t="s">
        <v>2262</v>
      </c>
      <c r="B83" s="316" t="s">
        <v>1498</v>
      </c>
      <c r="C83" s="317" t="s">
        <v>2211</v>
      </c>
      <c r="D83" s="318" t="s">
        <v>2212</v>
      </c>
      <c r="E83" s="318">
        <v>14</v>
      </c>
      <c r="F83" s="318"/>
      <c r="G83" s="318"/>
      <c r="H83" s="318"/>
      <c r="I83" s="318"/>
      <c r="J83" s="318"/>
      <c r="K83" s="318">
        <f t="shared" si="0"/>
        <v>0</v>
      </c>
      <c r="L83" s="318">
        <f t="shared" si="1"/>
        <v>0</v>
      </c>
      <c r="M83" s="318">
        <f t="shared" si="2"/>
        <v>0</v>
      </c>
      <c r="N83" s="318">
        <f t="shared" si="3"/>
        <v>0</v>
      </c>
      <c r="O83" s="318">
        <f t="shared" si="4"/>
        <v>0</v>
      </c>
      <c r="P83" s="318">
        <f t="shared" si="5"/>
        <v>0</v>
      </c>
      <c r="Q83" s="10"/>
    </row>
    <row r="84" spans="1:17">
      <c r="A84" s="315" t="s">
        <v>2263</v>
      </c>
      <c r="B84" s="316" t="s">
        <v>1498</v>
      </c>
      <c r="C84" s="317" t="s">
        <v>2214</v>
      </c>
      <c r="D84" s="318" t="s">
        <v>114</v>
      </c>
      <c r="E84" s="318">
        <v>1</v>
      </c>
      <c r="F84" s="318"/>
      <c r="G84" s="318"/>
      <c r="H84" s="318"/>
      <c r="I84" s="318"/>
      <c r="J84" s="318"/>
      <c r="K84" s="318">
        <f t="shared" si="0"/>
        <v>0</v>
      </c>
      <c r="L84" s="318">
        <f t="shared" si="1"/>
        <v>0</v>
      </c>
      <c r="M84" s="318">
        <f t="shared" si="2"/>
        <v>0</v>
      </c>
      <c r="N84" s="318">
        <f t="shared" si="3"/>
        <v>0</v>
      </c>
      <c r="O84" s="318">
        <f t="shared" si="4"/>
        <v>0</v>
      </c>
      <c r="P84" s="318">
        <f t="shared" si="5"/>
        <v>0</v>
      </c>
      <c r="Q84" s="10"/>
    </row>
    <row r="85" spans="1:17">
      <c r="A85" s="315" t="s">
        <v>2264</v>
      </c>
      <c r="B85" s="316" t="s">
        <v>1498</v>
      </c>
      <c r="C85" s="317" t="s">
        <v>2216</v>
      </c>
      <c r="D85" s="318" t="s">
        <v>313</v>
      </c>
      <c r="E85" s="318">
        <v>16</v>
      </c>
      <c r="F85" s="318"/>
      <c r="G85" s="318"/>
      <c r="H85" s="318"/>
      <c r="I85" s="318"/>
      <c r="J85" s="318"/>
      <c r="K85" s="318">
        <f t="shared" ref="K85:K148" si="6">SUM(H85:J85)</f>
        <v>0</v>
      </c>
      <c r="L85" s="318">
        <f t="shared" ref="L85:L148" si="7">ROUND(E85*F85,2)</f>
        <v>0</v>
      </c>
      <c r="M85" s="318">
        <f t="shared" ref="M85:M148" si="8">ROUND(E85*H85,2)</f>
        <v>0</v>
      </c>
      <c r="N85" s="318">
        <f t="shared" ref="N85:N148" si="9">ROUND(E85*I85,2)</f>
        <v>0</v>
      </c>
      <c r="O85" s="318">
        <f t="shared" ref="O85:O148" si="10">ROUND(E85*J85,2)</f>
        <v>0</v>
      </c>
      <c r="P85" s="318">
        <f t="shared" ref="P85:P148" si="11">SUM(M85:O85)</f>
        <v>0</v>
      </c>
      <c r="Q85" s="10"/>
    </row>
    <row r="86" spans="1:17">
      <c r="A86" s="315" t="s">
        <v>2265</v>
      </c>
      <c r="B86" s="316" t="s">
        <v>1498</v>
      </c>
      <c r="C86" s="317" t="s">
        <v>2218</v>
      </c>
      <c r="D86" s="318" t="s">
        <v>114</v>
      </c>
      <c r="E86" s="318">
        <v>1</v>
      </c>
      <c r="F86" s="318"/>
      <c r="G86" s="318"/>
      <c r="H86" s="318"/>
      <c r="I86" s="318"/>
      <c r="J86" s="318"/>
      <c r="K86" s="318">
        <f t="shared" si="6"/>
        <v>0</v>
      </c>
      <c r="L86" s="318">
        <f t="shared" si="7"/>
        <v>0</v>
      </c>
      <c r="M86" s="318">
        <f t="shared" si="8"/>
        <v>0</v>
      </c>
      <c r="N86" s="318">
        <f t="shared" si="9"/>
        <v>0</v>
      </c>
      <c r="O86" s="318">
        <f t="shared" si="10"/>
        <v>0</v>
      </c>
      <c r="P86" s="318">
        <f t="shared" si="11"/>
        <v>0</v>
      </c>
      <c r="Q86" s="10"/>
    </row>
    <row r="87" spans="1:17">
      <c r="A87" s="315" t="s">
        <v>2266</v>
      </c>
      <c r="B87" s="316" t="s">
        <v>1498</v>
      </c>
      <c r="C87" s="317" t="s">
        <v>2220</v>
      </c>
      <c r="D87" s="318" t="s">
        <v>114</v>
      </c>
      <c r="E87" s="318">
        <v>1</v>
      </c>
      <c r="F87" s="318"/>
      <c r="G87" s="318"/>
      <c r="H87" s="318"/>
      <c r="I87" s="318"/>
      <c r="J87" s="318"/>
      <c r="K87" s="318">
        <f t="shared" si="6"/>
        <v>0</v>
      </c>
      <c r="L87" s="318">
        <f t="shared" si="7"/>
        <v>0</v>
      </c>
      <c r="M87" s="318">
        <f t="shared" si="8"/>
        <v>0</v>
      </c>
      <c r="N87" s="318">
        <f t="shared" si="9"/>
        <v>0</v>
      </c>
      <c r="O87" s="318">
        <f t="shared" si="10"/>
        <v>0</v>
      </c>
      <c r="P87" s="318">
        <f t="shared" si="11"/>
        <v>0</v>
      </c>
      <c r="Q87" s="10"/>
    </row>
    <row r="88" spans="1:17">
      <c r="A88" s="315" t="s">
        <v>2267</v>
      </c>
      <c r="B88" s="316" t="s">
        <v>1498</v>
      </c>
      <c r="C88" s="317" t="s">
        <v>2222</v>
      </c>
      <c r="D88" s="318" t="s">
        <v>114</v>
      </c>
      <c r="E88" s="318">
        <v>1</v>
      </c>
      <c r="F88" s="318"/>
      <c r="G88" s="318"/>
      <c r="H88" s="318"/>
      <c r="I88" s="318"/>
      <c r="J88" s="318"/>
      <c r="K88" s="318">
        <f t="shared" si="6"/>
        <v>0</v>
      </c>
      <c r="L88" s="318">
        <f t="shared" si="7"/>
        <v>0</v>
      </c>
      <c r="M88" s="318">
        <f t="shared" si="8"/>
        <v>0</v>
      </c>
      <c r="N88" s="318">
        <f t="shared" si="9"/>
        <v>0</v>
      </c>
      <c r="O88" s="318">
        <f t="shared" si="10"/>
        <v>0</v>
      </c>
      <c r="P88" s="318">
        <f t="shared" si="11"/>
        <v>0</v>
      </c>
      <c r="Q88" s="10"/>
    </row>
    <row r="89" spans="1:17">
      <c r="A89" s="315" t="s">
        <v>2268</v>
      </c>
      <c r="B89" s="316" t="s">
        <v>1498</v>
      </c>
      <c r="C89" s="317" t="s">
        <v>2269</v>
      </c>
      <c r="D89" s="318" t="s">
        <v>114</v>
      </c>
      <c r="E89" s="318">
        <v>1</v>
      </c>
      <c r="F89" s="318"/>
      <c r="G89" s="318"/>
      <c r="H89" s="318"/>
      <c r="I89" s="318"/>
      <c r="J89" s="318"/>
      <c r="K89" s="318">
        <f t="shared" si="6"/>
        <v>0</v>
      </c>
      <c r="L89" s="318">
        <f t="shared" si="7"/>
        <v>0</v>
      </c>
      <c r="M89" s="318">
        <f t="shared" si="8"/>
        <v>0</v>
      </c>
      <c r="N89" s="318">
        <f t="shared" si="9"/>
        <v>0</v>
      </c>
      <c r="O89" s="318">
        <f t="shared" si="10"/>
        <v>0</v>
      </c>
      <c r="P89" s="318">
        <f t="shared" si="11"/>
        <v>0</v>
      </c>
      <c r="Q89" s="10"/>
    </row>
    <row r="90" spans="1:17">
      <c r="A90" s="315" t="s">
        <v>2270</v>
      </c>
      <c r="B90" s="316" t="s">
        <v>1498</v>
      </c>
      <c r="C90" s="317" t="s">
        <v>1910</v>
      </c>
      <c r="D90" s="318" t="s">
        <v>114</v>
      </c>
      <c r="E90" s="318">
        <v>1</v>
      </c>
      <c r="F90" s="318"/>
      <c r="G90" s="318"/>
      <c r="H90" s="318"/>
      <c r="I90" s="318"/>
      <c r="J90" s="318"/>
      <c r="K90" s="318">
        <f t="shared" si="6"/>
        <v>0</v>
      </c>
      <c r="L90" s="318">
        <f t="shared" si="7"/>
        <v>0</v>
      </c>
      <c r="M90" s="318">
        <f t="shared" si="8"/>
        <v>0</v>
      </c>
      <c r="N90" s="318">
        <f t="shared" si="9"/>
        <v>0</v>
      </c>
      <c r="O90" s="318">
        <f t="shared" si="10"/>
        <v>0</v>
      </c>
      <c r="P90" s="318">
        <f t="shared" si="11"/>
        <v>0</v>
      </c>
      <c r="Q90" s="10"/>
    </row>
    <row r="91" spans="1:17">
      <c r="A91" s="314" t="s">
        <v>2271</v>
      </c>
      <c r="B91" s="316" t="s">
        <v>1498</v>
      </c>
      <c r="C91" s="319" t="s">
        <v>2272</v>
      </c>
      <c r="D91" s="318"/>
      <c r="E91" s="318"/>
      <c r="F91" s="318"/>
      <c r="G91" s="318"/>
      <c r="H91" s="318"/>
      <c r="I91" s="318"/>
      <c r="J91" s="318"/>
      <c r="K91" s="318"/>
      <c r="L91" s="318"/>
      <c r="M91" s="318"/>
      <c r="N91" s="318"/>
      <c r="O91" s="318"/>
      <c r="P91" s="318"/>
      <c r="Q91" s="10"/>
    </row>
    <row r="92" spans="1:17" ht="26.4">
      <c r="A92" s="315" t="s">
        <v>2273</v>
      </c>
      <c r="B92" s="316" t="s">
        <v>1498</v>
      </c>
      <c r="C92" s="317" t="s">
        <v>2274</v>
      </c>
      <c r="D92" s="318" t="s">
        <v>1060</v>
      </c>
      <c r="E92" s="318">
        <v>1</v>
      </c>
      <c r="F92" s="318"/>
      <c r="G92" s="318"/>
      <c r="H92" s="318"/>
      <c r="I92" s="318"/>
      <c r="J92" s="318"/>
      <c r="K92" s="318">
        <f t="shared" si="6"/>
        <v>0</v>
      </c>
      <c r="L92" s="318">
        <f t="shared" si="7"/>
        <v>0</v>
      </c>
      <c r="M92" s="318">
        <f t="shared" si="8"/>
        <v>0</v>
      </c>
      <c r="N92" s="318">
        <f t="shared" si="9"/>
        <v>0</v>
      </c>
      <c r="O92" s="318">
        <f t="shared" si="10"/>
        <v>0</v>
      </c>
      <c r="P92" s="318">
        <f t="shared" si="11"/>
        <v>0</v>
      </c>
      <c r="Q92" s="10"/>
    </row>
    <row r="93" spans="1:17">
      <c r="A93" s="315" t="s">
        <v>2275</v>
      </c>
      <c r="B93" s="316" t="s">
        <v>1498</v>
      </c>
      <c r="C93" s="317" t="s">
        <v>2172</v>
      </c>
      <c r="D93" s="318" t="s">
        <v>114</v>
      </c>
      <c r="E93" s="318">
        <v>1</v>
      </c>
      <c r="F93" s="318"/>
      <c r="G93" s="318"/>
      <c r="H93" s="318"/>
      <c r="I93" s="318"/>
      <c r="J93" s="318"/>
      <c r="K93" s="318">
        <f t="shared" si="6"/>
        <v>0</v>
      </c>
      <c r="L93" s="318">
        <f t="shared" si="7"/>
        <v>0</v>
      </c>
      <c r="M93" s="318">
        <f t="shared" si="8"/>
        <v>0</v>
      </c>
      <c r="N93" s="318">
        <f t="shared" si="9"/>
        <v>0</v>
      </c>
      <c r="O93" s="318">
        <f t="shared" si="10"/>
        <v>0</v>
      </c>
      <c r="P93" s="318">
        <f t="shared" si="11"/>
        <v>0</v>
      </c>
      <c r="Q93" s="10"/>
    </row>
    <row r="94" spans="1:17" ht="26.4">
      <c r="A94" s="315" t="s">
        <v>2276</v>
      </c>
      <c r="B94" s="316" t="s">
        <v>1498</v>
      </c>
      <c r="C94" s="317" t="s">
        <v>2180</v>
      </c>
      <c r="D94" s="318" t="s">
        <v>1060</v>
      </c>
      <c r="E94" s="318">
        <v>3</v>
      </c>
      <c r="F94" s="318"/>
      <c r="G94" s="318"/>
      <c r="H94" s="318"/>
      <c r="I94" s="318"/>
      <c r="J94" s="318"/>
      <c r="K94" s="318">
        <f t="shared" si="6"/>
        <v>0</v>
      </c>
      <c r="L94" s="318">
        <f t="shared" si="7"/>
        <v>0</v>
      </c>
      <c r="M94" s="318">
        <f t="shared" si="8"/>
        <v>0</v>
      </c>
      <c r="N94" s="318">
        <f t="shared" si="9"/>
        <v>0</v>
      </c>
      <c r="O94" s="318">
        <f t="shared" si="10"/>
        <v>0</v>
      </c>
      <c r="P94" s="318">
        <f t="shared" si="11"/>
        <v>0</v>
      </c>
      <c r="Q94" s="10"/>
    </row>
    <row r="95" spans="1:17">
      <c r="A95" s="315" t="s">
        <v>2277</v>
      </c>
      <c r="B95" s="316" t="s">
        <v>1498</v>
      </c>
      <c r="C95" s="317" t="s">
        <v>2190</v>
      </c>
      <c r="D95" s="318" t="s">
        <v>1060</v>
      </c>
      <c r="E95" s="318">
        <v>2</v>
      </c>
      <c r="F95" s="318"/>
      <c r="G95" s="318"/>
      <c r="H95" s="318"/>
      <c r="I95" s="318"/>
      <c r="J95" s="318"/>
      <c r="K95" s="318">
        <f t="shared" si="6"/>
        <v>0</v>
      </c>
      <c r="L95" s="318">
        <f t="shared" si="7"/>
        <v>0</v>
      </c>
      <c r="M95" s="318">
        <f t="shared" si="8"/>
        <v>0</v>
      </c>
      <c r="N95" s="318">
        <f t="shared" si="9"/>
        <v>0</v>
      </c>
      <c r="O95" s="318">
        <f t="shared" si="10"/>
        <v>0</v>
      </c>
      <c r="P95" s="318">
        <f t="shared" si="11"/>
        <v>0</v>
      </c>
      <c r="Q95" s="10"/>
    </row>
    <row r="96" spans="1:17">
      <c r="A96" s="315" t="s">
        <v>2278</v>
      </c>
      <c r="B96" s="316" t="s">
        <v>1498</v>
      </c>
      <c r="C96" s="317" t="s">
        <v>2239</v>
      </c>
      <c r="D96" s="318" t="s">
        <v>1060</v>
      </c>
      <c r="E96" s="318">
        <v>3</v>
      </c>
      <c r="F96" s="318"/>
      <c r="G96" s="318"/>
      <c r="H96" s="318"/>
      <c r="I96" s="318"/>
      <c r="J96" s="318"/>
      <c r="K96" s="318">
        <f t="shared" si="6"/>
        <v>0</v>
      </c>
      <c r="L96" s="318">
        <f t="shared" si="7"/>
        <v>0</v>
      </c>
      <c r="M96" s="318">
        <f t="shared" si="8"/>
        <v>0</v>
      </c>
      <c r="N96" s="318">
        <f t="shared" si="9"/>
        <v>0</v>
      </c>
      <c r="O96" s="318">
        <f t="shared" si="10"/>
        <v>0</v>
      </c>
      <c r="P96" s="318">
        <f t="shared" si="11"/>
        <v>0</v>
      </c>
      <c r="Q96" s="10"/>
    </row>
    <row r="97" spans="1:17" ht="26.4">
      <c r="A97" s="315" t="s">
        <v>2279</v>
      </c>
      <c r="B97" s="316" t="s">
        <v>1498</v>
      </c>
      <c r="C97" s="317" t="s">
        <v>2153</v>
      </c>
      <c r="D97" s="318" t="s">
        <v>1095</v>
      </c>
      <c r="E97" s="318">
        <v>20</v>
      </c>
      <c r="F97" s="318"/>
      <c r="G97" s="318"/>
      <c r="H97" s="318"/>
      <c r="I97" s="318"/>
      <c r="J97" s="318"/>
      <c r="K97" s="318">
        <f t="shared" si="6"/>
        <v>0</v>
      </c>
      <c r="L97" s="318">
        <f t="shared" si="7"/>
        <v>0</v>
      </c>
      <c r="M97" s="318">
        <f t="shared" si="8"/>
        <v>0</v>
      </c>
      <c r="N97" s="318">
        <f t="shared" si="9"/>
        <v>0</v>
      </c>
      <c r="O97" s="318">
        <f t="shared" si="10"/>
        <v>0</v>
      </c>
      <c r="P97" s="318">
        <f t="shared" si="11"/>
        <v>0</v>
      </c>
      <c r="Q97" s="10"/>
    </row>
    <row r="98" spans="1:17">
      <c r="A98" s="315" t="s">
        <v>2280</v>
      </c>
      <c r="B98" s="316" t="s">
        <v>1498</v>
      </c>
      <c r="C98" s="317" t="s">
        <v>2281</v>
      </c>
      <c r="D98" s="318" t="s">
        <v>1095</v>
      </c>
      <c r="E98" s="318">
        <v>4</v>
      </c>
      <c r="F98" s="318"/>
      <c r="G98" s="318"/>
      <c r="H98" s="318"/>
      <c r="I98" s="318"/>
      <c r="J98" s="318"/>
      <c r="K98" s="318">
        <f t="shared" si="6"/>
        <v>0</v>
      </c>
      <c r="L98" s="318">
        <f t="shared" si="7"/>
        <v>0</v>
      </c>
      <c r="M98" s="318">
        <f t="shared" si="8"/>
        <v>0</v>
      </c>
      <c r="N98" s="318">
        <f t="shared" si="9"/>
        <v>0</v>
      </c>
      <c r="O98" s="318">
        <f t="shared" si="10"/>
        <v>0</v>
      </c>
      <c r="P98" s="318">
        <f t="shared" si="11"/>
        <v>0</v>
      </c>
      <c r="Q98" s="10"/>
    </row>
    <row r="99" spans="1:17" ht="26.4">
      <c r="A99" s="315" t="s">
        <v>2282</v>
      </c>
      <c r="B99" s="316" t="s">
        <v>1498</v>
      </c>
      <c r="C99" s="317" t="s">
        <v>2157</v>
      </c>
      <c r="D99" s="318" t="s">
        <v>1095</v>
      </c>
      <c r="E99" s="318">
        <v>12</v>
      </c>
      <c r="F99" s="318"/>
      <c r="G99" s="318"/>
      <c r="H99" s="318"/>
      <c r="I99" s="318"/>
      <c r="J99" s="318"/>
      <c r="K99" s="318">
        <f t="shared" si="6"/>
        <v>0</v>
      </c>
      <c r="L99" s="318">
        <f t="shared" si="7"/>
        <v>0</v>
      </c>
      <c r="M99" s="318">
        <f t="shared" si="8"/>
        <v>0</v>
      </c>
      <c r="N99" s="318">
        <f t="shared" si="9"/>
        <v>0</v>
      </c>
      <c r="O99" s="318">
        <f t="shared" si="10"/>
        <v>0</v>
      </c>
      <c r="P99" s="318">
        <f t="shared" si="11"/>
        <v>0</v>
      </c>
      <c r="Q99" s="10"/>
    </row>
    <row r="100" spans="1:17">
      <c r="A100" s="315" t="s">
        <v>2283</v>
      </c>
      <c r="B100" s="316" t="s">
        <v>1498</v>
      </c>
      <c r="C100" s="317" t="s">
        <v>2284</v>
      </c>
      <c r="D100" s="318" t="s">
        <v>1095</v>
      </c>
      <c r="E100" s="318">
        <v>4</v>
      </c>
      <c r="F100" s="318"/>
      <c r="G100" s="318"/>
      <c r="H100" s="318"/>
      <c r="I100" s="318"/>
      <c r="J100" s="318"/>
      <c r="K100" s="318">
        <f t="shared" si="6"/>
        <v>0</v>
      </c>
      <c r="L100" s="318">
        <f t="shared" si="7"/>
        <v>0</v>
      </c>
      <c r="M100" s="318">
        <f t="shared" si="8"/>
        <v>0</v>
      </c>
      <c r="N100" s="318">
        <f t="shared" si="9"/>
        <v>0</v>
      </c>
      <c r="O100" s="318">
        <f t="shared" si="10"/>
        <v>0</v>
      </c>
      <c r="P100" s="318">
        <f t="shared" si="11"/>
        <v>0</v>
      </c>
      <c r="Q100" s="10"/>
    </row>
    <row r="101" spans="1:17" ht="26.4">
      <c r="A101" s="315" t="s">
        <v>2285</v>
      </c>
      <c r="B101" s="316" t="s">
        <v>1498</v>
      </c>
      <c r="C101" s="317" t="s">
        <v>2286</v>
      </c>
      <c r="D101" s="318" t="s">
        <v>1095</v>
      </c>
      <c r="E101" s="318">
        <v>4</v>
      </c>
      <c r="F101" s="318"/>
      <c r="G101" s="318"/>
      <c r="H101" s="318"/>
      <c r="I101" s="318"/>
      <c r="J101" s="318"/>
      <c r="K101" s="318">
        <f t="shared" si="6"/>
        <v>0</v>
      </c>
      <c r="L101" s="318">
        <f t="shared" si="7"/>
        <v>0</v>
      </c>
      <c r="M101" s="318">
        <f t="shared" si="8"/>
        <v>0</v>
      </c>
      <c r="N101" s="318">
        <f t="shared" si="9"/>
        <v>0</v>
      </c>
      <c r="O101" s="318">
        <f t="shared" si="10"/>
        <v>0</v>
      </c>
      <c r="P101" s="318">
        <f t="shared" si="11"/>
        <v>0</v>
      </c>
      <c r="Q101" s="10"/>
    </row>
    <row r="102" spans="1:17">
      <c r="A102" s="315" t="s">
        <v>2287</v>
      </c>
      <c r="B102" s="316" t="s">
        <v>1498</v>
      </c>
      <c r="C102" s="317" t="s">
        <v>2288</v>
      </c>
      <c r="D102" s="318" t="s">
        <v>114</v>
      </c>
      <c r="E102" s="318">
        <v>1</v>
      </c>
      <c r="F102" s="318"/>
      <c r="G102" s="318"/>
      <c r="H102" s="318"/>
      <c r="I102" s="318"/>
      <c r="J102" s="318"/>
      <c r="K102" s="318">
        <f t="shared" si="6"/>
        <v>0</v>
      </c>
      <c r="L102" s="318">
        <f t="shared" si="7"/>
        <v>0</v>
      </c>
      <c r="M102" s="318">
        <f t="shared" si="8"/>
        <v>0</v>
      </c>
      <c r="N102" s="318">
        <f t="shared" si="9"/>
        <v>0</v>
      </c>
      <c r="O102" s="318">
        <f t="shared" si="10"/>
        <v>0</v>
      </c>
      <c r="P102" s="318">
        <f t="shared" si="11"/>
        <v>0</v>
      </c>
      <c r="Q102" s="10"/>
    </row>
    <row r="103" spans="1:17">
      <c r="A103" s="315" t="s">
        <v>2289</v>
      </c>
      <c r="B103" s="316" t="s">
        <v>1498</v>
      </c>
      <c r="C103" s="317" t="s">
        <v>2209</v>
      </c>
      <c r="D103" s="318" t="s">
        <v>114</v>
      </c>
      <c r="E103" s="318">
        <v>1</v>
      </c>
      <c r="F103" s="318"/>
      <c r="G103" s="318"/>
      <c r="H103" s="318"/>
      <c r="I103" s="318"/>
      <c r="J103" s="318"/>
      <c r="K103" s="318">
        <f t="shared" si="6"/>
        <v>0</v>
      </c>
      <c r="L103" s="318">
        <f t="shared" si="7"/>
        <v>0</v>
      </c>
      <c r="M103" s="318">
        <f t="shared" si="8"/>
        <v>0</v>
      </c>
      <c r="N103" s="318">
        <f t="shared" si="9"/>
        <v>0</v>
      </c>
      <c r="O103" s="318">
        <f t="shared" si="10"/>
        <v>0</v>
      </c>
      <c r="P103" s="318">
        <f t="shared" si="11"/>
        <v>0</v>
      </c>
      <c r="Q103" s="10"/>
    </row>
    <row r="104" spans="1:17">
      <c r="A104" s="315" t="s">
        <v>2290</v>
      </c>
      <c r="B104" s="316" t="s">
        <v>1498</v>
      </c>
      <c r="C104" s="317" t="s">
        <v>2211</v>
      </c>
      <c r="D104" s="318" t="s">
        <v>2212</v>
      </c>
      <c r="E104" s="318">
        <v>1.5</v>
      </c>
      <c r="F104" s="318"/>
      <c r="G104" s="318"/>
      <c r="H104" s="318"/>
      <c r="I104" s="318"/>
      <c r="J104" s="318"/>
      <c r="K104" s="318">
        <f t="shared" si="6"/>
        <v>0</v>
      </c>
      <c r="L104" s="318">
        <f t="shared" si="7"/>
        <v>0</v>
      </c>
      <c r="M104" s="318">
        <f t="shared" si="8"/>
        <v>0</v>
      </c>
      <c r="N104" s="318">
        <f t="shared" si="9"/>
        <v>0</v>
      </c>
      <c r="O104" s="318">
        <f t="shared" si="10"/>
        <v>0</v>
      </c>
      <c r="P104" s="318">
        <f t="shared" si="11"/>
        <v>0</v>
      </c>
      <c r="Q104" s="10"/>
    </row>
    <row r="105" spans="1:17">
      <c r="A105" s="315" t="s">
        <v>2291</v>
      </c>
      <c r="B105" s="316" t="s">
        <v>1498</v>
      </c>
      <c r="C105" s="317" t="s">
        <v>2214</v>
      </c>
      <c r="D105" s="318" t="s">
        <v>114</v>
      </c>
      <c r="E105" s="318">
        <v>1</v>
      </c>
      <c r="F105" s="318"/>
      <c r="G105" s="318"/>
      <c r="H105" s="318"/>
      <c r="I105" s="318"/>
      <c r="J105" s="318"/>
      <c r="K105" s="318">
        <f t="shared" si="6"/>
        <v>0</v>
      </c>
      <c r="L105" s="318">
        <f t="shared" si="7"/>
        <v>0</v>
      </c>
      <c r="M105" s="318">
        <f t="shared" si="8"/>
        <v>0</v>
      </c>
      <c r="N105" s="318">
        <f t="shared" si="9"/>
        <v>0</v>
      </c>
      <c r="O105" s="318">
        <f t="shared" si="10"/>
        <v>0</v>
      </c>
      <c r="P105" s="318">
        <f t="shared" si="11"/>
        <v>0</v>
      </c>
      <c r="Q105" s="10"/>
    </row>
    <row r="106" spans="1:17">
      <c r="A106" s="315" t="s">
        <v>2292</v>
      </c>
      <c r="B106" s="316" t="s">
        <v>1498</v>
      </c>
      <c r="C106" s="317" t="s">
        <v>2293</v>
      </c>
      <c r="D106" s="318" t="s">
        <v>313</v>
      </c>
      <c r="E106" s="318">
        <v>10</v>
      </c>
      <c r="F106" s="318"/>
      <c r="G106" s="318"/>
      <c r="H106" s="318"/>
      <c r="I106" s="318"/>
      <c r="J106" s="318"/>
      <c r="K106" s="318">
        <f t="shared" si="6"/>
        <v>0</v>
      </c>
      <c r="L106" s="318">
        <f t="shared" si="7"/>
        <v>0</v>
      </c>
      <c r="M106" s="318">
        <f t="shared" si="8"/>
        <v>0</v>
      </c>
      <c r="N106" s="318">
        <f t="shared" si="9"/>
        <v>0</v>
      </c>
      <c r="O106" s="318">
        <f t="shared" si="10"/>
        <v>0</v>
      </c>
      <c r="P106" s="318">
        <f t="shared" si="11"/>
        <v>0</v>
      </c>
      <c r="Q106" s="10"/>
    </row>
    <row r="107" spans="1:17">
      <c r="A107" s="315" t="s">
        <v>2294</v>
      </c>
      <c r="B107" s="316" t="s">
        <v>1498</v>
      </c>
      <c r="C107" s="317" t="s">
        <v>2218</v>
      </c>
      <c r="D107" s="318" t="s">
        <v>114</v>
      </c>
      <c r="E107" s="318">
        <v>1</v>
      </c>
      <c r="F107" s="318"/>
      <c r="G107" s="318"/>
      <c r="H107" s="318"/>
      <c r="I107" s="318"/>
      <c r="J107" s="318"/>
      <c r="K107" s="318">
        <f t="shared" si="6"/>
        <v>0</v>
      </c>
      <c r="L107" s="318">
        <f t="shared" si="7"/>
        <v>0</v>
      </c>
      <c r="M107" s="318">
        <f t="shared" si="8"/>
        <v>0</v>
      </c>
      <c r="N107" s="318">
        <f t="shared" si="9"/>
        <v>0</v>
      </c>
      <c r="O107" s="318">
        <f t="shared" si="10"/>
        <v>0</v>
      </c>
      <c r="P107" s="318">
        <f t="shared" si="11"/>
        <v>0</v>
      </c>
      <c r="Q107" s="10"/>
    </row>
    <row r="108" spans="1:17">
      <c r="A108" s="315" t="s">
        <v>2295</v>
      </c>
      <c r="B108" s="316" t="s">
        <v>1498</v>
      </c>
      <c r="C108" s="317" t="s">
        <v>2220</v>
      </c>
      <c r="D108" s="318" t="s">
        <v>114</v>
      </c>
      <c r="E108" s="318">
        <v>1</v>
      </c>
      <c r="F108" s="318"/>
      <c r="G108" s="318"/>
      <c r="H108" s="318"/>
      <c r="I108" s="318"/>
      <c r="J108" s="318"/>
      <c r="K108" s="318">
        <f t="shared" si="6"/>
        <v>0</v>
      </c>
      <c r="L108" s="318">
        <f t="shared" si="7"/>
        <v>0</v>
      </c>
      <c r="M108" s="318">
        <f t="shared" si="8"/>
        <v>0</v>
      </c>
      <c r="N108" s="318">
        <f t="shared" si="9"/>
        <v>0</v>
      </c>
      <c r="O108" s="318">
        <f t="shared" si="10"/>
        <v>0</v>
      </c>
      <c r="P108" s="318">
        <f t="shared" si="11"/>
        <v>0</v>
      </c>
      <c r="Q108" s="10"/>
    </row>
    <row r="109" spans="1:17">
      <c r="A109" s="315" t="s">
        <v>2296</v>
      </c>
      <c r="B109" s="316" t="s">
        <v>1498</v>
      </c>
      <c r="C109" s="317" t="s">
        <v>2297</v>
      </c>
      <c r="D109" s="318" t="s">
        <v>114</v>
      </c>
      <c r="E109" s="318">
        <v>1</v>
      </c>
      <c r="F109" s="318"/>
      <c r="G109" s="318"/>
      <c r="H109" s="318"/>
      <c r="I109" s="318"/>
      <c r="J109" s="318"/>
      <c r="K109" s="318">
        <f t="shared" si="6"/>
        <v>0</v>
      </c>
      <c r="L109" s="318">
        <f t="shared" si="7"/>
        <v>0</v>
      </c>
      <c r="M109" s="318">
        <f t="shared" si="8"/>
        <v>0</v>
      </c>
      <c r="N109" s="318">
        <f t="shared" si="9"/>
        <v>0</v>
      </c>
      <c r="O109" s="318">
        <f t="shared" si="10"/>
        <v>0</v>
      </c>
      <c r="P109" s="318">
        <f t="shared" si="11"/>
        <v>0</v>
      </c>
      <c r="Q109" s="10"/>
    </row>
    <row r="110" spans="1:17">
      <c r="A110" s="315" t="s">
        <v>2298</v>
      </c>
      <c r="B110" s="316" t="s">
        <v>1498</v>
      </c>
      <c r="C110" s="317" t="s">
        <v>2269</v>
      </c>
      <c r="D110" s="318" t="s">
        <v>114</v>
      </c>
      <c r="E110" s="318">
        <v>1</v>
      </c>
      <c r="F110" s="318"/>
      <c r="G110" s="318"/>
      <c r="H110" s="318"/>
      <c r="I110" s="318"/>
      <c r="J110" s="318"/>
      <c r="K110" s="318">
        <f t="shared" si="6"/>
        <v>0</v>
      </c>
      <c r="L110" s="318">
        <f t="shared" si="7"/>
        <v>0</v>
      </c>
      <c r="M110" s="318">
        <f t="shared" si="8"/>
        <v>0</v>
      </c>
      <c r="N110" s="318">
        <f t="shared" si="9"/>
        <v>0</v>
      </c>
      <c r="O110" s="318">
        <f t="shared" si="10"/>
        <v>0</v>
      </c>
      <c r="P110" s="318">
        <f t="shared" si="11"/>
        <v>0</v>
      </c>
      <c r="Q110" s="10"/>
    </row>
    <row r="111" spans="1:17">
      <c r="A111" s="315" t="s">
        <v>2299</v>
      </c>
      <c r="B111" s="316" t="s">
        <v>1498</v>
      </c>
      <c r="C111" s="317" t="s">
        <v>1910</v>
      </c>
      <c r="D111" s="318" t="s">
        <v>114</v>
      </c>
      <c r="E111" s="318">
        <v>1</v>
      </c>
      <c r="F111" s="318"/>
      <c r="G111" s="318"/>
      <c r="H111" s="318"/>
      <c r="I111" s="318"/>
      <c r="J111" s="318"/>
      <c r="K111" s="318">
        <f t="shared" si="6"/>
        <v>0</v>
      </c>
      <c r="L111" s="318">
        <f t="shared" si="7"/>
        <v>0</v>
      </c>
      <c r="M111" s="318">
        <f t="shared" si="8"/>
        <v>0</v>
      </c>
      <c r="N111" s="318">
        <f t="shared" si="9"/>
        <v>0</v>
      </c>
      <c r="O111" s="318">
        <f t="shared" si="10"/>
        <v>0</v>
      </c>
      <c r="P111" s="318">
        <f t="shared" si="11"/>
        <v>0</v>
      </c>
      <c r="Q111" s="10"/>
    </row>
    <row r="112" spans="1:17">
      <c r="A112" s="314" t="s">
        <v>2300</v>
      </c>
      <c r="B112" s="316"/>
      <c r="C112" s="319" t="s">
        <v>2301</v>
      </c>
      <c r="D112" s="318"/>
      <c r="E112" s="318"/>
      <c r="F112" s="318"/>
      <c r="G112" s="318"/>
      <c r="H112" s="318"/>
      <c r="I112" s="318"/>
      <c r="J112" s="318"/>
      <c r="K112" s="318"/>
      <c r="L112" s="318"/>
      <c r="M112" s="318"/>
      <c r="N112" s="318"/>
      <c r="O112" s="318"/>
      <c r="P112" s="318"/>
      <c r="Q112" s="10"/>
    </row>
    <row r="113" spans="1:17" ht="26.4">
      <c r="A113" s="315" t="s">
        <v>2302</v>
      </c>
      <c r="B113" s="316" t="s">
        <v>1498</v>
      </c>
      <c r="C113" s="317" t="s">
        <v>2303</v>
      </c>
      <c r="D113" s="318" t="s">
        <v>1060</v>
      </c>
      <c r="E113" s="318">
        <v>1</v>
      </c>
      <c r="F113" s="318"/>
      <c r="G113" s="318"/>
      <c r="H113" s="318"/>
      <c r="I113" s="318"/>
      <c r="J113" s="318"/>
      <c r="K113" s="318">
        <f t="shared" si="6"/>
        <v>0</v>
      </c>
      <c r="L113" s="318">
        <f t="shared" si="7"/>
        <v>0</v>
      </c>
      <c r="M113" s="318">
        <f t="shared" si="8"/>
        <v>0</v>
      </c>
      <c r="N113" s="318">
        <f t="shared" si="9"/>
        <v>0</v>
      </c>
      <c r="O113" s="318">
        <f t="shared" si="10"/>
        <v>0</v>
      </c>
      <c r="P113" s="318">
        <f t="shared" si="11"/>
        <v>0</v>
      </c>
      <c r="Q113" s="10"/>
    </row>
    <row r="114" spans="1:17">
      <c r="A114" s="315" t="s">
        <v>2304</v>
      </c>
      <c r="B114" s="316" t="s">
        <v>1498</v>
      </c>
      <c r="C114" s="317" t="s">
        <v>2172</v>
      </c>
      <c r="D114" s="318" t="s">
        <v>114</v>
      </c>
      <c r="E114" s="318">
        <v>1</v>
      </c>
      <c r="F114" s="318"/>
      <c r="G114" s="318"/>
      <c r="H114" s="318"/>
      <c r="I114" s="318"/>
      <c r="J114" s="318"/>
      <c r="K114" s="318">
        <f t="shared" si="6"/>
        <v>0</v>
      </c>
      <c r="L114" s="318">
        <f t="shared" si="7"/>
        <v>0</v>
      </c>
      <c r="M114" s="318">
        <f t="shared" si="8"/>
        <v>0</v>
      </c>
      <c r="N114" s="318">
        <f t="shared" si="9"/>
        <v>0</v>
      </c>
      <c r="O114" s="318">
        <f t="shared" si="10"/>
        <v>0</v>
      </c>
      <c r="P114" s="318">
        <f t="shared" si="11"/>
        <v>0</v>
      </c>
      <c r="Q114" s="10"/>
    </row>
    <row r="115" spans="1:17">
      <c r="A115" s="315" t="s">
        <v>2305</v>
      </c>
      <c r="B115" s="316" t="s">
        <v>1498</v>
      </c>
      <c r="C115" s="317" t="s">
        <v>2306</v>
      </c>
      <c r="D115" s="318" t="s">
        <v>114</v>
      </c>
      <c r="E115" s="318">
        <v>1</v>
      </c>
      <c r="F115" s="318"/>
      <c r="G115" s="318"/>
      <c r="H115" s="318"/>
      <c r="I115" s="318"/>
      <c r="J115" s="318"/>
      <c r="K115" s="318">
        <f t="shared" si="6"/>
        <v>0</v>
      </c>
      <c r="L115" s="318">
        <f t="shared" si="7"/>
        <v>0</v>
      </c>
      <c r="M115" s="318">
        <f t="shared" si="8"/>
        <v>0</v>
      </c>
      <c r="N115" s="318">
        <f t="shared" si="9"/>
        <v>0</v>
      </c>
      <c r="O115" s="318">
        <f t="shared" si="10"/>
        <v>0</v>
      </c>
      <c r="P115" s="318">
        <f t="shared" si="11"/>
        <v>0</v>
      </c>
      <c r="Q115" s="10"/>
    </row>
    <row r="116" spans="1:17" ht="26.4">
      <c r="A116" s="315" t="s">
        <v>2307</v>
      </c>
      <c r="B116" s="316" t="s">
        <v>1498</v>
      </c>
      <c r="C116" s="317" t="s">
        <v>2308</v>
      </c>
      <c r="D116" s="318" t="s">
        <v>1095</v>
      </c>
      <c r="E116" s="318">
        <v>3</v>
      </c>
      <c r="F116" s="318"/>
      <c r="G116" s="318"/>
      <c r="H116" s="318"/>
      <c r="I116" s="318"/>
      <c r="J116" s="318"/>
      <c r="K116" s="318">
        <f t="shared" si="6"/>
        <v>0</v>
      </c>
      <c r="L116" s="318">
        <f t="shared" si="7"/>
        <v>0</v>
      </c>
      <c r="M116" s="318">
        <f t="shared" si="8"/>
        <v>0</v>
      </c>
      <c r="N116" s="318">
        <f t="shared" si="9"/>
        <v>0</v>
      </c>
      <c r="O116" s="318">
        <f t="shared" si="10"/>
        <v>0</v>
      </c>
      <c r="P116" s="318">
        <f t="shared" si="11"/>
        <v>0</v>
      </c>
      <c r="Q116" s="10"/>
    </row>
    <row r="117" spans="1:17">
      <c r="A117" s="315" t="s">
        <v>2309</v>
      </c>
      <c r="B117" s="316" t="s">
        <v>1498</v>
      </c>
      <c r="C117" s="317" t="s">
        <v>2310</v>
      </c>
      <c r="D117" s="318" t="s">
        <v>1095</v>
      </c>
      <c r="E117" s="318">
        <v>19</v>
      </c>
      <c r="F117" s="318"/>
      <c r="G117" s="318"/>
      <c r="H117" s="318"/>
      <c r="I117" s="318"/>
      <c r="J117" s="318"/>
      <c r="K117" s="318">
        <f t="shared" si="6"/>
        <v>0</v>
      </c>
      <c r="L117" s="318">
        <f t="shared" si="7"/>
        <v>0</v>
      </c>
      <c r="M117" s="318">
        <f t="shared" si="8"/>
        <v>0</v>
      </c>
      <c r="N117" s="318">
        <f t="shared" si="9"/>
        <v>0</v>
      </c>
      <c r="O117" s="318">
        <f t="shared" si="10"/>
        <v>0</v>
      </c>
      <c r="P117" s="318">
        <f t="shared" si="11"/>
        <v>0</v>
      </c>
      <c r="Q117" s="10"/>
    </row>
    <row r="118" spans="1:17" ht="26.4">
      <c r="A118" s="315" t="s">
        <v>2311</v>
      </c>
      <c r="B118" s="316" t="s">
        <v>1498</v>
      </c>
      <c r="C118" s="317" t="s">
        <v>2312</v>
      </c>
      <c r="D118" s="318" t="s">
        <v>1095</v>
      </c>
      <c r="E118" s="318">
        <v>3</v>
      </c>
      <c r="F118" s="318"/>
      <c r="G118" s="318"/>
      <c r="H118" s="318"/>
      <c r="I118" s="318"/>
      <c r="J118" s="318"/>
      <c r="K118" s="318">
        <f t="shared" si="6"/>
        <v>0</v>
      </c>
      <c r="L118" s="318">
        <f t="shared" si="7"/>
        <v>0</v>
      </c>
      <c r="M118" s="318">
        <f t="shared" si="8"/>
        <v>0</v>
      </c>
      <c r="N118" s="318">
        <f t="shared" si="9"/>
        <v>0</v>
      </c>
      <c r="O118" s="318">
        <f t="shared" si="10"/>
        <v>0</v>
      </c>
      <c r="P118" s="318">
        <f t="shared" si="11"/>
        <v>0</v>
      </c>
      <c r="Q118" s="10"/>
    </row>
    <row r="119" spans="1:17">
      <c r="A119" s="315" t="s">
        <v>2313</v>
      </c>
      <c r="B119" s="316" t="s">
        <v>1498</v>
      </c>
      <c r="C119" s="317" t="s">
        <v>2284</v>
      </c>
      <c r="D119" s="318" t="s">
        <v>1095</v>
      </c>
      <c r="E119" s="318">
        <v>19</v>
      </c>
      <c r="F119" s="318"/>
      <c r="G119" s="318"/>
      <c r="H119" s="318"/>
      <c r="I119" s="318"/>
      <c r="J119" s="318"/>
      <c r="K119" s="318">
        <f t="shared" si="6"/>
        <v>0</v>
      </c>
      <c r="L119" s="318">
        <f t="shared" si="7"/>
        <v>0</v>
      </c>
      <c r="M119" s="318">
        <f t="shared" si="8"/>
        <v>0</v>
      </c>
      <c r="N119" s="318">
        <f t="shared" si="9"/>
        <v>0</v>
      </c>
      <c r="O119" s="318">
        <f t="shared" si="10"/>
        <v>0</v>
      </c>
      <c r="P119" s="318">
        <f t="shared" si="11"/>
        <v>0</v>
      </c>
      <c r="Q119" s="10"/>
    </row>
    <row r="120" spans="1:17">
      <c r="A120" s="315" t="s">
        <v>2314</v>
      </c>
      <c r="B120" s="316" t="s">
        <v>1498</v>
      </c>
      <c r="C120" s="317" t="s">
        <v>2207</v>
      </c>
      <c r="D120" s="318" t="s">
        <v>114</v>
      </c>
      <c r="E120" s="318">
        <v>1</v>
      </c>
      <c r="F120" s="318"/>
      <c r="G120" s="318"/>
      <c r="H120" s="318"/>
      <c r="I120" s="318"/>
      <c r="J120" s="318"/>
      <c r="K120" s="318">
        <f t="shared" si="6"/>
        <v>0</v>
      </c>
      <c r="L120" s="318">
        <f t="shared" si="7"/>
        <v>0</v>
      </c>
      <c r="M120" s="318">
        <f t="shared" si="8"/>
        <v>0</v>
      </c>
      <c r="N120" s="318">
        <f t="shared" si="9"/>
        <v>0</v>
      </c>
      <c r="O120" s="318">
        <f t="shared" si="10"/>
        <v>0</v>
      </c>
      <c r="P120" s="318">
        <f t="shared" si="11"/>
        <v>0</v>
      </c>
      <c r="Q120" s="10"/>
    </row>
    <row r="121" spans="1:17">
      <c r="A121" s="315" t="s">
        <v>2315</v>
      </c>
      <c r="B121" s="316" t="s">
        <v>1498</v>
      </c>
      <c r="C121" s="317" t="s">
        <v>2209</v>
      </c>
      <c r="D121" s="318" t="s">
        <v>114</v>
      </c>
      <c r="E121" s="318">
        <v>1</v>
      </c>
      <c r="F121" s="318"/>
      <c r="G121" s="318"/>
      <c r="H121" s="318"/>
      <c r="I121" s="318"/>
      <c r="J121" s="318"/>
      <c r="K121" s="318">
        <f t="shared" si="6"/>
        <v>0</v>
      </c>
      <c r="L121" s="318">
        <f t="shared" si="7"/>
        <v>0</v>
      </c>
      <c r="M121" s="318">
        <f t="shared" si="8"/>
        <v>0</v>
      </c>
      <c r="N121" s="318">
        <f t="shared" si="9"/>
        <v>0</v>
      </c>
      <c r="O121" s="318">
        <f t="shared" si="10"/>
        <v>0</v>
      </c>
      <c r="P121" s="318">
        <f t="shared" si="11"/>
        <v>0</v>
      </c>
      <c r="Q121" s="10"/>
    </row>
    <row r="122" spans="1:17">
      <c r="A122" s="315" t="s">
        <v>2316</v>
      </c>
      <c r="B122" s="316" t="s">
        <v>1498</v>
      </c>
      <c r="C122" s="317" t="s">
        <v>2211</v>
      </c>
      <c r="D122" s="318" t="s">
        <v>2212</v>
      </c>
      <c r="E122" s="318">
        <v>1.5</v>
      </c>
      <c r="F122" s="318"/>
      <c r="G122" s="318"/>
      <c r="H122" s="318"/>
      <c r="I122" s="318"/>
      <c r="J122" s="318"/>
      <c r="K122" s="318">
        <f t="shared" si="6"/>
        <v>0</v>
      </c>
      <c r="L122" s="318">
        <f t="shared" si="7"/>
        <v>0</v>
      </c>
      <c r="M122" s="318">
        <f t="shared" si="8"/>
        <v>0</v>
      </c>
      <c r="N122" s="318">
        <f t="shared" si="9"/>
        <v>0</v>
      </c>
      <c r="O122" s="318">
        <f t="shared" si="10"/>
        <v>0</v>
      </c>
      <c r="P122" s="318">
        <f t="shared" si="11"/>
        <v>0</v>
      </c>
      <c r="Q122" s="10"/>
    </row>
    <row r="123" spans="1:17">
      <c r="A123" s="315" t="s">
        <v>2317</v>
      </c>
      <c r="B123" s="316" t="s">
        <v>1498</v>
      </c>
      <c r="C123" s="317" t="s">
        <v>2214</v>
      </c>
      <c r="D123" s="318" t="s">
        <v>114</v>
      </c>
      <c r="E123" s="318">
        <v>1</v>
      </c>
      <c r="F123" s="318"/>
      <c r="G123" s="318"/>
      <c r="H123" s="318"/>
      <c r="I123" s="318"/>
      <c r="J123" s="318"/>
      <c r="K123" s="318">
        <f t="shared" si="6"/>
        <v>0</v>
      </c>
      <c r="L123" s="318">
        <f t="shared" si="7"/>
        <v>0</v>
      </c>
      <c r="M123" s="318">
        <f t="shared" si="8"/>
        <v>0</v>
      </c>
      <c r="N123" s="318">
        <f t="shared" si="9"/>
        <v>0</v>
      </c>
      <c r="O123" s="318">
        <f t="shared" si="10"/>
        <v>0</v>
      </c>
      <c r="P123" s="318">
        <f t="shared" si="11"/>
        <v>0</v>
      </c>
      <c r="Q123" s="10"/>
    </row>
    <row r="124" spans="1:17">
      <c r="A124" s="315" t="s">
        <v>2318</v>
      </c>
      <c r="B124" s="316" t="s">
        <v>1498</v>
      </c>
      <c r="C124" s="317" t="s">
        <v>2293</v>
      </c>
      <c r="D124" s="318" t="s">
        <v>313</v>
      </c>
      <c r="E124" s="318">
        <v>10</v>
      </c>
      <c r="F124" s="318"/>
      <c r="G124" s="318"/>
      <c r="H124" s="318"/>
      <c r="I124" s="318"/>
      <c r="J124" s="318"/>
      <c r="K124" s="318">
        <f t="shared" si="6"/>
        <v>0</v>
      </c>
      <c r="L124" s="318">
        <f t="shared" si="7"/>
        <v>0</v>
      </c>
      <c r="M124" s="318">
        <f t="shared" si="8"/>
        <v>0</v>
      </c>
      <c r="N124" s="318">
        <f t="shared" si="9"/>
        <v>0</v>
      </c>
      <c r="O124" s="318">
        <f t="shared" si="10"/>
        <v>0</v>
      </c>
      <c r="P124" s="318">
        <f t="shared" si="11"/>
        <v>0</v>
      </c>
      <c r="Q124" s="10"/>
    </row>
    <row r="125" spans="1:17">
      <c r="A125" s="315" t="s">
        <v>2319</v>
      </c>
      <c r="B125" s="316" t="s">
        <v>1498</v>
      </c>
      <c r="C125" s="317" t="s">
        <v>2218</v>
      </c>
      <c r="D125" s="318" t="s">
        <v>114</v>
      </c>
      <c r="E125" s="318">
        <v>1</v>
      </c>
      <c r="F125" s="318"/>
      <c r="G125" s="318"/>
      <c r="H125" s="318"/>
      <c r="I125" s="318"/>
      <c r="J125" s="318"/>
      <c r="K125" s="318">
        <f t="shared" si="6"/>
        <v>0</v>
      </c>
      <c r="L125" s="318">
        <f t="shared" si="7"/>
        <v>0</v>
      </c>
      <c r="M125" s="318">
        <f t="shared" si="8"/>
        <v>0</v>
      </c>
      <c r="N125" s="318">
        <f t="shared" si="9"/>
        <v>0</v>
      </c>
      <c r="O125" s="318">
        <f t="shared" si="10"/>
        <v>0</v>
      </c>
      <c r="P125" s="318">
        <f t="shared" si="11"/>
        <v>0</v>
      </c>
      <c r="Q125" s="10"/>
    </row>
    <row r="126" spans="1:17">
      <c r="A126" s="315" t="s">
        <v>2320</v>
      </c>
      <c r="B126" s="316" t="s">
        <v>1498</v>
      </c>
      <c r="C126" s="317" t="s">
        <v>2220</v>
      </c>
      <c r="D126" s="318" t="s">
        <v>114</v>
      </c>
      <c r="E126" s="318">
        <v>1</v>
      </c>
      <c r="F126" s="318"/>
      <c r="G126" s="318"/>
      <c r="H126" s="318"/>
      <c r="I126" s="318"/>
      <c r="J126" s="318"/>
      <c r="K126" s="318">
        <f t="shared" si="6"/>
        <v>0</v>
      </c>
      <c r="L126" s="318">
        <f t="shared" si="7"/>
        <v>0</v>
      </c>
      <c r="M126" s="318">
        <f t="shared" si="8"/>
        <v>0</v>
      </c>
      <c r="N126" s="318">
        <f t="shared" si="9"/>
        <v>0</v>
      </c>
      <c r="O126" s="318">
        <f t="shared" si="10"/>
        <v>0</v>
      </c>
      <c r="P126" s="318">
        <f t="shared" si="11"/>
        <v>0</v>
      </c>
      <c r="Q126" s="10"/>
    </row>
    <row r="127" spans="1:17">
      <c r="A127" s="315" t="s">
        <v>2321</v>
      </c>
      <c r="B127" s="316" t="s">
        <v>1498</v>
      </c>
      <c r="C127" s="317" t="s">
        <v>2222</v>
      </c>
      <c r="D127" s="318" t="s">
        <v>114</v>
      </c>
      <c r="E127" s="318">
        <v>1</v>
      </c>
      <c r="F127" s="318"/>
      <c r="G127" s="318"/>
      <c r="H127" s="318"/>
      <c r="I127" s="318"/>
      <c r="J127" s="318"/>
      <c r="K127" s="318">
        <f t="shared" si="6"/>
        <v>0</v>
      </c>
      <c r="L127" s="318">
        <f t="shared" si="7"/>
        <v>0</v>
      </c>
      <c r="M127" s="318">
        <f t="shared" si="8"/>
        <v>0</v>
      </c>
      <c r="N127" s="318">
        <f t="shared" si="9"/>
        <v>0</v>
      </c>
      <c r="O127" s="318">
        <f t="shared" si="10"/>
        <v>0</v>
      </c>
      <c r="P127" s="318">
        <f t="shared" si="11"/>
        <v>0</v>
      </c>
      <c r="Q127" s="10"/>
    </row>
    <row r="128" spans="1:17">
      <c r="A128" s="315" t="s">
        <v>2322</v>
      </c>
      <c r="B128" s="316" t="s">
        <v>1498</v>
      </c>
      <c r="C128" s="317" t="s">
        <v>2269</v>
      </c>
      <c r="D128" s="318" t="s">
        <v>114</v>
      </c>
      <c r="E128" s="318">
        <v>1</v>
      </c>
      <c r="F128" s="318"/>
      <c r="G128" s="318"/>
      <c r="H128" s="318"/>
      <c r="I128" s="318"/>
      <c r="J128" s="318"/>
      <c r="K128" s="318">
        <f t="shared" si="6"/>
        <v>0</v>
      </c>
      <c r="L128" s="318">
        <f t="shared" si="7"/>
        <v>0</v>
      </c>
      <c r="M128" s="318">
        <f t="shared" si="8"/>
        <v>0</v>
      </c>
      <c r="N128" s="318">
        <f t="shared" si="9"/>
        <v>0</v>
      </c>
      <c r="O128" s="318">
        <f t="shared" si="10"/>
        <v>0</v>
      </c>
      <c r="P128" s="318">
        <f t="shared" si="11"/>
        <v>0</v>
      </c>
      <c r="Q128" s="10"/>
    </row>
    <row r="129" spans="1:17">
      <c r="A129" s="314" t="s">
        <v>2323</v>
      </c>
      <c r="B129" s="316"/>
      <c r="C129" s="319" t="s">
        <v>2324</v>
      </c>
      <c r="D129" s="318"/>
      <c r="E129" s="318"/>
      <c r="F129" s="318"/>
      <c r="G129" s="318"/>
      <c r="H129" s="318"/>
      <c r="I129" s="318"/>
      <c r="J129" s="318"/>
      <c r="K129" s="318"/>
      <c r="L129" s="318"/>
      <c r="M129" s="318"/>
      <c r="N129" s="318"/>
      <c r="O129" s="318"/>
      <c r="P129" s="318"/>
      <c r="Q129" s="10"/>
    </row>
    <row r="130" spans="1:17" ht="26.4">
      <c r="A130" s="315" t="s">
        <v>2325</v>
      </c>
      <c r="B130" s="316" t="s">
        <v>1498</v>
      </c>
      <c r="C130" s="317" t="s">
        <v>2326</v>
      </c>
      <c r="D130" s="318" t="s">
        <v>1060</v>
      </c>
      <c r="E130" s="318">
        <v>2</v>
      </c>
      <c r="F130" s="318"/>
      <c r="G130" s="318"/>
      <c r="H130" s="318"/>
      <c r="I130" s="318"/>
      <c r="J130" s="318"/>
      <c r="K130" s="318">
        <f t="shared" si="6"/>
        <v>0</v>
      </c>
      <c r="L130" s="318">
        <f t="shared" si="7"/>
        <v>0</v>
      </c>
      <c r="M130" s="318">
        <f t="shared" si="8"/>
        <v>0</v>
      </c>
      <c r="N130" s="318">
        <f t="shared" si="9"/>
        <v>0</v>
      </c>
      <c r="O130" s="318">
        <f t="shared" si="10"/>
        <v>0</v>
      </c>
      <c r="P130" s="318">
        <f t="shared" si="11"/>
        <v>0</v>
      </c>
      <c r="Q130" s="10"/>
    </row>
    <row r="131" spans="1:17">
      <c r="A131" s="315" t="s">
        <v>2327</v>
      </c>
      <c r="B131" s="316" t="s">
        <v>1498</v>
      </c>
      <c r="C131" s="317" t="s">
        <v>2172</v>
      </c>
      <c r="D131" s="318" t="s">
        <v>114</v>
      </c>
      <c r="E131" s="318">
        <v>2</v>
      </c>
      <c r="F131" s="318"/>
      <c r="G131" s="318"/>
      <c r="H131" s="318"/>
      <c r="I131" s="318"/>
      <c r="J131" s="318"/>
      <c r="K131" s="318">
        <f t="shared" si="6"/>
        <v>0</v>
      </c>
      <c r="L131" s="318">
        <f t="shared" si="7"/>
        <v>0</v>
      </c>
      <c r="M131" s="318">
        <f t="shared" si="8"/>
        <v>0</v>
      </c>
      <c r="N131" s="318">
        <f t="shared" si="9"/>
        <v>0</v>
      </c>
      <c r="O131" s="318">
        <f t="shared" si="10"/>
        <v>0</v>
      </c>
      <c r="P131" s="318">
        <f t="shared" si="11"/>
        <v>0</v>
      </c>
      <c r="Q131" s="10"/>
    </row>
    <row r="132" spans="1:17">
      <c r="A132" s="315" t="s">
        <v>2328</v>
      </c>
      <c r="B132" s="316" t="s">
        <v>1498</v>
      </c>
      <c r="C132" s="317" t="s">
        <v>2306</v>
      </c>
      <c r="D132" s="318" t="s">
        <v>114</v>
      </c>
      <c r="E132" s="318">
        <v>2</v>
      </c>
      <c r="F132" s="318"/>
      <c r="G132" s="318"/>
      <c r="H132" s="318"/>
      <c r="I132" s="318"/>
      <c r="J132" s="318"/>
      <c r="K132" s="318">
        <f t="shared" si="6"/>
        <v>0</v>
      </c>
      <c r="L132" s="318">
        <f t="shared" si="7"/>
        <v>0</v>
      </c>
      <c r="M132" s="318">
        <f t="shared" si="8"/>
        <v>0</v>
      </c>
      <c r="N132" s="318">
        <f t="shared" si="9"/>
        <v>0</v>
      </c>
      <c r="O132" s="318">
        <f t="shared" si="10"/>
        <v>0</v>
      </c>
      <c r="P132" s="318">
        <f t="shared" si="11"/>
        <v>0</v>
      </c>
      <c r="Q132" s="10"/>
    </row>
    <row r="133" spans="1:17">
      <c r="A133" s="315" t="s">
        <v>2329</v>
      </c>
      <c r="B133" s="316" t="s">
        <v>1498</v>
      </c>
      <c r="C133" s="317" t="s">
        <v>2310</v>
      </c>
      <c r="D133" s="318" t="s">
        <v>1095</v>
      </c>
      <c r="E133" s="318">
        <v>63</v>
      </c>
      <c r="F133" s="318"/>
      <c r="G133" s="318"/>
      <c r="H133" s="318"/>
      <c r="I133" s="318"/>
      <c r="J133" s="318"/>
      <c r="K133" s="318">
        <f t="shared" si="6"/>
        <v>0</v>
      </c>
      <c r="L133" s="318">
        <f t="shared" si="7"/>
        <v>0</v>
      </c>
      <c r="M133" s="318">
        <f t="shared" si="8"/>
        <v>0</v>
      </c>
      <c r="N133" s="318">
        <f t="shared" si="9"/>
        <v>0</v>
      </c>
      <c r="O133" s="318">
        <f t="shared" si="10"/>
        <v>0</v>
      </c>
      <c r="P133" s="318">
        <f t="shared" si="11"/>
        <v>0</v>
      </c>
      <c r="Q133" s="10"/>
    </row>
    <row r="134" spans="1:17">
      <c r="A134" s="315" t="s">
        <v>2330</v>
      </c>
      <c r="B134" s="316" t="s">
        <v>1498</v>
      </c>
      <c r="C134" s="317" t="s">
        <v>2331</v>
      </c>
      <c r="D134" s="318" t="s">
        <v>1095</v>
      </c>
      <c r="E134" s="318">
        <v>63</v>
      </c>
      <c r="F134" s="318"/>
      <c r="G134" s="318"/>
      <c r="H134" s="318"/>
      <c r="I134" s="318"/>
      <c r="J134" s="318"/>
      <c r="K134" s="318">
        <f t="shared" si="6"/>
        <v>0</v>
      </c>
      <c r="L134" s="318">
        <f t="shared" si="7"/>
        <v>0</v>
      </c>
      <c r="M134" s="318">
        <f t="shared" si="8"/>
        <v>0</v>
      </c>
      <c r="N134" s="318">
        <f t="shared" si="9"/>
        <v>0</v>
      </c>
      <c r="O134" s="318">
        <f t="shared" si="10"/>
        <v>0</v>
      </c>
      <c r="P134" s="318">
        <f t="shared" si="11"/>
        <v>0</v>
      </c>
      <c r="Q134" s="10"/>
    </row>
    <row r="135" spans="1:17">
      <c r="A135" s="315" t="s">
        <v>2332</v>
      </c>
      <c r="B135" s="316" t="s">
        <v>1498</v>
      </c>
      <c r="C135" s="317" t="s">
        <v>2207</v>
      </c>
      <c r="D135" s="318" t="s">
        <v>114</v>
      </c>
      <c r="E135" s="318">
        <v>1</v>
      </c>
      <c r="F135" s="318"/>
      <c r="G135" s="318"/>
      <c r="H135" s="318"/>
      <c r="I135" s="318"/>
      <c r="J135" s="318"/>
      <c r="K135" s="318">
        <f t="shared" si="6"/>
        <v>0</v>
      </c>
      <c r="L135" s="318">
        <f t="shared" si="7"/>
        <v>0</v>
      </c>
      <c r="M135" s="318">
        <f t="shared" si="8"/>
        <v>0</v>
      </c>
      <c r="N135" s="318">
        <f t="shared" si="9"/>
        <v>0</v>
      </c>
      <c r="O135" s="318">
        <f t="shared" si="10"/>
        <v>0</v>
      </c>
      <c r="P135" s="318">
        <f t="shared" si="11"/>
        <v>0</v>
      </c>
      <c r="Q135" s="10"/>
    </row>
    <row r="136" spans="1:17">
      <c r="A136" s="315" t="s">
        <v>2333</v>
      </c>
      <c r="B136" s="316" t="s">
        <v>1498</v>
      </c>
      <c r="C136" s="317" t="s">
        <v>2209</v>
      </c>
      <c r="D136" s="318" t="s">
        <v>114</v>
      </c>
      <c r="E136" s="318">
        <v>1</v>
      </c>
      <c r="F136" s="318"/>
      <c r="G136" s="318"/>
      <c r="H136" s="318"/>
      <c r="I136" s="318"/>
      <c r="J136" s="318"/>
      <c r="K136" s="318">
        <f t="shared" si="6"/>
        <v>0</v>
      </c>
      <c r="L136" s="318">
        <f t="shared" si="7"/>
        <v>0</v>
      </c>
      <c r="M136" s="318">
        <f t="shared" si="8"/>
        <v>0</v>
      </c>
      <c r="N136" s="318">
        <f t="shared" si="9"/>
        <v>0</v>
      </c>
      <c r="O136" s="318">
        <f t="shared" si="10"/>
        <v>0</v>
      </c>
      <c r="P136" s="318">
        <f t="shared" si="11"/>
        <v>0</v>
      </c>
      <c r="Q136" s="10"/>
    </row>
    <row r="137" spans="1:17">
      <c r="A137" s="315" t="s">
        <v>2334</v>
      </c>
      <c r="B137" s="316" t="s">
        <v>1498</v>
      </c>
      <c r="C137" s="317" t="s">
        <v>2211</v>
      </c>
      <c r="D137" s="318" t="s">
        <v>2212</v>
      </c>
      <c r="E137" s="318">
        <v>2</v>
      </c>
      <c r="F137" s="318"/>
      <c r="G137" s="318"/>
      <c r="H137" s="318"/>
      <c r="I137" s="318"/>
      <c r="J137" s="318"/>
      <c r="K137" s="318">
        <f t="shared" si="6"/>
        <v>0</v>
      </c>
      <c r="L137" s="318">
        <f t="shared" si="7"/>
        <v>0</v>
      </c>
      <c r="M137" s="318">
        <f t="shared" si="8"/>
        <v>0</v>
      </c>
      <c r="N137" s="318">
        <f t="shared" si="9"/>
        <v>0</v>
      </c>
      <c r="O137" s="318">
        <f t="shared" si="10"/>
        <v>0</v>
      </c>
      <c r="P137" s="318">
        <f t="shared" si="11"/>
        <v>0</v>
      </c>
      <c r="Q137" s="10"/>
    </row>
    <row r="138" spans="1:17">
      <c r="A138" s="315" t="s">
        <v>2335</v>
      </c>
      <c r="B138" s="316" t="s">
        <v>1498</v>
      </c>
      <c r="C138" s="317" t="s">
        <v>2214</v>
      </c>
      <c r="D138" s="318" t="s">
        <v>114</v>
      </c>
      <c r="E138" s="318">
        <v>1</v>
      </c>
      <c r="F138" s="318"/>
      <c r="G138" s="318"/>
      <c r="H138" s="318"/>
      <c r="I138" s="318"/>
      <c r="J138" s="318"/>
      <c r="K138" s="318">
        <f t="shared" si="6"/>
        <v>0</v>
      </c>
      <c r="L138" s="318">
        <f t="shared" si="7"/>
        <v>0</v>
      </c>
      <c r="M138" s="318">
        <f t="shared" si="8"/>
        <v>0</v>
      </c>
      <c r="N138" s="318">
        <f t="shared" si="9"/>
        <v>0</v>
      </c>
      <c r="O138" s="318">
        <f t="shared" si="10"/>
        <v>0</v>
      </c>
      <c r="P138" s="318">
        <f t="shared" si="11"/>
        <v>0</v>
      </c>
      <c r="Q138" s="10"/>
    </row>
    <row r="139" spans="1:17">
      <c r="A139" s="315" t="s">
        <v>2336</v>
      </c>
      <c r="B139" s="316" t="s">
        <v>1498</v>
      </c>
      <c r="C139" s="317" t="s">
        <v>2293</v>
      </c>
      <c r="D139" s="318" t="s">
        <v>313</v>
      </c>
      <c r="E139" s="318">
        <v>16</v>
      </c>
      <c r="F139" s="318"/>
      <c r="G139" s="318"/>
      <c r="H139" s="318"/>
      <c r="I139" s="318"/>
      <c r="J139" s="318"/>
      <c r="K139" s="318">
        <f t="shared" si="6"/>
        <v>0</v>
      </c>
      <c r="L139" s="318">
        <f t="shared" si="7"/>
        <v>0</v>
      </c>
      <c r="M139" s="318">
        <f t="shared" si="8"/>
        <v>0</v>
      </c>
      <c r="N139" s="318">
        <f t="shared" si="9"/>
        <v>0</v>
      </c>
      <c r="O139" s="318">
        <f t="shared" si="10"/>
        <v>0</v>
      </c>
      <c r="P139" s="318">
        <f t="shared" si="11"/>
        <v>0</v>
      </c>
      <c r="Q139" s="10"/>
    </row>
    <row r="140" spans="1:17">
      <c r="A140" s="315" t="s">
        <v>2337</v>
      </c>
      <c r="B140" s="316" t="s">
        <v>1498</v>
      </c>
      <c r="C140" s="317" t="s">
        <v>2218</v>
      </c>
      <c r="D140" s="318" t="s">
        <v>114</v>
      </c>
      <c r="E140" s="318">
        <v>1</v>
      </c>
      <c r="F140" s="318"/>
      <c r="G140" s="318"/>
      <c r="H140" s="318"/>
      <c r="I140" s="318"/>
      <c r="J140" s="318"/>
      <c r="K140" s="318">
        <f t="shared" si="6"/>
        <v>0</v>
      </c>
      <c r="L140" s="318">
        <f t="shared" si="7"/>
        <v>0</v>
      </c>
      <c r="M140" s="318">
        <f t="shared" si="8"/>
        <v>0</v>
      </c>
      <c r="N140" s="318">
        <f t="shared" si="9"/>
        <v>0</v>
      </c>
      <c r="O140" s="318">
        <f t="shared" si="10"/>
        <v>0</v>
      </c>
      <c r="P140" s="318">
        <f t="shared" si="11"/>
        <v>0</v>
      </c>
      <c r="Q140" s="10"/>
    </row>
    <row r="141" spans="1:17">
      <c r="A141" s="315" t="s">
        <v>2338</v>
      </c>
      <c r="B141" s="316" t="s">
        <v>1498</v>
      </c>
      <c r="C141" s="317" t="s">
        <v>2220</v>
      </c>
      <c r="D141" s="318" t="s">
        <v>114</v>
      </c>
      <c r="E141" s="318">
        <v>1</v>
      </c>
      <c r="F141" s="318"/>
      <c r="G141" s="318"/>
      <c r="H141" s="318"/>
      <c r="I141" s="318"/>
      <c r="J141" s="318"/>
      <c r="K141" s="318">
        <f t="shared" si="6"/>
        <v>0</v>
      </c>
      <c r="L141" s="318">
        <f t="shared" si="7"/>
        <v>0</v>
      </c>
      <c r="M141" s="318">
        <f t="shared" si="8"/>
        <v>0</v>
      </c>
      <c r="N141" s="318">
        <f t="shared" si="9"/>
        <v>0</v>
      </c>
      <c r="O141" s="318">
        <f t="shared" si="10"/>
        <v>0</v>
      </c>
      <c r="P141" s="318">
        <f t="shared" si="11"/>
        <v>0</v>
      </c>
      <c r="Q141" s="10"/>
    </row>
    <row r="142" spans="1:17">
      <c r="A142" s="315" t="s">
        <v>2339</v>
      </c>
      <c r="B142" s="316" t="s">
        <v>1498</v>
      </c>
      <c r="C142" s="317" t="s">
        <v>2222</v>
      </c>
      <c r="D142" s="318" t="s">
        <v>114</v>
      </c>
      <c r="E142" s="318">
        <v>1</v>
      </c>
      <c r="F142" s="318"/>
      <c r="G142" s="318"/>
      <c r="H142" s="318"/>
      <c r="I142" s="318"/>
      <c r="J142" s="318"/>
      <c r="K142" s="318">
        <f t="shared" si="6"/>
        <v>0</v>
      </c>
      <c r="L142" s="318">
        <f t="shared" si="7"/>
        <v>0</v>
      </c>
      <c r="M142" s="318">
        <f t="shared" si="8"/>
        <v>0</v>
      </c>
      <c r="N142" s="318">
        <f t="shared" si="9"/>
        <v>0</v>
      </c>
      <c r="O142" s="318">
        <f t="shared" si="10"/>
        <v>0</v>
      </c>
      <c r="P142" s="318">
        <f t="shared" si="11"/>
        <v>0</v>
      </c>
      <c r="Q142" s="10"/>
    </row>
    <row r="143" spans="1:17">
      <c r="A143" s="315" t="s">
        <v>2340</v>
      </c>
      <c r="B143" s="316" t="s">
        <v>1498</v>
      </c>
      <c r="C143" s="317" t="s">
        <v>2269</v>
      </c>
      <c r="D143" s="318" t="s">
        <v>114</v>
      </c>
      <c r="E143" s="318">
        <v>1</v>
      </c>
      <c r="F143" s="318"/>
      <c r="G143" s="318"/>
      <c r="H143" s="318"/>
      <c r="I143" s="318"/>
      <c r="J143" s="318"/>
      <c r="K143" s="318">
        <f t="shared" si="6"/>
        <v>0</v>
      </c>
      <c r="L143" s="318">
        <f t="shared" si="7"/>
        <v>0</v>
      </c>
      <c r="M143" s="318">
        <f t="shared" si="8"/>
        <v>0</v>
      </c>
      <c r="N143" s="318">
        <f t="shared" si="9"/>
        <v>0</v>
      </c>
      <c r="O143" s="318">
        <f t="shared" si="10"/>
        <v>0</v>
      </c>
      <c r="P143" s="318">
        <f t="shared" si="11"/>
        <v>0</v>
      </c>
      <c r="Q143" s="10"/>
    </row>
    <row r="144" spans="1:17">
      <c r="A144" s="314" t="s">
        <v>2341</v>
      </c>
      <c r="B144" s="316"/>
      <c r="C144" s="319" t="s">
        <v>2342</v>
      </c>
      <c r="D144" s="318"/>
      <c r="E144" s="318"/>
      <c r="F144" s="318"/>
      <c r="G144" s="318"/>
      <c r="H144" s="318"/>
      <c r="I144" s="318"/>
      <c r="J144" s="318"/>
      <c r="K144" s="318"/>
      <c r="L144" s="318"/>
      <c r="M144" s="318"/>
      <c r="N144" s="318"/>
      <c r="O144" s="318"/>
      <c r="P144" s="318"/>
      <c r="Q144" s="10"/>
    </row>
    <row r="145" spans="1:17" ht="26.4">
      <c r="A145" s="315" t="s">
        <v>2343</v>
      </c>
      <c r="B145" s="316" t="s">
        <v>1498</v>
      </c>
      <c r="C145" s="317" t="s">
        <v>2344</v>
      </c>
      <c r="D145" s="318" t="s">
        <v>1060</v>
      </c>
      <c r="E145" s="318">
        <v>1</v>
      </c>
      <c r="F145" s="318"/>
      <c r="G145" s="318"/>
      <c r="H145" s="318"/>
      <c r="I145" s="318"/>
      <c r="J145" s="318"/>
      <c r="K145" s="318">
        <f t="shared" si="6"/>
        <v>0</v>
      </c>
      <c r="L145" s="318">
        <f t="shared" si="7"/>
        <v>0</v>
      </c>
      <c r="M145" s="318">
        <f t="shared" si="8"/>
        <v>0</v>
      </c>
      <c r="N145" s="318">
        <f t="shared" si="9"/>
        <v>0</v>
      </c>
      <c r="O145" s="318">
        <f t="shared" si="10"/>
        <v>0</v>
      </c>
      <c r="P145" s="318">
        <f t="shared" si="11"/>
        <v>0</v>
      </c>
      <c r="Q145" s="10"/>
    </row>
    <row r="146" spans="1:17">
      <c r="A146" s="315" t="s">
        <v>2345</v>
      </c>
      <c r="B146" s="316" t="s">
        <v>1498</v>
      </c>
      <c r="C146" s="317" t="s">
        <v>2172</v>
      </c>
      <c r="D146" s="318" t="s">
        <v>114</v>
      </c>
      <c r="E146" s="318">
        <v>1</v>
      </c>
      <c r="F146" s="318"/>
      <c r="G146" s="318"/>
      <c r="H146" s="318"/>
      <c r="I146" s="318"/>
      <c r="J146" s="318"/>
      <c r="K146" s="318">
        <f t="shared" si="6"/>
        <v>0</v>
      </c>
      <c r="L146" s="318">
        <f t="shared" si="7"/>
        <v>0</v>
      </c>
      <c r="M146" s="318">
        <f t="shared" si="8"/>
        <v>0</v>
      </c>
      <c r="N146" s="318">
        <f t="shared" si="9"/>
        <v>0</v>
      </c>
      <c r="O146" s="318">
        <f t="shared" si="10"/>
        <v>0</v>
      </c>
      <c r="P146" s="318">
        <f t="shared" si="11"/>
        <v>0</v>
      </c>
      <c r="Q146" s="10"/>
    </row>
    <row r="147" spans="1:17">
      <c r="A147" s="315" t="s">
        <v>2346</v>
      </c>
      <c r="B147" s="316" t="s">
        <v>1498</v>
      </c>
      <c r="C147" s="317" t="s">
        <v>2347</v>
      </c>
      <c r="D147" s="318" t="s">
        <v>114</v>
      </c>
      <c r="E147" s="318">
        <v>1</v>
      </c>
      <c r="F147" s="318"/>
      <c r="G147" s="318"/>
      <c r="H147" s="318"/>
      <c r="I147" s="318"/>
      <c r="J147" s="318"/>
      <c r="K147" s="318">
        <f t="shared" si="6"/>
        <v>0</v>
      </c>
      <c r="L147" s="318">
        <f t="shared" si="7"/>
        <v>0</v>
      </c>
      <c r="M147" s="318">
        <f t="shared" si="8"/>
        <v>0</v>
      </c>
      <c r="N147" s="318">
        <f t="shared" si="9"/>
        <v>0</v>
      </c>
      <c r="O147" s="318">
        <f t="shared" si="10"/>
        <v>0</v>
      </c>
      <c r="P147" s="318">
        <f t="shared" si="11"/>
        <v>0</v>
      </c>
      <c r="Q147" s="10"/>
    </row>
    <row r="148" spans="1:17" ht="26.4">
      <c r="A148" s="315" t="s">
        <v>2348</v>
      </c>
      <c r="B148" s="316" t="s">
        <v>1498</v>
      </c>
      <c r="C148" s="317" t="s">
        <v>2349</v>
      </c>
      <c r="D148" s="318" t="s">
        <v>1095</v>
      </c>
      <c r="E148" s="318">
        <v>3</v>
      </c>
      <c r="F148" s="318"/>
      <c r="G148" s="318"/>
      <c r="H148" s="318"/>
      <c r="I148" s="318"/>
      <c r="J148" s="318"/>
      <c r="K148" s="318">
        <f t="shared" si="6"/>
        <v>0</v>
      </c>
      <c r="L148" s="318">
        <f t="shared" si="7"/>
        <v>0</v>
      </c>
      <c r="M148" s="318">
        <f t="shared" si="8"/>
        <v>0</v>
      </c>
      <c r="N148" s="318">
        <f t="shared" si="9"/>
        <v>0</v>
      </c>
      <c r="O148" s="318">
        <f t="shared" si="10"/>
        <v>0</v>
      </c>
      <c r="P148" s="318">
        <f t="shared" si="11"/>
        <v>0</v>
      </c>
      <c r="Q148" s="10"/>
    </row>
    <row r="149" spans="1:17">
      <c r="A149" s="315" t="s">
        <v>2350</v>
      </c>
      <c r="B149" s="316" t="s">
        <v>1498</v>
      </c>
      <c r="C149" s="317" t="s">
        <v>2310</v>
      </c>
      <c r="D149" s="318" t="s">
        <v>1095</v>
      </c>
      <c r="E149" s="318">
        <v>20</v>
      </c>
      <c r="F149" s="318"/>
      <c r="G149" s="318"/>
      <c r="H149" s="318"/>
      <c r="I149" s="318"/>
      <c r="J149" s="318"/>
      <c r="K149" s="318">
        <f t="shared" ref="K149:K160" si="12">SUM(H149:J149)</f>
        <v>0</v>
      </c>
      <c r="L149" s="318">
        <f t="shared" ref="L149:L160" si="13">ROUND(E149*F149,2)</f>
        <v>0</v>
      </c>
      <c r="M149" s="318">
        <f t="shared" ref="M149:M160" si="14">ROUND(E149*H149,2)</f>
        <v>0</v>
      </c>
      <c r="N149" s="318">
        <f t="shared" ref="N149:N160" si="15">ROUND(E149*I149,2)</f>
        <v>0</v>
      </c>
      <c r="O149" s="318">
        <f t="shared" ref="O149:O160" si="16">ROUND(E149*J149,2)</f>
        <v>0</v>
      </c>
      <c r="P149" s="318">
        <f t="shared" ref="P149:P160" si="17">SUM(M149:O149)</f>
        <v>0</v>
      </c>
      <c r="Q149" s="10"/>
    </row>
    <row r="150" spans="1:17" ht="26.4">
      <c r="A150" s="315" t="s">
        <v>2351</v>
      </c>
      <c r="B150" s="316" t="s">
        <v>1498</v>
      </c>
      <c r="C150" s="317" t="s">
        <v>2352</v>
      </c>
      <c r="D150" s="318" t="s">
        <v>1095</v>
      </c>
      <c r="E150" s="318">
        <v>3</v>
      </c>
      <c r="F150" s="318"/>
      <c r="G150" s="318"/>
      <c r="H150" s="318"/>
      <c r="I150" s="318"/>
      <c r="J150" s="318"/>
      <c r="K150" s="318">
        <f t="shared" si="12"/>
        <v>0</v>
      </c>
      <c r="L150" s="318">
        <f t="shared" si="13"/>
        <v>0</v>
      </c>
      <c r="M150" s="318">
        <f t="shared" si="14"/>
        <v>0</v>
      </c>
      <c r="N150" s="318">
        <f t="shared" si="15"/>
        <v>0</v>
      </c>
      <c r="O150" s="318">
        <f t="shared" si="16"/>
        <v>0</v>
      </c>
      <c r="P150" s="318">
        <f t="shared" si="17"/>
        <v>0</v>
      </c>
      <c r="Q150" s="10"/>
    </row>
    <row r="151" spans="1:17">
      <c r="A151" s="315" t="s">
        <v>2353</v>
      </c>
      <c r="B151" s="316" t="s">
        <v>1498</v>
      </c>
      <c r="C151" s="317" t="s">
        <v>2281</v>
      </c>
      <c r="D151" s="318" t="s">
        <v>1095</v>
      </c>
      <c r="E151" s="318">
        <v>20</v>
      </c>
      <c r="F151" s="318"/>
      <c r="G151" s="318"/>
      <c r="H151" s="318"/>
      <c r="I151" s="318"/>
      <c r="J151" s="318"/>
      <c r="K151" s="318">
        <f t="shared" si="12"/>
        <v>0</v>
      </c>
      <c r="L151" s="318">
        <f t="shared" si="13"/>
        <v>0</v>
      </c>
      <c r="M151" s="318">
        <f t="shared" si="14"/>
        <v>0</v>
      </c>
      <c r="N151" s="318">
        <f t="shared" si="15"/>
        <v>0</v>
      </c>
      <c r="O151" s="318">
        <f t="shared" si="16"/>
        <v>0</v>
      </c>
      <c r="P151" s="318">
        <f t="shared" si="17"/>
        <v>0</v>
      </c>
      <c r="Q151" s="10"/>
    </row>
    <row r="152" spans="1:17">
      <c r="A152" s="315" t="s">
        <v>2354</v>
      </c>
      <c r="B152" s="316" t="s">
        <v>1498</v>
      </c>
      <c r="C152" s="317" t="s">
        <v>2207</v>
      </c>
      <c r="D152" s="318" t="s">
        <v>114</v>
      </c>
      <c r="E152" s="318">
        <v>1</v>
      </c>
      <c r="F152" s="318"/>
      <c r="G152" s="318"/>
      <c r="H152" s="318"/>
      <c r="I152" s="318"/>
      <c r="J152" s="318"/>
      <c r="K152" s="318">
        <f t="shared" si="12"/>
        <v>0</v>
      </c>
      <c r="L152" s="318">
        <f t="shared" si="13"/>
        <v>0</v>
      </c>
      <c r="M152" s="318">
        <f t="shared" si="14"/>
        <v>0</v>
      </c>
      <c r="N152" s="318">
        <f t="shared" si="15"/>
        <v>0</v>
      </c>
      <c r="O152" s="318">
        <f t="shared" si="16"/>
        <v>0</v>
      </c>
      <c r="P152" s="318">
        <f t="shared" si="17"/>
        <v>0</v>
      </c>
      <c r="Q152" s="10"/>
    </row>
    <row r="153" spans="1:17">
      <c r="A153" s="315" t="s">
        <v>2355</v>
      </c>
      <c r="B153" s="316" t="s">
        <v>1498</v>
      </c>
      <c r="C153" s="317" t="s">
        <v>2356</v>
      </c>
      <c r="D153" s="318" t="s">
        <v>114</v>
      </c>
      <c r="E153" s="318">
        <v>1</v>
      </c>
      <c r="F153" s="318"/>
      <c r="G153" s="318"/>
      <c r="H153" s="318"/>
      <c r="I153" s="318"/>
      <c r="J153" s="318"/>
      <c r="K153" s="318">
        <f t="shared" si="12"/>
        <v>0</v>
      </c>
      <c r="L153" s="318">
        <f t="shared" si="13"/>
        <v>0</v>
      </c>
      <c r="M153" s="318">
        <f t="shared" si="14"/>
        <v>0</v>
      </c>
      <c r="N153" s="318">
        <f t="shared" si="15"/>
        <v>0</v>
      </c>
      <c r="O153" s="318">
        <f t="shared" si="16"/>
        <v>0</v>
      </c>
      <c r="P153" s="318">
        <f t="shared" si="17"/>
        <v>0</v>
      </c>
      <c r="Q153" s="10"/>
    </row>
    <row r="154" spans="1:17">
      <c r="A154" s="315" t="s">
        <v>2357</v>
      </c>
      <c r="B154" s="316" t="s">
        <v>1498</v>
      </c>
      <c r="C154" s="317" t="s">
        <v>2211</v>
      </c>
      <c r="D154" s="318" t="s">
        <v>2212</v>
      </c>
      <c r="E154" s="318">
        <v>1</v>
      </c>
      <c r="F154" s="318"/>
      <c r="G154" s="318"/>
      <c r="H154" s="318"/>
      <c r="I154" s="318"/>
      <c r="J154" s="318"/>
      <c r="K154" s="318">
        <f t="shared" si="12"/>
        <v>0</v>
      </c>
      <c r="L154" s="318">
        <f t="shared" si="13"/>
        <v>0</v>
      </c>
      <c r="M154" s="318">
        <f t="shared" si="14"/>
        <v>0</v>
      </c>
      <c r="N154" s="318">
        <f t="shared" si="15"/>
        <v>0</v>
      </c>
      <c r="O154" s="318">
        <f t="shared" si="16"/>
        <v>0</v>
      </c>
      <c r="P154" s="318">
        <f t="shared" si="17"/>
        <v>0</v>
      </c>
      <c r="Q154" s="10"/>
    </row>
    <row r="155" spans="1:17">
      <c r="A155" s="315" t="s">
        <v>2358</v>
      </c>
      <c r="B155" s="316" t="s">
        <v>1498</v>
      </c>
      <c r="C155" s="317" t="s">
        <v>2214</v>
      </c>
      <c r="D155" s="318" t="s">
        <v>114</v>
      </c>
      <c r="E155" s="318">
        <v>1</v>
      </c>
      <c r="F155" s="318"/>
      <c r="G155" s="318"/>
      <c r="H155" s="318"/>
      <c r="I155" s="318"/>
      <c r="J155" s="318"/>
      <c r="K155" s="318">
        <f t="shared" si="12"/>
        <v>0</v>
      </c>
      <c r="L155" s="318">
        <f t="shared" si="13"/>
        <v>0</v>
      </c>
      <c r="M155" s="318">
        <f t="shared" si="14"/>
        <v>0</v>
      </c>
      <c r="N155" s="318">
        <f t="shared" si="15"/>
        <v>0</v>
      </c>
      <c r="O155" s="318">
        <f t="shared" si="16"/>
        <v>0</v>
      </c>
      <c r="P155" s="318">
        <f t="shared" si="17"/>
        <v>0</v>
      </c>
      <c r="Q155" s="10"/>
    </row>
    <row r="156" spans="1:17">
      <c r="A156" s="315" t="s">
        <v>2359</v>
      </c>
      <c r="B156" s="316" t="s">
        <v>1498</v>
      </c>
      <c r="C156" s="317" t="s">
        <v>2293</v>
      </c>
      <c r="D156" s="318" t="s">
        <v>313</v>
      </c>
      <c r="E156" s="318">
        <v>8</v>
      </c>
      <c r="F156" s="318"/>
      <c r="G156" s="318"/>
      <c r="H156" s="318"/>
      <c r="I156" s="318"/>
      <c r="J156" s="318"/>
      <c r="K156" s="318">
        <f t="shared" si="12"/>
        <v>0</v>
      </c>
      <c r="L156" s="318">
        <f t="shared" si="13"/>
        <v>0</v>
      </c>
      <c r="M156" s="318">
        <f t="shared" si="14"/>
        <v>0</v>
      </c>
      <c r="N156" s="318">
        <f t="shared" si="15"/>
        <v>0</v>
      </c>
      <c r="O156" s="318">
        <f t="shared" si="16"/>
        <v>0</v>
      </c>
      <c r="P156" s="318">
        <f t="shared" si="17"/>
        <v>0</v>
      </c>
      <c r="Q156" s="10"/>
    </row>
    <row r="157" spans="1:17">
      <c r="A157" s="315" t="s">
        <v>2360</v>
      </c>
      <c r="B157" s="316" t="s">
        <v>1498</v>
      </c>
      <c r="C157" s="317" t="s">
        <v>2218</v>
      </c>
      <c r="D157" s="318" t="s">
        <v>114</v>
      </c>
      <c r="E157" s="318">
        <v>1</v>
      </c>
      <c r="F157" s="318"/>
      <c r="G157" s="318"/>
      <c r="H157" s="318"/>
      <c r="I157" s="318"/>
      <c r="J157" s="318"/>
      <c r="K157" s="318">
        <f t="shared" si="12"/>
        <v>0</v>
      </c>
      <c r="L157" s="318">
        <f t="shared" si="13"/>
        <v>0</v>
      </c>
      <c r="M157" s="318">
        <f t="shared" si="14"/>
        <v>0</v>
      </c>
      <c r="N157" s="318">
        <f t="shared" si="15"/>
        <v>0</v>
      </c>
      <c r="O157" s="318">
        <f t="shared" si="16"/>
        <v>0</v>
      </c>
      <c r="P157" s="318">
        <f t="shared" si="17"/>
        <v>0</v>
      </c>
      <c r="Q157" s="10"/>
    </row>
    <row r="158" spans="1:17">
      <c r="A158" s="315" t="s">
        <v>2361</v>
      </c>
      <c r="B158" s="316" t="s">
        <v>1498</v>
      </c>
      <c r="C158" s="317" t="s">
        <v>2220</v>
      </c>
      <c r="D158" s="318" t="s">
        <v>114</v>
      </c>
      <c r="E158" s="318">
        <v>1</v>
      </c>
      <c r="F158" s="318"/>
      <c r="G158" s="318"/>
      <c r="H158" s="318"/>
      <c r="I158" s="318"/>
      <c r="J158" s="318"/>
      <c r="K158" s="318">
        <f t="shared" si="12"/>
        <v>0</v>
      </c>
      <c r="L158" s="318">
        <f t="shared" si="13"/>
        <v>0</v>
      </c>
      <c r="M158" s="318">
        <f t="shared" si="14"/>
        <v>0</v>
      </c>
      <c r="N158" s="318">
        <f t="shared" si="15"/>
        <v>0</v>
      </c>
      <c r="O158" s="318">
        <f t="shared" si="16"/>
        <v>0</v>
      </c>
      <c r="P158" s="318">
        <f t="shared" si="17"/>
        <v>0</v>
      </c>
      <c r="Q158" s="10"/>
    </row>
    <row r="159" spans="1:17">
      <c r="A159" s="315" t="s">
        <v>2362</v>
      </c>
      <c r="B159" s="316" t="s">
        <v>1498</v>
      </c>
      <c r="C159" s="317" t="s">
        <v>2222</v>
      </c>
      <c r="D159" s="318" t="s">
        <v>114</v>
      </c>
      <c r="E159" s="318">
        <v>1</v>
      </c>
      <c r="F159" s="318"/>
      <c r="G159" s="318"/>
      <c r="H159" s="318"/>
      <c r="I159" s="318"/>
      <c r="J159" s="318"/>
      <c r="K159" s="318">
        <f t="shared" si="12"/>
        <v>0</v>
      </c>
      <c r="L159" s="318">
        <f t="shared" si="13"/>
        <v>0</v>
      </c>
      <c r="M159" s="318">
        <f t="shared" si="14"/>
        <v>0</v>
      </c>
      <c r="N159" s="318">
        <f t="shared" si="15"/>
        <v>0</v>
      </c>
      <c r="O159" s="318">
        <f t="shared" si="16"/>
        <v>0</v>
      </c>
      <c r="P159" s="318">
        <f t="shared" si="17"/>
        <v>0</v>
      </c>
      <c r="Q159" s="10"/>
    </row>
    <row r="160" spans="1:17">
      <c r="A160" s="315" t="s">
        <v>2363</v>
      </c>
      <c r="B160" s="316" t="s">
        <v>1498</v>
      </c>
      <c r="C160" s="317" t="s">
        <v>2269</v>
      </c>
      <c r="D160" s="318" t="s">
        <v>114</v>
      </c>
      <c r="E160" s="318">
        <v>1</v>
      </c>
      <c r="F160" s="318"/>
      <c r="G160" s="318"/>
      <c r="H160" s="318"/>
      <c r="I160" s="318"/>
      <c r="J160" s="318"/>
      <c r="K160" s="318">
        <f t="shared" si="12"/>
        <v>0</v>
      </c>
      <c r="L160" s="318">
        <f t="shared" si="13"/>
        <v>0</v>
      </c>
      <c r="M160" s="318">
        <f t="shared" si="14"/>
        <v>0</v>
      </c>
      <c r="N160" s="318">
        <f t="shared" si="15"/>
        <v>0</v>
      </c>
      <c r="O160" s="318">
        <f t="shared" si="16"/>
        <v>0</v>
      </c>
      <c r="P160" s="318">
        <f t="shared" si="17"/>
        <v>0</v>
      </c>
      <c r="Q160" s="10"/>
    </row>
    <row r="161" spans="1:16" ht="12.75" customHeight="1">
      <c r="A161" s="323"/>
      <c r="B161" s="320"/>
      <c r="C161" s="787" t="s">
        <v>232</v>
      </c>
      <c r="D161" s="788"/>
      <c r="E161" s="788"/>
      <c r="F161" s="788"/>
      <c r="G161" s="788"/>
      <c r="H161" s="788"/>
      <c r="I161" s="788"/>
      <c r="J161" s="788"/>
      <c r="K161" s="789"/>
      <c r="L161" s="324">
        <f>SUM(L19:L160)</f>
        <v>0</v>
      </c>
      <c r="M161" s="325">
        <f>SUM(M19:M160)</f>
        <v>0</v>
      </c>
      <c r="N161" s="325">
        <f>SUM(N19:N160)</f>
        <v>0</v>
      </c>
      <c r="O161" s="325">
        <f>SUM(O19:O160)</f>
        <v>0</v>
      </c>
      <c r="P161" s="325">
        <f>SUM(P19:P160)</f>
        <v>0</v>
      </c>
    </row>
    <row r="162" spans="1:16">
      <c r="C162" s="11"/>
      <c r="D162" s="22"/>
      <c r="E162" s="22"/>
      <c r="F162" s="22"/>
      <c r="G162" s="22"/>
      <c r="H162" s="22"/>
      <c r="I162" s="27"/>
      <c r="J162" s="22"/>
      <c r="K162" s="22"/>
      <c r="L162" s="22"/>
      <c r="M162" s="22"/>
      <c r="N162" s="22"/>
      <c r="O162" s="22"/>
      <c r="P162" s="22"/>
    </row>
    <row r="163" spans="1:16">
      <c r="C163" s="11"/>
      <c r="D163" s="23"/>
      <c r="E163" s="23"/>
      <c r="F163" s="23"/>
      <c r="G163" s="23"/>
      <c r="H163" s="23"/>
      <c r="I163" s="28"/>
      <c r="J163" s="23"/>
      <c r="K163" s="23"/>
      <c r="L163" s="23"/>
      <c r="M163" s="23"/>
      <c r="N163" s="23"/>
      <c r="O163" s="23"/>
      <c r="P163" s="23"/>
    </row>
    <row r="164" spans="1:16">
      <c r="A164" s="2" t="str">
        <f>Nr.1!A86</f>
        <v>Sastādīja:</v>
      </c>
      <c r="B164" s="2">
        <f>Nr.1!B86</f>
        <v>0</v>
      </c>
      <c r="C164" s="165">
        <f>Nr.1!C86</f>
        <v>0</v>
      </c>
      <c r="D164" s="165">
        <f>Nr.1!D86</f>
        <v>0</v>
      </c>
      <c r="E164" s="2">
        <f>Nr.1!E86</f>
        <v>0</v>
      </c>
      <c r="F164" s="2">
        <f>Nr.1!F86</f>
        <v>0</v>
      </c>
      <c r="G164" s="2">
        <f>Nr.1!G86</f>
        <v>0</v>
      </c>
      <c r="H164" s="22"/>
      <c r="I164" s="27"/>
      <c r="J164" s="22"/>
      <c r="K164" s="22"/>
      <c r="L164" s="22"/>
      <c r="M164" s="22"/>
      <c r="N164" s="22"/>
      <c r="O164" s="22"/>
      <c r="P164" s="22"/>
    </row>
    <row r="165" spans="1:16">
      <c r="A165" s="2">
        <f>Nr.1!A87</f>
        <v>0</v>
      </c>
      <c r="B165" s="2">
        <f>Nr.1!B87</f>
        <v>0</v>
      </c>
      <c r="C165" s="757" t="str">
        <f>Nr.1!C87</f>
        <v>(paraksts un tā atšifrējums, datums)</v>
      </c>
      <c r="D165" s="757"/>
      <c r="E165" s="757"/>
      <c r="F165" s="757"/>
      <c r="G165" s="757"/>
      <c r="H165" s="22"/>
      <c r="I165" s="27"/>
      <c r="J165" s="22"/>
      <c r="K165" s="22"/>
      <c r="L165" s="22"/>
      <c r="M165" s="22"/>
      <c r="N165" s="22"/>
      <c r="O165" s="22"/>
      <c r="P165" s="22"/>
    </row>
    <row r="166" spans="1:16">
      <c r="A166" s="759" t="str">
        <f>Nr.1!A88</f>
        <v xml:space="preserve">Sertifikāta Nr.: </v>
      </c>
      <c r="B166" s="759"/>
      <c r="C166" s="2">
        <f>Nr.1!C88</f>
        <v>0</v>
      </c>
      <c r="D166" s="2">
        <f>Nr.1!D88</f>
        <v>0</v>
      </c>
      <c r="E166" s="2">
        <f>Nr.1!E88</f>
        <v>0</v>
      </c>
      <c r="F166" s="2">
        <f>Nr.1!F88</f>
        <v>0</v>
      </c>
      <c r="G166" s="2">
        <f>Nr.1!G88</f>
        <v>0</v>
      </c>
      <c r="H166" s="23"/>
      <c r="I166" s="28"/>
      <c r="J166" s="23"/>
      <c r="K166" s="23"/>
      <c r="L166" s="23"/>
      <c r="M166" s="23"/>
      <c r="N166" s="23"/>
      <c r="O166" s="23"/>
      <c r="P166" s="23"/>
    </row>
    <row r="167" spans="1:16">
      <c r="A167" s="2">
        <f>Nr.1!A89</f>
        <v>0</v>
      </c>
      <c r="B167" s="2">
        <f>Nr.1!B89</f>
        <v>0</v>
      </c>
      <c r="C167" s="22">
        <f>Nr.1!C89</f>
        <v>0</v>
      </c>
      <c r="D167" s="22">
        <f>Nr.1!D89</f>
        <v>0</v>
      </c>
      <c r="E167" s="22">
        <f>Nr.1!E89</f>
        <v>0</v>
      </c>
      <c r="F167" s="22">
        <f>Nr.1!F89</f>
        <v>0</v>
      </c>
      <c r="G167" s="22">
        <f>Nr.1!G89</f>
        <v>0</v>
      </c>
      <c r="H167" s="22"/>
      <c r="I167" s="27"/>
      <c r="J167" s="22"/>
      <c r="K167" s="22"/>
      <c r="L167" s="22"/>
      <c r="M167" s="22"/>
      <c r="N167" s="22"/>
      <c r="O167" s="22"/>
      <c r="P167" s="22"/>
    </row>
    <row r="168" spans="1:16">
      <c r="A168" s="2">
        <f>Nr.1!A90</f>
        <v>0</v>
      </c>
      <c r="B168" s="2">
        <f>Nr.1!B90</f>
        <v>0</v>
      </c>
      <c r="C168" s="36">
        <f>Nr.1!C90</f>
        <v>0</v>
      </c>
      <c r="D168" s="22">
        <f>Nr.1!D90</f>
        <v>0</v>
      </c>
      <c r="E168" s="22">
        <f>Nr.1!E90</f>
        <v>0</v>
      </c>
      <c r="F168" s="22">
        <f>Nr.1!F90</f>
        <v>0</v>
      </c>
      <c r="G168" s="22">
        <f>Nr.1!G90</f>
        <v>0</v>
      </c>
      <c r="H168" s="22"/>
      <c r="I168" s="27"/>
      <c r="J168" s="22"/>
      <c r="K168" s="22"/>
      <c r="L168" s="22"/>
      <c r="M168" s="22"/>
      <c r="N168" s="22"/>
      <c r="O168" s="22"/>
      <c r="P168" s="22"/>
    </row>
    <row r="169" spans="1:16">
      <c r="A169" s="2" t="str">
        <f>Nr.1!A91</f>
        <v>Pārbaudīja:</v>
      </c>
      <c r="B169" s="2">
        <f>Nr.1!B91</f>
        <v>0</v>
      </c>
      <c r="C169" s="165">
        <f>Nr.1!C91</f>
        <v>0</v>
      </c>
      <c r="D169" s="165">
        <f>Nr.1!D91</f>
        <v>0</v>
      </c>
      <c r="E169" s="2">
        <f>Nr.1!E91</f>
        <v>0</v>
      </c>
      <c r="F169" s="2">
        <f>Nr.1!F91</f>
        <v>0</v>
      </c>
      <c r="G169" s="2">
        <f>Nr.1!G91</f>
        <v>0</v>
      </c>
      <c r="H169" s="24"/>
      <c r="I169" s="29"/>
      <c r="J169" s="24"/>
      <c r="K169" s="24"/>
      <c r="L169" s="24"/>
      <c r="M169" s="24"/>
      <c r="N169" s="24"/>
      <c r="O169" s="1"/>
      <c r="P169" s="1"/>
    </row>
    <row r="170" spans="1:16">
      <c r="A170" s="2">
        <f>Nr.1!A92</f>
        <v>0</v>
      </c>
      <c r="B170" s="2">
        <f>Nr.1!B92</f>
        <v>0</v>
      </c>
      <c r="C170" s="757" t="str">
        <f>Nr.1!C92</f>
        <v>(paraksts un tā atšifrējums, datums)</v>
      </c>
      <c r="D170" s="757"/>
      <c r="E170" s="757"/>
      <c r="F170" s="757"/>
      <c r="G170" s="757"/>
      <c r="H170" s="7"/>
      <c r="I170" s="25"/>
      <c r="J170" s="7"/>
      <c r="K170" s="7"/>
      <c r="L170" s="7"/>
      <c r="M170" s="16"/>
      <c r="N170" s="16"/>
      <c r="O170" s="16"/>
      <c r="P170" s="16"/>
    </row>
    <row r="171" spans="1:16">
      <c r="C171" s="36"/>
      <c r="D171" s="22"/>
      <c r="E171" s="22"/>
      <c r="F171" s="22"/>
      <c r="G171" s="22"/>
      <c r="H171" s="7"/>
      <c r="P171" s="7"/>
    </row>
    <row r="172" spans="1:16">
      <c r="C172" s="754"/>
      <c r="D172" s="754"/>
      <c r="E172" s="11"/>
      <c r="F172" s="11"/>
      <c r="G172" s="11"/>
      <c r="H172" s="8"/>
      <c r="I172" s="30"/>
      <c r="J172" s="9"/>
      <c r="K172" s="9"/>
      <c r="L172" s="9"/>
      <c r="M172" s="7"/>
      <c r="N172" s="7"/>
      <c r="O172" s="7"/>
      <c r="P172" s="7"/>
    </row>
    <row r="173" spans="1:16">
      <c r="C173" s="13"/>
      <c r="P173" s="21"/>
    </row>
    <row r="174" spans="1:16">
      <c r="A174" s="3"/>
      <c r="B174" s="3"/>
      <c r="C174" s="35"/>
      <c r="D174" s="3"/>
      <c r="E174" s="3"/>
      <c r="F174" s="3"/>
      <c r="G174" s="3"/>
    </row>
    <row r="175" spans="1:16">
      <c r="A175" s="34"/>
      <c r="B175" s="785"/>
      <c r="C175" s="785"/>
      <c r="D175" s="785"/>
      <c r="E175" s="785"/>
      <c r="F175" s="785"/>
      <c r="G175" s="785"/>
      <c r="P175" s="21"/>
    </row>
    <row r="176" spans="1:16">
      <c r="A176" s="32"/>
      <c r="B176" s="790"/>
      <c r="C176" s="790"/>
      <c r="D176" s="790"/>
      <c r="E176" s="790"/>
      <c r="F176" s="790"/>
      <c r="G176" s="790"/>
    </row>
    <row r="177" spans="1:7">
      <c r="A177" s="33"/>
      <c r="B177" s="785"/>
      <c r="C177" s="785"/>
      <c r="D177" s="785"/>
      <c r="E177" s="785"/>
      <c r="F177" s="785"/>
      <c r="G177" s="785"/>
    </row>
    <row r="178" spans="1:7">
      <c r="A178" s="31"/>
      <c r="B178" s="785"/>
      <c r="C178" s="785"/>
      <c r="D178" s="785"/>
      <c r="E178" s="785"/>
      <c r="F178" s="785"/>
      <c r="G178" s="785"/>
    </row>
  </sheetData>
  <mergeCells count="30">
    <mergeCell ref="B176:G176"/>
    <mergeCell ref="B177:G177"/>
    <mergeCell ref="B178:G178"/>
    <mergeCell ref="L15:P15"/>
    <mergeCell ref="C161:K161"/>
    <mergeCell ref="C165:G165"/>
    <mergeCell ref="C170:G170"/>
    <mergeCell ref="C172:D172"/>
    <mergeCell ref="B175:G175"/>
    <mergeCell ref="A166:B166"/>
    <mergeCell ref="C9:H9"/>
    <mergeCell ref="A12:H12"/>
    <mergeCell ref="N11:O11"/>
    <mergeCell ref="F13:O13"/>
    <mergeCell ref="A15:A16"/>
    <mergeCell ref="B15:B16"/>
    <mergeCell ref="C15:C16"/>
    <mergeCell ref="D15:D16"/>
    <mergeCell ref="E15:E16"/>
    <mergeCell ref="F15:K15"/>
    <mergeCell ref="A9:B9"/>
    <mergeCell ref="A10:B10"/>
    <mergeCell ref="C7:N7"/>
    <mergeCell ref="C8:N8"/>
    <mergeCell ref="A2:P2"/>
    <mergeCell ref="A3:P3"/>
    <mergeCell ref="A4:P4"/>
    <mergeCell ref="A5:P5"/>
    <mergeCell ref="A7:B7"/>
    <mergeCell ref="A8:B8"/>
  </mergeCells>
  <phoneticPr fontId="16" type="noConversion"/>
  <conditionalFormatting sqref="C20:C22">
    <cfRule type="cellIs" dxfId="8" priority="1" stopIfTrue="1" operator="equal">
      <formula>0</formula>
    </cfRule>
  </conditionalFormatting>
  <printOptions horizontalCentered="1"/>
  <pageMargins left="0.31496062992125984" right="0.19685039370078741" top="0.35433070866141736" bottom="0.52" header="0.15748031496062992" footer="0.31"/>
  <pageSetup paperSize="9" scale="80" orientation="landscape" r:id="rId1"/>
  <ignoredErrors>
    <ignoredError sqref="A19:A163" twoDigitTextYear="1"/>
  </ignoredError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tabColor theme="0"/>
  </sheetPr>
  <dimension ref="A1:Q105"/>
  <sheetViews>
    <sheetView showZeros="0" topLeftCell="B1" zoomScale="85" zoomScaleNormal="85" workbookViewId="0">
      <selection activeCell="N95" sqref="N95"/>
    </sheetView>
  </sheetViews>
  <sheetFormatPr defaultColWidth="9.21875" defaultRowHeight="14.4"/>
  <cols>
    <col min="1" max="2" width="11" style="47" customWidth="1"/>
    <col min="3" max="3" width="37.21875" style="47" customWidth="1"/>
    <col min="4" max="8" width="9.77734375" style="47" customWidth="1"/>
    <col min="9" max="9" width="9.77734375" style="51" customWidth="1"/>
    <col min="10" max="16" width="9.77734375" style="47" customWidth="1"/>
    <col min="17" max="17" width="11.77734375" style="2" customWidth="1"/>
    <col min="18" max="16384" width="9.21875" style="2"/>
  </cols>
  <sheetData>
    <row r="1" spans="1:17" s="7" customFormat="1">
      <c r="A1" s="73"/>
      <c r="B1" s="74"/>
      <c r="C1" s="75"/>
      <c r="D1" s="73"/>
      <c r="E1" s="73"/>
      <c r="F1" s="73"/>
      <c r="G1" s="73"/>
      <c r="H1" s="73"/>
      <c r="I1" s="73"/>
      <c r="J1" s="73"/>
      <c r="K1" s="73"/>
      <c r="L1" s="73"/>
      <c r="M1" s="73"/>
      <c r="N1" s="73"/>
      <c r="O1" s="73"/>
      <c r="P1" s="73"/>
    </row>
    <row r="2" spans="1:17">
      <c r="A2" s="695" t="s">
        <v>2364</v>
      </c>
      <c r="B2" s="695"/>
      <c r="C2" s="695"/>
      <c r="D2" s="695"/>
      <c r="E2" s="695"/>
      <c r="F2" s="695"/>
      <c r="G2" s="695"/>
      <c r="H2" s="695"/>
      <c r="I2" s="695"/>
      <c r="J2" s="695"/>
      <c r="K2" s="695"/>
      <c r="L2" s="695"/>
      <c r="M2" s="695"/>
      <c r="N2" s="695"/>
      <c r="O2" s="695"/>
      <c r="P2" s="695"/>
      <c r="Q2" s="1"/>
    </row>
    <row r="3" spans="1:17">
      <c r="A3" s="730" t="str">
        <f>Nr.1!$A$3</f>
        <v xml:space="preserve">  Ēkas pārbūve Raiņa ielā 27, Cēsīs, Cēsu novadā</v>
      </c>
      <c r="B3" s="730"/>
      <c r="C3" s="730"/>
      <c r="D3" s="730"/>
      <c r="E3" s="730"/>
      <c r="F3" s="730"/>
      <c r="G3" s="730"/>
      <c r="H3" s="730"/>
      <c r="I3" s="730"/>
      <c r="J3" s="730"/>
      <c r="K3" s="730"/>
      <c r="L3" s="730"/>
      <c r="M3" s="730"/>
      <c r="N3" s="730"/>
      <c r="O3" s="730"/>
      <c r="P3" s="730"/>
    </row>
    <row r="4" spans="1:17">
      <c r="A4" s="695" t="s">
        <v>69</v>
      </c>
      <c r="B4" s="695"/>
      <c r="C4" s="695"/>
      <c r="D4" s="695"/>
      <c r="E4" s="695"/>
      <c r="F4" s="695"/>
      <c r="G4" s="695"/>
      <c r="H4" s="695"/>
      <c r="I4" s="695"/>
      <c r="J4" s="695"/>
      <c r="K4" s="695"/>
      <c r="L4" s="695"/>
      <c r="M4" s="695"/>
      <c r="N4" s="695"/>
      <c r="O4" s="695"/>
      <c r="P4" s="695"/>
    </row>
    <row r="5" spans="1:17">
      <c r="A5" s="717" t="s">
        <v>82</v>
      </c>
      <c r="B5" s="717"/>
      <c r="C5" s="717"/>
      <c r="D5" s="717"/>
      <c r="E5" s="717"/>
      <c r="F5" s="717"/>
      <c r="G5" s="717"/>
      <c r="H5" s="717"/>
      <c r="I5" s="717"/>
      <c r="J5" s="717"/>
      <c r="K5" s="717"/>
      <c r="L5" s="717"/>
      <c r="M5" s="717"/>
      <c r="N5" s="717"/>
      <c r="O5" s="717"/>
      <c r="P5" s="717"/>
    </row>
    <row r="6" spans="1:17">
      <c r="A6" s="727" t="str">
        <f>Nr.1!A7</f>
        <v xml:space="preserve">Objekta nosaukums: </v>
      </c>
      <c r="B6" s="727"/>
      <c r="C6" s="109" t="str">
        <f>Nr.1!C7</f>
        <v>Ēkas pārbūve</v>
      </c>
      <c r="D6" s="110">
        <f>Nr.1!D7</f>
        <v>0</v>
      </c>
      <c r="E6" s="110">
        <f>Nr.1!E7</f>
        <v>0</v>
      </c>
      <c r="F6" s="110">
        <f>Nr.1!F7</f>
        <v>0</v>
      </c>
      <c r="G6" s="110">
        <f>Nr.1!G7</f>
        <v>0</v>
      </c>
      <c r="H6" s="110">
        <f>Nr.1!H7</f>
        <v>0</v>
      </c>
      <c r="I6" s="64">
        <f>Nr.1!I7</f>
        <v>0</v>
      </c>
      <c r="J6" s="110">
        <f>Nr.1!J7</f>
        <v>0</v>
      </c>
      <c r="K6" s="110">
        <f>Nr.1!K7</f>
        <v>0</v>
      </c>
      <c r="L6" s="110">
        <f>Nr.1!L7</f>
        <v>0</v>
      </c>
      <c r="M6" s="110">
        <f>Nr.1!M7</f>
        <v>0</v>
      </c>
      <c r="N6" s="110">
        <f>Nr.1!N7</f>
        <v>0</v>
      </c>
    </row>
    <row r="7" spans="1:17" s="3" customFormat="1" ht="12.75" customHeight="1">
      <c r="A7" s="697" t="str">
        <f>Nr.1!A8</f>
        <v xml:space="preserve">Būves nosaukums:    </v>
      </c>
      <c r="B7" s="697"/>
      <c r="C7" s="732" t="str">
        <f>Nr.1!C8</f>
        <v>Ēkas pārbūve</v>
      </c>
      <c r="D7" s="732"/>
      <c r="E7" s="732"/>
      <c r="F7" s="732"/>
      <c r="G7" s="732"/>
      <c r="H7" s="732"/>
      <c r="I7" s="732"/>
      <c r="J7" s="732"/>
      <c r="K7" s="732"/>
      <c r="L7" s="732"/>
      <c r="M7" s="732"/>
      <c r="N7" s="732"/>
      <c r="O7" s="51"/>
      <c r="P7" s="51"/>
    </row>
    <row r="8" spans="1:17" s="3" customFormat="1" ht="12.75" customHeight="1">
      <c r="A8" s="697" t="str">
        <f>Nr.1!A9</f>
        <v>Objekta adrese:</v>
      </c>
      <c r="B8" s="697"/>
      <c r="C8" s="732" t="str">
        <f>Nr.1!C9</f>
        <v>Raiņa iela 27, Cēsis, Cēsu novads</v>
      </c>
      <c r="D8" s="732"/>
      <c r="E8" s="732"/>
      <c r="F8" s="732"/>
      <c r="G8" s="732"/>
      <c r="H8" s="732"/>
      <c r="I8" s="732"/>
      <c r="J8" s="732"/>
      <c r="K8" s="732"/>
      <c r="L8" s="732"/>
      <c r="M8" s="732"/>
      <c r="N8" s="732"/>
      <c r="O8" s="51"/>
      <c r="P8" s="51"/>
    </row>
    <row r="9" spans="1:17" s="3" customFormat="1" ht="12.75" customHeight="1">
      <c r="A9" s="697" t="str">
        <f>Nr.1!A10</f>
        <v xml:space="preserve">Pasūtījuma Nr.: </v>
      </c>
      <c r="B9" s="697"/>
      <c r="C9" s="722">
        <f>Nr.1!C10</f>
        <v>0</v>
      </c>
      <c r="D9" s="723"/>
      <c r="E9" s="723"/>
      <c r="F9" s="723"/>
      <c r="G9" s="723"/>
      <c r="H9" s="723"/>
      <c r="I9" s="64">
        <f>Nr.1!I10</f>
        <v>0</v>
      </c>
      <c r="J9" s="64">
        <f>Nr.1!J10</f>
        <v>0</v>
      </c>
      <c r="K9" s="64">
        <f>Nr.1!K10</f>
        <v>0</v>
      </c>
      <c r="L9" s="64">
        <f>Nr.1!L10</f>
        <v>0</v>
      </c>
      <c r="M9" s="64">
        <f>Nr.1!M10</f>
        <v>0</v>
      </c>
      <c r="N9" s="78">
        <f>Nr.1!N10</f>
        <v>0</v>
      </c>
      <c r="O9" s="78"/>
      <c r="P9" s="51"/>
    </row>
    <row r="10" spans="1:17" s="3" customFormat="1">
      <c r="A10" s="51"/>
      <c r="B10" s="51"/>
      <c r="C10" s="51"/>
      <c r="D10" s="51"/>
      <c r="E10" s="51"/>
      <c r="F10" s="51"/>
      <c r="G10" s="51"/>
      <c r="H10" s="51"/>
      <c r="I10" s="51"/>
      <c r="J10" s="51"/>
      <c r="K10" s="51" t="s">
        <v>83</v>
      </c>
      <c r="L10" s="51"/>
      <c r="M10" s="53" t="s">
        <v>84</v>
      </c>
      <c r="N10" s="726">
        <f>P88</f>
        <v>0</v>
      </c>
      <c r="O10" s="726"/>
      <c r="P10" s="51"/>
    </row>
    <row r="11" spans="1:17" s="3" customFormat="1">
      <c r="A11" s="697" t="s">
        <v>2365</v>
      </c>
      <c r="B11" s="697"/>
      <c r="C11" s="697"/>
      <c r="D11" s="697"/>
      <c r="E11" s="697"/>
      <c r="F11" s="697"/>
      <c r="G11" s="697"/>
      <c r="H11" s="697"/>
      <c r="I11" s="51"/>
      <c r="J11" s="51"/>
      <c r="K11" s="51"/>
      <c r="L11" s="51"/>
      <c r="M11" s="51"/>
      <c r="N11" s="51"/>
      <c r="O11" s="51"/>
      <c r="P11" s="51"/>
    </row>
    <row r="12" spans="1:17" s="3" customFormat="1">
      <c r="A12" s="51"/>
      <c r="B12" s="51"/>
      <c r="C12" s="62"/>
      <c r="D12" s="51"/>
      <c r="E12" s="51"/>
      <c r="F12" s="724" t="s">
        <v>2366</v>
      </c>
      <c r="G12" s="724"/>
      <c r="H12" s="724"/>
      <c r="I12" s="724"/>
      <c r="J12" s="724"/>
      <c r="K12" s="724"/>
      <c r="L12" s="724"/>
      <c r="M12" s="724"/>
      <c r="N12" s="724"/>
      <c r="O12" s="724"/>
      <c r="P12" s="51"/>
    </row>
    <row r="13" spans="1:17">
      <c r="C13" s="79"/>
    </row>
    <row r="14" spans="1:17" ht="12.75" customHeight="1">
      <c r="A14" s="729" t="s">
        <v>16</v>
      </c>
      <c r="B14" s="729" t="s">
        <v>87</v>
      </c>
      <c r="C14" s="731" t="s">
        <v>88</v>
      </c>
      <c r="D14" s="729" t="s">
        <v>89</v>
      </c>
      <c r="E14" s="729" t="s">
        <v>90</v>
      </c>
      <c r="F14" s="725" t="s">
        <v>91</v>
      </c>
      <c r="G14" s="725"/>
      <c r="H14" s="725"/>
      <c r="I14" s="725"/>
      <c r="J14" s="725"/>
      <c r="K14" s="725"/>
      <c r="L14" s="725" t="s">
        <v>92</v>
      </c>
      <c r="M14" s="725"/>
      <c r="N14" s="725"/>
      <c r="O14" s="725"/>
      <c r="P14" s="725"/>
      <c r="Q14" s="17"/>
    </row>
    <row r="15" spans="1:17" ht="84.75" customHeight="1">
      <c r="A15" s="729"/>
      <c r="B15" s="729"/>
      <c r="C15" s="731"/>
      <c r="D15" s="729"/>
      <c r="E15" s="729"/>
      <c r="F15" s="248" t="s">
        <v>93</v>
      </c>
      <c r="G15" s="249" t="s">
        <v>94</v>
      </c>
      <c r="H15" s="248" t="s">
        <v>95</v>
      </c>
      <c r="I15" s="292" t="s">
        <v>96</v>
      </c>
      <c r="J15" s="248" t="s">
        <v>97</v>
      </c>
      <c r="K15" s="248" t="s">
        <v>20</v>
      </c>
      <c r="L15" s="248" t="s">
        <v>98</v>
      </c>
      <c r="M15" s="248" t="s">
        <v>95</v>
      </c>
      <c r="N15" s="248" t="s">
        <v>96</v>
      </c>
      <c r="O15" s="248" t="s">
        <v>97</v>
      </c>
      <c r="P15" s="248" t="s">
        <v>99</v>
      </c>
      <c r="Q15" s="18"/>
    </row>
    <row r="16" spans="1:17">
      <c r="A16" s="247">
        <v>1</v>
      </c>
      <c r="B16" s="247">
        <v>2</v>
      </c>
      <c r="C16" s="247">
        <v>3</v>
      </c>
      <c r="D16" s="247">
        <v>4</v>
      </c>
      <c r="E16" s="247">
        <v>5</v>
      </c>
      <c r="F16" s="247">
        <v>6</v>
      </c>
      <c r="G16" s="247">
        <v>7</v>
      </c>
      <c r="H16" s="247">
        <v>8</v>
      </c>
      <c r="I16" s="293">
        <v>9</v>
      </c>
      <c r="J16" s="247">
        <v>10</v>
      </c>
      <c r="K16" s="247">
        <v>11</v>
      </c>
      <c r="L16" s="247">
        <v>12</v>
      </c>
      <c r="M16" s="247">
        <v>13</v>
      </c>
      <c r="N16" s="247">
        <v>14</v>
      </c>
      <c r="O16" s="247">
        <v>15</v>
      </c>
      <c r="P16" s="247">
        <v>16</v>
      </c>
      <c r="Q16" s="10"/>
    </row>
    <row r="17" spans="1:17">
      <c r="A17" s="294" t="s">
        <v>2367</v>
      </c>
      <c r="B17" s="247"/>
      <c r="C17" s="118" t="s">
        <v>2368</v>
      </c>
      <c r="D17" s="247"/>
      <c r="E17" s="247"/>
      <c r="F17" s="376"/>
      <c r="G17" s="182"/>
      <c r="H17" s="247"/>
      <c r="I17" s="174"/>
      <c r="J17" s="167"/>
      <c r="K17" s="167"/>
      <c r="L17" s="167"/>
      <c r="M17" s="167"/>
      <c r="N17" s="167"/>
      <c r="O17" s="167"/>
      <c r="P17" s="167"/>
      <c r="Q17" s="10"/>
    </row>
    <row r="18" spans="1:17" ht="43.2">
      <c r="A18" s="296" t="s">
        <v>2369</v>
      </c>
      <c r="B18" s="265" t="s">
        <v>1498</v>
      </c>
      <c r="C18" s="326" t="s">
        <v>2370</v>
      </c>
      <c r="D18" s="268" t="s">
        <v>1104</v>
      </c>
      <c r="E18" s="268">
        <v>1</v>
      </c>
      <c r="F18" s="268"/>
      <c r="G18" s="268"/>
      <c r="H18" s="268"/>
      <c r="I18" s="268"/>
      <c r="J18" s="268"/>
      <c r="K18" s="268">
        <f>SUM(H18:J18)</f>
        <v>0</v>
      </c>
      <c r="L18" s="268">
        <f>ROUND(E18*F18,2)</f>
        <v>0</v>
      </c>
      <c r="M18" s="268">
        <f>ROUND(E18*H18,2)</f>
        <v>0</v>
      </c>
      <c r="N18" s="268">
        <f>ROUND(E18*I18,2)</f>
        <v>0</v>
      </c>
      <c r="O18" s="268">
        <f>ROUND(E18*J18,2)</f>
        <v>0</v>
      </c>
      <c r="P18" s="268">
        <f>SUM(M18:O18)</f>
        <v>0</v>
      </c>
      <c r="Q18" s="10"/>
    </row>
    <row r="19" spans="1:17" ht="43.2">
      <c r="A19" s="296" t="s">
        <v>2371</v>
      </c>
      <c r="B19" s="265" t="s">
        <v>1498</v>
      </c>
      <c r="C19" s="326" t="s">
        <v>2372</v>
      </c>
      <c r="D19" s="268" t="s">
        <v>1104</v>
      </c>
      <c r="E19" s="268">
        <v>1</v>
      </c>
      <c r="F19" s="268"/>
      <c r="G19" s="268"/>
      <c r="H19" s="268"/>
      <c r="I19" s="268"/>
      <c r="J19" s="268"/>
      <c r="K19" s="268">
        <f t="shared" ref="K19:K41" si="0">SUM(H19:J19)</f>
        <v>0</v>
      </c>
      <c r="L19" s="268">
        <f t="shared" ref="L19:L41" si="1">ROUND(E19*F19,2)</f>
        <v>0</v>
      </c>
      <c r="M19" s="268">
        <f t="shared" ref="M19:M41" si="2">ROUND(E19*H19,2)</f>
        <v>0</v>
      </c>
      <c r="N19" s="268">
        <f t="shared" ref="N19:N41" si="3">ROUND(E19*I19,2)</f>
        <v>0</v>
      </c>
      <c r="O19" s="268">
        <f t="shared" ref="O19:O41" si="4">ROUND(E19*J19,2)</f>
        <v>0</v>
      </c>
      <c r="P19" s="268">
        <f t="shared" ref="P19:P41" si="5">SUM(M19:O19)</f>
        <v>0</v>
      </c>
      <c r="Q19" s="10"/>
    </row>
    <row r="20" spans="1:17" ht="28.8">
      <c r="A20" s="296" t="s">
        <v>2373</v>
      </c>
      <c r="B20" s="265" t="s">
        <v>1498</v>
      </c>
      <c r="C20" s="326" t="s">
        <v>2374</v>
      </c>
      <c r="D20" s="268" t="s">
        <v>114</v>
      </c>
      <c r="E20" s="268">
        <v>1</v>
      </c>
      <c r="F20" s="268"/>
      <c r="G20" s="268"/>
      <c r="H20" s="268"/>
      <c r="I20" s="268"/>
      <c r="J20" s="268"/>
      <c r="K20" s="268">
        <f t="shared" si="0"/>
        <v>0</v>
      </c>
      <c r="L20" s="268">
        <f t="shared" si="1"/>
        <v>0</v>
      </c>
      <c r="M20" s="268">
        <f t="shared" si="2"/>
        <v>0</v>
      </c>
      <c r="N20" s="268">
        <f t="shared" si="3"/>
        <v>0</v>
      </c>
      <c r="O20" s="268">
        <f t="shared" si="4"/>
        <v>0</v>
      </c>
      <c r="P20" s="268">
        <f t="shared" si="5"/>
        <v>0</v>
      </c>
      <c r="Q20" s="10"/>
    </row>
    <row r="21" spans="1:17" ht="28.8">
      <c r="A21" s="296" t="s">
        <v>2375</v>
      </c>
      <c r="B21" s="265" t="s">
        <v>1498</v>
      </c>
      <c r="C21" s="326" t="s">
        <v>2376</v>
      </c>
      <c r="D21" s="268" t="s">
        <v>1104</v>
      </c>
      <c r="E21" s="268">
        <v>2</v>
      </c>
      <c r="F21" s="268"/>
      <c r="G21" s="268"/>
      <c r="H21" s="268"/>
      <c r="I21" s="268"/>
      <c r="J21" s="268"/>
      <c r="K21" s="268">
        <f t="shared" si="0"/>
        <v>0</v>
      </c>
      <c r="L21" s="268">
        <f t="shared" si="1"/>
        <v>0</v>
      </c>
      <c r="M21" s="268">
        <f t="shared" si="2"/>
        <v>0</v>
      </c>
      <c r="N21" s="268">
        <f t="shared" si="3"/>
        <v>0</v>
      </c>
      <c r="O21" s="268">
        <f t="shared" si="4"/>
        <v>0</v>
      </c>
      <c r="P21" s="268">
        <f t="shared" si="5"/>
        <v>0</v>
      </c>
      <c r="Q21" s="10"/>
    </row>
    <row r="22" spans="1:17">
      <c r="A22" s="296" t="s">
        <v>2377</v>
      </c>
      <c r="B22" s="265" t="s">
        <v>1498</v>
      </c>
      <c r="C22" s="326" t="s">
        <v>2378</v>
      </c>
      <c r="D22" s="268" t="s">
        <v>1104</v>
      </c>
      <c r="E22" s="268">
        <v>2</v>
      </c>
      <c r="F22" s="268"/>
      <c r="G22" s="268"/>
      <c r="H22" s="268"/>
      <c r="I22" s="268"/>
      <c r="J22" s="268"/>
      <c r="K22" s="268">
        <f t="shared" si="0"/>
        <v>0</v>
      </c>
      <c r="L22" s="268">
        <f t="shared" si="1"/>
        <v>0</v>
      </c>
      <c r="M22" s="268">
        <f t="shared" si="2"/>
        <v>0</v>
      </c>
      <c r="N22" s="268">
        <f t="shared" si="3"/>
        <v>0</v>
      </c>
      <c r="O22" s="268">
        <f t="shared" si="4"/>
        <v>0</v>
      </c>
      <c r="P22" s="268">
        <f t="shared" si="5"/>
        <v>0</v>
      </c>
      <c r="Q22" s="10"/>
    </row>
    <row r="23" spans="1:17" ht="28.8">
      <c r="A23" s="296" t="s">
        <v>2379</v>
      </c>
      <c r="B23" s="265" t="s">
        <v>1498</v>
      </c>
      <c r="C23" s="326" t="s">
        <v>2380</v>
      </c>
      <c r="D23" s="268" t="s">
        <v>114</v>
      </c>
      <c r="E23" s="268">
        <v>7</v>
      </c>
      <c r="F23" s="268"/>
      <c r="G23" s="268"/>
      <c r="H23" s="268"/>
      <c r="I23" s="268"/>
      <c r="J23" s="268"/>
      <c r="K23" s="268">
        <f t="shared" si="0"/>
        <v>0</v>
      </c>
      <c r="L23" s="268">
        <f t="shared" si="1"/>
        <v>0</v>
      </c>
      <c r="M23" s="268">
        <f t="shared" si="2"/>
        <v>0</v>
      </c>
      <c r="N23" s="268">
        <f t="shared" si="3"/>
        <v>0</v>
      </c>
      <c r="O23" s="268">
        <f t="shared" si="4"/>
        <v>0</v>
      </c>
      <c r="P23" s="268">
        <f t="shared" si="5"/>
        <v>0</v>
      </c>
      <c r="Q23" s="10"/>
    </row>
    <row r="24" spans="1:17">
      <c r="A24" s="296" t="s">
        <v>2381</v>
      </c>
      <c r="B24" s="265" t="s">
        <v>1498</v>
      </c>
      <c r="C24" s="326" t="s">
        <v>2382</v>
      </c>
      <c r="D24" s="268" t="s">
        <v>114</v>
      </c>
      <c r="E24" s="268">
        <v>1</v>
      </c>
      <c r="F24" s="268"/>
      <c r="G24" s="268"/>
      <c r="H24" s="268"/>
      <c r="I24" s="268"/>
      <c r="J24" s="268"/>
      <c r="K24" s="268">
        <f t="shared" si="0"/>
        <v>0</v>
      </c>
      <c r="L24" s="268">
        <f t="shared" si="1"/>
        <v>0</v>
      </c>
      <c r="M24" s="268">
        <f t="shared" si="2"/>
        <v>0</v>
      </c>
      <c r="N24" s="268">
        <f t="shared" si="3"/>
        <v>0</v>
      </c>
      <c r="O24" s="268">
        <f t="shared" si="4"/>
        <v>0</v>
      </c>
      <c r="P24" s="268">
        <f t="shared" si="5"/>
        <v>0</v>
      </c>
      <c r="Q24" s="10"/>
    </row>
    <row r="25" spans="1:17" ht="28.8">
      <c r="A25" s="296" t="s">
        <v>2383</v>
      </c>
      <c r="B25" s="265" t="s">
        <v>1498</v>
      </c>
      <c r="C25" s="326" t="s">
        <v>2384</v>
      </c>
      <c r="D25" s="268" t="s">
        <v>1060</v>
      </c>
      <c r="E25" s="268">
        <v>1</v>
      </c>
      <c r="F25" s="268"/>
      <c r="G25" s="268"/>
      <c r="H25" s="268"/>
      <c r="I25" s="268"/>
      <c r="J25" s="268"/>
      <c r="K25" s="268">
        <f t="shared" si="0"/>
        <v>0</v>
      </c>
      <c r="L25" s="268">
        <f t="shared" si="1"/>
        <v>0</v>
      </c>
      <c r="M25" s="268">
        <f t="shared" si="2"/>
        <v>0</v>
      </c>
      <c r="N25" s="268">
        <f t="shared" si="3"/>
        <v>0</v>
      </c>
      <c r="O25" s="268">
        <f t="shared" si="4"/>
        <v>0</v>
      </c>
      <c r="P25" s="268">
        <f t="shared" si="5"/>
        <v>0</v>
      </c>
      <c r="Q25" s="10"/>
    </row>
    <row r="26" spans="1:17" ht="28.8">
      <c r="A26" s="296" t="s">
        <v>2385</v>
      </c>
      <c r="B26" s="265" t="s">
        <v>1498</v>
      </c>
      <c r="C26" s="326" t="s">
        <v>2386</v>
      </c>
      <c r="D26" s="268" t="s">
        <v>1060</v>
      </c>
      <c r="E26" s="268">
        <v>1</v>
      </c>
      <c r="F26" s="268"/>
      <c r="G26" s="268"/>
      <c r="H26" s="268"/>
      <c r="I26" s="268"/>
      <c r="J26" s="268"/>
      <c r="K26" s="268">
        <f t="shared" si="0"/>
        <v>0</v>
      </c>
      <c r="L26" s="268">
        <f t="shared" si="1"/>
        <v>0</v>
      </c>
      <c r="M26" s="268">
        <f t="shared" si="2"/>
        <v>0</v>
      </c>
      <c r="N26" s="268">
        <f t="shared" si="3"/>
        <v>0</v>
      </c>
      <c r="O26" s="268">
        <f t="shared" si="4"/>
        <v>0</v>
      </c>
      <c r="P26" s="268">
        <f t="shared" si="5"/>
        <v>0</v>
      </c>
      <c r="Q26" s="10"/>
    </row>
    <row r="27" spans="1:17" ht="28.8">
      <c r="A27" s="296" t="s">
        <v>2387</v>
      </c>
      <c r="B27" s="265" t="s">
        <v>1498</v>
      </c>
      <c r="C27" s="326" t="s">
        <v>2388</v>
      </c>
      <c r="D27" s="268" t="s">
        <v>1060</v>
      </c>
      <c r="E27" s="268">
        <v>1</v>
      </c>
      <c r="F27" s="268"/>
      <c r="G27" s="268"/>
      <c r="H27" s="268"/>
      <c r="I27" s="268"/>
      <c r="J27" s="268"/>
      <c r="K27" s="268">
        <f t="shared" si="0"/>
        <v>0</v>
      </c>
      <c r="L27" s="268">
        <f t="shared" si="1"/>
        <v>0</v>
      </c>
      <c r="M27" s="268">
        <f t="shared" si="2"/>
        <v>0</v>
      </c>
      <c r="N27" s="268">
        <f t="shared" si="3"/>
        <v>0</v>
      </c>
      <c r="O27" s="268">
        <f t="shared" si="4"/>
        <v>0</v>
      </c>
      <c r="P27" s="268">
        <f t="shared" si="5"/>
        <v>0</v>
      </c>
      <c r="Q27" s="10"/>
    </row>
    <row r="28" spans="1:17" ht="28.8">
      <c r="A28" s="296" t="s">
        <v>2389</v>
      </c>
      <c r="B28" s="265" t="s">
        <v>1498</v>
      </c>
      <c r="C28" s="326" t="s">
        <v>2390</v>
      </c>
      <c r="D28" s="268" t="s">
        <v>1060</v>
      </c>
      <c r="E28" s="268">
        <v>1</v>
      </c>
      <c r="F28" s="268"/>
      <c r="G28" s="268"/>
      <c r="H28" s="268"/>
      <c r="I28" s="268"/>
      <c r="J28" s="268"/>
      <c r="K28" s="268">
        <f t="shared" si="0"/>
        <v>0</v>
      </c>
      <c r="L28" s="268">
        <f t="shared" si="1"/>
        <v>0</v>
      </c>
      <c r="M28" s="268">
        <f t="shared" si="2"/>
        <v>0</v>
      </c>
      <c r="N28" s="268">
        <f t="shared" si="3"/>
        <v>0</v>
      </c>
      <c r="O28" s="268">
        <f t="shared" si="4"/>
        <v>0</v>
      </c>
      <c r="P28" s="268">
        <f t="shared" si="5"/>
        <v>0</v>
      </c>
      <c r="Q28" s="10"/>
    </row>
    <row r="29" spans="1:17" ht="43.2">
      <c r="A29" s="296" t="s">
        <v>2391</v>
      </c>
      <c r="B29" s="265" t="s">
        <v>1498</v>
      </c>
      <c r="C29" s="326" t="s">
        <v>2392</v>
      </c>
      <c r="D29" s="268" t="s">
        <v>1104</v>
      </c>
      <c r="E29" s="268">
        <v>1</v>
      </c>
      <c r="F29" s="268"/>
      <c r="G29" s="268"/>
      <c r="H29" s="268"/>
      <c r="I29" s="268"/>
      <c r="J29" s="268"/>
      <c r="K29" s="268">
        <f t="shared" si="0"/>
        <v>0</v>
      </c>
      <c r="L29" s="268">
        <f t="shared" si="1"/>
        <v>0</v>
      </c>
      <c r="M29" s="268">
        <f t="shared" si="2"/>
        <v>0</v>
      </c>
      <c r="N29" s="268">
        <f t="shared" si="3"/>
        <v>0</v>
      </c>
      <c r="O29" s="268">
        <f t="shared" si="4"/>
        <v>0</v>
      </c>
      <c r="P29" s="268">
        <f t="shared" si="5"/>
        <v>0</v>
      </c>
      <c r="Q29" s="10"/>
    </row>
    <row r="30" spans="1:17" ht="28.8">
      <c r="A30" s="296" t="s">
        <v>2393</v>
      </c>
      <c r="B30" s="265" t="s">
        <v>1498</v>
      </c>
      <c r="C30" s="326" t="s">
        <v>2394</v>
      </c>
      <c r="D30" s="268" t="s">
        <v>1060</v>
      </c>
      <c r="E30" s="268">
        <v>1</v>
      </c>
      <c r="F30" s="268"/>
      <c r="G30" s="268"/>
      <c r="H30" s="268"/>
      <c r="I30" s="268"/>
      <c r="J30" s="268"/>
      <c r="K30" s="268">
        <f t="shared" si="0"/>
        <v>0</v>
      </c>
      <c r="L30" s="268">
        <f t="shared" si="1"/>
        <v>0</v>
      </c>
      <c r="M30" s="268">
        <f t="shared" si="2"/>
        <v>0</v>
      </c>
      <c r="N30" s="268">
        <f t="shared" si="3"/>
        <v>0</v>
      </c>
      <c r="O30" s="268">
        <f t="shared" si="4"/>
        <v>0</v>
      </c>
      <c r="P30" s="268">
        <f t="shared" si="5"/>
        <v>0</v>
      </c>
      <c r="Q30" s="10"/>
    </row>
    <row r="31" spans="1:17" ht="28.8">
      <c r="A31" s="296" t="s">
        <v>2395</v>
      </c>
      <c r="B31" s="265" t="s">
        <v>1498</v>
      </c>
      <c r="C31" s="326" t="s">
        <v>2396</v>
      </c>
      <c r="D31" s="268" t="s">
        <v>1060</v>
      </c>
      <c r="E31" s="268">
        <v>1</v>
      </c>
      <c r="F31" s="268"/>
      <c r="G31" s="268"/>
      <c r="H31" s="268"/>
      <c r="I31" s="268"/>
      <c r="J31" s="268"/>
      <c r="K31" s="268">
        <f t="shared" si="0"/>
        <v>0</v>
      </c>
      <c r="L31" s="268">
        <f t="shared" si="1"/>
        <v>0</v>
      </c>
      <c r="M31" s="268">
        <f t="shared" si="2"/>
        <v>0</v>
      </c>
      <c r="N31" s="268">
        <f t="shared" si="3"/>
        <v>0</v>
      </c>
      <c r="O31" s="268">
        <f t="shared" si="4"/>
        <v>0</v>
      </c>
      <c r="P31" s="268">
        <f t="shared" si="5"/>
        <v>0</v>
      </c>
      <c r="Q31" s="10"/>
    </row>
    <row r="32" spans="1:17" ht="43.2">
      <c r="A32" s="296" t="s">
        <v>2397</v>
      </c>
      <c r="B32" s="265" t="s">
        <v>1498</v>
      </c>
      <c r="C32" s="326" t="s">
        <v>2398</v>
      </c>
      <c r="D32" s="268" t="s">
        <v>1104</v>
      </c>
      <c r="E32" s="268">
        <v>1</v>
      </c>
      <c r="F32" s="268"/>
      <c r="G32" s="268"/>
      <c r="H32" s="268"/>
      <c r="I32" s="268"/>
      <c r="J32" s="268"/>
      <c r="K32" s="268">
        <f t="shared" si="0"/>
        <v>0</v>
      </c>
      <c r="L32" s="268">
        <f t="shared" si="1"/>
        <v>0</v>
      </c>
      <c r="M32" s="268">
        <f t="shared" si="2"/>
        <v>0</v>
      </c>
      <c r="N32" s="268">
        <f t="shared" si="3"/>
        <v>0</v>
      </c>
      <c r="O32" s="268">
        <f t="shared" si="4"/>
        <v>0</v>
      </c>
      <c r="P32" s="268">
        <f t="shared" si="5"/>
        <v>0</v>
      </c>
      <c r="Q32" s="10"/>
    </row>
    <row r="33" spans="1:17" ht="28.8">
      <c r="A33" s="296" t="s">
        <v>2399</v>
      </c>
      <c r="B33" s="265" t="s">
        <v>1498</v>
      </c>
      <c r="C33" s="326" t="s">
        <v>2400</v>
      </c>
      <c r="D33" s="268" t="s">
        <v>1104</v>
      </c>
      <c r="E33" s="268">
        <v>1</v>
      </c>
      <c r="F33" s="268"/>
      <c r="G33" s="268"/>
      <c r="H33" s="268"/>
      <c r="I33" s="268"/>
      <c r="J33" s="268"/>
      <c r="K33" s="268">
        <f t="shared" si="0"/>
        <v>0</v>
      </c>
      <c r="L33" s="268">
        <f t="shared" si="1"/>
        <v>0</v>
      </c>
      <c r="M33" s="268">
        <f t="shared" si="2"/>
        <v>0</v>
      </c>
      <c r="N33" s="268">
        <f t="shared" si="3"/>
        <v>0</v>
      </c>
      <c r="O33" s="268">
        <f t="shared" si="4"/>
        <v>0</v>
      </c>
      <c r="P33" s="268">
        <f t="shared" si="5"/>
        <v>0</v>
      </c>
      <c r="Q33" s="10"/>
    </row>
    <row r="34" spans="1:17" ht="28.8">
      <c r="A34" s="296" t="s">
        <v>2401</v>
      </c>
      <c r="B34" s="265" t="s">
        <v>1498</v>
      </c>
      <c r="C34" s="326" t="s">
        <v>2402</v>
      </c>
      <c r="D34" s="268" t="s">
        <v>1060</v>
      </c>
      <c r="E34" s="268">
        <v>2</v>
      </c>
      <c r="F34" s="268"/>
      <c r="G34" s="268"/>
      <c r="H34" s="268"/>
      <c r="I34" s="268"/>
      <c r="J34" s="268"/>
      <c r="K34" s="268">
        <f t="shared" si="0"/>
        <v>0</v>
      </c>
      <c r="L34" s="268">
        <f t="shared" si="1"/>
        <v>0</v>
      </c>
      <c r="M34" s="268">
        <f t="shared" si="2"/>
        <v>0</v>
      </c>
      <c r="N34" s="268">
        <f t="shared" si="3"/>
        <v>0</v>
      </c>
      <c r="O34" s="268">
        <f t="shared" si="4"/>
        <v>0</v>
      </c>
      <c r="P34" s="268">
        <f t="shared" si="5"/>
        <v>0</v>
      </c>
      <c r="Q34" s="10"/>
    </row>
    <row r="35" spans="1:17" ht="28.8">
      <c r="A35" s="296" t="s">
        <v>2403</v>
      </c>
      <c r="B35" s="265" t="s">
        <v>1498</v>
      </c>
      <c r="C35" s="326" t="s">
        <v>2404</v>
      </c>
      <c r="D35" s="268" t="s">
        <v>1060</v>
      </c>
      <c r="E35" s="268">
        <v>1</v>
      </c>
      <c r="F35" s="268"/>
      <c r="G35" s="268"/>
      <c r="H35" s="268"/>
      <c r="I35" s="268"/>
      <c r="J35" s="268"/>
      <c r="K35" s="268">
        <f t="shared" si="0"/>
        <v>0</v>
      </c>
      <c r="L35" s="268">
        <f t="shared" si="1"/>
        <v>0</v>
      </c>
      <c r="M35" s="268">
        <f t="shared" si="2"/>
        <v>0</v>
      </c>
      <c r="N35" s="268">
        <f t="shared" si="3"/>
        <v>0</v>
      </c>
      <c r="O35" s="268">
        <f t="shared" si="4"/>
        <v>0</v>
      </c>
      <c r="P35" s="268">
        <f t="shared" si="5"/>
        <v>0</v>
      </c>
      <c r="Q35" s="10"/>
    </row>
    <row r="36" spans="1:17" ht="43.2">
      <c r="A36" s="296" t="s">
        <v>2405</v>
      </c>
      <c r="B36" s="265" t="s">
        <v>1498</v>
      </c>
      <c r="C36" s="326" t="s">
        <v>2406</v>
      </c>
      <c r="D36" s="268" t="s">
        <v>1104</v>
      </c>
      <c r="E36" s="268">
        <v>1</v>
      </c>
      <c r="F36" s="268"/>
      <c r="G36" s="268"/>
      <c r="H36" s="268"/>
      <c r="I36" s="268"/>
      <c r="J36" s="268"/>
      <c r="K36" s="268">
        <f t="shared" si="0"/>
        <v>0</v>
      </c>
      <c r="L36" s="268">
        <f t="shared" si="1"/>
        <v>0</v>
      </c>
      <c r="M36" s="268">
        <f t="shared" si="2"/>
        <v>0</v>
      </c>
      <c r="N36" s="268">
        <f t="shared" si="3"/>
        <v>0</v>
      </c>
      <c r="O36" s="268">
        <f t="shared" si="4"/>
        <v>0</v>
      </c>
      <c r="P36" s="268">
        <f t="shared" si="5"/>
        <v>0</v>
      </c>
      <c r="Q36" s="10"/>
    </row>
    <row r="37" spans="1:17" ht="28.8">
      <c r="A37" s="296" t="s">
        <v>2407</v>
      </c>
      <c r="B37" s="265" t="s">
        <v>1498</v>
      </c>
      <c r="C37" s="326" t="s">
        <v>2408</v>
      </c>
      <c r="D37" s="268" t="s">
        <v>1104</v>
      </c>
      <c r="E37" s="268">
        <v>1</v>
      </c>
      <c r="F37" s="268"/>
      <c r="G37" s="268"/>
      <c r="H37" s="268"/>
      <c r="I37" s="268"/>
      <c r="J37" s="268"/>
      <c r="K37" s="268">
        <f t="shared" si="0"/>
        <v>0</v>
      </c>
      <c r="L37" s="268">
        <f t="shared" si="1"/>
        <v>0</v>
      </c>
      <c r="M37" s="268">
        <f t="shared" si="2"/>
        <v>0</v>
      </c>
      <c r="N37" s="268">
        <f t="shared" si="3"/>
        <v>0</v>
      </c>
      <c r="O37" s="268">
        <f t="shared" si="4"/>
        <v>0</v>
      </c>
      <c r="P37" s="268">
        <f t="shared" si="5"/>
        <v>0</v>
      </c>
      <c r="Q37" s="10"/>
    </row>
    <row r="38" spans="1:17" ht="28.8">
      <c r="A38" s="296" t="s">
        <v>2409</v>
      </c>
      <c r="B38" s="265" t="s">
        <v>1498</v>
      </c>
      <c r="C38" s="326" t="s">
        <v>2410</v>
      </c>
      <c r="D38" s="268" t="s">
        <v>1060</v>
      </c>
      <c r="E38" s="268">
        <v>1</v>
      </c>
      <c r="F38" s="268"/>
      <c r="G38" s="268"/>
      <c r="H38" s="268"/>
      <c r="I38" s="268"/>
      <c r="J38" s="268"/>
      <c r="K38" s="268">
        <f t="shared" si="0"/>
        <v>0</v>
      </c>
      <c r="L38" s="268">
        <f t="shared" si="1"/>
        <v>0</v>
      </c>
      <c r="M38" s="268">
        <f t="shared" si="2"/>
        <v>0</v>
      </c>
      <c r="N38" s="268">
        <f t="shared" si="3"/>
        <v>0</v>
      </c>
      <c r="O38" s="268">
        <f t="shared" si="4"/>
        <v>0</v>
      </c>
      <c r="P38" s="268">
        <f t="shared" si="5"/>
        <v>0</v>
      </c>
      <c r="Q38" s="10"/>
    </row>
    <row r="39" spans="1:17" ht="43.2">
      <c r="A39" s="296" t="s">
        <v>2411</v>
      </c>
      <c r="B39" s="265" t="s">
        <v>1498</v>
      </c>
      <c r="C39" s="326" t="s">
        <v>2412</v>
      </c>
      <c r="D39" s="268" t="s">
        <v>1104</v>
      </c>
      <c r="E39" s="268">
        <v>1</v>
      </c>
      <c r="F39" s="268"/>
      <c r="G39" s="268"/>
      <c r="H39" s="268"/>
      <c r="I39" s="268"/>
      <c r="J39" s="268"/>
      <c r="K39" s="268">
        <f t="shared" si="0"/>
        <v>0</v>
      </c>
      <c r="L39" s="268">
        <f t="shared" si="1"/>
        <v>0</v>
      </c>
      <c r="M39" s="268">
        <f t="shared" si="2"/>
        <v>0</v>
      </c>
      <c r="N39" s="268">
        <f t="shared" si="3"/>
        <v>0</v>
      </c>
      <c r="O39" s="268">
        <f t="shared" si="4"/>
        <v>0</v>
      </c>
      <c r="P39" s="268">
        <f t="shared" si="5"/>
        <v>0</v>
      </c>
      <c r="Q39" s="10"/>
    </row>
    <row r="40" spans="1:17" ht="28.8">
      <c r="A40" s="296" t="s">
        <v>2413</v>
      </c>
      <c r="B40" s="265" t="s">
        <v>1498</v>
      </c>
      <c r="C40" s="326" t="s">
        <v>2414</v>
      </c>
      <c r="D40" s="268" t="s">
        <v>1104</v>
      </c>
      <c r="E40" s="268">
        <v>1</v>
      </c>
      <c r="F40" s="268"/>
      <c r="G40" s="268"/>
      <c r="H40" s="268"/>
      <c r="I40" s="268"/>
      <c r="J40" s="268"/>
      <c r="K40" s="268">
        <f t="shared" si="0"/>
        <v>0</v>
      </c>
      <c r="L40" s="268">
        <f t="shared" si="1"/>
        <v>0</v>
      </c>
      <c r="M40" s="268">
        <f t="shared" si="2"/>
        <v>0</v>
      </c>
      <c r="N40" s="268">
        <f t="shared" si="3"/>
        <v>0</v>
      </c>
      <c r="O40" s="268">
        <f t="shared" si="4"/>
        <v>0</v>
      </c>
      <c r="P40" s="268">
        <f t="shared" si="5"/>
        <v>0</v>
      </c>
      <c r="Q40" s="10"/>
    </row>
    <row r="41" spans="1:17">
      <c r="A41" s="296" t="s">
        <v>2415</v>
      </c>
      <c r="B41" s="265" t="s">
        <v>1498</v>
      </c>
      <c r="C41" s="326" t="s">
        <v>2416</v>
      </c>
      <c r="D41" s="268" t="s">
        <v>1610</v>
      </c>
      <c r="E41" s="268">
        <v>150</v>
      </c>
      <c r="F41" s="268"/>
      <c r="G41" s="268"/>
      <c r="H41" s="268"/>
      <c r="I41" s="268"/>
      <c r="J41" s="268"/>
      <c r="K41" s="268">
        <f t="shared" si="0"/>
        <v>0</v>
      </c>
      <c r="L41" s="268">
        <f t="shared" si="1"/>
        <v>0</v>
      </c>
      <c r="M41" s="268">
        <f t="shared" si="2"/>
        <v>0</v>
      </c>
      <c r="N41" s="268">
        <f t="shared" si="3"/>
        <v>0</v>
      </c>
      <c r="O41" s="268">
        <f t="shared" si="4"/>
        <v>0</v>
      </c>
      <c r="P41" s="268">
        <f t="shared" si="5"/>
        <v>0</v>
      </c>
      <c r="Q41" s="10"/>
    </row>
    <row r="42" spans="1:17">
      <c r="A42" s="294" t="s">
        <v>2417</v>
      </c>
      <c r="B42" s="265"/>
      <c r="C42" s="295" t="s">
        <v>2418</v>
      </c>
      <c r="D42" s="268"/>
      <c r="E42" s="268"/>
      <c r="F42" s="268"/>
      <c r="G42" s="268"/>
      <c r="H42" s="268"/>
      <c r="I42" s="268"/>
      <c r="J42" s="268"/>
      <c r="K42" s="268"/>
      <c r="L42" s="268"/>
      <c r="M42" s="268"/>
      <c r="N42" s="268"/>
      <c r="O42" s="268"/>
      <c r="P42" s="268"/>
      <c r="Q42" s="10"/>
    </row>
    <row r="43" spans="1:17">
      <c r="A43" s="296" t="s">
        <v>2419</v>
      </c>
      <c r="B43" s="265" t="s">
        <v>1498</v>
      </c>
      <c r="C43" s="326" t="s">
        <v>2420</v>
      </c>
      <c r="D43" s="268" t="s">
        <v>1060</v>
      </c>
      <c r="E43" s="268">
        <v>1</v>
      </c>
      <c r="F43" s="268"/>
      <c r="G43" s="268"/>
      <c r="H43" s="268"/>
      <c r="I43" s="268"/>
      <c r="J43" s="268"/>
      <c r="K43" s="268">
        <f t="shared" ref="K43:K64" si="6">SUM(H43:J43)</f>
        <v>0</v>
      </c>
      <c r="L43" s="268">
        <f t="shared" ref="L43:L64" si="7">ROUND(E43*F43,2)</f>
        <v>0</v>
      </c>
      <c r="M43" s="268">
        <f t="shared" ref="M43:M64" si="8">ROUND(E43*H43,2)</f>
        <v>0</v>
      </c>
      <c r="N43" s="268">
        <f t="shared" ref="N43:N64" si="9">ROUND(E43*I43,2)</f>
        <v>0</v>
      </c>
      <c r="O43" s="268">
        <f t="shared" ref="O43:O64" si="10">ROUND(E43*J43,2)</f>
        <v>0</v>
      </c>
      <c r="P43" s="268">
        <f t="shared" ref="P43:P64" si="11">SUM(M43:O43)</f>
        <v>0</v>
      </c>
      <c r="Q43" s="10"/>
    </row>
    <row r="44" spans="1:17">
      <c r="A44" s="296" t="s">
        <v>2421</v>
      </c>
      <c r="B44" s="265" t="s">
        <v>1498</v>
      </c>
      <c r="C44" s="326" t="s">
        <v>2422</v>
      </c>
      <c r="D44" s="268" t="s">
        <v>1060</v>
      </c>
      <c r="E44" s="268">
        <v>2</v>
      </c>
      <c r="F44" s="268"/>
      <c r="G44" s="268"/>
      <c r="H44" s="268"/>
      <c r="I44" s="268"/>
      <c r="J44" s="268"/>
      <c r="K44" s="268">
        <f t="shared" si="6"/>
        <v>0</v>
      </c>
      <c r="L44" s="268">
        <f t="shared" si="7"/>
        <v>0</v>
      </c>
      <c r="M44" s="268">
        <f t="shared" si="8"/>
        <v>0</v>
      </c>
      <c r="N44" s="268">
        <f t="shared" si="9"/>
        <v>0</v>
      </c>
      <c r="O44" s="268">
        <f t="shared" si="10"/>
        <v>0</v>
      </c>
      <c r="P44" s="268">
        <f t="shared" si="11"/>
        <v>0</v>
      </c>
      <c r="Q44" s="10"/>
    </row>
    <row r="45" spans="1:17">
      <c r="A45" s="296" t="s">
        <v>2423</v>
      </c>
      <c r="B45" s="265" t="s">
        <v>1498</v>
      </c>
      <c r="C45" s="326" t="s">
        <v>2424</v>
      </c>
      <c r="D45" s="268" t="s">
        <v>1060</v>
      </c>
      <c r="E45" s="268">
        <v>2</v>
      </c>
      <c r="F45" s="268"/>
      <c r="G45" s="268"/>
      <c r="H45" s="268"/>
      <c r="I45" s="268"/>
      <c r="J45" s="268"/>
      <c r="K45" s="268">
        <f t="shared" si="6"/>
        <v>0</v>
      </c>
      <c r="L45" s="268">
        <f t="shared" si="7"/>
        <v>0</v>
      </c>
      <c r="M45" s="268">
        <f t="shared" si="8"/>
        <v>0</v>
      </c>
      <c r="N45" s="268">
        <f t="shared" si="9"/>
        <v>0</v>
      </c>
      <c r="O45" s="268">
        <f t="shared" si="10"/>
        <v>0</v>
      </c>
      <c r="P45" s="268">
        <f t="shared" si="11"/>
        <v>0</v>
      </c>
      <c r="Q45" s="10"/>
    </row>
    <row r="46" spans="1:17">
      <c r="A46" s="296" t="s">
        <v>2425</v>
      </c>
      <c r="B46" s="265" t="s">
        <v>1498</v>
      </c>
      <c r="C46" s="326" t="s">
        <v>2426</v>
      </c>
      <c r="D46" s="268" t="s">
        <v>1060</v>
      </c>
      <c r="E46" s="268">
        <v>5</v>
      </c>
      <c r="F46" s="268"/>
      <c r="G46" s="268"/>
      <c r="H46" s="268"/>
      <c r="I46" s="268"/>
      <c r="J46" s="268"/>
      <c r="K46" s="268">
        <f t="shared" si="6"/>
        <v>0</v>
      </c>
      <c r="L46" s="268">
        <f t="shared" si="7"/>
        <v>0</v>
      </c>
      <c r="M46" s="268">
        <f t="shared" si="8"/>
        <v>0</v>
      </c>
      <c r="N46" s="268">
        <f t="shared" si="9"/>
        <v>0</v>
      </c>
      <c r="O46" s="268">
        <f t="shared" si="10"/>
        <v>0</v>
      </c>
      <c r="P46" s="268">
        <f t="shared" si="11"/>
        <v>0</v>
      </c>
      <c r="Q46" s="10"/>
    </row>
    <row r="47" spans="1:17">
      <c r="A47" s="296" t="s">
        <v>2427</v>
      </c>
      <c r="B47" s="265" t="s">
        <v>1498</v>
      </c>
      <c r="C47" s="326" t="s">
        <v>2428</v>
      </c>
      <c r="D47" s="268" t="s">
        <v>1060</v>
      </c>
      <c r="E47" s="268">
        <v>8</v>
      </c>
      <c r="F47" s="268"/>
      <c r="G47" s="268"/>
      <c r="H47" s="268"/>
      <c r="I47" s="268"/>
      <c r="J47" s="268"/>
      <c r="K47" s="268">
        <f t="shared" si="6"/>
        <v>0</v>
      </c>
      <c r="L47" s="268">
        <f t="shared" si="7"/>
        <v>0</v>
      </c>
      <c r="M47" s="268">
        <f t="shared" si="8"/>
        <v>0</v>
      </c>
      <c r="N47" s="268">
        <f t="shared" si="9"/>
        <v>0</v>
      </c>
      <c r="O47" s="268">
        <f t="shared" si="10"/>
        <v>0</v>
      </c>
      <c r="P47" s="268">
        <f t="shared" si="11"/>
        <v>0</v>
      </c>
      <c r="Q47" s="10"/>
    </row>
    <row r="48" spans="1:17">
      <c r="A48" s="296" t="s">
        <v>2429</v>
      </c>
      <c r="B48" s="265" t="s">
        <v>1498</v>
      </c>
      <c r="C48" s="326" t="s">
        <v>2430</v>
      </c>
      <c r="D48" s="268" t="s">
        <v>1060</v>
      </c>
      <c r="E48" s="268">
        <v>4</v>
      </c>
      <c r="F48" s="268"/>
      <c r="G48" s="268"/>
      <c r="H48" s="268"/>
      <c r="I48" s="268"/>
      <c r="J48" s="268"/>
      <c r="K48" s="268">
        <f t="shared" si="6"/>
        <v>0</v>
      </c>
      <c r="L48" s="268">
        <f t="shared" si="7"/>
        <v>0</v>
      </c>
      <c r="M48" s="268">
        <f t="shared" si="8"/>
        <v>0</v>
      </c>
      <c r="N48" s="268">
        <f t="shared" si="9"/>
        <v>0</v>
      </c>
      <c r="O48" s="268">
        <f t="shared" si="10"/>
        <v>0</v>
      </c>
      <c r="P48" s="268">
        <f t="shared" si="11"/>
        <v>0</v>
      </c>
      <c r="Q48" s="10"/>
    </row>
    <row r="49" spans="1:17">
      <c r="A49" s="296" t="s">
        <v>2431</v>
      </c>
      <c r="B49" s="265" t="s">
        <v>1498</v>
      </c>
      <c r="C49" s="326" t="s">
        <v>2432</v>
      </c>
      <c r="D49" s="268" t="s">
        <v>1060</v>
      </c>
      <c r="E49" s="268">
        <v>2</v>
      </c>
      <c r="F49" s="268"/>
      <c r="G49" s="268"/>
      <c r="H49" s="268"/>
      <c r="I49" s="268"/>
      <c r="J49" s="268"/>
      <c r="K49" s="268">
        <f t="shared" si="6"/>
        <v>0</v>
      </c>
      <c r="L49" s="268">
        <f t="shared" si="7"/>
        <v>0</v>
      </c>
      <c r="M49" s="268">
        <f t="shared" si="8"/>
        <v>0</v>
      </c>
      <c r="N49" s="268">
        <f t="shared" si="9"/>
        <v>0</v>
      </c>
      <c r="O49" s="268">
        <f t="shared" si="10"/>
        <v>0</v>
      </c>
      <c r="P49" s="268">
        <f t="shared" si="11"/>
        <v>0</v>
      </c>
      <c r="Q49" s="10"/>
    </row>
    <row r="50" spans="1:17">
      <c r="A50" s="296" t="s">
        <v>2433</v>
      </c>
      <c r="B50" s="265" t="s">
        <v>1498</v>
      </c>
      <c r="C50" s="326" t="s">
        <v>2434</v>
      </c>
      <c r="D50" s="268" t="s">
        <v>1060</v>
      </c>
      <c r="E50" s="268">
        <v>2</v>
      </c>
      <c r="F50" s="268"/>
      <c r="G50" s="268"/>
      <c r="H50" s="268"/>
      <c r="I50" s="268"/>
      <c r="J50" s="268"/>
      <c r="K50" s="268">
        <f t="shared" si="6"/>
        <v>0</v>
      </c>
      <c r="L50" s="268">
        <f t="shared" si="7"/>
        <v>0</v>
      </c>
      <c r="M50" s="268">
        <f t="shared" si="8"/>
        <v>0</v>
      </c>
      <c r="N50" s="268">
        <f t="shared" si="9"/>
        <v>0</v>
      </c>
      <c r="O50" s="268">
        <f t="shared" si="10"/>
        <v>0</v>
      </c>
      <c r="P50" s="268">
        <f t="shared" si="11"/>
        <v>0</v>
      </c>
      <c r="Q50" s="10"/>
    </row>
    <row r="51" spans="1:17">
      <c r="A51" s="296" t="s">
        <v>2435</v>
      </c>
      <c r="B51" s="265" t="s">
        <v>1498</v>
      </c>
      <c r="C51" s="326" t="s">
        <v>2436</v>
      </c>
      <c r="D51" s="268" t="s">
        <v>1060</v>
      </c>
      <c r="E51" s="268">
        <v>3</v>
      </c>
      <c r="F51" s="268"/>
      <c r="G51" s="268"/>
      <c r="H51" s="268"/>
      <c r="I51" s="268"/>
      <c r="J51" s="268"/>
      <c r="K51" s="268">
        <f t="shared" si="6"/>
        <v>0</v>
      </c>
      <c r="L51" s="268">
        <f t="shared" si="7"/>
        <v>0</v>
      </c>
      <c r="M51" s="268">
        <f t="shared" si="8"/>
        <v>0</v>
      </c>
      <c r="N51" s="268">
        <f t="shared" si="9"/>
        <v>0</v>
      </c>
      <c r="O51" s="268">
        <f t="shared" si="10"/>
        <v>0</v>
      </c>
      <c r="P51" s="268">
        <f t="shared" si="11"/>
        <v>0</v>
      </c>
      <c r="Q51" s="10"/>
    </row>
    <row r="52" spans="1:17">
      <c r="A52" s="296" t="s">
        <v>2437</v>
      </c>
      <c r="B52" s="265" t="s">
        <v>1498</v>
      </c>
      <c r="C52" s="326" t="s">
        <v>2438</v>
      </c>
      <c r="D52" s="268" t="s">
        <v>1060</v>
      </c>
      <c r="E52" s="268">
        <v>1</v>
      </c>
      <c r="F52" s="268"/>
      <c r="G52" s="268"/>
      <c r="H52" s="268"/>
      <c r="I52" s="268"/>
      <c r="J52" s="268"/>
      <c r="K52" s="268">
        <f t="shared" si="6"/>
        <v>0</v>
      </c>
      <c r="L52" s="268">
        <f t="shared" si="7"/>
        <v>0</v>
      </c>
      <c r="M52" s="268">
        <f t="shared" si="8"/>
        <v>0</v>
      </c>
      <c r="N52" s="268">
        <f t="shared" si="9"/>
        <v>0</v>
      </c>
      <c r="O52" s="268">
        <f t="shared" si="10"/>
        <v>0</v>
      </c>
      <c r="P52" s="268">
        <f t="shared" si="11"/>
        <v>0</v>
      </c>
      <c r="Q52" s="10"/>
    </row>
    <row r="53" spans="1:17">
      <c r="A53" s="296" t="s">
        <v>2439</v>
      </c>
      <c r="B53" s="265" t="s">
        <v>1498</v>
      </c>
      <c r="C53" s="326" t="s">
        <v>2440</v>
      </c>
      <c r="D53" s="268" t="s">
        <v>1060</v>
      </c>
      <c r="E53" s="268">
        <v>1</v>
      </c>
      <c r="F53" s="268"/>
      <c r="G53" s="268"/>
      <c r="H53" s="268"/>
      <c r="I53" s="268"/>
      <c r="J53" s="268"/>
      <c r="K53" s="268">
        <f t="shared" si="6"/>
        <v>0</v>
      </c>
      <c r="L53" s="268">
        <f t="shared" si="7"/>
        <v>0</v>
      </c>
      <c r="M53" s="268">
        <f t="shared" si="8"/>
        <v>0</v>
      </c>
      <c r="N53" s="268">
        <f t="shared" si="9"/>
        <v>0</v>
      </c>
      <c r="O53" s="268">
        <f t="shared" si="10"/>
        <v>0</v>
      </c>
      <c r="P53" s="268">
        <f t="shared" si="11"/>
        <v>0</v>
      </c>
      <c r="Q53" s="10"/>
    </row>
    <row r="54" spans="1:17">
      <c r="A54" s="296" t="s">
        <v>2441</v>
      </c>
      <c r="B54" s="265" t="s">
        <v>1498</v>
      </c>
      <c r="C54" s="326" t="s">
        <v>2442</v>
      </c>
      <c r="D54" s="268" t="s">
        <v>1060</v>
      </c>
      <c r="E54" s="268">
        <v>1</v>
      </c>
      <c r="F54" s="268"/>
      <c r="G54" s="268"/>
      <c r="H54" s="268"/>
      <c r="I54" s="268"/>
      <c r="J54" s="268"/>
      <c r="K54" s="268">
        <f t="shared" si="6"/>
        <v>0</v>
      </c>
      <c r="L54" s="268">
        <f t="shared" si="7"/>
        <v>0</v>
      </c>
      <c r="M54" s="268">
        <f t="shared" si="8"/>
        <v>0</v>
      </c>
      <c r="N54" s="268">
        <f t="shared" si="9"/>
        <v>0</v>
      </c>
      <c r="O54" s="268">
        <f t="shared" si="10"/>
        <v>0</v>
      </c>
      <c r="P54" s="268">
        <f t="shared" si="11"/>
        <v>0</v>
      </c>
      <c r="Q54" s="10"/>
    </row>
    <row r="55" spans="1:17">
      <c r="A55" s="296" t="s">
        <v>2443</v>
      </c>
      <c r="B55" s="265" t="s">
        <v>1498</v>
      </c>
      <c r="C55" s="326" t="s">
        <v>2444</v>
      </c>
      <c r="D55" s="268" t="s">
        <v>1060</v>
      </c>
      <c r="E55" s="268">
        <v>1</v>
      </c>
      <c r="F55" s="268"/>
      <c r="G55" s="268"/>
      <c r="H55" s="268"/>
      <c r="I55" s="268"/>
      <c r="J55" s="268"/>
      <c r="K55" s="268">
        <f t="shared" si="6"/>
        <v>0</v>
      </c>
      <c r="L55" s="268">
        <f t="shared" si="7"/>
        <v>0</v>
      </c>
      <c r="M55" s="268">
        <f t="shared" si="8"/>
        <v>0</v>
      </c>
      <c r="N55" s="268">
        <f t="shared" si="9"/>
        <v>0</v>
      </c>
      <c r="O55" s="268">
        <f t="shared" si="10"/>
        <v>0</v>
      </c>
      <c r="P55" s="268">
        <f t="shared" si="11"/>
        <v>0</v>
      </c>
      <c r="Q55" s="10"/>
    </row>
    <row r="56" spans="1:17" ht="28.8">
      <c r="A56" s="296" t="s">
        <v>2445</v>
      </c>
      <c r="B56" s="265" t="s">
        <v>1498</v>
      </c>
      <c r="C56" s="326" t="s">
        <v>2446</v>
      </c>
      <c r="D56" s="268" t="s">
        <v>1060</v>
      </c>
      <c r="E56" s="268">
        <v>1</v>
      </c>
      <c r="F56" s="268"/>
      <c r="G56" s="268"/>
      <c r="H56" s="268"/>
      <c r="I56" s="268"/>
      <c r="J56" s="268"/>
      <c r="K56" s="268">
        <f t="shared" si="6"/>
        <v>0</v>
      </c>
      <c r="L56" s="268">
        <f t="shared" si="7"/>
        <v>0</v>
      </c>
      <c r="M56" s="268">
        <f t="shared" si="8"/>
        <v>0</v>
      </c>
      <c r="N56" s="268">
        <f t="shared" si="9"/>
        <v>0</v>
      </c>
      <c r="O56" s="268">
        <f t="shared" si="10"/>
        <v>0</v>
      </c>
      <c r="P56" s="268">
        <f t="shared" si="11"/>
        <v>0</v>
      </c>
      <c r="Q56" s="10"/>
    </row>
    <row r="57" spans="1:17" ht="28.8">
      <c r="A57" s="296" t="s">
        <v>2447</v>
      </c>
      <c r="B57" s="265" t="s">
        <v>1498</v>
      </c>
      <c r="C57" s="326" t="s">
        <v>2448</v>
      </c>
      <c r="D57" s="268" t="s">
        <v>1060</v>
      </c>
      <c r="E57" s="268">
        <v>2</v>
      </c>
      <c r="F57" s="268"/>
      <c r="G57" s="268"/>
      <c r="H57" s="268"/>
      <c r="I57" s="268"/>
      <c r="J57" s="268"/>
      <c r="K57" s="268">
        <f t="shared" si="6"/>
        <v>0</v>
      </c>
      <c r="L57" s="268">
        <f t="shared" si="7"/>
        <v>0</v>
      </c>
      <c r="M57" s="268">
        <f t="shared" si="8"/>
        <v>0</v>
      </c>
      <c r="N57" s="268">
        <f t="shared" si="9"/>
        <v>0</v>
      </c>
      <c r="O57" s="268">
        <f t="shared" si="10"/>
        <v>0</v>
      </c>
      <c r="P57" s="268">
        <f t="shared" si="11"/>
        <v>0</v>
      </c>
      <c r="Q57" s="10"/>
    </row>
    <row r="58" spans="1:17" ht="28.8">
      <c r="A58" s="296" t="s">
        <v>2449</v>
      </c>
      <c r="B58" s="265" t="s">
        <v>1498</v>
      </c>
      <c r="C58" s="326" t="s">
        <v>2450</v>
      </c>
      <c r="D58" s="268" t="s">
        <v>1060</v>
      </c>
      <c r="E58" s="268">
        <v>8</v>
      </c>
      <c r="F58" s="268"/>
      <c r="G58" s="268"/>
      <c r="H58" s="268"/>
      <c r="I58" s="268"/>
      <c r="J58" s="268"/>
      <c r="K58" s="268">
        <f t="shared" si="6"/>
        <v>0</v>
      </c>
      <c r="L58" s="268">
        <f t="shared" si="7"/>
        <v>0</v>
      </c>
      <c r="M58" s="268">
        <f t="shared" si="8"/>
        <v>0</v>
      </c>
      <c r="N58" s="268">
        <f t="shared" si="9"/>
        <v>0</v>
      </c>
      <c r="O58" s="268">
        <f t="shared" si="10"/>
        <v>0</v>
      </c>
      <c r="P58" s="268">
        <f t="shared" si="11"/>
        <v>0</v>
      </c>
      <c r="Q58" s="10"/>
    </row>
    <row r="59" spans="1:17">
      <c r="A59" s="296" t="s">
        <v>2451</v>
      </c>
      <c r="B59" s="265" t="s">
        <v>1498</v>
      </c>
      <c r="C59" s="326" t="s">
        <v>2452</v>
      </c>
      <c r="D59" s="268" t="s">
        <v>1060</v>
      </c>
      <c r="E59" s="268">
        <v>16</v>
      </c>
      <c r="F59" s="268"/>
      <c r="G59" s="268"/>
      <c r="H59" s="268"/>
      <c r="I59" s="268"/>
      <c r="J59" s="268"/>
      <c r="K59" s="268">
        <f t="shared" si="6"/>
        <v>0</v>
      </c>
      <c r="L59" s="268">
        <f t="shared" si="7"/>
        <v>0</v>
      </c>
      <c r="M59" s="268">
        <f t="shared" si="8"/>
        <v>0</v>
      </c>
      <c r="N59" s="268">
        <f t="shared" si="9"/>
        <v>0</v>
      </c>
      <c r="O59" s="268">
        <f t="shared" si="10"/>
        <v>0</v>
      </c>
      <c r="P59" s="268">
        <f t="shared" si="11"/>
        <v>0</v>
      </c>
      <c r="Q59" s="10"/>
    </row>
    <row r="60" spans="1:17">
      <c r="A60" s="296" t="s">
        <v>2453</v>
      </c>
      <c r="B60" s="265" t="s">
        <v>1498</v>
      </c>
      <c r="C60" s="326" t="s">
        <v>2454</v>
      </c>
      <c r="D60" s="268" t="s">
        <v>1104</v>
      </c>
      <c r="E60" s="268">
        <v>10</v>
      </c>
      <c r="F60" s="268"/>
      <c r="G60" s="268"/>
      <c r="H60" s="268"/>
      <c r="I60" s="268"/>
      <c r="J60" s="268"/>
      <c r="K60" s="268">
        <f t="shared" si="6"/>
        <v>0</v>
      </c>
      <c r="L60" s="268">
        <f t="shared" si="7"/>
        <v>0</v>
      </c>
      <c r="M60" s="268">
        <f t="shared" si="8"/>
        <v>0</v>
      </c>
      <c r="N60" s="268">
        <f t="shared" si="9"/>
        <v>0</v>
      </c>
      <c r="O60" s="268">
        <f t="shared" si="10"/>
        <v>0</v>
      </c>
      <c r="P60" s="268">
        <f t="shared" si="11"/>
        <v>0</v>
      </c>
      <c r="Q60" s="10"/>
    </row>
    <row r="61" spans="1:17">
      <c r="A61" s="296" t="s">
        <v>2455</v>
      </c>
      <c r="B61" s="265" t="s">
        <v>1498</v>
      </c>
      <c r="C61" s="326" t="s">
        <v>2456</v>
      </c>
      <c r="D61" s="268" t="s">
        <v>1104</v>
      </c>
      <c r="E61" s="268">
        <v>4</v>
      </c>
      <c r="F61" s="268"/>
      <c r="G61" s="268"/>
      <c r="H61" s="268"/>
      <c r="I61" s="268"/>
      <c r="J61" s="268"/>
      <c r="K61" s="268">
        <f t="shared" si="6"/>
        <v>0</v>
      </c>
      <c r="L61" s="268">
        <f t="shared" si="7"/>
        <v>0</v>
      </c>
      <c r="M61" s="268">
        <f t="shared" si="8"/>
        <v>0</v>
      </c>
      <c r="N61" s="268">
        <f t="shared" si="9"/>
        <v>0</v>
      </c>
      <c r="O61" s="268">
        <f t="shared" si="10"/>
        <v>0</v>
      </c>
      <c r="P61" s="268">
        <f t="shared" si="11"/>
        <v>0</v>
      </c>
      <c r="Q61" s="10"/>
    </row>
    <row r="62" spans="1:17" ht="28.8">
      <c r="A62" s="296" t="s">
        <v>2457</v>
      </c>
      <c r="B62" s="265" t="s">
        <v>1498</v>
      </c>
      <c r="C62" s="326" t="s">
        <v>2458</v>
      </c>
      <c r="D62" s="268" t="s">
        <v>1104</v>
      </c>
      <c r="E62" s="268">
        <v>4</v>
      </c>
      <c r="F62" s="268"/>
      <c r="G62" s="268"/>
      <c r="H62" s="268"/>
      <c r="I62" s="268"/>
      <c r="J62" s="268"/>
      <c r="K62" s="268">
        <f t="shared" si="6"/>
        <v>0</v>
      </c>
      <c r="L62" s="268">
        <f t="shared" si="7"/>
        <v>0</v>
      </c>
      <c r="M62" s="268">
        <f t="shared" si="8"/>
        <v>0</v>
      </c>
      <c r="N62" s="268">
        <f t="shared" si="9"/>
        <v>0</v>
      </c>
      <c r="O62" s="268">
        <f t="shared" si="10"/>
        <v>0</v>
      </c>
      <c r="P62" s="268">
        <f t="shared" si="11"/>
        <v>0</v>
      </c>
      <c r="Q62" s="10"/>
    </row>
    <row r="63" spans="1:17" ht="28.8">
      <c r="A63" s="296" t="s">
        <v>2459</v>
      </c>
      <c r="B63" s="265" t="s">
        <v>1498</v>
      </c>
      <c r="C63" s="326" t="s">
        <v>2460</v>
      </c>
      <c r="D63" s="268" t="s">
        <v>1104</v>
      </c>
      <c r="E63" s="268">
        <v>2</v>
      </c>
      <c r="F63" s="268"/>
      <c r="G63" s="268"/>
      <c r="H63" s="268"/>
      <c r="I63" s="268"/>
      <c r="J63" s="268"/>
      <c r="K63" s="268">
        <f t="shared" si="6"/>
        <v>0</v>
      </c>
      <c r="L63" s="268">
        <f t="shared" si="7"/>
        <v>0</v>
      </c>
      <c r="M63" s="268">
        <f t="shared" si="8"/>
        <v>0</v>
      </c>
      <c r="N63" s="268">
        <f t="shared" si="9"/>
        <v>0</v>
      </c>
      <c r="O63" s="268">
        <f t="shared" si="10"/>
        <v>0</v>
      </c>
      <c r="P63" s="268">
        <f t="shared" si="11"/>
        <v>0</v>
      </c>
      <c r="Q63" s="10"/>
    </row>
    <row r="64" spans="1:17">
      <c r="A64" s="296" t="s">
        <v>2461</v>
      </c>
      <c r="B64" s="265" t="s">
        <v>1498</v>
      </c>
      <c r="C64" s="326" t="s">
        <v>2462</v>
      </c>
      <c r="D64" s="268" t="s">
        <v>1060</v>
      </c>
      <c r="E64" s="268">
        <v>2</v>
      </c>
      <c r="F64" s="268"/>
      <c r="G64" s="268"/>
      <c r="H64" s="268"/>
      <c r="I64" s="268"/>
      <c r="J64" s="268"/>
      <c r="K64" s="268">
        <f t="shared" si="6"/>
        <v>0</v>
      </c>
      <c r="L64" s="268">
        <f t="shared" si="7"/>
        <v>0</v>
      </c>
      <c r="M64" s="268">
        <f t="shared" si="8"/>
        <v>0</v>
      </c>
      <c r="N64" s="268">
        <f t="shared" si="9"/>
        <v>0</v>
      </c>
      <c r="O64" s="268">
        <f t="shared" si="10"/>
        <v>0</v>
      </c>
      <c r="P64" s="268">
        <f t="shared" si="11"/>
        <v>0</v>
      </c>
      <c r="Q64" s="10"/>
    </row>
    <row r="65" spans="1:17" ht="17.25" customHeight="1">
      <c r="A65" s="294" t="s">
        <v>2463</v>
      </c>
      <c r="B65" s="265"/>
      <c r="C65" s="295" t="s">
        <v>2464</v>
      </c>
      <c r="D65" s="268"/>
      <c r="E65" s="268"/>
      <c r="F65" s="268"/>
      <c r="G65" s="268"/>
      <c r="H65" s="268"/>
      <c r="I65" s="268"/>
      <c r="J65" s="268"/>
      <c r="K65" s="268"/>
      <c r="L65" s="268"/>
      <c r="M65" s="268"/>
      <c r="N65" s="268"/>
      <c r="O65" s="268"/>
      <c r="P65" s="268"/>
      <c r="Q65" s="10"/>
    </row>
    <row r="66" spans="1:17">
      <c r="A66" s="296" t="s">
        <v>2465</v>
      </c>
      <c r="B66" s="265" t="s">
        <v>1498</v>
      </c>
      <c r="C66" s="326" t="s">
        <v>2466</v>
      </c>
      <c r="D66" s="268" t="s">
        <v>2467</v>
      </c>
      <c r="E66" s="268">
        <v>3</v>
      </c>
      <c r="F66" s="268"/>
      <c r="G66" s="268"/>
      <c r="H66" s="268"/>
      <c r="I66" s="268"/>
      <c r="J66" s="268"/>
      <c r="K66" s="268">
        <f t="shared" ref="K66:K87" si="12">SUM(H66:J66)</f>
        <v>0</v>
      </c>
      <c r="L66" s="268">
        <f t="shared" ref="L66:L87" si="13">ROUND(E66*F66,2)</f>
        <v>0</v>
      </c>
      <c r="M66" s="268">
        <f t="shared" ref="M66:M87" si="14">ROUND(E66*H66,2)</f>
        <v>0</v>
      </c>
      <c r="N66" s="268">
        <f t="shared" ref="N66:N87" si="15">ROUND(E66*I66,2)</f>
        <v>0</v>
      </c>
      <c r="O66" s="268">
        <f t="shared" ref="O66:O87" si="16">ROUND(E66*J66,2)</f>
        <v>0</v>
      </c>
      <c r="P66" s="268">
        <f t="shared" ref="P66:P87" si="17">SUM(M66:O66)</f>
        <v>0</v>
      </c>
      <c r="Q66" s="10"/>
    </row>
    <row r="67" spans="1:17">
      <c r="A67" s="296" t="s">
        <v>2468</v>
      </c>
      <c r="B67" s="265" t="s">
        <v>1498</v>
      </c>
      <c r="C67" s="326" t="s">
        <v>2469</v>
      </c>
      <c r="D67" s="268" t="s">
        <v>2467</v>
      </c>
      <c r="E67" s="268">
        <v>6</v>
      </c>
      <c r="F67" s="268"/>
      <c r="G67" s="268"/>
      <c r="H67" s="268"/>
      <c r="I67" s="268"/>
      <c r="J67" s="268"/>
      <c r="K67" s="268">
        <f t="shared" si="12"/>
        <v>0</v>
      </c>
      <c r="L67" s="268">
        <f t="shared" si="13"/>
        <v>0</v>
      </c>
      <c r="M67" s="268">
        <f t="shared" si="14"/>
        <v>0</v>
      </c>
      <c r="N67" s="268">
        <f t="shared" si="15"/>
        <v>0</v>
      </c>
      <c r="O67" s="268">
        <f t="shared" si="16"/>
        <v>0</v>
      </c>
      <c r="P67" s="268">
        <f t="shared" si="17"/>
        <v>0</v>
      </c>
      <c r="Q67" s="10"/>
    </row>
    <row r="68" spans="1:17">
      <c r="A68" s="296" t="s">
        <v>2470</v>
      </c>
      <c r="B68" s="265" t="s">
        <v>1498</v>
      </c>
      <c r="C68" s="326" t="s">
        <v>2471</v>
      </c>
      <c r="D68" s="268" t="s">
        <v>2467</v>
      </c>
      <c r="E68" s="268">
        <v>18</v>
      </c>
      <c r="F68" s="268"/>
      <c r="G68" s="268"/>
      <c r="H68" s="268"/>
      <c r="I68" s="268"/>
      <c r="J68" s="268"/>
      <c r="K68" s="268">
        <f t="shared" si="12"/>
        <v>0</v>
      </c>
      <c r="L68" s="268">
        <f t="shared" si="13"/>
        <v>0</v>
      </c>
      <c r="M68" s="268">
        <f t="shared" si="14"/>
        <v>0</v>
      </c>
      <c r="N68" s="268">
        <f t="shared" si="15"/>
        <v>0</v>
      </c>
      <c r="O68" s="268">
        <f t="shared" si="16"/>
        <v>0</v>
      </c>
      <c r="P68" s="268">
        <f t="shared" si="17"/>
        <v>0</v>
      </c>
      <c r="Q68" s="10"/>
    </row>
    <row r="69" spans="1:17">
      <c r="A69" s="296" t="s">
        <v>2472</v>
      </c>
      <c r="B69" s="265" t="s">
        <v>1498</v>
      </c>
      <c r="C69" s="326" t="s">
        <v>2473</v>
      </c>
      <c r="D69" s="268" t="s">
        <v>2467</v>
      </c>
      <c r="E69" s="268">
        <v>12</v>
      </c>
      <c r="F69" s="268"/>
      <c r="G69" s="268"/>
      <c r="H69" s="268"/>
      <c r="I69" s="268"/>
      <c r="J69" s="268"/>
      <c r="K69" s="268">
        <f t="shared" si="12"/>
        <v>0</v>
      </c>
      <c r="L69" s="268">
        <f t="shared" si="13"/>
        <v>0</v>
      </c>
      <c r="M69" s="268">
        <f t="shared" si="14"/>
        <v>0</v>
      </c>
      <c r="N69" s="268">
        <f t="shared" si="15"/>
        <v>0</v>
      </c>
      <c r="O69" s="268">
        <f t="shared" si="16"/>
        <v>0</v>
      </c>
      <c r="P69" s="268">
        <f t="shared" si="17"/>
        <v>0</v>
      </c>
      <c r="Q69" s="10"/>
    </row>
    <row r="70" spans="1:17">
      <c r="A70" s="296" t="s">
        <v>2474</v>
      </c>
      <c r="B70" s="265" t="s">
        <v>1498</v>
      </c>
      <c r="C70" s="326" t="s">
        <v>2475</v>
      </c>
      <c r="D70" s="268" t="s">
        <v>2467</v>
      </c>
      <c r="E70" s="268">
        <v>18</v>
      </c>
      <c r="F70" s="268"/>
      <c r="G70" s="268"/>
      <c r="H70" s="268"/>
      <c r="I70" s="268"/>
      <c r="J70" s="268"/>
      <c r="K70" s="268">
        <f t="shared" si="12"/>
        <v>0</v>
      </c>
      <c r="L70" s="268">
        <f t="shared" si="13"/>
        <v>0</v>
      </c>
      <c r="M70" s="268">
        <f t="shared" si="14"/>
        <v>0</v>
      </c>
      <c r="N70" s="268">
        <f t="shared" si="15"/>
        <v>0</v>
      </c>
      <c r="O70" s="268">
        <f t="shared" si="16"/>
        <v>0</v>
      </c>
      <c r="P70" s="268">
        <f t="shared" si="17"/>
        <v>0</v>
      </c>
      <c r="Q70" s="10"/>
    </row>
    <row r="71" spans="1:17">
      <c r="A71" s="296" t="s">
        <v>2476</v>
      </c>
      <c r="B71" s="265" t="s">
        <v>1498</v>
      </c>
      <c r="C71" s="326" t="s">
        <v>2477</v>
      </c>
      <c r="D71" s="268" t="s">
        <v>114</v>
      </c>
      <c r="E71" s="268">
        <v>1</v>
      </c>
      <c r="F71" s="268"/>
      <c r="G71" s="268"/>
      <c r="H71" s="268"/>
      <c r="I71" s="268"/>
      <c r="J71" s="268"/>
      <c r="K71" s="268">
        <f t="shared" si="12"/>
        <v>0</v>
      </c>
      <c r="L71" s="268">
        <f t="shared" si="13"/>
        <v>0</v>
      </c>
      <c r="M71" s="268">
        <f t="shared" si="14"/>
        <v>0</v>
      </c>
      <c r="N71" s="268">
        <f t="shared" si="15"/>
        <v>0</v>
      </c>
      <c r="O71" s="268">
        <f t="shared" si="16"/>
        <v>0</v>
      </c>
      <c r="P71" s="268">
        <f t="shared" si="17"/>
        <v>0</v>
      </c>
      <c r="Q71" s="10"/>
    </row>
    <row r="72" spans="1:17">
      <c r="A72" s="296" t="s">
        <v>2478</v>
      </c>
      <c r="B72" s="265" t="s">
        <v>1498</v>
      </c>
      <c r="C72" s="326" t="s">
        <v>2479</v>
      </c>
      <c r="D72" s="268" t="s">
        <v>2467</v>
      </c>
      <c r="E72" s="268">
        <v>12</v>
      </c>
      <c r="F72" s="268"/>
      <c r="G72" s="268"/>
      <c r="H72" s="268"/>
      <c r="I72" s="268"/>
      <c r="J72" s="268"/>
      <c r="K72" s="268">
        <f t="shared" si="12"/>
        <v>0</v>
      </c>
      <c r="L72" s="268">
        <f t="shared" si="13"/>
        <v>0</v>
      </c>
      <c r="M72" s="268">
        <f t="shared" si="14"/>
        <v>0</v>
      </c>
      <c r="N72" s="268">
        <f t="shared" si="15"/>
        <v>0</v>
      </c>
      <c r="O72" s="268">
        <f t="shared" si="16"/>
        <v>0</v>
      </c>
      <c r="P72" s="268">
        <f t="shared" si="17"/>
        <v>0</v>
      </c>
      <c r="Q72" s="10"/>
    </row>
    <row r="73" spans="1:17">
      <c r="A73" s="296" t="s">
        <v>2480</v>
      </c>
      <c r="B73" s="265" t="s">
        <v>1498</v>
      </c>
      <c r="C73" s="326" t="s">
        <v>2481</v>
      </c>
      <c r="D73" s="268" t="s">
        <v>2467</v>
      </c>
      <c r="E73" s="268">
        <v>12</v>
      </c>
      <c r="F73" s="268"/>
      <c r="G73" s="268"/>
      <c r="H73" s="268"/>
      <c r="I73" s="268"/>
      <c r="J73" s="268"/>
      <c r="K73" s="268">
        <f t="shared" si="12"/>
        <v>0</v>
      </c>
      <c r="L73" s="268">
        <f t="shared" si="13"/>
        <v>0</v>
      </c>
      <c r="M73" s="268">
        <f t="shared" si="14"/>
        <v>0</v>
      </c>
      <c r="N73" s="268">
        <f t="shared" si="15"/>
        <v>0</v>
      </c>
      <c r="O73" s="268">
        <f t="shared" si="16"/>
        <v>0</v>
      </c>
      <c r="P73" s="268">
        <f t="shared" si="17"/>
        <v>0</v>
      </c>
      <c r="Q73" s="10"/>
    </row>
    <row r="74" spans="1:17">
      <c r="A74" s="296" t="s">
        <v>2482</v>
      </c>
      <c r="B74" s="265" t="s">
        <v>1498</v>
      </c>
      <c r="C74" s="326" t="s">
        <v>2483</v>
      </c>
      <c r="D74" s="268" t="s">
        <v>114</v>
      </c>
      <c r="E74" s="268">
        <v>1</v>
      </c>
      <c r="F74" s="268"/>
      <c r="G74" s="268"/>
      <c r="H74" s="268"/>
      <c r="I74" s="268"/>
      <c r="J74" s="268"/>
      <c r="K74" s="268">
        <f t="shared" si="12"/>
        <v>0</v>
      </c>
      <c r="L74" s="268">
        <f t="shared" si="13"/>
        <v>0</v>
      </c>
      <c r="M74" s="268">
        <f t="shared" si="14"/>
        <v>0</v>
      </c>
      <c r="N74" s="268">
        <f t="shared" si="15"/>
        <v>0</v>
      </c>
      <c r="O74" s="268">
        <f t="shared" si="16"/>
        <v>0</v>
      </c>
      <c r="P74" s="268">
        <f t="shared" si="17"/>
        <v>0</v>
      </c>
      <c r="Q74" s="10"/>
    </row>
    <row r="75" spans="1:17" ht="28.8">
      <c r="A75" s="296" t="s">
        <v>2484</v>
      </c>
      <c r="B75" s="265" t="s">
        <v>1498</v>
      </c>
      <c r="C75" s="326" t="s">
        <v>2485</v>
      </c>
      <c r="D75" s="268" t="s">
        <v>2467</v>
      </c>
      <c r="E75" s="268">
        <v>15</v>
      </c>
      <c r="F75" s="268"/>
      <c r="G75" s="268"/>
      <c r="H75" s="268"/>
      <c r="I75" s="268"/>
      <c r="J75" s="268"/>
      <c r="K75" s="268">
        <f t="shared" si="12"/>
        <v>0</v>
      </c>
      <c r="L75" s="268">
        <f t="shared" si="13"/>
        <v>0</v>
      </c>
      <c r="M75" s="268">
        <f t="shared" si="14"/>
        <v>0</v>
      </c>
      <c r="N75" s="268">
        <f t="shared" si="15"/>
        <v>0</v>
      </c>
      <c r="O75" s="268">
        <f t="shared" si="16"/>
        <v>0</v>
      </c>
      <c r="P75" s="268">
        <f t="shared" si="17"/>
        <v>0</v>
      </c>
      <c r="Q75" s="10"/>
    </row>
    <row r="76" spans="1:17" ht="28.8">
      <c r="A76" s="296" t="s">
        <v>2486</v>
      </c>
      <c r="B76" s="265" t="s">
        <v>1498</v>
      </c>
      <c r="C76" s="326" t="s">
        <v>2487</v>
      </c>
      <c r="D76" s="268" t="s">
        <v>2467</v>
      </c>
      <c r="E76" s="268">
        <v>18</v>
      </c>
      <c r="F76" s="268"/>
      <c r="G76" s="268"/>
      <c r="H76" s="268"/>
      <c r="I76" s="268"/>
      <c r="J76" s="268"/>
      <c r="K76" s="268">
        <f t="shared" si="12"/>
        <v>0</v>
      </c>
      <c r="L76" s="268">
        <f t="shared" si="13"/>
        <v>0</v>
      </c>
      <c r="M76" s="268">
        <f t="shared" si="14"/>
        <v>0</v>
      </c>
      <c r="N76" s="268">
        <f t="shared" si="15"/>
        <v>0</v>
      </c>
      <c r="O76" s="268">
        <f t="shared" si="16"/>
        <v>0</v>
      </c>
      <c r="P76" s="268">
        <f t="shared" si="17"/>
        <v>0</v>
      </c>
      <c r="Q76" s="10"/>
    </row>
    <row r="77" spans="1:17" ht="28.8">
      <c r="A77" s="296" t="s">
        <v>2488</v>
      </c>
      <c r="B77" s="265" t="s">
        <v>1498</v>
      </c>
      <c r="C77" s="326" t="s">
        <v>2489</v>
      </c>
      <c r="D77" s="268" t="s">
        <v>2467</v>
      </c>
      <c r="E77" s="268">
        <v>18</v>
      </c>
      <c r="F77" s="268"/>
      <c r="G77" s="268"/>
      <c r="H77" s="268"/>
      <c r="I77" s="268"/>
      <c r="J77" s="268"/>
      <c r="K77" s="268">
        <f t="shared" si="12"/>
        <v>0</v>
      </c>
      <c r="L77" s="268">
        <f t="shared" si="13"/>
        <v>0</v>
      </c>
      <c r="M77" s="268">
        <f t="shared" si="14"/>
        <v>0</v>
      </c>
      <c r="N77" s="268">
        <f t="shared" si="15"/>
        <v>0</v>
      </c>
      <c r="O77" s="268">
        <f t="shared" si="16"/>
        <v>0</v>
      </c>
      <c r="P77" s="268">
        <f t="shared" si="17"/>
        <v>0</v>
      </c>
      <c r="Q77" s="10"/>
    </row>
    <row r="78" spans="1:17" ht="28.8">
      <c r="A78" s="296" t="s">
        <v>2490</v>
      </c>
      <c r="B78" s="265" t="s">
        <v>1498</v>
      </c>
      <c r="C78" s="326" t="s">
        <v>2491</v>
      </c>
      <c r="D78" s="268" t="s">
        <v>2467</v>
      </c>
      <c r="E78" s="268">
        <v>12</v>
      </c>
      <c r="F78" s="268"/>
      <c r="G78" s="268"/>
      <c r="H78" s="268"/>
      <c r="I78" s="268"/>
      <c r="J78" s="268"/>
      <c r="K78" s="268">
        <f t="shared" si="12"/>
        <v>0</v>
      </c>
      <c r="L78" s="268">
        <f t="shared" si="13"/>
        <v>0</v>
      </c>
      <c r="M78" s="268">
        <f t="shared" si="14"/>
        <v>0</v>
      </c>
      <c r="N78" s="268">
        <f t="shared" si="15"/>
        <v>0</v>
      </c>
      <c r="O78" s="268">
        <f t="shared" si="16"/>
        <v>0</v>
      </c>
      <c r="P78" s="268">
        <f t="shared" si="17"/>
        <v>0</v>
      </c>
      <c r="Q78" s="10"/>
    </row>
    <row r="79" spans="1:17" ht="28.8">
      <c r="A79" s="296" t="s">
        <v>2492</v>
      </c>
      <c r="B79" s="265" t="s">
        <v>1498</v>
      </c>
      <c r="C79" s="326" t="s">
        <v>2493</v>
      </c>
      <c r="D79" s="268" t="s">
        <v>2467</v>
      </c>
      <c r="E79" s="268">
        <v>18</v>
      </c>
      <c r="F79" s="268"/>
      <c r="G79" s="268"/>
      <c r="H79" s="268"/>
      <c r="I79" s="268"/>
      <c r="J79" s="268"/>
      <c r="K79" s="268">
        <f t="shared" si="12"/>
        <v>0</v>
      </c>
      <c r="L79" s="268">
        <f t="shared" si="13"/>
        <v>0</v>
      </c>
      <c r="M79" s="268">
        <f t="shared" si="14"/>
        <v>0</v>
      </c>
      <c r="N79" s="268">
        <f t="shared" si="15"/>
        <v>0</v>
      </c>
      <c r="O79" s="268">
        <f t="shared" si="16"/>
        <v>0</v>
      </c>
      <c r="P79" s="268">
        <f t="shared" si="17"/>
        <v>0</v>
      </c>
      <c r="Q79" s="10"/>
    </row>
    <row r="80" spans="1:17">
      <c r="A80" s="296" t="s">
        <v>2494</v>
      </c>
      <c r="B80" s="265" t="s">
        <v>1498</v>
      </c>
      <c r="C80" s="326" t="s">
        <v>2495</v>
      </c>
      <c r="D80" s="268" t="s">
        <v>254</v>
      </c>
      <c r="E80" s="268">
        <v>5</v>
      </c>
      <c r="F80" s="268"/>
      <c r="G80" s="268"/>
      <c r="H80" s="268"/>
      <c r="I80" s="268"/>
      <c r="J80" s="268"/>
      <c r="K80" s="268">
        <f t="shared" si="12"/>
        <v>0</v>
      </c>
      <c r="L80" s="268">
        <f t="shared" si="13"/>
        <v>0</v>
      </c>
      <c r="M80" s="268">
        <f t="shared" si="14"/>
        <v>0</v>
      </c>
      <c r="N80" s="268">
        <f t="shared" si="15"/>
        <v>0</v>
      </c>
      <c r="O80" s="268">
        <f t="shared" si="16"/>
        <v>0</v>
      </c>
      <c r="P80" s="268">
        <f t="shared" si="17"/>
        <v>0</v>
      </c>
      <c r="Q80" s="10"/>
    </row>
    <row r="81" spans="1:17">
      <c r="A81" s="296" t="s">
        <v>2496</v>
      </c>
      <c r="B81" s="265" t="s">
        <v>1498</v>
      </c>
      <c r="C81" s="326" t="s">
        <v>2497</v>
      </c>
      <c r="D81" s="268" t="s">
        <v>254</v>
      </c>
      <c r="E81" s="268">
        <v>5</v>
      </c>
      <c r="F81" s="268"/>
      <c r="G81" s="268"/>
      <c r="H81" s="268"/>
      <c r="I81" s="268"/>
      <c r="J81" s="268"/>
      <c r="K81" s="268">
        <f t="shared" si="12"/>
        <v>0</v>
      </c>
      <c r="L81" s="268">
        <f t="shared" si="13"/>
        <v>0</v>
      </c>
      <c r="M81" s="268">
        <f t="shared" si="14"/>
        <v>0</v>
      </c>
      <c r="N81" s="268">
        <f t="shared" si="15"/>
        <v>0</v>
      </c>
      <c r="O81" s="268">
        <f t="shared" si="16"/>
        <v>0</v>
      </c>
      <c r="P81" s="268">
        <f t="shared" si="17"/>
        <v>0</v>
      </c>
      <c r="Q81" s="10"/>
    </row>
    <row r="82" spans="1:17">
      <c r="A82" s="296" t="s">
        <v>2498</v>
      </c>
      <c r="B82" s="265" t="s">
        <v>1498</v>
      </c>
      <c r="C82" s="326" t="s">
        <v>2499</v>
      </c>
      <c r="D82" s="268" t="s">
        <v>1104</v>
      </c>
      <c r="E82" s="268">
        <v>1</v>
      </c>
      <c r="F82" s="268"/>
      <c r="G82" s="268"/>
      <c r="H82" s="268"/>
      <c r="I82" s="268"/>
      <c r="J82" s="268"/>
      <c r="K82" s="268">
        <f t="shared" si="12"/>
        <v>0</v>
      </c>
      <c r="L82" s="268">
        <f t="shared" si="13"/>
        <v>0</v>
      </c>
      <c r="M82" s="268">
        <f t="shared" si="14"/>
        <v>0</v>
      </c>
      <c r="N82" s="268">
        <f t="shared" si="15"/>
        <v>0</v>
      </c>
      <c r="O82" s="268">
        <f t="shared" si="16"/>
        <v>0</v>
      </c>
      <c r="P82" s="268">
        <f t="shared" si="17"/>
        <v>0</v>
      </c>
      <c r="Q82" s="10"/>
    </row>
    <row r="83" spans="1:17">
      <c r="A83" s="296" t="s">
        <v>2500</v>
      </c>
      <c r="B83" s="265" t="s">
        <v>1498</v>
      </c>
      <c r="C83" s="326" t="s">
        <v>2501</v>
      </c>
      <c r="D83" s="268" t="s">
        <v>1104</v>
      </c>
      <c r="E83" s="268">
        <v>1</v>
      </c>
      <c r="F83" s="268"/>
      <c r="G83" s="268"/>
      <c r="H83" s="268"/>
      <c r="I83" s="268"/>
      <c r="J83" s="268"/>
      <c r="K83" s="268">
        <f t="shared" si="12"/>
        <v>0</v>
      </c>
      <c r="L83" s="268">
        <f t="shared" si="13"/>
        <v>0</v>
      </c>
      <c r="M83" s="268">
        <f t="shared" si="14"/>
        <v>0</v>
      </c>
      <c r="N83" s="268">
        <f t="shared" si="15"/>
        <v>0</v>
      </c>
      <c r="O83" s="268">
        <f t="shared" si="16"/>
        <v>0</v>
      </c>
      <c r="P83" s="268">
        <f t="shared" si="17"/>
        <v>0</v>
      </c>
      <c r="Q83" s="10"/>
    </row>
    <row r="84" spans="1:17">
      <c r="A84" s="296" t="s">
        <v>2502</v>
      </c>
      <c r="B84" s="265" t="s">
        <v>1498</v>
      </c>
      <c r="C84" s="326" t="s">
        <v>2503</v>
      </c>
      <c r="D84" s="268" t="s">
        <v>1104</v>
      </c>
      <c r="E84" s="268">
        <v>1</v>
      </c>
      <c r="F84" s="268"/>
      <c r="G84" s="268"/>
      <c r="H84" s="268"/>
      <c r="I84" s="268"/>
      <c r="J84" s="268"/>
      <c r="K84" s="268">
        <f t="shared" si="12"/>
        <v>0</v>
      </c>
      <c r="L84" s="268">
        <f t="shared" si="13"/>
        <v>0</v>
      </c>
      <c r="M84" s="268">
        <f t="shared" si="14"/>
        <v>0</v>
      </c>
      <c r="N84" s="268">
        <f t="shared" si="15"/>
        <v>0</v>
      </c>
      <c r="O84" s="268">
        <f t="shared" si="16"/>
        <v>0</v>
      </c>
      <c r="P84" s="268">
        <f t="shared" si="17"/>
        <v>0</v>
      </c>
      <c r="Q84" s="10"/>
    </row>
    <row r="85" spans="1:17" ht="28.8">
      <c r="A85" s="296" t="s">
        <v>2504</v>
      </c>
      <c r="B85" s="265" t="s">
        <v>1498</v>
      </c>
      <c r="C85" s="326" t="s">
        <v>2505</v>
      </c>
      <c r="D85" s="268" t="s">
        <v>1104</v>
      </c>
      <c r="E85" s="268">
        <v>1</v>
      </c>
      <c r="F85" s="268"/>
      <c r="G85" s="268"/>
      <c r="H85" s="268"/>
      <c r="I85" s="268"/>
      <c r="J85" s="268"/>
      <c r="K85" s="268">
        <f t="shared" si="12"/>
        <v>0</v>
      </c>
      <c r="L85" s="268">
        <f t="shared" si="13"/>
        <v>0</v>
      </c>
      <c r="M85" s="268">
        <f t="shared" si="14"/>
        <v>0</v>
      </c>
      <c r="N85" s="268">
        <f t="shared" si="15"/>
        <v>0</v>
      </c>
      <c r="O85" s="268">
        <f t="shared" si="16"/>
        <v>0</v>
      </c>
      <c r="P85" s="268">
        <f t="shared" si="17"/>
        <v>0</v>
      </c>
      <c r="Q85" s="10"/>
    </row>
    <row r="86" spans="1:17" ht="28.8">
      <c r="A86" s="296" t="s">
        <v>2506</v>
      </c>
      <c r="B86" s="265" t="s">
        <v>1498</v>
      </c>
      <c r="C86" s="326" t="s">
        <v>2507</v>
      </c>
      <c r="D86" s="268" t="s">
        <v>1104</v>
      </c>
      <c r="E86" s="268">
        <v>1</v>
      </c>
      <c r="F86" s="268"/>
      <c r="G86" s="268"/>
      <c r="H86" s="268"/>
      <c r="I86" s="268"/>
      <c r="J86" s="268"/>
      <c r="K86" s="268">
        <f t="shared" si="12"/>
        <v>0</v>
      </c>
      <c r="L86" s="268">
        <f t="shared" si="13"/>
        <v>0</v>
      </c>
      <c r="M86" s="268">
        <f t="shared" si="14"/>
        <v>0</v>
      </c>
      <c r="N86" s="268">
        <f t="shared" si="15"/>
        <v>0</v>
      </c>
      <c r="O86" s="268">
        <f t="shared" si="16"/>
        <v>0</v>
      </c>
      <c r="P86" s="268">
        <f t="shared" si="17"/>
        <v>0</v>
      </c>
      <c r="Q86" s="10"/>
    </row>
    <row r="87" spans="1:17">
      <c r="A87" s="296" t="s">
        <v>2508</v>
      </c>
      <c r="B87" s="265" t="s">
        <v>1498</v>
      </c>
      <c r="C87" s="326" t="s">
        <v>2509</v>
      </c>
      <c r="D87" s="268" t="s">
        <v>1104</v>
      </c>
      <c r="E87" s="268">
        <v>1</v>
      </c>
      <c r="F87" s="268"/>
      <c r="G87" s="268"/>
      <c r="H87" s="268"/>
      <c r="I87" s="268"/>
      <c r="J87" s="268"/>
      <c r="K87" s="268">
        <f t="shared" si="12"/>
        <v>0</v>
      </c>
      <c r="L87" s="268">
        <f t="shared" si="13"/>
        <v>0</v>
      </c>
      <c r="M87" s="268">
        <f t="shared" si="14"/>
        <v>0</v>
      </c>
      <c r="N87" s="268">
        <f t="shared" si="15"/>
        <v>0</v>
      </c>
      <c r="O87" s="268">
        <f t="shared" si="16"/>
        <v>0</v>
      </c>
      <c r="P87" s="268">
        <f t="shared" si="17"/>
        <v>0</v>
      </c>
      <c r="Q87" s="10"/>
    </row>
    <row r="88" spans="1:17" ht="12.75" customHeight="1">
      <c r="A88" s="284"/>
      <c r="B88" s="285"/>
      <c r="C88" s="775" t="s">
        <v>232</v>
      </c>
      <c r="D88" s="776"/>
      <c r="E88" s="776"/>
      <c r="F88" s="776"/>
      <c r="G88" s="776"/>
      <c r="H88" s="776"/>
      <c r="I88" s="776"/>
      <c r="J88" s="776"/>
      <c r="K88" s="777"/>
      <c r="L88" s="251">
        <f>SUM(L18:L87)</f>
        <v>0</v>
      </c>
      <c r="M88" s="291">
        <f>SUM(M18:M87)</f>
        <v>0</v>
      </c>
      <c r="N88" s="291">
        <f>SUM(N18:N87)</f>
        <v>0</v>
      </c>
      <c r="O88" s="291">
        <f>SUM(O18:O87)</f>
        <v>0</v>
      </c>
      <c r="P88" s="291">
        <f>SUM(P18:P87)</f>
        <v>0</v>
      </c>
    </row>
    <row r="89" spans="1:17">
      <c r="C89" s="79"/>
      <c r="D89" s="76"/>
      <c r="E89" s="76"/>
      <c r="F89" s="76"/>
      <c r="G89" s="76"/>
      <c r="H89" s="76"/>
      <c r="I89" s="58"/>
      <c r="J89" s="76"/>
      <c r="K89" s="76"/>
      <c r="L89" s="76"/>
      <c r="M89" s="76"/>
      <c r="N89" s="76"/>
      <c r="O89" s="76"/>
      <c r="P89" s="76"/>
    </row>
    <row r="90" spans="1:17">
      <c r="C90" s="79"/>
      <c r="D90" s="81"/>
      <c r="E90" s="81"/>
      <c r="F90" s="81"/>
      <c r="G90" s="81"/>
      <c r="H90" s="81"/>
      <c r="I90" s="50"/>
      <c r="J90" s="81"/>
      <c r="K90" s="81"/>
      <c r="L90" s="81"/>
      <c r="M90" s="81"/>
      <c r="N90" s="81"/>
      <c r="O90" s="81"/>
      <c r="P90" s="81"/>
    </row>
    <row r="91" spans="1:17">
      <c r="A91" s="47" t="str">
        <f>Nr.1!A86</f>
        <v>Sastādīja:</v>
      </c>
      <c r="B91" s="47">
        <f>Nr.1!B86</f>
        <v>0</v>
      </c>
      <c r="C91" s="160">
        <f>Nr.1!C86</f>
        <v>0</v>
      </c>
      <c r="D91" s="160">
        <f>Nr.1!D86</f>
        <v>0</v>
      </c>
      <c r="E91" s="47">
        <f>Nr.1!E86</f>
        <v>0</v>
      </c>
      <c r="F91" s="47">
        <f>Nr.1!F86</f>
        <v>0</v>
      </c>
      <c r="G91" s="47">
        <f>Nr.1!G86</f>
        <v>0</v>
      </c>
      <c r="H91" s="76"/>
      <c r="I91" s="58"/>
      <c r="J91" s="76"/>
      <c r="K91" s="76"/>
      <c r="L91" s="76"/>
      <c r="M91" s="76"/>
      <c r="N91" s="76"/>
      <c r="O91" s="76"/>
      <c r="P91" s="76"/>
    </row>
    <row r="92" spans="1:17">
      <c r="A92" s="47">
        <f>Nr.1!A87</f>
        <v>0</v>
      </c>
      <c r="B92" s="47">
        <f>Nr.1!B87</f>
        <v>0</v>
      </c>
      <c r="C92" s="717" t="str">
        <f>Nr.1!C87</f>
        <v>(paraksts un tā atšifrējums, datums)</v>
      </c>
      <c r="D92" s="717"/>
      <c r="E92" s="717"/>
      <c r="F92" s="717"/>
      <c r="G92" s="717"/>
      <c r="H92" s="76"/>
      <c r="I92" s="58"/>
      <c r="J92" s="76"/>
      <c r="K92" s="76"/>
      <c r="L92" s="76"/>
      <c r="M92" s="76"/>
      <c r="N92" s="76"/>
      <c r="O92" s="76"/>
      <c r="P92" s="76"/>
    </row>
    <row r="93" spans="1:17">
      <c r="A93" s="727" t="str">
        <f>Nr.1!A88</f>
        <v xml:space="preserve">Sertifikāta Nr.: </v>
      </c>
      <c r="B93" s="727"/>
      <c r="C93" s="47">
        <f>Nr.1!C88</f>
        <v>0</v>
      </c>
      <c r="D93" s="47">
        <f>Nr.1!D88</f>
        <v>0</v>
      </c>
      <c r="E93" s="47">
        <f>Nr.1!E88</f>
        <v>0</v>
      </c>
      <c r="F93" s="47">
        <f>Nr.1!F88</f>
        <v>0</v>
      </c>
      <c r="G93" s="47">
        <f>Nr.1!G88</f>
        <v>0</v>
      </c>
      <c r="H93" s="81"/>
      <c r="I93" s="50"/>
      <c r="J93" s="81"/>
      <c r="K93" s="81"/>
      <c r="L93" s="81"/>
      <c r="M93" s="81"/>
      <c r="N93" s="81"/>
      <c r="O93" s="81"/>
      <c r="P93" s="81"/>
    </row>
    <row r="94" spans="1:17">
      <c r="A94" s="47">
        <f>Nr.1!A89</f>
        <v>0</v>
      </c>
      <c r="B94" s="47">
        <f>Nr.1!B89</f>
        <v>0</v>
      </c>
      <c r="C94" s="76">
        <f>Nr.1!C89</f>
        <v>0</v>
      </c>
      <c r="D94" s="76">
        <f>Nr.1!D89</f>
        <v>0</v>
      </c>
      <c r="E94" s="76">
        <f>Nr.1!E89</f>
        <v>0</v>
      </c>
      <c r="F94" s="76">
        <f>Nr.1!F89</f>
        <v>0</v>
      </c>
      <c r="G94" s="76">
        <f>Nr.1!G89</f>
        <v>0</v>
      </c>
      <c r="H94" s="76"/>
      <c r="I94" s="58"/>
      <c r="J94" s="76"/>
      <c r="K94" s="76"/>
      <c r="L94" s="76"/>
      <c r="M94" s="76"/>
      <c r="N94" s="76"/>
      <c r="O94" s="76"/>
      <c r="P94" s="76"/>
    </row>
    <row r="95" spans="1:17">
      <c r="A95" s="47">
        <f>Nr.1!A90</f>
        <v>0</v>
      </c>
      <c r="B95" s="47">
        <f>Nr.1!B90</f>
        <v>0</v>
      </c>
      <c r="C95" s="82">
        <f>Nr.1!C90</f>
        <v>0</v>
      </c>
      <c r="D95" s="76">
        <f>Nr.1!D90</f>
        <v>0</v>
      </c>
      <c r="E95" s="76">
        <f>Nr.1!E90</f>
        <v>0</v>
      </c>
      <c r="F95" s="76">
        <f>Nr.1!F90</f>
        <v>0</v>
      </c>
      <c r="G95" s="76">
        <f>Nr.1!G90</f>
        <v>0</v>
      </c>
      <c r="H95" s="76"/>
      <c r="I95" s="58"/>
      <c r="J95" s="76"/>
      <c r="K95" s="76"/>
      <c r="L95" s="76"/>
      <c r="M95" s="76"/>
      <c r="N95" s="76"/>
      <c r="O95" s="76"/>
      <c r="P95" s="76"/>
    </row>
    <row r="96" spans="1:17">
      <c r="A96" s="47" t="str">
        <f>Nr.1!A91</f>
        <v>Pārbaudīja:</v>
      </c>
      <c r="B96" s="47">
        <f>Nr.1!B91</f>
        <v>0</v>
      </c>
      <c r="C96" s="160">
        <f>Nr.1!C91</f>
        <v>0</v>
      </c>
      <c r="D96" s="160">
        <f>Nr.1!D91</f>
        <v>0</v>
      </c>
      <c r="E96" s="47">
        <f>Nr.1!E91</f>
        <v>0</v>
      </c>
      <c r="F96" s="47">
        <f>Nr.1!F91</f>
        <v>0</v>
      </c>
      <c r="G96" s="47">
        <f>Nr.1!G91</f>
        <v>0</v>
      </c>
      <c r="H96" s="83"/>
      <c r="I96" s="49"/>
      <c r="J96" s="83"/>
      <c r="K96" s="83"/>
      <c r="L96" s="83"/>
      <c r="M96" s="83"/>
      <c r="N96" s="83"/>
      <c r="O96" s="64"/>
      <c r="P96" s="64"/>
    </row>
    <row r="97" spans="1:16">
      <c r="A97" s="47">
        <f>Nr.1!A92</f>
        <v>0</v>
      </c>
      <c r="B97" s="47">
        <f>Nr.1!B92</f>
        <v>0</v>
      </c>
      <c r="C97" s="717" t="str">
        <f>Nr.1!C92</f>
        <v>(paraksts un tā atšifrējums, datums)</v>
      </c>
      <c r="D97" s="717"/>
      <c r="E97" s="717"/>
      <c r="F97" s="717"/>
      <c r="G97" s="717"/>
      <c r="H97" s="73"/>
      <c r="I97" s="73"/>
      <c r="J97" s="73"/>
      <c r="K97" s="73"/>
      <c r="L97" s="73"/>
      <c r="M97" s="84"/>
      <c r="N97" s="84"/>
      <c r="O97" s="84"/>
      <c r="P97" s="84"/>
    </row>
    <row r="98" spans="1:16">
      <c r="C98" s="82"/>
      <c r="D98" s="76"/>
      <c r="E98" s="76"/>
      <c r="F98" s="76"/>
      <c r="G98" s="76"/>
      <c r="H98" s="73"/>
      <c r="P98" s="73"/>
    </row>
    <row r="99" spans="1:16">
      <c r="C99" s="718"/>
      <c r="D99" s="718"/>
      <c r="E99" s="79"/>
      <c r="F99" s="79"/>
      <c r="G99" s="79"/>
      <c r="H99" s="85"/>
      <c r="I99" s="86"/>
      <c r="J99" s="86"/>
      <c r="K99" s="86"/>
      <c r="L99" s="86"/>
      <c r="M99" s="73"/>
      <c r="N99" s="73"/>
      <c r="O99" s="73"/>
      <c r="P99" s="73"/>
    </row>
    <row r="100" spans="1:16">
      <c r="C100" s="75"/>
      <c r="P100" s="66"/>
    </row>
    <row r="101" spans="1:16">
      <c r="A101" s="51"/>
      <c r="B101" s="51"/>
      <c r="C101" s="114"/>
      <c r="D101" s="51"/>
      <c r="E101" s="51"/>
      <c r="F101" s="51"/>
      <c r="G101" s="51"/>
    </row>
    <row r="102" spans="1:16">
      <c r="A102" s="115"/>
      <c r="B102" s="691"/>
      <c r="C102" s="691"/>
      <c r="D102" s="691"/>
      <c r="E102" s="691"/>
      <c r="F102" s="691"/>
      <c r="G102" s="691"/>
      <c r="P102" s="66"/>
    </row>
    <row r="103" spans="1:16">
      <c r="A103" s="116"/>
      <c r="B103" s="783"/>
      <c r="C103" s="783"/>
      <c r="D103" s="783"/>
      <c r="E103" s="783"/>
      <c r="F103" s="783"/>
      <c r="G103" s="783"/>
    </row>
    <row r="104" spans="1:16">
      <c r="A104" s="117"/>
      <c r="B104" s="691"/>
      <c r="C104" s="691"/>
      <c r="D104" s="691"/>
      <c r="E104" s="691"/>
      <c r="F104" s="691"/>
      <c r="G104" s="691"/>
    </row>
    <row r="105" spans="1:16">
      <c r="A105" s="58"/>
      <c r="B105" s="691"/>
      <c r="C105" s="691"/>
      <c r="D105" s="691"/>
      <c r="E105" s="691"/>
      <c r="F105" s="691"/>
      <c r="G105" s="691"/>
    </row>
  </sheetData>
  <mergeCells count="30">
    <mergeCell ref="B103:G103"/>
    <mergeCell ref="B104:G104"/>
    <mergeCell ref="B105:G105"/>
    <mergeCell ref="L14:P14"/>
    <mergeCell ref="C88:K88"/>
    <mergeCell ref="C92:G92"/>
    <mergeCell ref="C97:G97"/>
    <mergeCell ref="C99:D99"/>
    <mergeCell ref="B102:G102"/>
    <mergeCell ref="A93:B93"/>
    <mergeCell ref="C9:H9"/>
    <mergeCell ref="A11:H11"/>
    <mergeCell ref="N10:O10"/>
    <mergeCell ref="F12:O12"/>
    <mergeCell ref="A14:A15"/>
    <mergeCell ref="B14:B15"/>
    <mergeCell ref="C14:C15"/>
    <mergeCell ref="D14:D15"/>
    <mergeCell ref="E14:E15"/>
    <mergeCell ref="F14:K14"/>
    <mergeCell ref="A9:B9"/>
    <mergeCell ref="C7:N7"/>
    <mergeCell ref="C8:N8"/>
    <mergeCell ref="A4:P4"/>
    <mergeCell ref="A3:P3"/>
    <mergeCell ref="A2:P2"/>
    <mergeCell ref="A5:P5"/>
    <mergeCell ref="A6:B6"/>
    <mergeCell ref="A7:B7"/>
    <mergeCell ref="A8:B8"/>
  </mergeCells>
  <phoneticPr fontId="16" type="noConversion"/>
  <conditionalFormatting sqref="C19:C21">
    <cfRule type="cellIs" dxfId="7" priority="1" stopIfTrue="1" operator="equal">
      <formula>0</formula>
    </cfRule>
  </conditionalFormatting>
  <printOptions horizontalCentered="1"/>
  <pageMargins left="0.31496062992125984" right="0.19685039370078741" top="0.35433070866141736" bottom="0.52" header="0.15748031496062992" footer="0.31"/>
  <pageSetup paperSize="9" scale="80" orientation="landscape" r:id="rId1"/>
  <ignoredErrors>
    <ignoredError sqref="A18:A89" twoDigitTextYear="1"/>
  </ignoredError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tabColor theme="0"/>
  </sheetPr>
  <dimension ref="A1:Q172"/>
  <sheetViews>
    <sheetView showZeros="0" topLeftCell="A147" zoomScale="85" zoomScaleNormal="85" workbookViewId="0">
      <selection activeCell="N1" sqref="N1:P1"/>
    </sheetView>
  </sheetViews>
  <sheetFormatPr defaultColWidth="9.21875" defaultRowHeight="14.4"/>
  <cols>
    <col min="1" max="1" width="10.5546875" style="47" customWidth="1"/>
    <col min="2" max="2" width="10.44140625" style="47" customWidth="1"/>
    <col min="3" max="3" width="44.77734375" style="47" customWidth="1"/>
    <col min="4" max="4" width="6.5546875" style="47" bestFit="1" customWidth="1"/>
    <col min="5" max="5" width="8.5546875" style="47" bestFit="1" customWidth="1"/>
    <col min="6" max="6" width="6.77734375" style="47" bestFit="1" customWidth="1"/>
    <col min="7" max="7" width="6.5546875" style="47" bestFit="1" customWidth="1"/>
    <col min="8" max="8" width="7.77734375" style="47" bestFit="1" customWidth="1"/>
    <col min="9" max="9" width="8.77734375" style="51" bestFit="1" customWidth="1"/>
    <col min="10" max="10" width="7.77734375" style="47" customWidth="1"/>
    <col min="11" max="11" width="8.21875" style="47" customWidth="1"/>
    <col min="12" max="12" width="8.77734375" style="47" bestFit="1" customWidth="1"/>
    <col min="13" max="14" width="9.77734375" style="47" bestFit="1" customWidth="1"/>
    <col min="15" max="15" width="8.77734375" style="47" bestFit="1" customWidth="1"/>
    <col min="16" max="16" width="10.77734375" style="47" bestFit="1" customWidth="1"/>
    <col min="17" max="17" width="11.77734375" style="2" customWidth="1"/>
    <col min="18" max="16384" width="9.21875" style="2"/>
  </cols>
  <sheetData>
    <row r="1" spans="1:17" s="7" customFormat="1" ht="62.55" customHeight="1">
      <c r="A1" s="73"/>
      <c r="B1" s="74"/>
      <c r="C1" s="75"/>
      <c r="D1" s="73"/>
      <c r="E1" s="73"/>
      <c r="F1" s="73"/>
      <c r="G1" s="73"/>
      <c r="H1" s="73"/>
      <c r="I1" s="73"/>
      <c r="J1" s="73"/>
      <c r="K1" s="73"/>
      <c r="L1" s="73"/>
      <c r="M1" s="73"/>
      <c r="N1" s="782" t="s">
        <v>1298</v>
      </c>
      <c r="O1" s="736"/>
      <c r="P1" s="736"/>
    </row>
    <row r="2" spans="1:17">
      <c r="A2" s="695" t="s">
        <v>2510</v>
      </c>
      <c r="B2" s="695"/>
      <c r="C2" s="695"/>
      <c r="D2" s="695"/>
      <c r="E2" s="695"/>
      <c r="F2" s="695"/>
      <c r="G2" s="695"/>
      <c r="H2" s="695"/>
      <c r="I2" s="695"/>
      <c r="J2" s="695"/>
      <c r="K2" s="695"/>
      <c r="L2" s="695"/>
      <c r="M2" s="695"/>
      <c r="N2" s="695"/>
      <c r="O2" s="695"/>
      <c r="P2" s="695"/>
      <c r="Q2" s="1"/>
    </row>
    <row r="3" spans="1:17">
      <c r="A3" s="730" t="str">
        <f>Nr.1!$A$3</f>
        <v xml:space="preserve">  Ēkas pārbūve Raiņa ielā 27, Cēsīs, Cēsu novadā</v>
      </c>
      <c r="B3" s="730"/>
      <c r="C3" s="730"/>
      <c r="D3" s="730"/>
      <c r="E3" s="730"/>
      <c r="F3" s="730"/>
      <c r="G3" s="730"/>
      <c r="H3" s="730"/>
      <c r="I3" s="730"/>
      <c r="J3" s="730"/>
      <c r="K3" s="730"/>
      <c r="L3" s="730"/>
      <c r="M3" s="730"/>
      <c r="N3" s="730"/>
      <c r="O3" s="730"/>
      <c r="P3" s="730"/>
    </row>
    <row r="4" spans="1:17">
      <c r="A4" s="695" t="s">
        <v>2511</v>
      </c>
      <c r="B4" s="695"/>
      <c r="C4" s="695"/>
      <c r="D4" s="695"/>
      <c r="E4" s="695"/>
      <c r="F4" s="695"/>
      <c r="G4" s="695"/>
      <c r="H4" s="695"/>
      <c r="I4" s="695"/>
      <c r="J4" s="695"/>
      <c r="K4" s="695"/>
      <c r="L4" s="695"/>
      <c r="M4" s="695"/>
      <c r="N4" s="695"/>
      <c r="O4" s="695"/>
      <c r="P4" s="695"/>
    </row>
    <row r="5" spans="1:17">
      <c r="A5" s="717" t="s">
        <v>82</v>
      </c>
      <c r="B5" s="717"/>
      <c r="C5" s="717"/>
      <c r="D5" s="717"/>
      <c r="E5" s="717"/>
      <c r="F5" s="717"/>
      <c r="G5" s="717"/>
      <c r="H5" s="717"/>
      <c r="I5" s="717"/>
      <c r="J5" s="717"/>
      <c r="K5" s="717"/>
      <c r="L5" s="717"/>
      <c r="M5" s="717"/>
      <c r="N5" s="717"/>
      <c r="O5" s="717"/>
      <c r="P5" s="717"/>
    </row>
    <row r="6" spans="1:17">
      <c r="A6" s="727" t="str">
        <f>Nr.1!A7</f>
        <v xml:space="preserve">Objekta nosaukums: </v>
      </c>
      <c r="B6" s="727"/>
      <c r="C6" s="109" t="str">
        <f>Nr.1!C7</f>
        <v>Ēkas pārbūve</v>
      </c>
      <c r="D6" s="110">
        <f>Nr.1!D7</f>
        <v>0</v>
      </c>
      <c r="E6" s="110">
        <f>Nr.1!E7</f>
        <v>0</v>
      </c>
      <c r="F6" s="110">
        <f>Nr.1!F7</f>
        <v>0</v>
      </c>
      <c r="G6" s="110">
        <f>Nr.1!G7</f>
        <v>0</v>
      </c>
      <c r="H6" s="110">
        <f>Nr.1!H7</f>
        <v>0</v>
      </c>
      <c r="I6" s="64">
        <f>Nr.1!I7</f>
        <v>0</v>
      </c>
      <c r="J6" s="110">
        <f>Nr.1!J7</f>
        <v>0</v>
      </c>
      <c r="K6" s="110">
        <f>Nr.1!K7</f>
        <v>0</v>
      </c>
      <c r="L6" s="110">
        <f>Nr.1!L7</f>
        <v>0</v>
      </c>
      <c r="M6" s="110">
        <f>Nr.1!M7</f>
        <v>0</v>
      </c>
      <c r="N6" s="110">
        <f>Nr.1!N7</f>
        <v>0</v>
      </c>
    </row>
    <row r="7" spans="1:17" s="3" customFormat="1" ht="12.75" customHeight="1">
      <c r="A7" s="697" t="str">
        <f>Nr.1!A8</f>
        <v xml:space="preserve">Būves nosaukums:    </v>
      </c>
      <c r="B7" s="697"/>
      <c r="C7" s="732" t="str">
        <f>Nr.1!C8</f>
        <v>Ēkas pārbūve</v>
      </c>
      <c r="D7" s="732"/>
      <c r="E7" s="732"/>
      <c r="F7" s="732"/>
      <c r="G7" s="732"/>
      <c r="H7" s="732"/>
      <c r="I7" s="732"/>
      <c r="J7" s="732"/>
      <c r="K7" s="732"/>
      <c r="L7" s="732"/>
      <c r="M7" s="732"/>
      <c r="N7" s="732"/>
      <c r="O7" s="51"/>
      <c r="P7" s="51"/>
    </row>
    <row r="8" spans="1:17" s="3" customFormat="1" ht="12.75" customHeight="1">
      <c r="A8" s="697" t="str">
        <f>Nr.1!A9</f>
        <v>Objekta adrese:</v>
      </c>
      <c r="B8" s="697"/>
      <c r="C8" s="732" t="str">
        <f>Nr.1!C9</f>
        <v>Raiņa iela 27, Cēsis, Cēsu novads</v>
      </c>
      <c r="D8" s="732"/>
      <c r="E8" s="732"/>
      <c r="F8" s="732"/>
      <c r="G8" s="732"/>
      <c r="H8" s="732"/>
      <c r="I8" s="732"/>
      <c r="J8" s="732"/>
      <c r="K8" s="732"/>
      <c r="L8" s="732"/>
      <c r="M8" s="732"/>
      <c r="N8" s="732"/>
      <c r="O8" s="51"/>
      <c r="P8" s="51"/>
    </row>
    <row r="9" spans="1:17" s="3" customFormat="1" ht="12.75" customHeight="1">
      <c r="A9" s="697" t="str">
        <f>Nr.1!A10</f>
        <v xml:space="preserve">Pasūtījuma Nr.: </v>
      </c>
      <c r="B9" s="697"/>
      <c r="C9" s="692">
        <f>Nr.1!C10</f>
        <v>0</v>
      </c>
      <c r="D9" s="697"/>
      <c r="E9" s="697"/>
      <c r="F9" s="697"/>
      <c r="G9" s="697"/>
      <c r="H9" s="697"/>
      <c r="I9" s="51">
        <f>Nr.1!I10</f>
        <v>0</v>
      </c>
      <c r="J9" s="51">
        <f>Nr.1!J10</f>
        <v>0</v>
      </c>
      <c r="K9" s="51">
        <f>Nr.1!K10</f>
        <v>0</v>
      </c>
      <c r="L9" s="51">
        <f>Nr.1!L10</f>
        <v>0</v>
      </c>
      <c r="M9" s="51">
        <f>Nr.1!M10</f>
        <v>0</v>
      </c>
      <c r="N9" s="78">
        <f>Nr.1!N10</f>
        <v>0</v>
      </c>
      <c r="O9" s="78"/>
      <c r="P9" s="51"/>
    </row>
    <row r="10" spans="1:17" s="3" customFormat="1">
      <c r="A10" s="51"/>
      <c r="B10" s="51"/>
      <c r="C10" s="51"/>
      <c r="D10" s="51"/>
      <c r="E10" s="51"/>
      <c r="F10" s="51"/>
      <c r="G10" s="51"/>
      <c r="H10" s="51"/>
      <c r="I10" s="51"/>
      <c r="J10" s="51"/>
      <c r="K10" s="51" t="s">
        <v>83</v>
      </c>
      <c r="L10" s="51"/>
      <c r="M10" s="53" t="s">
        <v>84</v>
      </c>
      <c r="N10" s="726">
        <f>P155</f>
        <v>0</v>
      </c>
      <c r="O10" s="726"/>
      <c r="P10" s="51"/>
    </row>
    <row r="11" spans="1:17" s="3" customFormat="1">
      <c r="A11" s="697" t="s">
        <v>2512</v>
      </c>
      <c r="B11" s="697"/>
      <c r="C11" s="697"/>
      <c r="D11" s="697"/>
      <c r="E11" s="697"/>
      <c r="F11" s="697"/>
      <c r="G11" s="697"/>
      <c r="H11" s="697"/>
      <c r="I11" s="51"/>
      <c r="J11" s="51"/>
      <c r="K11" s="51"/>
      <c r="L11" s="51"/>
      <c r="M11" s="51"/>
      <c r="N11" s="51"/>
      <c r="O11" s="51"/>
      <c r="P11" s="51"/>
    </row>
    <row r="12" spans="1:17" s="3" customFormat="1">
      <c r="A12" s="51"/>
      <c r="B12" s="51"/>
      <c r="C12" s="62"/>
      <c r="D12" s="51"/>
      <c r="E12" s="51"/>
      <c r="F12" s="724" t="s">
        <v>2513</v>
      </c>
      <c r="G12" s="724"/>
      <c r="H12" s="724"/>
      <c r="I12" s="724"/>
      <c r="J12" s="724"/>
      <c r="K12" s="724"/>
      <c r="L12" s="724"/>
      <c r="M12" s="724"/>
      <c r="N12" s="724"/>
      <c r="O12" s="724"/>
      <c r="P12" s="51"/>
    </row>
    <row r="13" spans="1:17">
      <c r="C13" s="79"/>
    </row>
    <row r="14" spans="1:17" ht="12.75" customHeight="1">
      <c r="A14" s="729" t="s">
        <v>16</v>
      </c>
      <c r="B14" s="729" t="s">
        <v>87</v>
      </c>
      <c r="C14" s="731" t="s">
        <v>88</v>
      </c>
      <c r="D14" s="729" t="s">
        <v>89</v>
      </c>
      <c r="E14" s="729" t="s">
        <v>90</v>
      </c>
      <c r="F14" s="725" t="s">
        <v>91</v>
      </c>
      <c r="G14" s="725"/>
      <c r="H14" s="725"/>
      <c r="I14" s="725"/>
      <c r="J14" s="725"/>
      <c r="K14" s="725"/>
      <c r="L14" s="725" t="s">
        <v>92</v>
      </c>
      <c r="M14" s="725"/>
      <c r="N14" s="725"/>
      <c r="O14" s="725"/>
      <c r="P14" s="725"/>
      <c r="Q14" s="17"/>
    </row>
    <row r="15" spans="1:17" ht="84.75" customHeight="1">
      <c r="A15" s="729"/>
      <c r="B15" s="729"/>
      <c r="C15" s="731"/>
      <c r="D15" s="729"/>
      <c r="E15" s="729"/>
      <c r="F15" s="248" t="s">
        <v>93</v>
      </c>
      <c r="G15" s="249" t="s">
        <v>94</v>
      </c>
      <c r="H15" s="248" t="s">
        <v>95</v>
      </c>
      <c r="I15" s="292" t="s">
        <v>96</v>
      </c>
      <c r="J15" s="248" t="s">
        <v>97</v>
      </c>
      <c r="K15" s="248" t="s">
        <v>20</v>
      </c>
      <c r="L15" s="248" t="s">
        <v>98</v>
      </c>
      <c r="M15" s="248" t="s">
        <v>95</v>
      </c>
      <c r="N15" s="248" t="s">
        <v>96</v>
      </c>
      <c r="O15" s="248" t="s">
        <v>97</v>
      </c>
      <c r="P15" s="248" t="s">
        <v>99</v>
      </c>
      <c r="Q15" s="18"/>
    </row>
    <row r="16" spans="1:17">
      <c r="A16" s="247">
        <v>1</v>
      </c>
      <c r="B16" s="247">
        <v>2</v>
      </c>
      <c r="C16" s="247">
        <v>3</v>
      </c>
      <c r="D16" s="247">
        <v>4</v>
      </c>
      <c r="E16" s="247">
        <v>5</v>
      </c>
      <c r="F16" s="247">
        <v>6</v>
      </c>
      <c r="G16" s="247">
        <v>7</v>
      </c>
      <c r="H16" s="247">
        <v>8</v>
      </c>
      <c r="I16" s="293">
        <v>9</v>
      </c>
      <c r="J16" s="247">
        <v>10</v>
      </c>
      <c r="K16" s="247">
        <v>11</v>
      </c>
      <c r="L16" s="247">
        <v>12</v>
      </c>
      <c r="M16" s="247">
        <v>13</v>
      </c>
      <c r="N16" s="247">
        <v>14</v>
      </c>
      <c r="O16" s="247">
        <v>15</v>
      </c>
      <c r="P16" s="247">
        <v>16</v>
      </c>
      <c r="Q16" s="10"/>
    </row>
    <row r="17" spans="1:17">
      <c r="A17" s="377" t="s">
        <v>70</v>
      </c>
      <c r="B17" s="377"/>
      <c r="C17" s="378" t="s">
        <v>2514</v>
      </c>
      <c r="D17" s="379"/>
      <c r="E17" s="380"/>
      <c r="F17" s="381"/>
      <c r="G17" s="381"/>
      <c r="H17" s="381"/>
      <c r="I17" s="381"/>
      <c r="J17" s="381"/>
      <c r="K17" s="371"/>
      <c r="L17" s="371"/>
      <c r="M17" s="371"/>
      <c r="N17" s="371"/>
      <c r="O17" s="371"/>
      <c r="P17" s="371"/>
      <c r="Q17" s="10"/>
    </row>
    <row r="18" spans="1:17">
      <c r="A18" s="377" t="s">
        <v>2515</v>
      </c>
      <c r="B18" s="369"/>
      <c r="C18" s="327" t="s">
        <v>2516</v>
      </c>
      <c r="D18" s="382"/>
      <c r="E18" s="383"/>
      <c r="F18" s="371"/>
      <c r="G18" s="371"/>
      <c r="H18" s="383">
        <f>ROUND(F18*G18,2)</f>
        <v>0</v>
      </c>
      <c r="I18" s="383"/>
      <c r="J18" s="383"/>
      <c r="K18" s="371">
        <f>ROUND(J18+I18+H18,2)</f>
        <v>0</v>
      </c>
      <c r="L18" s="371">
        <f>ROUND(F18*E18,2)</f>
        <v>0</v>
      </c>
      <c r="M18" s="371">
        <f>ROUND(H18*E18,2)</f>
        <v>0</v>
      </c>
      <c r="N18" s="371">
        <f>ROUND(I18*E18,2)</f>
        <v>0</v>
      </c>
      <c r="O18" s="371">
        <f>ROUND(J18*E18,2)</f>
        <v>0</v>
      </c>
      <c r="P18" s="371">
        <f>O18+N18+M18</f>
        <v>0</v>
      </c>
      <c r="Q18" s="10"/>
    </row>
    <row r="19" spans="1:17" ht="32.25" customHeight="1">
      <c r="A19" s="384" t="s">
        <v>2517</v>
      </c>
      <c r="B19" s="369" t="s">
        <v>2518</v>
      </c>
      <c r="C19" s="289" t="s">
        <v>2519</v>
      </c>
      <c r="D19" s="328" t="s">
        <v>1104</v>
      </c>
      <c r="E19" s="268">
        <v>1</v>
      </c>
      <c r="F19" s="371"/>
      <c r="G19" s="371"/>
      <c r="H19" s="383"/>
      <c r="I19" s="383"/>
      <c r="J19" s="383"/>
      <c r="K19" s="371">
        <f>ROUND(J19+I19+H19,2)</f>
        <v>0</v>
      </c>
      <c r="L19" s="371">
        <f>ROUND(F19*E19,2)</f>
        <v>0</v>
      </c>
      <c r="M19" s="371">
        <f>ROUND(H19*E19,2)</f>
        <v>0</v>
      </c>
      <c r="N19" s="371">
        <f>ROUND(I19*E19,2)</f>
        <v>0</v>
      </c>
      <c r="O19" s="371">
        <f>ROUND(J19*E19,2)</f>
        <v>0</v>
      </c>
      <c r="P19" s="371">
        <f>O19+N19+M19</f>
        <v>0</v>
      </c>
      <c r="Q19" s="10"/>
    </row>
    <row r="20" spans="1:17">
      <c r="A20" s="377" t="s">
        <v>2520</v>
      </c>
      <c r="B20" s="385"/>
      <c r="C20" s="327" t="s">
        <v>2521</v>
      </c>
      <c r="D20" s="386"/>
      <c r="E20" s="387"/>
      <c r="F20" s="388"/>
      <c r="G20" s="388"/>
      <c r="H20" s="387"/>
      <c r="I20" s="387"/>
      <c r="J20" s="387"/>
      <c r="K20" s="388">
        <f t="shared" ref="K20:K27" si="0">ROUND(J20+I20+H20,2)</f>
        <v>0</v>
      </c>
      <c r="L20" s="388">
        <f t="shared" ref="L20:L27" si="1">ROUND(F20*E20,2)</f>
        <v>0</v>
      </c>
      <c r="M20" s="388">
        <f t="shared" ref="M20:M27" si="2">ROUND(H20*E20,2)</f>
        <v>0</v>
      </c>
      <c r="N20" s="388">
        <f t="shared" ref="N20:N27" si="3">ROUND(I20*E20,2)</f>
        <v>0</v>
      </c>
      <c r="O20" s="388">
        <f t="shared" ref="O20:O27" si="4">ROUND(J20*E20,2)</f>
        <v>0</v>
      </c>
      <c r="P20" s="388">
        <f t="shared" ref="P20:P27" si="5">O20+N20+M20</f>
        <v>0</v>
      </c>
      <c r="Q20" s="10"/>
    </row>
    <row r="21" spans="1:17" ht="100.8">
      <c r="A21" s="389" t="s">
        <v>2522</v>
      </c>
      <c r="B21" s="369" t="s">
        <v>2518</v>
      </c>
      <c r="C21" s="290" t="s">
        <v>2523</v>
      </c>
      <c r="D21" s="390" t="s">
        <v>1104</v>
      </c>
      <c r="E21" s="391">
        <v>1</v>
      </c>
      <c r="F21" s="371"/>
      <c r="G21" s="371"/>
      <c r="H21" s="383"/>
      <c r="I21" s="383"/>
      <c r="J21" s="383"/>
      <c r="K21" s="371">
        <f t="shared" si="0"/>
        <v>0</v>
      </c>
      <c r="L21" s="371">
        <f t="shared" si="1"/>
        <v>0</v>
      </c>
      <c r="M21" s="371">
        <f t="shared" si="2"/>
        <v>0</v>
      </c>
      <c r="N21" s="371">
        <f t="shared" si="3"/>
        <v>0</v>
      </c>
      <c r="O21" s="371">
        <f t="shared" si="4"/>
        <v>0</v>
      </c>
      <c r="P21" s="371">
        <f t="shared" si="5"/>
        <v>0</v>
      </c>
      <c r="Q21" s="10"/>
    </row>
    <row r="22" spans="1:17" ht="79.2" customHeight="1">
      <c r="A22" s="389" t="s">
        <v>2524</v>
      </c>
      <c r="B22" s="369" t="s">
        <v>2518</v>
      </c>
      <c r="C22" s="290" t="s">
        <v>2525</v>
      </c>
      <c r="D22" s="390" t="s">
        <v>1104</v>
      </c>
      <c r="E22" s="391">
        <v>1</v>
      </c>
      <c r="F22" s="371"/>
      <c r="G22" s="371"/>
      <c r="H22" s="383"/>
      <c r="I22" s="383"/>
      <c r="J22" s="383"/>
      <c r="K22" s="371">
        <f t="shared" si="0"/>
        <v>0</v>
      </c>
      <c r="L22" s="371">
        <f t="shared" si="1"/>
        <v>0</v>
      </c>
      <c r="M22" s="371">
        <f t="shared" si="2"/>
        <v>0</v>
      </c>
      <c r="N22" s="371">
        <f t="shared" si="3"/>
        <v>0</v>
      </c>
      <c r="O22" s="371">
        <f t="shared" si="4"/>
        <v>0</v>
      </c>
      <c r="P22" s="371">
        <f t="shared" si="5"/>
        <v>0</v>
      </c>
      <c r="Q22" s="10"/>
    </row>
    <row r="23" spans="1:17" ht="79.95" customHeight="1">
      <c r="A23" s="389" t="s">
        <v>2526</v>
      </c>
      <c r="B23" s="369" t="s">
        <v>2518</v>
      </c>
      <c r="C23" s="290" t="s">
        <v>2527</v>
      </c>
      <c r="D23" s="390" t="s">
        <v>1104</v>
      </c>
      <c r="E23" s="391">
        <v>1</v>
      </c>
      <c r="F23" s="371"/>
      <c r="G23" s="371"/>
      <c r="H23" s="383"/>
      <c r="I23" s="383"/>
      <c r="J23" s="383"/>
      <c r="K23" s="371">
        <f t="shared" si="0"/>
        <v>0</v>
      </c>
      <c r="L23" s="371">
        <f t="shared" si="1"/>
        <v>0</v>
      </c>
      <c r="M23" s="371">
        <f t="shared" si="2"/>
        <v>0</v>
      </c>
      <c r="N23" s="371">
        <f t="shared" si="3"/>
        <v>0</v>
      </c>
      <c r="O23" s="371">
        <f t="shared" si="4"/>
        <v>0</v>
      </c>
      <c r="P23" s="371">
        <f t="shared" si="5"/>
        <v>0</v>
      </c>
      <c r="Q23" s="10"/>
    </row>
    <row r="24" spans="1:17" ht="100.8">
      <c r="A24" s="389" t="s">
        <v>2528</v>
      </c>
      <c r="B24" s="369" t="s">
        <v>2518</v>
      </c>
      <c r="C24" s="392" t="s">
        <v>2529</v>
      </c>
      <c r="D24" s="390" t="s">
        <v>1104</v>
      </c>
      <c r="E24" s="391">
        <v>1</v>
      </c>
      <c r="F24" s="371"/>
      <c r="G24" s="371"/>
      <c r="H24" s="383"/>
      <c r="I24" s="383"/>
      <c r="J24" s="383"/>
      <c r="K24" s="371">
        <f t="shared" si="0"/>
        <v>0</v>
      </c>
      <c r="L24" s="371">
        <f t="shared" si="1"/>
        <v>0</v>
      </c>
      <c r="M24" s="371">
        <f t="shared" si="2"/>
        <v>0</v>
      </c>
      <c r="N24" s="371">
        <f t="shared" si="3"/>
        <v>0</v>
      </c>
      <c r="O24" s="371">
        <f t="shared" si="4"/>
        <v>0</v>
      </c>
      <c r="P24" s="371">
        <f t="shared" si="5"/>
        <v>0</v>
      </c>
      <c r="Q24" s="10"/>
    </row>
    <row r="25" spans="1:17" ht="100.8">
      <c r="A25" s="393" t="s">
        <v>2530</v>
      </c>
      <c r="B25" s="394" t="s">
        <v>2518</v>
      </c>
      <c r="C25" s="395" t="s">
        <v>2529</v>
      </c>
      <c r="D25" s="396" t="s">
        <v>1104</v>
      </c>
      <c r="E25" s="397">
        <v>1</v>
      </c>
      <c r="F25" s="398"/>
      <c r="G25" s="398"/>
      <c r="H25" s="399"/>
      <c r="I25" s="399"/>
      <c r="J25" s="399"/>
      <c r="K25" s="398">
        <f t="shared" si="0"/>
        <v>0</v>
      </c>
      <c r="L25" s="398">
        <f t="shared" si="1"/>
        <v>0</v>
      </c>
      <c r="M25" s="398">
        <f t="shared" si="2"/>
        <v>0</v>
      </c>
      <c r="N25" s="398">
        <f t="shared" si="3"/>
        <v>0</v>
      </c>
      <c r="O25" s="398">
        <f t="shared" si="4"/>
        <v>0</v>
      </c>
      <c r="P25" s="398">
        <f t="shared" si="5"/>
        <v>0</v>
      </c>
      <c r="Q25" s="10"/>
    </row>
    <row r="26" spans="1:17" ht="100.8">
      <c r="A26" s="389" t="s">
        <v>2531</v>
      </c>
      <c r="B26" s="369" t="s">
        <v>2518</v>
      </c>
      <c r="C26" s="392" t="s">
        <v>2532</v>
      </c>
      <c r="D26" s="390" t="s">
        <v>1104</v>
      </c>
      <c r="E26" s="391">
        <v>14</v>
      </c>
      <c r="F26" s="371"/>
      <c r="G26" s="371"/>
      <c r="H26" s="383"/>
      <c r="I26" s="383"/>
      <c r="J26" s="383"/>
      <c r="K26" s="371">
        <f t="shared" si="0"/>
        <v>0</v>
      </c>
      <c r="L26" s="371">
        <f t="shared" si="1"/>
        <v>0</v>
      </c>
      <c r="M26" s="371">
        <f t="shared" si="2"/>
        <v>0</v>
      </c>
      <c r="N26" s="371">
        <f t="shared" si="3"/>
        <v>0</v>
      </c>
      <c r="O26" s="371">
        <f t="shared" si="4"/>
        <v>0</v>
      </c>
      <c r="P26" s="371">
        <f t="shared" si="5"/>
        <v>0</v>
      </c>
      <c r="Q26" s="10"/>
    </row>
    <row r="27" spans="1:17" ht="100.8">
      <c r="A27" s="389" t="s">
        <v>2533</v>
      </c>
      <c r="B27" s="369" t="s">
        <v>2518</v>
      </c>
      <c r="C27" s="392" t="s">
        <v>2534</v>
      </c>
      <c r="D27" s="390" t="s">
        <v>1104</v>
      </c>
      <c r="E27" s="391">
        <v>1</v>
      </c>
      <c r="F27" s="371"/>
      <c r="G27" s="371"/>
      <c r="H27" s="383"/>
      <c r="I27" s="383"/>
      <c r="J27" s="383"/>
      <c r="K27" s="371">
        <f t="shared" si="0"/>
        <v>0</v>
      </c>
      <c r="L27" s="371">
        <f t="shared" si="1"/>
        <v>0</v>
      </c>
      <c r="M27" s="371">
        <f t="shared" si="2"/>
        <v>0</v>
      </c>
      <c r="N27" s="371">
        <f t="shared" si="3"/>
        <v>0</v>
      </c>
      <c r="O27" s="371">
        <f t="shared" si="4"/>
        <v>0</v>
      </c>
      <c r="P27" s="371">
        <f t="shared" si="5"/>
        <v>0</v>
      </c>
      <c r="Q27" s="10"/>
    </row>
    <row r="28" spans="1:17" ht="28.8">
      <c r="A28" s="389" t="s">
        <v>2535</v>
      </c>
      <c r="B28" s="369" t="s">
        <v>2518</v>
      </c>
      <c r="C28" s="400" t="s">
        <v>2536</v>
      </c>
      <c r="D28" s="382" t="s">
        <v>1060</v>
      </c>
      <c r="E28" s="383">
        <v>3</v>
      </c>
      <c r="F28" s="401"/>
      <c r="G28" s="371"/>
      <c r="H28" s="401"/>
      <c r="I28" s="402"/>
      <c r="J28" s="383"/>
      <c r="K28" s="371">
        <f>ROUND(J28+I28+H28,2)</f>
        <v>0</v>
      </c>
      <c r="L28" s="371">
        <f>ROUND(F28*E28,2)</f>
        <v>0</v>
      </c>
      <c r="M28" s="371">
        <f>ROUND(H28*E28,2)</f>
        <v>0</v>
      </c>
      <c r="N28" s="371">
        <f>ROUND(I28*E28,2)</f>
        <v>0</v>
      </c>
      <c r="O28" s="371">
        <f>ROUND(J28*E28,2)</f>
        <v>0</v>
      </c>
      <c r="P28" s="371">
        <f>O28+N28+M28</f>
        <v>0</v>
      </c>
      <c r="Q28" s="10"/>
    </row>
    <row r="29" spans="1:17">
      <c r="A29" s="377" t="s">
        <v>2537</v>
      </c>
      <c r="B29" s="377"/>
      <c r="C29" s="403" t="s">
        <v>2538</v>
      </c>
      <c r="D29" s="379"/>
      <c r="E29" s="380"/>
      <c r="F29" s="381"/>
      <c r="G29" s="371"/>
      <c r="H29" s="381"/>
      <c r="I29" s="381"/>
      <c r="J29" s="381"/>
      <c r="K29" s="371"/>
      <c r="L29" s="371"/>
      <c r="M29" s="371"/>
      <c r="N29" s="371"/>
      <c r="O29" s="371"/>
      <c r="P29" s="371"/>
      <c r="Q29" s="10"/>
    </row>
    <row r="30" spans="1:17">
      <c r="A30" s="384" t="s">
        <v>2539</v>
      </c>
      <c r="B30" s="369" t="s">
        <v>2518</v>
      </c>
      <c r="C30" s="298" t="s">
        <v>2540</v>
      </c>
      <c r="D30" s="382" t="s">
        <v>1060</v>
      </c>
      <c r="E30" s="383">
        <v>300</v>
      </c>
      <c r="F30" s="371"/>
      <c r="G30" s="371"/>
      <c r="H30" s="383"/>
      <c r="I30" s="383"/>
      <c r="J30" s="383"/>
      <c r="K30" s="371">
        <f>ROUND(J30+I30+H30,2)</f>
        <v>0</v>
      </c>
      <c r="L30" s="371">
        <f>ROUND(F30*E30,2)</f>
        <v>0</v>
      </c>
      <c r="M30" s="371">
        <f>ROUND(H30*E30,2)</f>
        <v>0</v>
      </c>
      <c r="N30" s="371">
        <f>ROUND(I30*E30,2)</f>
        <v>0</v>
      </c>
      <c r="O30" s="371">
        <f>ROUND(J30*E30,2)</f>
        <v>0</v>
      </c>
      <c r="P30" s="371">
        <f>O30+N30+M30</f>
        <v>0</v>
      </c>
      <c r="Q30" s="10"/>
    </row>
    <row r="31" spans="1:17">
      <c r="A31" s="384" t="s">
        <v>2541</v>
      </c>
      <c r="B31" s="369" t="s">
        <v>2518</v>
      </c>
      <c r="C31" s="404" t="s">
        <v>2542</v>
      </c>
      <c r="D31" s="382" t="s">
        <v>1060</v>
      </c>
      <c r="E31" s="383">
        <v>800</v>
      </c>
      <c r="F31" s="371"/>
      <c r="G31" s="371"/>
      <c r="H31" s="383"/>
      <c r="I31" s="383"/>
      <c r="J31" s="383"/>
      <c r="K31" s="371">
        <f>ROUND(J31+I31+H31,2)</f>
        <v>0</v>
      </c>
      <c r="L31" s="371">
        <f>ROUND(F31*E31,2)</f>
        <v>0</v>
      </c>
      <c r="M31" s="371">
        <f>ROUND(H31*E31,2)</f>
        <v>0</v>
      </c>
      <c r="N31" s="371">
        <f>ROUND(I31*E31,2)</f>
        <v>0</v>
      </c>
      <c r="O31" s="371">
        <f>ROUND(J31*E31,2)</f>
        <v>0</v>
      </c>
      <c r="P31" s="371">
        <f>O31+N31+M31</f>
        <v>0</v>
      </c>
      <c r="Q31" s="10"/>
    </row>
    <row r="32" spans="1:17">
      <c r="A32" s="384" t="s">
        <v>2543</v>
      </c>
      <c r="B32" s="369" t="s">
        <v>2518</v>
      </c>
      <c r="C32" s="405" t="s">
        <v>2544</v>
      </c>
      <c r="D32" s="382" t="s">
        <v>1104</v>
      </c>
      <c r="E32" s="383">
        <v>1</v>
      </c>
      <c r="F32" s="371"/>
      <c r="G32" s="371"/>
      <c r="H32" s="383"/>
      <c r="I32" s="383"/>
      <c r="J32" s="383"/>
      <c r="K32" s="371">
        <f>ROUND(J32+I32+H32,2)</f>
        <v>0</v>
      </c>
      <c r="L32" s="371">
        <f>ROUND(F32*E32,2)</f>
        <v>0</v>
      </c>
      <c r="M32" s="371">
        <f>ROUND(H32*E32,2)</f>
        <v>0</v>
      </c>
      <c r="N32" s="371">
        <f>ROUND(I32*E32,2)</f>
        <v>0</v>
      </c>
      <c r="O32" s="371">
        <f>ROUND(J32*E32,2)</f>
        <v>0</v>
      </c>
      <c r="P32" s="371">
        <f>O32+N32+M32</f>
        <v>0</v>
      </c>
      <c r="Q32" s="10"/>
    </row>
    <row r="33" spans="1:17" ht="28.8">
      <c r="A33" s="377" t="s">
        <v>2545</v>
      </c>
      <c r="B33" s="377"/>
      <c r="C33" s="378" t="s">
        <v>2546</v>
      </c>
      <c r="D33" s="379"/>
      <c r="E33" s="380"/>
      <c r="F33" s="381"/>
      <c r="G33" s="371"/>
      <c r="H33" s="381"/>
      <c r="I33" s="381"/>
      <c r="J33" s="381"/>
      <c r="K33" s="371"/>
      <c r="L33" s="371"/>
      <c r="M33" s="371"/>
      <c r="N33" s="371"/>
      <c r="O33" s="371"/>
      <c r="P33" s="371"/>
      <c r="Q33" s="10"/>
    </row>
    <row r="34" spans="1:17" ht="28.8">
      <c r="A34" s="384" t="s">
        <v>2547</v>
      </c>
      <c r="B34" s="369" t="s">
        <v>2518</v>
      </c>
      <c r="C34" s="290" t="s">
        <v>2548</v>
      </c>
      <c r="D34" s="382" t="s">
        <v>1104</v>
      </c>
      <c r="E34" s="383">
        <v>6</v>
      </c>
      <c r="F34" s="371"/>
      <c r="G34" s="371"/>
      <c r="H34" s="383"/>
      <c r="I34" s="383"/>
      <c r="J34" s="383"/>
      <c r="K34" s="371">
        <f t="shared" ref="K34:K43" si="6">ROUND(J34+I34+H34,2)</f>
        <v>0</v>
      </c>
      <c r="L34" s="371">
        <f t="shared" ref="L34:L43" si="7">ROUND(F34*E34,2)</f>
        <v>0</v>
      </c>
      <c r="M34" s="371">
        <f t="shared" ref="M34:M43" si="8">ROUND(H34*E34,2)</f>
        <v>0</v>
      </c>
      <c r="N34" s="371">
        <f t="shared" ref="N34:N43" si="9">ROUND(I34*E34,2)</f>
        <v>0</v>
      </c>
      <c r="O34" s="371">
        <f t="shared" ref="O34:O43" si="10">ROUND(J34*E34,2)</f>
        <v>0</v>
      </c>
      <c r="P34" s="371">
        <f t="shared" ref="P34:P40" si="11">O34+N34+M34</f>
        <v>0</v>
      </c>
      <c r="Q34" s="10"/>
    </row>
    <row r="35" spans="1:17" ht="28.8">
      <c r="A35" s="384" t="s">
        <v>2549</v>
      </c>
      <c r="B35" s="369" t="s">
        <v>2518</v>
      </c>
      <c r="C35" s="290" t="s">
        <v>2550</v>
      </c>
      <c r="D35" s="382" t="s">
        <v>1104</v>
      </c>
      <c r="E35" s="383">
        <v>1</v>
      </c>
      <c r="F35" s="371"/>
      <c r="G35" s="371"/>
      <c r="H35" s="383"/>
      <c r="I35" s="383"/>
      <c r="J35" s="383"/>
      <c r="K35" s="371">
        <f t="shared" si="6"/>
        <v>0</v>
      </c>
      <c r="L35" s="371">
        <f t="shared" si="7"/>
        <v>0</v>
      </c>
      <c r="M35" s="371">
        <f t="shared" si="8"/>
        <v>0</v>
      </c>
      <c r="N35" s="371">
        <f t="shared" si="9"/>
        <v>0</v>
      </c>
      <c r="O35" s="371">
        <f t="shared" si="10"/>
        <v>0</v>
      </c>
      <c r="P35" s="371">
        <f t="shared" si="11"/>
        <v>0</v>
      </c>
      <c r="Q35" s="10"/>
    </row>
    <row r="36" spans="1:17" ht="28.8">
      <c r="A36" s="384" t="s">
        <v>2551</v>
      </c>
      <c r="B36" s="369" t="s">
        <v>2518</v>
      </c>
      <c r="C36" s="290" t="s">
        <v>2552</v>
      </c>
      <c r="D36" s="382" t="s">
        <v>1104</v>
      </c>
      <c r="E36" s="383">
        <v>8</v>
      </c>
      <c r="F36" s="371"/>
      <c r="G36" s="371"/>
      <c r="H36" s="383"/>
      <c r="I36" s="383"/>
      <c r="J36" s="383"/>
      <c r="K36" s="371">
        <f t="shared" si="6"/>
        <v>0</v>
      </c>
      <c r="L36" s="371">
        <f t="shared" si="7"/>
        <v>0</v>
      </c>
      <c r="M36" s="371">
        <f t="shared" si="8"/>
        <v>0</v>
      </c>
      <c r="N36" s="371">
        <f t="shared" si="9"/>
        <v>0</v>
      </c>
      <c r="O36" s="371">
        <f t="shared" si="10"/>
        <v>0</v>
      </c>
      <c r="P36" s="371">
        <f t="shared" si="11"/>
        <v>0</v>
      </c>
      <c r="Q36" s="10"/>
    </row>
    <row r="37" spans="1:17" ht="28.8">
      <c r="A37" s="384" t="s">
        <v>2553</v>
      </c>
      <c r="B37" s="369" t="s">
        <v>2518</v>
      </c>
      <c r="C37" s="290" t="s">
        <v>2554</v>
      </c>
      <c r="D37" s="382" t="s">
        <v>1104</v>
      </c>
      <c r="E37" s="383">
        <v>1</v>
      </c>
      <c r="F37" s="371"/>
      <c r="G37" s="371"/>
      <c r="H37" s="383"/>
      <c r="I37" s="383"/>
      <c r="J37" s="383"/>
      <c r="K37" s="371">
        <f t="shared" si="6"/>
        <v>0</v>
      </c>
      <c r="L37" s="371">
        <f t="shared" si="7"/>
        <v>0</v>
      </c>
      <c r="M37" s="371">
        <f t="shared" si="8"/>
        <v>0</v>
      </c>
      <c r="N37" s="371">
        <f t="shared" si="9"/>
        <v>0</v>
      </c>
      <c r="O37" s="371">
        <f t="shared" si="10"/>
        <v>0</v>
      </c>
      <c r="P37" s="371">
        <f t="shared" si="11"/>
        <v>0</v>
      </c>
      <c r="Q37" s="10"/>
    </row>
    <row r="38" spans="1:17" ht="28.8">
      <c r="A38" s="384" t="s">
        <v>2555</v>
      </c>
      <c r="B38" s="369" t="s">
        <v>2518</v>
      </c>
      <c r="C38" s="290" t="s">
        <v>2556</v>
      </c>
      <c r="D38" s="382" t="s">
        <v>1104</v>
      </c>
      <c r="E38" s="383">
        <v>22</v>
      </c>
      <c r="F38" s="371"/>
      <c r="G38" s="371"/>
      <c r="H38" s="383"/>
      <c r="I38" s="383"/>
      <c r="J38" s="383"/>
      <c r="K38" s="371">
        <f t="shared" si="6"/>
        <v>0</v>
      </c>
      <c r="L38" s="371">
        <f t="shared" si="7"/>
        <v>0</v>
      </c>
      <c r="M38" s="371">
        <f t="shared" si="8"/>
        <v>0</v>
      </c>
      <c r="N38" s="371">
        <f t="shared" si="9"/>
        <v>0</v>
      </c>
      <c r="O38" s="371">
        <f t="shared" si="10"/>
        <v>0</v>
      </c>
      <c r="P38" s="371">
        <f t="shared" si="11"/>
        <v>0</v>
      </c>
      <c r="Q38" s="10"/>
    </row>
    <row r="39" spans="1:17" ht="43.2">
      <c r="A39" s="384" t="s">
        <v>2557</v>
      </c>
      <c r="B39" s="369" t="s">
        <v>2518</v>
      </c>
      <c r="C39" s="290" t="s">
        <v>2558</v>
      </c>
      <c r="D39" s="382" t="s">
        <v>1104</v>
      </c>
      <c r="E39" s="383">
        <v>39</v>
      </c>
      <c r="F39" s="371"/>
      <c r="G39" s="371"/>
      <c r="H39" s="383"/>
      <c r="I39" s="383"/>
      <c r="J39" s="383"/>
      <c r="K39" s="371">
        <f t="shared" si="6"/>
        <v>0</v>
      </c>
      <c r="L39" s="371">
        <f t="shared" si="7"/>
        <v>0</v>
      </c>
      <c r="M39" s="371">
        <f t="shared" si="8"/>
        <v>0</v>
      </c>
      <c r="N39" s="371">
        <f t="shared" si="9"/>
        <v>0</v>
      </c>
      <c r="O39" s="371">
        <f t="shared" si="10"/>
        <v>0</v>
      </c>
      <c r="P39" s="371">
        <f t="shared" si="11"/>
        <v>0</v>
      </c>
      <c r="Q39" s="10"/>
    </row>
    <row r="40" spans="1:17" ht="43.2">
      <c r="A40" s="384" t="s">
        <v>2559</v>
      </c>
      <c r="B40" s="369" t="s">
        <v>2518</v>
      </c>
      <c r="C40" s="290" t="s">
        <v>2560</v>
      </c>
      <c r="D40" s="382" t="s">
        <v>1104</v>
      </c>
      <c r="E40" s="383">
        <v>18</v>
      </c>
      <c r="F40" s="371"/>
      <c r="G40" s="371"/>
      <c r="H40" s="383"/>
      <c r="I40" s="383"/>
      <c r="J40" s="383"/>
      <c r="K40" s="371">
        <f t="shared" si="6"/>
        <v>0</v>
      </c>
      <c r="L40" s="371">
        <f t="shared" si="7"/>
        <v>0</v>
      </c>
      <c r="M40" s="371">
        <f t="shared" si="8"/>
        <v>0</v>
      </c>
      <c r="N40" s="371">
        <f t="shared" si="9"/>
        <v>0</v>
      </c>
      <c r="O40" s="371">
        <f t="shared" si="10"/>
        <v>0</v>
      </c>
      <c r="P40" s="371">
        <f t="shared" si="11"/>
        <v>0</v>
      </c>
      <c r="Q40" s="10"/>
    </row>
    <row r="41" spans="1:17" ht="43.2">
      <c r="A41" s="384" t="s">
        <v>2561</v>
      </c>
      <c r="B41" s="369" t="s">
        <v>2518</v>
      </c>
      <c r="C41" s="290" t="s">
        <v>2562</v>
      </c>
      <c r="D41" s="382" t="s">
        <v>1104</v>
      </c>
      <c r="E41" s="383">
        <v>4</v>
      </c>
      <c r="F41" s="371"/>
      <c r="G41" s="371"/>
      <c r="H41" s="383"/>
      <c r="I41" s="383"/>
      <c r="J41" s="383"/>
      <c r="K41" s="371">
        <f t="shared" si="6"/>
        <v>0</v>
      </c>
      <c r="L41" s="371">
        <f t="shared" si="7"/>
        <v>0</v>
      </c>
      <c r="M41" s="371">
        <f t="shared" si="8"/>
        <v>0</v>
      </c>
      <c r="N41" s="371">
        <f t="shared" si="9"/>
        <v>0</v>
      </c>
      <c r="O41" s="371">
        <f t="shared" si="10"/>
        <v>0</v>
      </c>
      <c r="P41" s="371">
        <f>ROUND(O41+N41+M41,2)</f>
        <v>0</v>
      </c>
      <c r="Q41" s="10"/>
    </row>
    <row r="42" spans="1:17" ht="28.8">
      <c r="A42" s="384" t="s">
        <v>2563</v>
      </c>
      <c r="B42" s="369" t="s">
        <v>2518</v>
      </c>
      <c r="C42" s="290" t="s">
        <v>2564</v>
      </c>
      <c r="D42" s="382" t="s">
        <v>1104</v>
      </c>
      <c r="E42" s="383">
        <v>3</v>
      </c>
      <c r="F42" s="371"/>
      <c r="G42" s="371"/>
      <c r="H42" s="383"/>
      <c r="I42" s="383"/>
      <c r="J42" s="383"/>
      <c r="K42" s="371">
        <f t="shared" si="6"/>
        <v>0</v>
      </c>
      <c r="L42" s="371">
        <f t="shared" si="7"/>
        <v>0</v>
      </c>
      <c r="M42" s="371">
        <f t="shared" si="8"/>
        <v>0</v>
      </c>
      <c r="N42" s="371">
        <f t="shared" si="9"/>
        <v>0</v>
      </c>
      <c r="O42" s="371">
        <f t="shared" si="10"/>
        <v>0</v>
      </c>
      <c r="P42" s="371">
        <f>O42+N42+M42</f>
        <v>0</v>
      </c>
      <c r="Q42" s="10"/>
    </row>
    <row r="43" spans="1:17">
      <c r="A43" s="384" t="s">
        <v>2565</v>
      </c>
      <c r="B43" s="369" t="s">
        <v>2518</v>
      </c>
      <c r="C43" s="290" t="s">
        <v>2566</v>
      </c>
      <c r="D43" s="382" t="s">
        <v>1104</v>
      </c>
      <c r="E43" s="383">
        <v>1</v>
      </c>
      <c r="F43" s="371"/>
      <c r="G43" s="371"/>
      <c r="H43" s="383"/>
      <c r="I43" s="383"/>
      <c r="J43" s="383"/>
      <c r="K43" s="371">
        <f t="shared" si="6"/>
        <v>0</v>
      </c>
      <c r="L43" s="371">
        <f t="shared" si="7"/>
        <v>0</v>
      </c>
      <c r="M43" s="371">
        <f t="shared" si="8"/>
        <v>0</v>
      </c>
      <c r="N43" s="371">
        <f t="shared" si="9"/>
        <v>0</v>
      </c>
      <c r="O43" s="371">
        <f t="shared" si="10"/>
        <v>0</v>
      </c>
      <c r="P43" s="371">
        <f>O43+N43+M43</f>
        <v>0</v>
      </c>
      <c r="Q43" s="10"/>
    </row>
    <row r="44" spans="1:17">
      <c r="A44" s="377" t="s">
        <v>2567</v>
      </c>
      <c r="B44" s="377"/>
      <c r="C44" s="378" t="s">
        <v>2568</v>
      </c>
      <c r="D44" s="379"/>
      <c r="E44" s="380"/>
      <c r="F44" s="381"/>
      <c r="G44" s="371"/>
      <c r="H44" s="381"/>
      <c r="I44" s="381"/>
      <c r="J44" s="381"/>
      <c r="K44" s="371"/>
      <c r="L44" s="371"/>
      <c r="M44" s="371"/>
      <c r="N44" s="371"/>
      <c r="O44" s="371"/>
      <c r="P44" s="371"/>
      <c r="Q44" s="10"/>
    </row>
    <row r="45" spans="1:17" ht="28.8">
      <c r="A45" s="384" t="s">
        <v>2569</v>
      </c>
      <c r="B45" s="369" t="s">
        <v>2518</v>
      </c>
      <c r="C45" s="290" t="s">
        <v>2570</v>
      </c>
      <c r="D45" s="382" t="s">
        <v>1104</v>
      </c>
      <c r="E45" s="383">
        <v>4</v>
      </c>
      <c r="F45" s="371"/>
      <c r="G45" s="371"/>
      <c r="H45" s="383"/>
      <c r="I45" s="383"/>
      <c r="J45" s="383"/>
      <c r="K45" s="371">
        <f t="shared" ref="K45:K84" si="12">ROUND(J45+I45+H45,2)</f>
        <v>0</v>
      </c>
      <c r="L45" s="371">
        <f t="shared" ref="L45:L84" si="13">ROUND(F45*E45,2)</f>
        <v>0</v>
      </c>
      <c r="M45" s="371">
        <f t="shared" ref="M45:M84" si="14">ROUND(H45*E45,2)</f>
        <v>0</v>
      </c>
      <c r="N45" s="371">
        <f t="shared" ref="N45:N84" si="15">ROUND(I45*E45,2)</f>
        <v>0</v>
      </c>
      <c r="O45" s="371">
        <f t="shared" ref="O45:O84" si="16">ROUND(J45*E45,2)</f>
        <v>0</v>
      </c>
      <c r="P45" s="371">
        <f t="shared" ref="P45:P84" si="17">O45+N45+M45</f>
        <v>0</v>
      </c>
      <c r="Q45" s="10"/>
    </row>
    <row r="46" spans="1:17" ht="28.8">
      <c r="A46" s="384" t="s">
        <v>2571</v>
      </c>
      <c r="B46" s="369" t="s">
        <v>2518</v>
      </c>
      <c r="C46" s="290" t="s">
        <v>2572</v>
      </c>
      <c r="D46" s="382" t="s">
        <v>1104</v>
      </c>
      <c r="E46" s="383">
        <v>17</v>
      </c>
      <c r="F46" s="371"/>
      <c r="G46" s="371"/>
      <c r="H46" s="383"/>
      <c r="I46" s="383"/>
      <c r="J46" s="383"/>
      <c r="K46" s="371">
        <f t="shared" si="12"/>
        <v>0</v>
      </c>
      <c r="L46" s="371">
        <f t="shared" si="13"/>
        <v>0</v>
      </c>
      <c r="M46" s="371">
        <f t="shared" si="14"/>
        <v>0</v>
      </c>
      <c r="N46" s="371">
        <f t="shared" si="15"/>
        <v>0</v>
      </c>
      <c r="O46" s="371">
        <f t="shared" si="16"/>
        <v>0</v>
      </c>
      <c r="P46" s="371">
        <f t="shared" si="17"/>
        <v>0</v>
      </c>
      <c r="Q46" s="10"/>
    </row>
    <row r="47" spans="1:17" ht="28.8">
      <c r="A47" s="384" t="s">
        <v>2573</v>
      </c>
      <c r="B47" s="369" t="s">
        <v>2518</v>
      </c>
      <c r="C47" s="290" t="s">
        <v>2574</v>
      </c>
      <c r="D47" s="382" t="s">
        <v>1104</v>
      </c>
      <c r="E47" s="383">
        <v>7</v>
      </c>
      <c r="F47" s="371"/>
      <c r="G47" s="371"/>
      <c r="H47" s="383"/>
      <c r="I47" s="383"/>
      <c r="J47" s="383"/>
      <c r="K47" s="371">
        <f t="shared" si="12"/>
        <v>0</v>
      </c>
      <c r="L47" s="371">
        <f t="shared" si="13"/>
        <v>0</v>
      </c>
      <c r="M47" s="371">
        <f t="shared" si="14"/>
        <v>0</v>
      </c>
      <c r="N47" s="371">
        <f t="shared" si="15"/>
        <v>0</v>
      </c>
      <c r="O47" s="371">
        <f t="shared" si="16"/>
        <v>0</v>
      </c>
      <c r="P47" s="371">
        <f t="shared" si="17"/>
        <v>0</v>
      </c>
      <c r="Q47" s="10"/>
    </row>
    <row r="48" spans="1:17" ht="28.8">
      <c r="A48" s="384" t="s">
        <v>2575</v>
      </c>
      <c r="B48" s="369" t="s">
        <v>2518</v>
      </c>
      <c r="C48" s="290" t="s">
        <v>2576</v>
      </c>
      <c r="D48" s="382" t="s">
        <v>1104</v>
      </c>
      <c r="E48" s="383">
        <v>4</v>
      </c>
      <c r="F48" s="371"/>
      <c r="G48" s="371"/>
      <c r="H48" s="383"/>
      <c r="I48" s="383"/>
      <c r="J48" s="383"/>
      <c r="K48" s="371">
        <f t="shared" si="12"/>
        <v>0</v>
      </c>
      <c r="L48" s="371">
        <f t="shared" si="13"/>
        <v>0</v>
      </c>
      <c r="M48" s="371">
        <f t="shared" si="14"/>
        <v>0</v>
      </c>
      <c r="N48" s="371">
        <f t="shared" si="15"/>
        <v>0</v>
      </c>
      <c r="O48" s="371">
        <f t="shared" si="16"/>
        <v>0</v>
      </c>
      <c r="P48" s="371">
        <f t="shared" si="17"/>
        <v>0</v>
      </c>
      <c r="Q48" s="10"/>
    </row>
    <row r="49" spans="1:17" ht="28.8">
      <c r="A49" s="384" t="s">
        <v>2577</v>
      </c>
      <c r="B49" s="369" t="s">
        <v>2518</v>
      </c>
      <c r="C49" s="290" t="s">
        <v>2578</v>
      </c>
      <c r="D49" s="382" t="s">
        <v>1104</v>
      </c>
      <c r="E49" s="383">
        <v>27</v>
      </c>
      <c r="F49" s="371"/>
      <c r="G49" s="371"/>
      <c r="H49" s="383"/>
      <c r="I49" s="383"/>
      <c r="J49" s="383"/>
      <c r="K49" s="371">
        <f t="shared" si="12"/>
        <v>0</v>
      </c>
      <c r="L49" s="371">
        <f t="shared" si="13"/>
        <v>0</v>
      </c>
      <c r="M49" s="371">
        <f t="shared" si="14"/>
        <v>0</v>
      </c>
      <c r="N49" s="371">
        <f t="shared" si="15"/>
        <v>0</v>
      </c>
      <c r="O49" s="371">
        <f t="shared" si="16"/>
        <v>0</v>
      </c>
      <c r="P49" s="371">
        <f t="shared" si="17"/>
        <v>0</v>
      </c>
      <c r="Q49" s="10"/>
    </row>
    <row r="50" spans="1:17">
      <c r="A50" s="377" t="s">
        <v>2579</v>
      </c>
      <c r="B50" s="385"/>
      <c r="C50" s="327" t="s">
        <v>2580</v>
      </c>
      <c r="D50" s="386"/>
      <c r="E50" s="387"/>
      <c r="F50" s="388"/>
      <c r="G50" s="388"/>
      <c r="H50" s="387"/>
      <c r="I50" s="387"/>
      <c r="J50" s="387"/>
      <c r="K50" s="388">
        <f t="shared" si="12"/>
        <v>0</v>
      </c>
      <c r="L50" s="388">
        <f t="shared" si="13"/>
        <v>0</v>
      </c>
      <c r="M50" s="388">
        <f t="shared" si="14"/>
        <v>0</v>
      </c>
      <c r="N50" s="388">
        <f t="shared" si="15"/>
        <v>0</v>
      </c>
      <c r="O50" s="388">
        <f t="shared" si="16"/>
        <v>0</v>
      </c>
      <c r="P50" s="388">
        <f t="shared" si="17"/>
        <v>0</v>
      </c>
      <c r="Q50" s="10"/>
    </row>
    <row r="51" spans="1:17" ht="57.6">
      <c r="A51" s="384" t="s">
        <v>2581</v>
      </c>
      <c r="B51" s="369" t="s">
        <v>2518</v>
      </c>
      <c r="C51" s="392" t="s">
        <v>2582</v>
      </c>
      <c r="D51" s="382" t="s">
        <v>1104</v>
      </c>
      <c r="E51" s="383">
        <v>6</v>
      </c>
      <c r="F51" s="371"/>
      <c r="G51" s="371"/>
      <c r="H51" s="383"/>
      <c r="I51" s="383"/>
      <c r="J51" s="383"/>
      <c r="K51" s="371">
        <f t="shared" si="12"/>
        <v>0</v>
      </c>
      <c r="L51" s="371">
        <f t="shared" si="13"/>
        <v>0</v>
      </c>
      <c r="M51" s="371">
        <f t="shared" si="14"/>
        <v>0</v>
      </c>
      <c r="N51" s="371">
        <f t="shared" si="15"/>
        <v>0</v>
      </c>
      <c r="O51" s="371">
        <f t="shared" si="16"/>
        <v>0</v>
      </c>
      <c r="P51" s="371">
        <f t="shared" si="17"/>
        <v>0</v>
      </c>
      <c r="Q51" s="10"/>
    </row>
    <row r="52" spans="1:17" ht="121.2" customHeight="1">
      <c r="A52" s="384" t="s">
        <v>2583</v>
      </c>
      <c r="B52" s="369" t="s">
        <v>2518</v>
      </c>
      <c r="C52" s="392" t="s">
        <v>2584</v>
      </c>
      <c r="D52" s="382" t="s">
        <v>1104</v>
      </c>
      <c r="E52" s="383">
        <v>56</v>
      </c>
      <c r="F52" s="371"/>
      <c r="G52" s="371"/>
      <c r="H52" s="383"/>
      <c r="I52" s="383"/>
      <c r="J52" s="383"/>
      <c r="K52" s="371">
        <f t="shared" si="12"/>
        <v>0</v>
      </c>
      <c r="L52" s="371">
        <f t="shared" si="13"/>
        <v>0</v>
      </c>
      <c r="M52" s="371">
        <f t="shared" si="14"/>
        <v>0</v>
      </c>
      <c r="N52" s="371">
        <f t="shared" si="15"/>
        <v>0</v>
      </c>
      <c r="O52" s="371">
        <f t="shared" si="16"/>
        <v>0</v>
      </c>
      <c r="P52" s="371">
        <f t="shared" si="17"/>
        <v>0</v>
      </c>
      <c r="Q52" s="10"/>
    </row>
    <row r="53" spans="1:17" ht="57.6">
      <c r="A53" s="384" t="s">
        <v>2585</v>
      </c>
      <c r="B53" s="369" t="s">
        <v>2518</v>
      </c>
      <c r="C53" s="392" t="s">
        <v>2586</v>
      </c>
      <c r="D53" s="382" t="s">
        <v>1104</v>
      </c>
      <c r="E53" s="383">
        <v>13</v>
      </c>
      <c r="F53" s="371"/>
      <c r="G53" s="371"/>
      <c r="H53" s="383"/>
      <c r="I53" s="383"/>
      <c r="J53" s="383"/>
      <c r="K53" s="371">
        <f t="shared" si="12"/>
        <v>0</v>
      </c>
      <c r="L53" s="371">
        <f t="shared" si="13"/>
        <v>0</v>
      </c>
      <c r="M53" s="371">
        <f t="shared" si="14"/>
        <v>0</v>
      </c>
      <c r="N53" s="371">
        <f t="shared" si="15"/>
        <v>0</v>
      </c>
      <c r="O53" s="371">
        <f t="shared" si="16"/>
        <v>0</v>
      </c>
      <c r="P53" s="371">
        <f t="shared" si="17"/>
        <v>0</v>
      </c>
      <c r="Q53" s="10"/>
    </row>
    <row r="54" spans="1:17" ht="86.4">
      <c r="A54" s="384" t="s">
        <v>2587</v>
      </c>
      <c r="B54" s="369" t="s">
        <v>2518</v>
      </c>
      <c r="C54" s="392" t="s">
        <v>2588</v>
      </c>
      <c r="D54" s="382" t="s">
        <v>1104</v>
      </c>
      <c r="E54" s="383">
        <v>10</v>
      </c>
      <c r="F54" s="371"/>
      <c r="G54" s="371"/>
      <c r="H54" s="383"/>
      <c r="I54" s="383"/>
      <c r="J54" s="383"/>
      <c r="K54" s="371">
        <f t="shared" si="12"/>
        <v>0</v>
      </c>
      <c r="L54" s="371">
        <f t="shared" si="13"/>
        <v>0</v>
      </c>
      <c r="M54" s="371">
        <f t="shared" si="14"/>
        <v>0</v>
      </c>
      <c r="N54" s="371">
        <f t="shared" si="15"/>
        <v>0</v>
      </c>
      <c r="O54" s="371">
        <f t="shared" si="16"/>
        <v>0</v>
      </c>
      <c r="P54" s="371">
        <f t="shared" si="17"/>
        <v>0</v>
      </c>
      <c r="Q54" s="10"/>
    </row>
    <row r="55" spans="1:17" ht="57.6">
      <c r="A55" s="384" t="s">
        <v>2589</v>
      </c>
      <c r="B55" s="369" t="s">
        <v>2518</v>
      </c>
      <c r="C55" s="392" t="s">
        <v>2590</v>
      </c>
      <c r="D55" s="382" t="s">
        <v>1104</v>
      </c>
      <c r="E55" s="383">
        <v>3</v>
      </c>
      <c r="F55" s="371"/>
      <c r="G55" s="371"/>
      <c r="H55" s="383"/>
      <c r="I55" s="383"/>
      <c r="J55" s="383"/>
      <c r="K55" s="371">
        <f t="shared" si="12"/>
        <v>0</v>
      </c>
      <c r="L55" s="371">
        <f t="shared" si="13"/>
        <v>0</v>
      </c>
      <c r="M55" s="371">
        <f t="shared" si="14"/>
        <v>0</v>
      </c>
      <c r="N55" s="371">
        <f t="shared" si="15"/>
        <v>0</v>
      </c>
      <c r="O55" s="371">
        <f t="shared" si="16"/>
        <v>0</v>
      </c>
      <c r="P55" s="371">
        <f t="shared" si="17"/>
        <v>0</v>
      </c>
      <c r="Q55" s="10"/>
    </row>
    <row r="56" spans="1:17" ht="57.6">
      <c r="A56" s="384" t="s">
        <v>2591</v>
      </c>
      <c r="B56" s="369" t="s">
        <v>2518</v>
      </c>
      <c r="C56" s="392" t="s">
        <v>2592</v>
      </c>
      <c r="D56" s="382" t="s">
        <v>1104</v>
      </c>
      <c r="E56" s="383">
        <v>6</v>
      </c>
      <c r="F56" s="371"/>
      <c r="G56" s="371"/>
      <c r="H56" s="383"/>
      <c r="I56" s="383"/>
      <c r="J56" s="383"/>
      <c r="K56" s="371">
        <f t="shared" si="12"/>
        <v>0</v>
      </c>
      <c r="L56" s="371">
        <f t="shared" si="13"/>
        <v>0</v>
      </c>
      <c r="M56" s="371">
        <f t="shared" si="14"/>
        <v>0</v>
      </c>
      <c r="N56" s="371">
        <f t="shared" si="15"/>
        <v>0</v>
      </c>
      <c r="O56" s="371">
        <f t="shared" si="16"/>
        <v>0</v>
      </c>
      <c r="P56" s="371">
        <f t="shared" si="17"/>
        <v>0</v>
      </c>
      <c r="Q56" s="10"/>
    </row>
    <row r="57" spans="1:17" ht="86.4">
      <c r="A57" s="384" t="s">
        <v>2593</v>
      </c>
      <c r="B57" s="369" t="s">
        <v>2518</v>
      </c>
      <c r="C57" s="392" t="s">
        <v>2594</v>
      </c>
      <c r="D57" s="382" t="s">
        <v>1104</v>
      </c>
      <c r="E57" s="383">
        <v>15</v>
      </c>
      <c r="F57" s="371"/>
      <c r="G57" s="371"/>
      <c r="H57" s="383"/>
      <c r="I57" s="383"/>
      <c r="J57" s="383"/>
      <c r="K57" s="371">
        <f t="shared" si="12"/>
        <v>0</v>
      </c>
      <c r="L57" s="371">
        <f t="shared" si="13"/>
        <v>0</v>
      </c>
      <c r="M57" s="371">
        <f t="shared" si="14"/>
        <v>0</v>
      </c>
      <c r="N57" s="371">
        <f t="shared" si="15"/>
        <v>0</v>
      </c>
      <c r="O57" s="371">
        <f t="shared" si="16"/>
        <v>0</v>
      </c>
      <c r="P57" s="371">
        <f t="shared" si="17"/>
        <v>0</v>
      </c>
      <c r="Q57" s="10"/>
    </row>
    <row r="58" spans="1:17" ht="86.4">
      <c r="A58" s="384" t="s">
        <v>2595</v>
      </c>
      <c r="B58" s="369" t="s">
        <v>2518</v>
      </c>
      <c r="C58" s="392" t="s">
        <v>2596</v>
      </c>
      <c r="D58" s="382" t="s">
        <v>1104</v>
      </c>
      <c r="E58" s="383">
        <v>13</v>
      </c>
      <c r="F58" s="371"/>
      <c r="G58" s="371"/>
      <c r="H58" s="383"/>
      <c r="I58" s="383"/>
      <c r="J58" s="383"/>
      <c r="K58" s="371">
        <f t="shared" si="12"/>
        <v>0</v>
      </c>
      <c r="L58" s="371">
        <f t="shared" si="13"/>
        <v>0</v>
      </c>
      <c r="M58" s="371">
        <f t="shared" si="14"/>
        <v>0</v>
      </c>
      <c r="N58" s="371">
        <f t="shared" si="15"/>
        <v>0</v>
      </c>
      <c r="O58" s="371">
        <f t="shared" si="16"/>
        <v>0</v>
      </c>
      <c r="P58" s="371">
        <f t="shared" si="17"/>
        <v>0</v>
      </c>
      <c r="Q58" s="10"/>
    </row>
    <row r="59" spans="1:17" ht="71.7" customHeight="1">
      <c r="A59" s="384" t="s">
        <v>2597</v>
      </c>
      <c r="B59" s="369" t="s">
        <v>2518</v>
      </c>
      <c r="C59" s="392" t="s">
        <v>2598</v>
      </c>
      <c r="D59" s="382" t="s">
        <v>1104</v>
      </c>
      <c r="E59" s="383">
        <v>115</v>
      </c>
      <c r="F59" s="371"/>
      <c r="G59" s="371"/>
      <c r="H59" s="383"/>
      <c r="I59" s="383"/>
      <c r="J59" s="383"/>
      <c r="K59" s="371">
        <f t="shared" si="12"/>
        <v>0</v>
      </c>
      <c r="L59" s="371">
        <f t="shared" si="13"/>
        <v>0</v>
      </c>
      <c r="M59" s="371">
        <f t="shared" si="14"/>
        <v>0</v>
      </c>
      <c r="N59" s="371">
        <f t="shared" si="15"/>
        <v>0</v>
      </c>
      <c r="O59" s="371">
        <f t="shared" si="16"/>
        <v>0</v>
      </c>
      <c r="P59" s="371">
        <f t="shared" si="17"/>
        <v>0</v>
      </c>
      <c r="Q59" s="10"/>
    </row>
    <row r="60" spans="1:17" ht="43.2">
      <c r="A60" s="384" t="s">
        <v>2599</v>
      </c>
      <c r="B60" s="369" t="s">
        <v>2518</v>
      </c>
      <c r="C60" s="392" t="s">
        <v>2600</v>
      </c>
      <c r="D60" s="382" t="s">
        <v>1104</v>
      </c>
      <c r="E60" s="383">
        <v>5</v>
      </c>
      <c r="F60" s="371"/>
      <c r="G60" s="371"/>
      <c r="H60" s="383"/>
      <c r="I60" s="383"/>
      <c r="J60" s="383"/>
      <c r="K60" s="371">
        <f t="shared" si="12"/>
        <v>0</v>
      </c>
      <c r="L60" s="371">
        <f t="shared" si="13"/>
        <v>0</v>
      </c>
      <c r="M60" s="371">
        <f t="shared" si="14"/>
        <v>0</v>
      </c>
      <c r="N60" s="371">
        <f t="shared" si="15"/>
        <v>0</v>
      </c>
      <c r="O60" s="371">
        <f t="shared" si="16"/>
        <v>0</v>
      </c>
      <c r="P60" s="371">
        <f t="shared" si="17"/>
        <v>0</v>
      </c>
      <c r="Q60" s="10"/>
    </row>
    <row r="61" spans="1:17" ht="86.4">
      <c r="A61" s="384" t="s">
        <v>2601</v>
      </c>
      <c r="B61" s="369" t="s">
        <v>2518</v>
      </c>
      <c r="C61" s="392" t="s">
        <v>2602</v>
      </c>
      <c r="D61" s="382" t="s">
        <v>1104</v>
      </c>
      <c r="E61" s="383">
        <v>20</v>
      </c>
      <c r="F61" s="371"/>
      <c r="G61" s="371"/>
      <c r="H61" s="383"/>
      <c r="I61" s="383"/>
      <c r="J61" s="383"/>
      <c r="K61" s="371">
        <f t="shared" si="12"/>
        <v>0</v>
      </c>
      <c r="L61" s="371">
        <f t="shared" si="13"/>
        <v>0</v>
      </c>
      <c r="M61" s="371">
        <f t="shared" si="14"/>
        <v>0</v>
      </c>
      <c r="N61" s="371">
        <f t="shared" si="15"/>
        <v>0</v>
      </c>
      <c r="O61" s="371">
        <f t="shared" si="16"/>
        <v>0</v>
      </c>
      <c r="P61" s="371">
        <f t="shared" si="17"/>
        <v>0</v>
      </c>
      <c r="Q61" s="10"/>
    </row>
    <row r="62" spans="1:17" ht="57.6">
      <c r="A62" s="384" t="s">
        <v>2603</v>
      </c>
      <c r="B62" s="369" t="s">
        <v>2518</v>
      </c>
      <c r="C62" s="392" t="s">
        <v>2604</v>
      </c>
      <c r="D62" s="382" t="s">
        <v>1104</v>
      </c>
      <c r="E62" s="383">
        <v>4</v>
      </c>
      <c r="F62" s="371"/>
      <c r="G62" s="371"/>
      <c r="H62" s="383"/>
      <c r="I62" s="383"/>
      <c r="J62" s="383"/>
      <c r="K62" s="371">
        <f t="shared" si="12"/>
        <v>0</v>
      </c>
      <c r="L62" s="371">
        <f t="shared" si="13"/>
        <v>0</v>
      </c>
      <c r="M62" s="371">
        <f t="shared" si="14"/>
        <v>0</v>
      </c>
      <c r="N62" s="371">
        <f t="shared" si="15"/>
        <v>0</v>
      </c>
      <c r="O62" s="371">
        <f t="shared" si="16"/>
        <v>0</v>
      </c>
      <c r="P62" s="371">
        <f t="shared" si="17"/>
        <v>0</v>
      </c>
      <c r="Q62" s="10"/>
    </row>
    <row r="63" spans="1:17" ht="86.4">
      <c r="A63" s="384" t="s">
        <v>2605</v>
      </c>
      <c r="B63" s="369" t="s">
        <v>2518</v>
      </c>
      <c r="C63" s="392" t="s">
        <v>2606</v>
      </c>
      <c r="D63" s="382" t="s">
        <v>1104</v>
      </c>
      <c r="E63" s="383">
        <v>10</v>
      </c>
      <c r="F63" s="371"/>
      <c r="G63" s="371"/>
      <c r="H63" s="383"/>
      <c r="I63" s="383"/>
      <c r="J63" s="383"/>
      <c r="K63" s="371">
        <f t="shared" si="12"/>
        <v>0</v>
      </c>
      <c r="L63" s="371">
        <f t="shared" si="13"/>
        <v>0</v>
      </c>
      <c r="M63" s="371">
        <f t="shared" si="14"/>
        <v>0</v>
      </c>
      <c r="N63" s="371">
        <f t="shared" si="15"/>
        <v>0</v>
      </c>
      <c r="O63" s="371">
        <f t="shared" si="16"/>
        <v>0</v>
      </c>
      <c r="P63" s="371">
        <f t="shared" si="17"/>
        <v>0</v>
      </c>
      <c r="Q63" s="10"/>
    </row>
    <row r="64" spans="1:17" ht="72">
      <c r="A64" s="384" t="s">
        <v>2607</v>
      </c>
      <c r="B64" s="369" t="s">
        <v>2518</v>
      </c>
      <c r="C64" s="392" t="s">
        <v>2608</v>
      </c>
      <c r="D64" s="382" t="s">
        <v>1104</v>
      </c>
      <c r="E64" s="383">
        <v>4</v>
      </c>
      <c r="F64" s="371"/>
      <c r="G64" s="371"/>
      <c r="H64" s="383"/>
      <c r="I64" s="383"/>
      <c r="J64" s="383"/>
      <c r="K64" s="371">
        <f t="shared" si="12"/>
        <v>0</v>
      </c>
      <c r="L64" s="371">
        <f t="shared" si="13"/>
        <v>0</v>
      </c>
      <c r="M64" s="371">
        <f t="shared" si="14"/>
        <v>0</v>
      </c>
      <c r="N64" s="371">
        <f t="shared" si="15"/>
        <v>0</v>
      </c>
      <c r="O64" s="371">
        <f t="shared" si="16"/>
        <v>0</v>
      </c>
      <c r="P64" s="371">
        <f t="shared" si="17"/>
        <v>0</v>
      </c>
      <c r="Q64" s="10"/>
    </row>
    <row r="65" spans="1:17" ht="28.8">
      <c r="A65" s="384" t="s">
        <v>2609</v>
      </c>
      <c r="B65" s="369" t="s">
        <v>2518</v>
      </c>
      <c r="C65" s="392" t="s">
        <v>2610</v>
      </c>
      <c r="D65" s="382" t="s">
        <v>109</v>
      </c>
      <c r="E65" s="383">
        <v>260</v>
      </c>
      <c r="F65" s="371"/>
      <c r="G65" s="371"/>
      <c r="H65" s="383"/>
      <c r="I65" s="383"/>
      <c r="J65" s="383"/>
      <c r="K65" s="371">
        <f t="shared" si="12"/>
        <v>0</v>
      </c>
      <c r="L65" s="371">
        <f t="shared" si="13"/>
        <v>0</v>
      </c>
      <c r="M65" s="371">
        <f t="shared" si="14"/>
        <v>0</v>
      </c>
      <c r="N65" s="371">
        <f t="shared" si="15"/>
        <v>0</v>
      </c>
      <c r="O65" s="371">
        <f t="shared" si="16"/>
        <v>0</v>
      </c>
      <c r="P65" s="371">
        <f t="shared" si="17"/>
        <v>0</v>
      </c>
      <c r="Q65" s="10"/>
    </row>
    <row r="66" spans="1:17" ht="28.8">
      <c r="A66" s="384" t="s">
        <v>2611</v>
      </c>
      <c r="B66" s="369" t="s">
        <v>2518</v>
      </c>
      <c r="C66" s="392" t="s">
        <v>2612</v>
      </c>
      <c r="D66" s="382" t="s">
        <v>1060</v>
      </c>
      <c r="E66" s="383">
        <v>16</v>
      </c>
      <c r="F66" s="371"/>
      <c r="G66" s="371"/>
      <c r="H66" s="383"/>
      <c r="I66" s="383"/>
      <c r="J66" s="383"/>
      <c r="K66" s="371">
        <f t="shared" si="12"/>
        <v>0</v>
      </c>
      <c r="L66" s="371">
        <f t="shared" si="13"/>
        <v>0</v>
      </c>
      <c r="M66" s="371">
        <f t="shared" si="14"/>
        <v>0</v>
      </c>
      <c r="N66" s="371">
        <f t="shared" si="15"/>
        <v>0</v>
      </c>
      <c r="O66" s="371">
        <f t="shared" si="16"/>
        <v>0</v>
      </c>
      <c r="P66" s="371">
        <f t="shared" si="17"/>
        <v>0</v>
      </c>
      <c r="Q66" s="10"/>
    </row>
    <row r="67" spans="1:17" ht="28.8">
      <c r="A67" s="384" t="s">
        <v>2613</v>
      </c>
      <c r="B67" s="369" t="s">
        <v>2518</v>
      </c>
      <c r="C67" s="392" t="s">
        <v>2614</v>
      </c>
      <c r="D67" s="382" t="s">
        <v>1060</v>
      </c>
      <c r="E67" s="383">
        <v>16</v>
      </c>
      <c r="F67" s="371"/>
      <c r="G67" s="371"/>
      <c r="H67" s="383"/>
      <c r="I67" s="383"/>
      <c r="J67" s="383"/>
      <c r="K67" s="371">
        <f t="shared" si="12"/>
        <v>0</v>
      </c>
      <c r="L67" s="371">
        <f t="shared" si="13"/>
        <v>0</v>
      </c>
      <c r="M67" s="371">
        <f t="shared" si="14"/>
        <v>0</v>
      </c>
      <c r="N67" s="371">
        <f t="shared" si="15"/>
        <v>0</v>
      </c>
      <c r="O67" s="371">
        <f t="shared" si="16"/>
        <v>0</v>
      </c>
      <c r="P67" s="371">
        <f t="shared" si="17"/>
        <v>0</v>
      </c>
      <c r="Q67" s="10"/>
    </row>
    <row r="68" spans="1:17" ht="28.8">
      <c r="A68" s="384" t="s">
        <v>2615</v>
      </c>
      <c r="B68" s="369" t="s">
        <v>2518</v>
      </c>
      <c r="C68" s="392" t="s">
        <v>2616</v>
      </c>
      <c r="D68" s="382" t="s">
        <v>1060</v>
      </c>
      <c r="E68" s="383">
        <v>55</v>
      </c>
      <c r="F68" s="371"/>
      <c r="G68" s="371"/>
      <c r="H68" s="383"/>
      <c r="I68" s="383"/>
      <c r="J68" s="383"/>
      <c r="K68" s="371">
        <f t="shared" si="12"/>
        <v>0</v>
      </c>
      <c r="L68" s="371">
        <f t="shared" si="13"/>
        <v>0</v>
      </c>
      <c r="M68" s="371">
        <f t="shared" si="14"/>
        <v>0</v>
      </c>
      <c r="N68" s="371">
        <f t="shared" si="15"/>
        <v>0</v>
      </c>
      <c r="O68" s="371">
        <f t="shared" si="16"/>
        <v>0</v>
      </c>
      <c r="P68" s="371">
        <f t="shared" si="17"/>
        <v>0</v>
      </c>
      <c r="Q68" s="10"/>
    </row>
    <row r="69" spans="1:17">
      <c r="A69" s="384" t="s">
        <v>2617</v>
      </c>
      <c r="B69" s="369" t="s">
        <v>2518</v>
      </c>
      <c r="C69" s="392" t="s">
        <v>2618</v>
      </c>
      <c r="D69" s="382" t="s">
        <v>1104</v>
      </c>
      <c r="E69" s="383">
        <v>1</v>
      </c>
      <c r="F69" s="371"/>
      <c r="G69" s="371"/>
      <c r="H69" s="383"/>
      <c r="I69" s="383"/>
      <c r="J69" s="383"/>
      <c r="K69" s="371">
        <f t="shared" si="12"/>
        <v>0</v>
      </c>
      <c r="L69" s="371">
        <f t="shared" si="13"/>
        <v>0</v>
      </c>
      <c r="M69" s="371">
        <f t="shared" si="14"/>
        <v>0</v>
      </c>
      <c r="N69" s="371">
        <f t="shared" si="15"/>
        <v>0</v>
      </c>
      <c r="O69" s="371">
        <f t="shared" si="16"/>
        <v>0</v>
      </c>
      <c r="P69" s="371">
        <f t="shared" si="17"/>
        <v>0</v>
      </c>
      <c r="Q69" s="10"/>
    </row>
    <row r="70" spans="1:17" ht="12" customHeight="1">
      <c r="A70" s="384" t="s">
        <v>2619</v>
      </c>
      <c r="B70" s="369" t="s">
        <v>2518</v>
      </c>
      <c r="C70" s="392" t="s">
        <v>2620</v>
      </c>
      <c r="D70" s="382" t="s">
        <v>109</v>
      </c>
      <c r="E70" s="383">
        <v>130</v>
      </c>
      <c r="F70" s="371"/>
      <c r="G70" s="371"/>
      <c r="H70" s="383"/>
      <c r="I70" s="383"/>
      <c r="J70" s="383"/>
      <c r="K70" s="371">
        <f t="shared" si="12"/>
        <v>0</v>
      </c>
      <c r="L70" s="371">
        <f t="shared" si="13"/>
        <v>0</v>
      </c>
      <c r="M70" s="371">
        <f t="shared" si="14"/>
        <v>0</v>
      </c>
      <c r="N70" s="371">
        <f t="shared" si="15"/>
        <v>0</v>
      </c>
      <c r="O70" s="371">
        <f t="shared" si="16"/>
        <v>0</v>
      </c>
      <c r="P70" s="371">
        <f t="shared" si="17"/>
        <v>0</v>
      </c>
      <c r="Q70" s="10"/>
    </row>
    <row r="71" spans="1:17">
      <c r="A71" s="384" t="s">
        <v>2621</v>
      </c>
      <c r="B71" s="369" t="s">
        <v>2518</v>
      </c>
      <c r="C71" s="392" t="s">
        <v>2622</v>
      </c>
      <c r="D71" s="382" t="s">
        <v>1104</v>
      </c>
      <c r="E71" s="383">
        <v>1</v>
      </c>
      <c r="F71" s="371"/>
      <c r="G71" s="371"/>
      <c r="H71" s="383"/>
      <c r="I71" s="383"/>
      <c r="J71" s="383"/>
      <c r="K71" s="371">
        <f t="shared" si="12"/>
        <v>0</v>
      </c>
      <c r="L71" s="371">
        <f t="shared" si="13"/>
        <v>0</v>
      </c>
      <c r="M71" s="371">
        <f t="shared" si="14"/>
        <v>0</v>
      </c>
      <c r="N71" s="371">
        <f t="shared" si="15"/>
        <v>0</v>
      </c>
      <c r="O71" s="371">
        <f t="shared" si="16"/>
        <v>0</v>
      </c>
      <c r="P71" s="371">
        <f t="shared" si="17"/>
        <v>0</v>
      </c>
      <c r="Q71" s="10"/>
    </row>
    <row r="72" spans="1:17">
      <c r="A72" s="377" t="s">
        <v>2623</v>
      </c>
      <c r="B72" s="369"/>
      <c r="C72" s="327" t="s">
        <v>2624</v>
      </c>
      <c r="D72" s="382"/>
      <c r="E72" s="383"/>
      <c r="F72" s="371"/>
      <c r="G72" s="371"/>
      <c r="H72" s="383"/>
      <c r="I72" s="383"/>
      <c r="J72" s="383"/>
      <c r="K72" s="371">
        <f t="shared" si="12"/>
        <v>0</v>
      </c>
      <c r="L72" s="371">
        <f t="shared" si="13"/>
        <v>0</v>
      </c>
      <c r="M72" s="371">
        <f t="shared" si="14"/>
        <v>0</v>
      </c>
      <c r="N72" s="371">
        <f t="shared" si="15"/>
        <v>0</v>
      </c>
      <c r="O72" s="371">
        <f t="shared" si="16"/>
        <v>0</v>
      </c>
      <c r="P72" s="371">
        <f t="shared" si="17"/>
        <v>0</v>
      </c>
      <c r="Q72" s="10"/>
    </row>
    <row r="73" spans="1:17" ht="86.4">
      <c r="A73" s="384" t="s">
        <v>2625</v>
      </c>
      <c r="B73" s="369" t="s">
        <v>2518</v>
      </c>
      <c r="C73" s="392" t="s">
        <v>2626</v>
      </c>
      <c r="D73" s="382" t="s">
        <v>1104</v>
      </c>
      <c r="E73" s="383">
        <v>19</v>
      </c>
      <c r="F73" s="371"/>
      <c r="G73" s="371"/>
      <c r="H73" s="383"/>
      <c r="I73" s="383"/>
      <c r="J73" s="383"/>
      <c r="K73" s="371">
        <f>ROUND(J73+I73+H73,2)</f>
        <v>0</v>
      </c>
      <c r="L73" s="371">
        <f>ROUND(F73*E73,2)</f>
        <v>0</v>
      </c>
      <c r="M73" s="371">
        <f>ROUND(H73*E73,2)</f>
        <v>0</v>
      </c>
      <c r="N73" s="371">
        <f>ROUND(I73*E73,2)</f>
        <v>0</v>
      </c>
      <c r="O73" s="371">
        <f>ROUND(J73*E73,2)</f>
        <v>0</v>
      </c>
      <c r="P73" s="371">
        <f t="shared" si="17"/>
        <v>0</v>
      </c>
      <c r="Q73" s="10"/>
    </row>
    <row r="74" spans="1:17" ht="88.5" customHeight="1">
      <c r="A74" s="384" t="s">
        <v>2627</v>
      </c>
      <c r="B74" s="369" t="s">
        <v>2518</v>
      </c>
      <c r="C74" s="392" t="s">
        <v>2628</v>
      </c>
      <c r="D74" s="382" t="s">
        <v>1104</v>
      </c>
      <c r="E74" s="383">
        <v>4</v>
      </c>
      <c r="F74" s="371"/>
      <c r="G74" s="371"/>
      <c r="H74" s="383"/>
      <c r="I74" s="383"/>
      <c r="J74" s="383"/>
      <c r="K74" s="371">
        <f>ROUND(J74+I74+H74,2)</f>
        <v>0</v>
      </c>
      <c r="L74" s="371">
        <f>ROUND(F74*E74,2)</f>
        <v>0</v>
      </c>
      <c r="M74" s="371">
        <f>ROUND(H74*E74,2)</f>
        <v>0</v>
      </c>
      <c r="N74" s="371">
        <f>ROUND(I74*E74,2)</f>
        <v>0</v>
      </c>
      <c r="O74" s="371">
        <f>ROUND(J74*E74,2)</f>
        <v>0</v>
      </c>
      <c r="P74" s="371">
        <f t="shared" si="17"/>
        <v>0</v>
      </c>
      <c r="Q74" s="10"/>
    </row>
    <row r="75" spans="1:17" ht="86.4">
      <c r="A75" s="384" t="s">
        <v>2629</v>
      </c>
      <c r="B75" s="369" t="s">
        <v>2518</v>
      </c>
      <c r="C75" s="392" t="s">
        <v>2630</v>
      </c>
      <c r="D75" s="382" t="s">
        <v>1104</v>
      </c>
      <c r="E75" s="383">
        <v>1</v>
      </c>
      <c r="F75" s="371"/>
      <c r="G75" s="371"/>
      <c r="H75" s="383"/>
      <c r="I75" s="383"/>
      <c r="J75" s="383"/>
      <c r="K75" s="371">
        <f t="shared" si="12"/>
        <v>0</v>
      </c>
      <c r="L75" s="371">
        <f t="shared" si="13"/>
        <v>0</v>
      </c>
      <c r="M75" s="371">
        <f t="shared" si="14"/>
        <v>0</v>
      </c>
      <c r="N75" s="371">
        <f t="shared" si="15"/>
        <v>0</v>
      </c>
      <c r="O75" s="371">
        <f t="shared" si="16"/>
        <v>0</v>
      </c>
      <c r="P75" s="371">
        <f t="shared" si="17"/>
        <v>0</v>
      </c>
      <c r="Q75" s="10"/>
    </row>
    <row r="76" spans="1:17" ht="72">
      <c r="A76" s="384" t="s">
        <v>2631</v>
      </c>
      <c r="B76" s="369" t="s">
        <v>2518</v>
      </c>
      <c r="C76" s="392" t="s">
        <v>2632</v>
      </c>
      <c r="D76" s="382" t="s">
        <v>1104</v>
      </c>
      <c r="E76" s="383">
        <v>1</v>
      </c>
      <c r="F76" s="371"/>
      <c r="G76" s="371"/>
      <c r="H76" s="383"/>
      <c r="I76" s="383"/>
      <c r="J76" s="383"/>
      <c r="K76" s="371">
        <f>ROUND(J76+I76+H76,2)</f>
        <v>0</v>
      </c>
      <c r="L76" s="371">
        <f>ROUND(F76*E76,2)</f>
        <v>0</v>
      </c>
      <c r="M76" s="371">
        <f>ROUND(H76*E76,2)</f>
        <v>0</v>
      </c>
      <c r="N76" s="371">
        <f>ROUND(I76*E76,2)</f>
        <v>0</v>
      </c>
      <c r="O76" s="371">
        <f>ROUND(J76*E76,2)</f>
        <v>0</v>
      </c>
      <c r="P76" s="371">
        <f t="shared" si="17"/>
        <v>0</v>
      </c>
      <c r="Q76" s="10"/>
    </row>
    <row r="77" spans="1:17" ht="72">
      <c r="A77" s="384" t="s">
        <v>2633</v>
      </c>
      <c r="B77" s="369" t="s">
        <v>2518</v>
      </c>
      <c r="C77" s="392" t="s">
        <v>2634</v>
      </c>
      <c r="D77" s="382" t="s">
        <v>1104</v>
      </c>
      <c r="E77" s="383">
        <v>1</v>
      </c>
      <c r="F77" s="371"/>
      <c r="G77" s="371"/>
      <c r="H77" s="383"/>
      <c r="I77" s="383"/>
      <c r="J77" s="383"/>
      <c r="K77" s="371">
        <f>ROUND(J77+I77+H77,2)</f>
        <v>0</v>
      </c>
      <c r="L77" s="371">
        <f>ROUND(F77*E77,2)</f>
        <v>0</v>
      </c>
      <c r="M77" s="371">
        <f>ROUND(H77*E77,2)</f>
        <v>0</v>
      </c>
      <c r="N77" s="371">
        <f>ROUND(I77*E77,2)</f>
        <v>0</v>
      </c>
      <c r="O77" s="371">
        <f>ROUND(J77*E77,2)</f>
        <v>0</v>
      </c>
      <c r="P77" s="371">
        <f t="shared" si="17"/>
        <v>0</v>
      </c>
      <c r="Q77" s="10"/>
    </row>
    <row r="78" spans="1:17" ht="75.45" customHeight="1">
      <c r="A78" s="384" t="s">
        <v>2635</v>
      </c>
      <c r="B78" s="369" t="s">
        <v>2518</v>
      </c>
      <c r="C78" s="392" t="s">
        <v>2636</v>
      </c>
      <c r="D78" s="382" t="s">
        <v>1104</v>
      </c>
      <c r="E78" s="383">
        <v>1</v>
      </c>
      <c r="F78" s="371"/>
      <c r="G78" s="371"/>
      <c r="H78" s="383"/>
      <c r="I78" s="383"/>
      <c r="J78" s="383"/>
      <c r="K78" s="371">
        <f t="shared" si="12"/>
        <v>0</v>
      </c>
      <c r="L78" s="371">
        <f t="shared" si="13"/>
        <v>0</v>
      </c>
      <c r="M78" s="371">
        <f t="shared" si="14"/>
        <v>0</v>
      </c>
      <c r="N78" s="371">
        <f t="shared" si="15"/>
        <v>0</v>
      </c>
      <c r="O78" s="371">
        <f t="shared" si="16"/>
        <v>0</v>
      </c>
      <c r="P78" s="371">
        <f t="shared" si="17"/>
        <v>0</v>
      </c>
      <c r="Q78" s="10"/>
    </row>
    <row r="79" spans="1:17">
      <c r="A79" s="377" t="s">
        <v>2637</v>
      </c>
      <c r="B79" s="369"/>
      <c r="C79" s="327" t="s">
        <v>2638</v>
      </c>
      <c r="D79" s="382"/>
      <c r="E79" s="383"/>
      <c r="F79" s="371"/>
      <c r="G79" s="371"/>
      <c r="H79" s="383"/>
      <c r="I79" s="383"/>
      <c r="J79" s="383"/>
      <c r="K79" s="371">
        <f t="shared" si="12"/>
        <v>0</v>
      </c>
      <c r="L79" s="371">
        <f t="shared" si="13"/>
        <v>0</v>
      </c>
      <c r="M79" s="371">
        <f t="shared" si="14"/>
        <v>0</v>
      </c>
      <c r="N79" s="371">
        <f t="shared" si="15"/>
        <v>0</v>
      </c>
      <c r="O79" s="371">
        <f t="shared" si="16"/>
        <v>0</v>
      </c>
      <c r="P79" s="371">
        <f t="shared" si="17"/>
        <v>0</v>
      </c>
      <c r="Q79" s="10"/>
    </row>
    <row r="80" spans="1:17" ht="28.8">
      <c r="A80" s="384" t="s">
        <v>2639</v>
      </c>
      <c r="B80" s="369" t="s">
        <v>2518</v>
      </c>
      <c r="C80" s="392" t="s">
        <v>2640</v>
      </c>
      <c r="D80" s="382" t="s">
        <v>1104</v>
      </c>
      <c r="E80" s="383">
        <v>52</v>
      </c>
      <c r="F80" s="371"/>
      <c r="G80" s="371"/>
      <c r="H80" s="383"/>
      <c r="I80" s="383"/>
      <c r="J80" s="383"/>
      <c r="K80" s="371">
        <f t="shared" si="12"/>
        <v>0</v>
      </c>
      <c r="L80" s="371">
        <f t="shared" si="13"/>
        <v>0</v>
      </c>
      <c r="M80" s="371">
        <f t="shared" si="14"/>
        <v>0</v>
      </c>
      <c r="N80" s="371">
        <f t="shared" si="15"/>
        <v>0</v>
      </c>
      <c r="O80" s="371">
        <f t="shared" si="16"/>
        <v>0</v>
      </c>
      <c r="P80" s="371">
        <f t="shared" si="17"/>
        <v>0</v>
      </c>
      <c r="Q80" s="10"/>
    </row>
    <row r="81" spans="1:17" ht="28.8">
      <c r="A81" s="384" t="s">
        <v>2641</v>
      </c>
      <c r="B81" s="369" t="s">
        <v>2518</v>
      </c>
      <c r="C81" s="392" t="s">
        <v>2642</v>
      </c>
      <c r="D81" s="382" t="s">
        <v>1104</v>
      </c>
      <c r="E81" s="383">
        <v>10</v>
      </c>
      <c r="F81" s="371"/>
      <c r="G81" s="371"/>
      <c r="H81" s="383"/>
      <c r="I81" s="383"/>
      <c r="J81" s="383"/>
      <c r="K81" s="371">
        <f>ROUND(J81+I81+H81,2)</f>
        <v>0</v>
      </c>
      <c r="L81" s="371">
        <f>ROUND(F81*E81,2)</f>
        <v>0</v>
      </c>
      <c r="M81" s="371">
        <f>ROUND(H81*E81,2)</f>
        <v>0</v>
      </c>
      <c r="N81" s="371">
        <f>ROUND(I81*E81,2)</f>
        <v>0</v>
      </c>
      <c r="O81" s="371">
        <f>ROUND(J81*E81,2)</f>
        <v>0</v>
      </c>
      <c r="P81" s="371">
        <f t="shared" si="17"/>
        <v>0</v>
      </c>
      <c r="Q81" s="10"/>
    </row>
    <row r="82" spans="1:17" ht="27" customHeight="1">
      <c r="A82" s="384" t="s">
        <v>2643</v>
      </c>
      <c r="B82" s="369" t="s">
        <v>2518</v>
      </c>
      <c r="C82" s="392" t="s">
        <v>2644</v>
      </c>
      <c r="D82" s="382" t="s">
        <v>1104</v>
      </c>
      <c r="E82" s="383">
        <v>4</v>
      </c>
      <c r="F82" s="371"/>
      <c r="G82" s="371"/>
      <c r="H82" s="383"/>
      <c r="I82" s="383"/>
      <c r="J82" s="383"/>
      <c r="K82" s="371">
        <f t="shared" si="12"/>
        <v>0</v>
      </c>
      <c r="L82" s="371">
        <f t="shared" si="13"/>
        <v>0</v>
      </c>
      <c r="M82" s="371">
        <f t="shared" si="14"/>
        <v>0</v>
      </c>
      <c r="N82" s="371">
        <f t="shared" si="15"/>
        <v>0</v>
      </c>
      <c r="O82" s="371">
        <f t="shared" si="16"/>
        <v>0</v>
      </c>
      <c r="P82" s="371">
        <f t="shared" si="17"/>
        <v>0</v>
      </c>
      <c r="Q82" s="10"/>
    </row>
    <row r="83" spans="1:17" ht="28.8">
      <c r="A83" s="384" t="s">
        <v>2645</v>
      </c>
      <c r="B83" s="369" t="s">
        <v>2518</v>
      </c>
      <c r="C83" s="392" t="s">
        <v>2646</v>
      </c>
      <c r="D83" s="382" t="s">
        <v>1104</v>
      </c>
      <c r="E83" s="383">
        <v>7</v>
      </c>
      <c r="F83" s="371"/>
      <c r="G83" s="371"/>
      <c r="H83" s="383"/>
      <c r="I83" s="383"/>
      <c r="J83" s="383"/>
      <c r="K83" s="371">
        <f>ROUND(J83+I83+H83,2)</f>
        <v>0</v>
      </c>
      <c r="L83" s="371">
        <f>ROUND(F83*E83,2)</f>
        <v>0</v>
      </c>
      <c r="M83" s="371">
        <f>ROUND(H83*E83,2)</f>
        <v>0</v>
      </c>
      <c r="N83" s="371">
        <f>ROUND(I83*E83,2)</f>
        <v>0</v>
      </c>
      <c r="O83" s="371">
        <f>ROUND(J83*E83,2)</f>
        <v>0</v>
      </c>
      <c r="P83" s="371">
        <f t="shared" si="17"/>
        <v>0</v>
      </c>
      <c r="Q83" s="10"/>
    </row>
    <row r="84" spans="1:17" ht="43.2">
      <c r="A84" s="384" t="s">
        <v>2647</v>
      </c>
      <c r="B84" s="369" t="s">
        <v>2518</v>
      </c>
      <c r="C84" s="392" t="s">
        <v>2648</v>
      </c>
      <c r="D84" s="382" t="s">
        <v>1104</v>
      </c>
      <c r="E84" s="383">
        <v>4</v>
      </c>
      <c r="F84" s="371"/>
      <c r="G84" s="371"/>
      <c r="H84" s="383"/>
      <c r="I84" s="383"/>
      <c r="J84" s="383"/>
      <c r="K84" s="371">
        <f t="shared" si="12"/>
        <v>0</v>
      </c>
      <c r="L84" s="371">
        <f t="shared" si="13"/>
        <v>0</v>
      </c>
      <c r="M84" s="371">
        <f t="shared" si="14"/>
        <v>0</v>
      </c>
      <c r="N84" s="371">
        <f t="shared" si="15"/>
        <v>0</v>
      </c>
      <c r="O84" s="371">
        <f t="shared" si="16"/>
        <v>0</v>
      </c>
      <c r="P84" s="371">
        <f t="shared" si="17"/>
        <v>0</v>
      </c>
      <c r="Q84" s="10"/>
    </row>
    <row r="85" spans="1:17">
      <c r="A85" s="377" t="s">
        <v>2649</v>
      </c>
      <c r="B85" s="377"/>
      <c r="C85" s="378" t="s">
        <v>2650</v>
      </c>
      <c r="D85" s="379"/>
      <c r="E85" s="380"/>
      <c r="F85" s="381"/>
      <c r="G85" s="371"/>
      <c r="H85" s="381"/>
      <c r="I85" s="381"/>
      <c r="J85" s="381"/>
      <c r="K85" s="371"/>
      <c r="L85" s="371"/>
      <c r="M85" s="371"/>
      <c r="N85" s="371"/>
      <c r="O85" s="371"/>
      <c r="P85" s="371"/>
      <c r="Q85" s="10"/>
    </row>
    <row r="86" spans="1:17" ht="28.8">
      <c r="A86" s="389" t="s">
        <v>2651</v>
      </c>
      <c r="B86" s="369" t="s">
        <v>2518</v>
      </c>
      <c r="C86" s="290" t="s">
        <v>2652</v>
      </c>
      <c r="D86" s="382" t="s">
        <v>1095</v>
      </c>
      <c r="E86" s="268">
        <v>70</v>
      </c>
      <c r="F86" s="371"/>
      <c r="G86" s="371"/>
      <c r="H86" s="383"/>
      <c r="I86" s="383"/>
      <c r="J86" s="383"/>
      <c r="K86" s="371">
        <f t="shared" ref="K86:K99" si="18">ROUND(J86+I86+H86,2)</f>
        <v>0</v>
      </c>
      <c r="L86" s="371">
        <f t="shared" ref="L86:L99" si="19">ROUND(F86*E86,2)</f>
        <v>0</v>
      </c>
      <c r="M86" s="371">
        <f t="shared" ref="M86:M99" si="20">ROUND(H86*E86,2)</f>
        <v>0</v>
      </c>
      <c r="N86" s="371">
        <f t="shared" ref="N86:N99" si="21">ROUND(I86*E86,2)</f>
        <v>0</v>
      </c>
      <c r="O86" s="371">
        <f t="shared" ref="O86:O99" si="22">ROUND(J86*E86,2)</f>
        <v>0</v>
      </c>
      <c r="P86" s="371">
        <f>O86+N86+M86</f>
        <v>0</v>
      </c>
      <c r="Q86" s="10"/>
    </row>
    <row r="87" spans="1:17">
      <c r="A87" s="389" t="s">
        <v>2653</v>
      </c>
      <c r="B87" s="369" t="s">
        <v>2518</v>
      </c>
      <c r="C87" s="290" t="s">
        <v>2654</v>
      </c>
      <c r="D87" s="382" t="s">
        <v>1095</v>
      </c>
      <c r="E87" s="268">
        <v>20</v>
      </c>
      <c r="F87" s="371"/>
      <c r="G87" s="371"/>
      <c r="H87" s="383"/>
      <c r="I87" s="383"/>
      <c r="J87" s="383"/>
      <c r="K87" s="371">
        <f t="shared" si="18"/>
        <v>0</v>
      </c>
      <c r="L87" s="371">
        <f t="shared" si="19"/>
        <v>0</v>
      </c>
      <c r="M87" s="371">
        <f t="shared" si="20"/>
        <v>0</v>
      </c>
      <c r="N87" s="371">
        <f t="shared" si="21"/>
        <v>0</v>
      </c>
      <c r="O87" s="371">
        <f t="shared" si="22"/>
        <v>0</v>
      </c>
      <c r="P87" s="371">
        <f>O87+N87+M87</f>
        <v>0</v>
      </c>
      <c r="Q87" s="10"/>
    </row>
    <row r="88" spans="1:17">
      <c r="A88" s="389" t="s">
        <v>2655</v>
      </c>
      <c r="B88" s="369" t="s">
        <v>2518</v>
      </c>
      <c r="C88" s="290" t="s">
        <v>2656</v>
      </c>
      <c r="D88" s="382" t="s">
        <v>1095</v>
      </c>
      <c r="E88" s="268">
        <v>10</v>
      </c>
      <c r="F88" s="371"/>
      <c r="G88" s="371"/>
      <c r="H88" s="383"/>
      <c r="I88" s="383"/>
      <c r="J88" s="383"/>
      <c r="K88" s="371">
        <f t="shared" si="18"/>
        <v>0</v>
      </c>
      <c r="L88" s="371">
        <f t="shared" si="19"/>
        <v>0</v>
      </c>
      <c r="M88" s="371">
        <f t="shared" si="20"/>
        <v>0</v>
      </c>
      <c r="N88" s="371">
        <f t="shared" si="21"/>
        <v>0</v>
      </c>
      <c r="O88" s="371">
        <f t="shared" si="22"/>
        <v>0</v>
      </c>
      <c r="P88" s="371">
        <f t="shared" ref="P88:P99" si="23">O88+N88+M88</f>
        <v>0</v>
      </c>
      <c r="Q88" s="10"/>
    </row>
    <row r="89" spans="1:17">
      <c r="A89" s="389" t="s">
        <v>2657</v>
      </c>
      <c r="B89" s="369" t="s">
        <v>2518</v>
      </c>
      <c r="C89" s="290" t="s">
        <v>2658</v>
      </c>
      <c r="D89" s="382" t="s">
        <v>1095</v>
      </c>
      <c r="E89" s="268">
        <v>70</v>
      </c>
      <c r="F89" s="371"/>
      <c r="G89" s="371"/>
      <c r="H89" s="383"/>
      <c r="I89" s="383"/>
      <c r="J89" s="383"/>
      <c r="K89" s="371">
        <f t="shared" si="18"/>
        <v>0</v>
      </c>
      <c r="L89" s="371">
        <f t="shared" si="19"/>
        <v>0</v>
      </c>
      <c r="M89" s="371">
        <f t="shared" si="20"/>
        <v>0</v>
      </c>
      <c r="N89" s="371">
        <f t="shared" si="21"/>
        <v>0</v>
      </c>
      <c r="O89" s="371">
        <f t="shared" si="22"/>
        <v>0</v>
      </c>
      <c r="P89" s="371">
        <f>O89+N89+M89</f>
        <v>0</v>
      </c>
      <c r="Q89" s="10"/>
    </row>
    <row r="90" spans="1:17">
      <c r="A90" s="389" t="s">
        <v>2659</v>
      </c>
      <c r="B90" s="369" t="s">
        <v>2518</v>
      </c>
      <c r="C90" s="290" t="s">
        <v>2660</v>
      </c>
      <c r="D90" s="382" t="s">
        <v>1095</v>
      </c>
      <c r="E90" s="268">
        <v>160</v>
      </c>
      <c r="F90" s="371"/>
      <c r="G90" s="371"/>
      <c r="H90" s="383"/>
      <c r="I90" s="383"/>
      <c r="J90" s="383"/>
      <c r="K90" s="371">
        <f t="shared" si="18"/>
        <v>0</v>
      </c>
      <c r="L90" s="371">
        <f t="shared" si="19"/>
        <v>0</v>
      </c>
      <c r="M90" s="371">
        <f t="shared" si="20"/>
        <v>0</v>
      </c>
      <c r="N90" s="371">
        <f t="shared" si="21"/>
        <v>0</v>
      </c>
      <c r="O90" s="371">
        <f t="shared" si="22"/>
        <v>0</v>
      </c>
      <c r="P90" s="371">
        <f t="shared" si="23"/>
        <v>0</v>
      </c>
      <c r="Q90" s="10"/>
    </row>
    <row r="91" spans="1:17">
      <c r="A91" s="389" t="s">
        <v>2661</v>
      </c>
      <c r="B91" s="369" t="s">
        <v>2518</v>
      </c>
      <c r="C91" s="290" t="s">
        <v>2662</v>
      </c>
      <c r="D91" s="382" t="s">
        <v>1095</v>
      </c>
      <c r="E91" s="268">
        <v>85</v>
      </c>
      <c r="F91" s="371"/>
      <c r="G91" s="371"/>
      <c r="H91" s="383"/>
      <c r="I91" s="383"/>
      <c r="J91" s="383"/>
      <c r="K91" s="371">
        <f t="shared" si="18"/>
        <v>0</v>
      </c>
      <c r="L91" s="371">
        <f t="shared" si="19"/>
        <v>0</v>
      </c>
      <c r="M91" s="371">
        <f t="shared" si="20"/>
        <v>0</v>
      </c>
      <c r="N91" s="371">
        <f t="shared" si="21"/>
        <v>0</v>
      </c>
      <c r="O91" s="371">
        <f t="shared" si="22"/>
        <v>0</v>
      </c>
      <c r="P91" s="371">
        <f t="shared" si="23"/>
        <v>0</v>
      </c>
      <c r="Q91" s="10"/>
    </row>
    <row r="92" spans="1:17">
      <c r="A92" s="389" t="s">
        <v>2663</v>
      </c>
      <c r="B92" s="369" t="s">
        <v>2518</v>
      </c>
      <c r="C92" s="290" t="s">
        <v>2664</v>
      </c>
      <c r="D92" s="382" t="s">
        <v>1095</v>
      </c>
      <c r="E92" s="268">
        <v>60</v>
      </c>
      <c r="F92" s="371"/>
      <c r="G92" s="371"/>
      <c r="H92" s="383"/>
      <c r="I92" s="383"/>
      <c r="J92" s="383"/>
      <c r="K92" s="371">
        <f t="shared" si="18"/>
        <v>0</v>
      </c>
      <c r="L92" s="371">
        <f t="shared" si="19"/>
        <v>0</v>
      </c>
      <c r="M92" s="371">
        <f t="shared" si="20"/>
        <v>0</v>
      </c>
      <c r="N92" s="371">
        <f t="shared" si="21"/>
        <v>0</v>
      </c>
      <c r="O92" s="371">
        <f t="shared" si="22"/>
        <v>0</v>
      </c>
      <c r="P92" s="371">
        <f t="shared" si="23"/>
        <v>0</v>
      </c>
      <c r="Q92" s="10"/>
    </row>
    <row r="93" spans="1:17">
      <c r="A93" s="389" t="s">
        <v>2665</v>
      </c>
      <c r="B93" s="369" t="s">
        <v>2518</v>
      </c>
      <c r="C93" s="290" t="s">
        <v>2666</v>
      </c>
      <c r="D93" s="382" t="s">
        <v>1095</v>
      </c>
      <c r="E93" s="268">
        <v>575</v>
      </c>
      <c r="F93" s="371"/>
      <c r="G93" s="371"/>
      <c r="H93" s="383"/>
      <c r="I93" s="383"/>
      <c r="J93" s="383"/>
      <c r="K93" s="371">
        <f>ROUND(J93+I93+H93,2)</f>
        <v>0</v>
      </c>
      <c r="L93" s="371">
        <f>ROUND(F93*E93,2)</f>
        <v>0</v>
      </c>
      <c r="M93" s="371">
        <f>ROUND(H93*E93,2)</f>
        <v>0</v>
      </c>
      <c r="N93" s="371">
        <f>ROUND(I93*E93,2)</f>
        <v>0</v>
      </c>
      <c r="O93" s="371">
        <f>ROUND(J93*E93,2)</f>
        <v>0</v>
      </c>
      <c r="P93" s="371">
        <f>O93+N93+M93</f>
        <v>0</v>
      </c>
      <c r="Q93" s="10"/>
    </row>
    <row r="94" spans="1:17">
      <c r="A94" s="389" t="s">
        <v>2667</v>
      </c>
      <c r="B94" s="369" t="s">
        <v>2518</v>
      </c>
      <c r="C94" s="290" t="s">
        <v>2668</v>
      </c>
      <c r="D94" s="382" t="s">
        <v>1095</v>
      </c>
      <c r="E94" s="268">
        <v>150</v>
      </c>
      <c r="F94" s="371"/>
      <c r="G94" s="371"/>
      <c r="H94" s="383"/>
      <c r="I94" s="383"/>
      <c r="J94" s="383"/>
      <c r="K94" s="371">
        <f>ROUND(J94+I94+H94,2)</f>
        <v>0</v>
      </c>
      <c r="L94" s="371">
        <f>ROUND(F94*E94,2)</f>
        <v>0</v>
      </c>
      <c r="M94" s="371">
        <f>ROUND(H94*E94,2)</f>
        <v>0</v>
      </c>
      <c r="N94" s="371">
        <f>ROUND(I94*E94,2)</f>
        <v>0</v>
      </c>
      <c r="O94" s="371">
        <f>ROUND(J94*E94,2)</f>
        <v>0</v>
      </c>
      <c r="P94" s="371">
        <f>O94+N94+M94</f>
        <v>0</v>
      </c>
      <c r="Q94" s="10"/>
    </row>
    <row r="95" spans="1:17">
      <c r="A95" s="389" t="s">
        <v>2669</v>
      </c>
      <c r="B95" s="369" t="s">
        <v>2518</v>
      </c>
      <c r="C95" s="290" t="s">
        <v>2670</v>
      </c>
      <c r="D95" s="382" t="s">
        <v>1095</v>
      </c>
      <c r="E95" s="268">
        <v>65</v>
      </c>
      <c r="F95" s="371"/>
      <c r="G95" s="371"/>
      <c r="H95" s="383"/>
      <c r="I95" s="383"/>
      <c r="J95" s="383"/>
      <c r="K95" s="371">
        <f>ROUND(J95+I95+H95,2)</f>
        <v>0</v>
      </c>
      <c r="L95" s="371">
        <f>ROUND(F95*E95,2)</f>
        <v>0</v>
      </c>
      <c r="M95" s="371">
        <f>ROUND(H95*E95,2)</f>
        <v>0</v>
      </c>
      <c r="N95" s="371">
        <f>ROUND(I95*E95,2)</f>
        <v>0</v>
      </c>
      <c r="O95" s="371">
        <f>ROUND(J95*E95,2)</f>
        <v>0</v>
      </c>
      <c r="P95" s="371">
        <f>O95+N95+M95</f>
        <v>0</v>
      </c>
      <c r="Q95" s="10"/>
    </row>
    <row r="96" spans="1:17">
      <c r="A96" s="389" t="s">
        <v>2671</v>
      </c>
      <c r="B96" s="369" t="s">
        <v>2518</v>
      </c>
      <c r="C96" s="290" t="s">
        <v>2672</v>
      </c>
      <c r="D96" s="382" t="s">
        <v>1095</v>
      </c>
      <c r="E96" s="268">
        <v>2340</v>
      </c>
      <c r="F96" s="371"/>
      <c r="G96" s="371"/>
      <c r="H96" s="383"/>
      <c r="I96" s="383"/>
      <c r="J96" s="383"/>
      <c r="K96" s="371">
        <f t="shared" si="18"/>
        <v>0</v>
      </c>
      <c r="L96" s="371">
        <f t="shared" si="19"/>
        <v>0</v>
      </c>
      <c r="M96" s="371">
        <f t="shared" si="20"/>
        <v>0</v>
      </c>
      <c r="N96" s="371">
        <f t="shared" si="21"/>
        <v>0</v>
      </c>
      <c r="O96" s="371">
        <f t="shared" si="22"/>
        <v>0</v>
      </c>
      <c r="P96" s="371">
        <f t="shared" si="23"/>
        <v>0</v>
      </c>
      <c r="Q96" s="10"/>
    </row>
    <row r="97" spans="1:17">
      <c r="A97" s="389" t="s">
        <v>2673</v>
      </c>
      <c r="B97" s="369" t="s">
        <v>2518</v>
      </c>
      <c r="C97" s="290" t="s">
        <v>2674</v>
      </c>
      <c r="D97" s="382" t="s">
        <v>1095</v>
      </c>
      <c r="E97" s="268">
        <v>1930</v>
      </c>
      <c r="F97" s="371"/>
      <c r="G97" s="371"/>
      <c r="H97" s="383"/>
      <c r="I97" s="383"/>
      <c r="J97" s="383"/>
      <c r="K97" s="371">
        <f t="shared" si="18"/>
        <v>0</v>
      </c>
      <c r="L97" s="371">
        <f t="shared" si="19"/>
        <v>0</v>
      </c>
      <c r="M97" s="371">
        <f t="shared" si="20"/>
        <v>0</v>
      </c>
      <c r="N97" s="371">
        <f t="shared" si="21"/>
        <v>0</v>
      </c>
      <c r="O97" s="371">
        <f t="shared" si="22"/>
        <v>0</v>
      </c>
      <c r="P97" s="371">
        <f t="shared" si="23"/>
        <v>0</v>
      </c>
      <c r="Q97" s="10"/>
    </row>
    <row r="98" spans="1:17">
      <c r="A98" s="389" t="s">
        <v>2675</v>
      </c>
      <c r="B98" s="369" t="s">
        <v>2518</v>
      </c>
      <c r="C98" s="290" t="s">
        <v>2676</v>
      </c>
      <c r="D98" s="382" t="s">
        <v>1095</v>
      </c>
      <c r="E98" s="268">
        <v>845</v>
      </c>
      <c r="F98" s="371"/>
      <c r="G98" s="371"/>
      <c r="H98" s="383"/>
      <c r="I98" s="383"/>
      <c r="J98" s="383"/>
      <c r="K98" s="371">
        <f t="shared" si="18"/>
        <v>0</v>
      </c>
      <c r="L98" s="371">
        <f t="shared" si="19"/>
        <v>0</v>
      </c>
      <c r="M98" s="371">
        <f t="shared" si="20"/>
        <v>0</v>
      </c>
      <c r="N98" s="371">
        <f t="shared" si="21"/>
        <v>0</v>
      </c>
      <c r="O98" s="371">
        <f t="shared" si="22"/>
        <v>0</v>
      </c>
      <c r="P98" s="371">
        <f t="shared" si="23"/>
        <v>0</v>
      </c>
      <c r="Q98" s="10"/>
    </row>
    <row r="99" spans="1:17" ht="28.8">
      <c r="A99" s="389" t="s">
        <v>2677</v>
      </c>
      <c r="B99" s="369" t="s">
        <v>2518</v>
      </c>
      <c r="C99" s="290" t="s">
        <v>2678</v>
      </c>
      <c r="D99" s="382" t="s">
        <v>1095</v>
      </c>
      <c r="E99" s="266">
        <v>350</v>
      </c>
      <c r="F99" s="371"/>
      <c r="G99" s="371"/>
      <c r="H99" s="383"/>
      <c r="I99" s="383"/>
      <c r="J99" s="383"/>
      <c r="K99" s="371">
        <f t="shared" si="18"/>
        <v>0</v>
      </c>
      <c r="L99" s="371">
        <f t="shared" si="19"/>
        <v>0</v>
      </c>
      <c r="M99" s="371">
        <f t="shared" si="20"/>
        <v>0</v>
      </c>
      <c r="N99" s="371">
        <f t="shared" si="21"/>
        <v>0</v>
      </c>
      <c r="O99" s="371">
        <f t="shared" si="22"/>
        <v>0</v>
      </c>
      <c r="P99" s="371">
        <f t="shared" si="23"/>
        <v>0</v>
      </c>
      <c r="Q99" s="10"/>
    </row>
    <row r="100" spans="1:17">
      <c r="A100" s="377" t="s">
        <v>2679</v>
      </c>
      <c r="B100" s="377"/>
      <c r="C100" s="378" t="s">
        <v>2680</v>
      </c>
      <c r="D100" s="379"/>
      <c r="E100" s="380"/>
      <c r="F100" s="381"/>
      <c r="G100" s="371"/>
      <c r="H100" s="381"/>
      <c r="I100" s="381"/>
      <c r="J100" s="381"/>
      <c r="K100" s="371"/>
      <c r="L100" s="371"/>
      <c r="M100" s="371"/>
      <c r="N100" s="371"/>
      <c r="O100" s="371"/>
      <c r="P100" s="371"/>
      <c r="Q100" s="10"/>
    </row>
    <row r="101" spans="1:17" ht="28.8">
      <c r="A101" s="384" t="s">
        <v>2681</v>
      </c>
      <c r="B101" s="369" t="s">
        <v>2518</v>
      </c>
      <c r="C101" s="290" t="s">
        <v>2682</v>
      </c>
      <c r="D101" s="382" t="s">
        <v>1095</v>
      </c>
      <c r="E101" s="383">
        <v>30</v>
      </c>
      <c r="F101" s="371"/>
      <c r="G101" s="371"/>
      <c r="H101" s="383"/>
      <c r="I101" s="383"/>
      <c r="J101" s="383"/>
      <c r="K101" s="371">
        <f>ROUND(J101+I101+H101,2)</f>
        <v>0</v>
      </c>
      <c r="L101" s="371">
        <f>ROUND(F101*E101,2)</f>
        <v>0</v>
      </c>
      <c r="M101" s="371">
        <f>ROUND(H101*E101,2)</f>
        <v>0</v>
      </c>
      <c r="N101" s="371">
        <f>ROUND(I101*E101,2)</f>
        <v>0</v>
      </c>
      <c r="O101" s="371">
        <f>ROUND(J101*E101,2)</f>
        <v>0</v>
      </c>
      <c r="P101" s="371">
        <f>O101+N101+M101</f>
        <v>0</v>
      </c>
      <c r="Q101" s="10"/>
    </row>
    <row r="102" spans="1:17" ht="28.8">
      <c r="A102" s="384" t="s">
        <v>2683</v>
      </c>
      <c r="B102" s="369" t="s">
        <v>2518</v>
      </c>
      <c r="C102" s="290" t="s">
        <v>2684</v>
      </c>
      <c r="D102" s="382" t="s">
        <v>1095</v>
      </c>
      <c r="E102" s="383">
        <v>500</v>
      </c>
      <c r="F102" s="371"/>
      <c r="G102" s="371"/>
      <c r="H102" s="383"/>
      <c r="I102" s="383"/>
      <c r="J102" s="383"/>
      <c r="K102" s="371">
        <f>ROUND(J102+I102+H102,2)</f>
        <v>0</v>
      </c>
      <c r="L102" s="371">
        <f>ROUND(F102*E102,2)</f>
        <v>0</v>
      </c>
      <c r="M102" s="371">
        <f>ROUND(H102*E102,2)</f>
        <v>0</v>
      </c>
      <c r="N102" s="371">
        <f>ROUND(I102*E102,2)</f>
        <v>0</v>
      </c>
      <c r="O102" s="371">
        <f>ROUND(J102*E102,2)</f>
        <v>0</v>
      </c>
      <c r="P102" s="371">
        <f>O102+N102+M102</f>
        <v>0</v>
      </c>
      <c r="Q102" s="10"/>
    </row>
    <row r="103" spans="1:17" ht="28.8">
      <c r="A103" s="384" t="s">
        <v>2685</v>
      </c>
      <c r="B103" s="369" t="s">
        <v>2518</v>
      </c>
      <c r="C103" s="290" t="s">
        <v>2686</v>
      </c>
      <c r="D103" s="382" t="s">
        <v>1095</v>
      </c>
      <c r="E103" s="383">
        <v>500</v>
      </c>
      <c r="F103" s="371"/>
      <c r="G103" s="371"/>
      <c r="H103" s="383"/>
      <c r="I103" s="383"/>
      <c r="J103" s="383"/>
      <c r="K103" s="371">
        <f>ROUND(J103+I103+H103,2)</f>
        <v>0</v>
      </c>
      <c r="L103" s="371">
        <f>ROUND(F103*E103,2)</f>
        <v>0</v>
      </c>
      <c r="M103" s="371">
        <f>ROUND(H103*E103,2)</f>
        <v>0</v>
      </c>
      <c r="N103" s="371">
        <f>ROUND(I103*E103,2)</f>
        <v>0</v>
      </c>
      <c r="O103" s="371">
        <f>ROUND(J103*E103,2)</f>
        <v>0</v>
      </c>
      <c r="P103" s="371">
        <f>O103+N103+M103</f>
        <v>0</v>
      </c>
      <c r="Q103" s="10"/>
    </row>
    <row r="104" spans="1:17" ht="28.8">
      <c r="A104" s="384" t="s">
        <v>2687</v>
      </c>
      <c r="B104" s="369" t="s">
        <v>2518</v>
      </c>
      <c r="C104" s="290" t="s">
        <v>2688</v>
      </c>
      <c r="D104" s="382" t="s">
        <v>1095</v>
      </c>
      <c r="E104" s="383">
        <v>1000</v>
      </c>
      <c r="F104" s="371"/>
      <c r="G104" s="371"/>
      <c r="H104" s="383"/>
      <c r="I104" s="383"/>
      <c r="J104" s="383"/>
      <c r="K104" s="371">
        <f>ROUND(J104+I104+H104,2)</f>
        <v>0</v>
      </c>
      <c r="L104" s="371">
        <f>ROUND(F104*E104,2)</f>
        <v>0</v>
      </c>
      <c r="M104" s="371">
        <f>ROUND(H104*E104,2)</f>
        <v>0</v>
      </c>
      <c r="N104" s="371">
        <f>ROUND(I104*E104,2)</f>
        <v>0</v>
      </c>
      <c r="O104" s="371">
        <f>ROUND(J104*E104,2)</f>
        <v>0</v>
      </c>
      <c r="P104" s="371">
        <f>O104+N104+M104</f>
        <v>0</v>
      </c>
      <c r="Q104" s="10"/>
    </row>
    <row r="105" spans="1:17">
      <c r="A105" s="377" t="s">
        <v>2689</v>
      </c>
      <c r="B105" s="377"/>
      <c r="C105" s="378" t="s">
        <v>2690</v>
      </c>
      <c r="D105" s="379"/>
      <c r="E105" s="380"/>
      <c r="F105" s="381"/>
      <c r="G105" s="371"/>
      <c r="H105" s="381"/>
      <c r="I105" s="381"/>
      <c r="J105" s="381"/>
      <c r="K105" s="371"/>
      <c r="L105" s="371"/>
      <c r="M105" s="371"/>
      <c r="N105" s="371"/>
      <c r="O105" s="371"/>
      <c r="P105" s="371"/>
      <c r="Q105" s="10"/>
    </row>
    <row r="106" spans="1:17" ht="28.8">
      <c r="A106" s="384" t="s">
        <v>2691</v>
      </c>
      <c r="B106" s="369" t="s">
        <v>2518</v>
      </c>
      <c r="C106" s="290" t="s">
        <v>2692</v>
      </c>
      <c r="D106" s="382" t="s">
        <v>109</v>
      </c>
      <c r="E106" s="383">
        <v>12</v>
      </c>
      <c r="F106" s="371"/>
      <c r="G106" s="371"/>
      <c r="H106" s="383"/>
      <c r="I106" s="383"/>
      <c r="J106" s="383"/>
      <c r="K106" s="371">
        <f>ROUND(J106+I106+H106,2)</f>
        <v>0</v>
      </c>
      <c r="L106" s="371">
        <f>ROUND(F106*E106,2)</f>
        <v>0</v>
      </c>
      <c r="M106" s="371">
        <f>ROUND(H106*E106,2)</f>
        <v>0</v>
      </c>
      <c r="N106" s="371">
        <f>ROUND(I106*E106,2)</f>
        <v>0</v>
      </c>
      <c r="O106" s="371">
        <f>ROUND(J106*E106,2)</f>
        <v>0</v>
      </c>
      <c r="P106" s="371">
        <f>O106+N106+M106</f>
        <v>0</v>
      </c>
      <c r="Q106" s="10"/>
    </row>
    <row r="107" spans="1:17" ht="28.8">
      <c r="A107" s="384" t="s">
        <v>2693</v>
      </c>
      <c r="B107" s="369" t="s">
        <v>2518</v>
      </c>
      <c r="C107" s="290" t="s">
        <v>2694</v>
      </c>
      <c r="D107" s="382" t="s">
        <v>109</v>
      </c>
      <c r="E107" s="383">
        <v>100</v>
      </c>
      <c r="F107" s="371"/>
      <c r="G107" s="371"/>
      <c r="H107" s="383"/>
      <c r="I107" s="383"/>
      <c r="J107" s="383"/>
      <c r="K107" s="371">
        <f>ROUND(J107+I107+H107,2)</f>
        <v>0</v>
      </c>
      <c r="L107" s="371">
        <f>ROUND(F107*E107,2)</f>
        <v>0</v>
      </c>
      <c r="M107" s="371">
        <f>ROUND(H107*E107,2)</f>
        <v>0</v>
      </c>
      <c r="N107" s="371">
        <f>ROUND(I107*E107,2)</f>
        <v>0</v>
      </c>
      <c r="O107" s="371">
        <f>ROUND(J107*E107,2)</f>
        <v>0</v>
      </c>
      <c r="P107" s="371">
        <f>O107+N107+M107</f>
        <v>0</v>
      </c>
      <c r="Q107" s="10"/>
    </row>
    <row r="108" spans="1:17" ht="28.8">
      <c r="A108" s="384" t="s">
        <v>2695</v>
      </c>
      <c r="B108" s="369" t="s">
        <v>2518</v>
      </c>
      <c r="C108" s="290" t="s">
        <v>2696</v>
      </c>
      <c r="D108" s="382" t="s">
        <v>109</v>
      </c>
      <c r="E108" s="383">
        <v>90</v>
      </c>
      <c r="F108" s="371"/>
      <c r="G108" s="371"/>
      <c r="H108" s="383"/>
      <c r="I108" s="383"/>
      <c r="J108" s="383"/>
      <c r="K108" s="371">
        <f>ROUND(J108+I108+H108,2)</f>
        <v>0</v>
      </c>
      <c r="L108" s="371">
        <f>ROUND(F108*E108,2)</f>
        <v>0</v>
      </c>
      <c r="M108" s="371">
        <f>ROUND(H108*E108,2)</f>
        <v>0</v>
      </c>
      <c r="N108" s="371">
        <f>ROUND(I108*E108,2)</f>
        <v>0</v>
      </c>
      <c r="O108" s="371">
        <f>ROUND(J108*E108,2)</f>
        <v>0</v>
      </c>
      <c r="P108" s="371">
        <f>O108+N108+M108</f>
        <v>0</v>
      </c>
      <c r="Q108" s="10"/>
    </row>
    <row r="109" spans="1:17">
      <c r="A109" s="384" t="s">
        <v>2697</v>
      </c>
      <c r="B109" s="369" t="s">
        <v>2518</v>
      </c>
      <c r="C109" s="298" t="s">
        <v>2698</v>
      </c>
      <c r="D109" s="382" t="s">
        <v>1104</v>
      </c>
      <c r="E109" s="383">
        <v>1</v>
      </c>
      <c r="F109" s="371"/>
      <c r="G109" s="371"/>
      <c r="H109" s="383"/>
      <c r="I109" s="383"/>
      <c r="J109" s="383"/>
      <c r="K109" s="371">
        <f>ROUND(J109+I109+H109,2)</f>
        <v>0</v>
      </c>
      <c r="L109" s="371">
        <f>ROUND(F109*E109,2)</f>
        <v>0</v>
      </c>
      <c r="M109" s="371">
        <f>ROUND(H109*E109,2)</f>
        <v>0</v>
      </c>
      <c r="N109" s="371">
        <f>ROUND(I109*E109,2)</f>
        <v>0</v>
      </c>
      <c r="O109" s="371">
        <f>ROUND(J109*E109,2)</f>
        <v>0</v>
      </c>
      <c r="P109" s="371">
        <f>O109+N109+M109</f>
        <v>0</v>
      </c>
      <c r="Q109" s="10"/>
    </row>
    <row r="110" spans="1:17">
      <c r="A110" s="384" t="s">
        <v>2699</v>
      </c>
      <c r="B110" s="369" t="s">
        <v>2518</v>
      </c>
      <c r="C110" s="405" t="s">
        <v>2700</v>
      </c>
      <c r="D110" s="382" t="s">
        <v>1104</v>
      </c>
      <c r="E110" s="383">
        <v>1</v>
      </c>
      <c r="F110" s="371"/>
      <c r="G110" s="371"/>
      <c r="H110" s="383"/>
      <c r="I110" s="383"/>
      <c r="J110" s="383"/>
      <c r="K110" s="371">
        <f>ROUND(J110+I110+H110,2)</f>
        <v>0</v>
      </c>
      <c r="L110" s="371">
        <f>ROUND(F110*E110,2)</f>
        <v>0</v>
      </c>
      <c r="M110" s="371">
        <f>ROUND(H110*E110,2)</f>
        <v>0</v>
      </c>
      <c r="N110" s="371">
        <f>ROUND(I110*E110,2)</f>
        <v>0</v>
      </c>
      <c r="O110" s="371">
        <f>ROUND(J110*E110,2)</f>
        <v>0</v>
      </c>
      <c r="P110" s="371">
        <f>O110+N110+M110</f>
        <v>0</v>
      </c>
      <c r="Q110" s="10"/>
    </row>
    <row r="111" spans="1:17">
      <c r="A111" s="377" t="s">
        <v>2701</v>
      </c>
      <c r="B111" s="377"/>
      <c r="C111" s="378" t="s">
        <v>2702</v>
      </c>
      <c r="D111" s="379"/>
      <c r="E111" s="380"/>
      <c r="F111" s="381"/>
      <c r="G111" s="371"/>
      <c r="H111" s="381"/>
      <c r="I111" s="381"/>
      <c r="J111" s="381"/>
      <c r="K111" s="371"/>
      <c r="L111" s="371"/>
      <c r="M111" s="371"/>
      <c r="N111" s="371"/>
      <c r="O111" s="371"/>
      <c r="P111" s="371"/>
      <c r="Q111" s="10"/>
    </row>
    <row r="112" spans="1:17">
      <c r="A112" s="384" t="s">
        <v>2703</v>
      </c>
      <c r="B112" s="369" t="s">
        <v>2518</v>
      </c>
      <c r="C112" s="290" t="s">
        <v>2704</v>
      </c>
      <c r="D112" s="328" t="s">
        <v>1104</v>
      </c>
      <c r="E112" s="329">
        <v>1</v>
      </c>
      <c r="F112" s="158"/>
      <c r="G112" s="371"/>
      <c r="H112" s="266"/>
      <c r="I112" s="266"/>
      <c r="J112" s="266"/>
      <c r="K112" s="266">
        <f>SUM(H112:J112)</f>
        <v>0</v>
      </c>
      <c r="L112" s="266">
        <f>ROUND(E112*F112,2)</f>
        <v>0</v>
      </c>
      <c r="M112" s="266">
        <f>ROUND(E112*H112,2)</f>
        <v>0</v>
      </c>
      <c r="N112" s="266">
        <f>ROUND(E112*I112,2)</f>
        <v>0</v>
      </c>
      <c r="O112" s="266">
        <f>ROUND(E112*J112,2)</f>
        <v>0</v>
      </c>
      <c r="P112" s="266">
        <f>SUM(M112:O112)</f>
        <v>0</v>
      </c>
      <c r="Q112" s="10"/>
    </row>
    <row r="113" spans="1:17">
      <c r="A113" s="377" t="s">
        <v>2705</v>
      </c>
      <c r="B113" s="369"/>
      <c r="C113" s="378" t="s">
        <v>2706</v>
      </c>
      <c r="D113" s="285"/>
      <c r="E113" s="330"/>
      <c r="F113" s="175"/>
      <c r="G113" s="371"/>
      <c r="H113" s="267"/>
      <c r="I113" s="267"/>
      <c r="J113" s="266"/>
      <c r="K113" s="267"/>
      <c r="L113" s="267"/>
      <c r="M113" s="267"/>
      <c r="N113" s="267"/>
      <c r="O113" s="267"/>
      <c r="P113" s="267"/>
      <c r="Q113" s="10"/>
    </row>
    <row r="114" spans="1:17">
      <c r="A114" s="384" t="s">
        <v>2707</v>
      </c>
      <c r="B114" s="369" t="s">
        <v>2518</v>
      </c>
      <c r="C114" s="331" t="s">
        <v>2708</v>
      </c>
      <c r="D114" s="285" t="s">
        <v>1104</v>
      </c>
      <c r="E114" s="330">
        <v>1</v>
      </c>
      <c r="F114" s="175"/>
      <c r="G114" s="371"/>
      <c r="H114" s="267"/>
      <c r="I114" s="267"/>
      <c r="J114" s="266"/>
      <c r="K114" s="267">
        <f>SUM(H114:J114)</f>
        <v>0</v>
      </c>
      <c r="L114" s="267">
        <f>ROUND(E114*F114,2)</f>
        <v>0</v>
      </c>
      <c r="M114" s="267">
        <f>ROUND(E114*H114,2)</f>
        <v>0</v>
      </c>
      <c r="N114" s="267">
        <f>ROUND(E114*I114,2)</f>
        <v>0</v>
      </c>
      <c r="O114" s="267">
        <f>ROUND(E114*J114,2)</f>
        <v>0</v>
      </c>
      <c r="P114" s="267">
        <f>SUM(M114:O114)</f>
        <v>0</v>
      </c>
      <c r="Q114" s="10"/>
    </row>
    <row r="115" spans="1:17">
      <c r="A115" s="384" t="s">
        <v>2709</v>
      </c>
      <c r="B115" s="369" t="s">
        <v>2518</v>
      </c>
      <c r="C115" s="331" t="s">
        <v>2700</v>
      </c>
      <c r="D115" s="285" t="s">
        <v>1104</v>
      </c>
      <c r="E115" s="330">
        <v>1</v>
      </c>
      <c r="F115" s="175"/>
      <c r="G115" s="371"/>
      <c r="H115" s="267"/>
      <c r="I115" s="267"/>
      <c r="J115" s="266"/>
      <c r="K115" s="267">
        <f>SUM(H115:J115)</f>
        <v>0</v>
      </c>
      <c r="L115" s="267">
        <f>ROUND(E115*F115,2)</f>
        <v>0</v>
      </c>
      <c r="M115" s="267">
        <f>ROUND(E115*H115,2)</f>
        <v>0</v>
      </c>
      <c r="N115" s="267">
        <f>ROUND(E115*I115,2)</f>
        <v>0</v>
      </c>
      <c r="O115" s="267">
        <f>ROUND(E115*J115,2)</f>
        <v>0</v>
      </c>
      <c r="P115" s="267">
        <f>SUM(M115:O115)</f>
        <v>0</v>
      </c>
      <c r="Q115" s="10"/>
    </row>
    <row r="116" spans="1:17">
      <c r="A116" s="377" t="s">
        <v>2710</v>
      </c>
      <c r="B116" s="369"/>
      <c r="C116" s="327" t="s">
        <v>2711</v>
      </c>
      <c r="D116" s="382"/>
      <c r="E116" s="383"/>
      <c r="F116" s="371"/>
      <c r="G116" s="371"/>
      <c r="H116" s="383"/>
      <c r="I116" s="383"/>
      <c r="J116" s="383"/>
      <c r="K116" s="371">
        <f>ROUND(J116+I116+H116,2)</f>
        <v>0</v>
      </c>
      <c r="L116" s="371">
        <f>ROUND(F116*E116,2)</f>
        <v>0</v>
      </c>
      <c r="M116" s="371">
        <f>ROUND(H116*E116,2)</f>
        <v>0</v>
      </c>
      <c r="N116" s="371">
        <f>ROUND(I116*E116,2)</f>
        <v>0</v>
      </c>
      <c r="O116" s="371">
        <f>ROUND(J116*E116,2)</f>
        <v>0</v>
      </c>
      <c r="P116" s="371">
        <f>O116+N116+M116</f>
        <v>0</v>
      </c>
      <c r="Q116" s="10"/>
    </row>
    <row r="117" spans="1:17" ht="28.8">
      <c r="A117" s="384" t="s">
        <v>2712</v>
      </c>
      <c r="B117" s="369" t="s">
        <v>2713</v>
      </c>
      <c r="C117" s="332" t="s">
        <v>2714</v>
      </c>
      <c r="D117" s="382" t="s">
        <v>1060</v>
      </c>
      <c r="E117" s="383">
        <v>14</v>
      </c>
      <c r="F117" s="371"/>
      <c r="G117" s="371"/>
      <c r="H117" s="383"/>
      <c r="I117" s="383"/>
      <c r="J117" s="383"/>
      <c r="K117" s="371">
        <f t="shared" ref="K117:K129" si="24">ROUND(J117+I117+H117,2)</f>
        <v>0</v>
      </c>
      <c r="L117" s="371">
        <f t="shared" ref="L117:L129" si="25">ROUND(F117*E117,2)</f>
        <v>0</v>
      </c>
      <c r="M117" s="371">
        <f t="shared" ref="M117:M129" si="26">ROUND(H117*E117,2)</f>
        <v>0</v>
      </c>
      <c r="N117" s="371">
        <f t="shared" ref="N117:N129" si="27">ROUND(I117*E117,2)</f>
        <v>0</v>
      </c>
      <c r="O117" s="371">
        <f t="shared" ref="O117:O129" si="28">ROUND(J117*E117,2)</f>
        <v>0</v>
      </c>
      <c r="P117" s="371">
        <f t="shared" ref="P117:P129" si="29">ROUND(O117+N117+M117,2)</f>
        <v>0</v>
      </c>
      <c r="Q117" s="10"/>
    </row>
    <row r="118" spans="1:17" ht="28.8">
      <c r="A118" s="384" t="s">
        <v>2715</v>
      </c>
      <c r="B118" s="369" t="s">
        <v>2713</v>
      </c>
      <c r="C118" s="332" t="s">
        <v>2716</v>
      </c>
      <c r="D118" s="382" t="s">
        <v>1104</v>
      </c>
      <c r="E118" s="383">
        <v>1</v>
      </c>
      <c r="F118" s="371"/>
      <c r="G118" s="371"/>
      <c r="H118" s="383"/>
      <c r="I118" s="383"/>
      <c r="J118" s="383"/>
      <c r="K118" s="371">
        <f t="shared" si="24"/>
        <v>0</v>
      </c>
      <c r="L118" s="371">
        <f t="shared" si="25"/>
        <v>0</v>
      </c>
      <c r="M118" s="371">
        <f t="shared" si="26"/>
        <v>0</v>
      </c>
      <c r="N118" s="371">
        <f t="shared" si="27"/>
        <v>0</v>
      </c>
      <c r="O118" s="371">
        <f t="shared" si="28"/>
        <v>0</v>
      </c>
      <c r="P118" s="371">
        <f t="shared" si="29"/>
        <v>0</v>
      </c>
      <c r="Q118" s="10"/>
    </row>
    <row r="119" spans="1:17">
      <c r="A119" s="384" t="s">
        <v>2717</v>
      </c>
      <c r="B119" s="369" t="s">
        <v>2713</v>
      </c>
      <c r="C119" s="400" t="s">
        <v>2718</v>
      </c>
      <c r="D119" s="382" t="s">
        <v>109</v>
      </c>
      <c r="E119" s="383">
        <v>200</v>
      </c>
      <c r="F119" s="401"/>
      <c r="G119" s="371"/>
      <c r="H119" s="401"/>
      <c r="I119" s="402"/>
      <c r="J119" s="383"/>
      <c r="K119" s="371">
        <f t="shared" si="24"/>
        <v>0</v>
      </c>
      <c r="L119" s="371">
        <f t="shared" si="25"/>
        <v>0</v>
      </c>
      <c r="M119" s="371">
        <f t="shared" si="26"/>
        <v>0</v>
      </c>
      <c r="N119" s="371">
        <f t="shared" si="27"/>
        <v>0</v>
      </c>
      <c r="O119" s="371">
        <f t="shared" si="28"/>
        <v>0</v>
      </c>
      <c r="P119" s="371">
        <f t="shared" si="29"/>
        <v>0</v>
      </c>
      <c r="Q119" s="10"/>
    </row>
    <row r="120" spans="1:17">
      <c r="A120" s="384" t="s">
        <v>2719</v>
      </c>
      <c r="B120" s="369" t="s">
        <v>2713</v>
      </c>
      <c r="C120" s="405" t="s">
        <v>2720</v>
      </c>
      <c r="D120" s="382" t="s">
        <v>109</v>
      </c>
      <c r="E120" s="383">
        <v>200</v>
      </c>
      <c r="F120" s="371"/>
      <c r="G120" s="371"/>
      <c r="H120" s="383"/>
      <c r="I120" s="383"/>
      <c r="J120" s="383"/>
      <c r="K120" s="371">
        <f>ROUND(J120+I120+H120,2)</f>
        <v>0</v>
      </c>
      <c r="L120" s="371">
        <f>ROUND(F120*E120,2)</f>
        <v>0</v>
      </c>
      <c r="M120" s="371">
        <f>ROUND(H120*E120,2)</f>
        <v>0</v>
      </c>
      <c r="N120" s="371">
        <f>ROUND(I120*E120,2)</f>
        <v>0</v>
      </c>
      <c r="O120" s="371">
        <f>ROUND(J120*E120,2)</f>
        <v>0</v>
      </c>
      <c r="P120" s="371">
        <f>ROUND(O120+N120+M120,2)</f>
        <v>0</v>
      </c>
      <c r="Q120" s="10"/>
    </row>
    <row r="121" spans="1:17">
      <c r="A121" s="384" t="s">
        <v>2721</v>
      </c>
      <c r="B121" s="369" t="s">
        <v>2713</v>
      </c>
      <c r="C121" s="405" t="s">
        <v>2722</v>
      </c>
      <c r="D121" s="382" t="s">
        <v>109</v>
      </c>
      <c r="E121" s="383">
        <v>10</v>
      </c>
      <c r="F121" s="371"/>
      <c r="G121" s="371"/>
      <c r="H121" s="383"/>
      <c r="I121" s="383"/>
      <c r="J121" s="383"/>
      <c r="K121" s="371">
        <f t="shared" si="24"/>
        <v>0</v>
      </c>
      <c r="L121" s="371">
        <f t="shared" si="25"/>
        <v>0</v>
      </c>
      <c r="M121" s="371">
        <f t="shared" si="26"/>
        <v>0</v>
      </c>
      <c r="N121" s="371">
        <f t="shared" si="27"/>
        <v>0</v>
      </c>
      <c r="O121" s="371">
        <f t="shared" si="28"/>
        <v>0</v>
      </c>
      <c r="P121" s="371">
        <f t="shared" si="29"/>
        <v>0</v>
      </c>
      <c r="Q121" s="10"/>
    </row>
    <row r="122" spans="1:17">
      <c r="A122" s="384" t="s">
        <v>2723</v>
      </c>
      <c r="B122" s="369" t="s">
        <v>2713</v>
      </c>
      <c r="C122" s="405" t="s">
        <v>2724</v>
      </c>
      <c r="D122" s="382" t="s">
        <v>1060</v>
      </c>
      <c r="E122" s="383">
        <v>14</v>
      </c>
      <c r="F122" s="371"/>
      <c r="G122" s="371"/>
      <c r="H122" s="383"/>
      <c r="I122" s="383"/>
      <c r="J122" s="383"/>
      <c r="K122" s="371">
        <f t="shared" si="24"/>
        <v>0</v>
      </c>
      <c r="L122" s="371">
        <f t="shared" si="25"/>
        <v>0</v>
      </c>
      <c r="M122" s="371">
        <f t="shared" si="26"/>
        <v>0</v>
      </c>
      <c r="N122" s="371">
        <f t="shared" si="27"/>
        <v>0</v>
      </c>
      <c r="O122" s="371">
        <f t="shared" si="28"/>
        <v>0</v>
      </c>
      <c r="P122" s="371">
        <f t="shared" si="29"/>
        <v>0</v>
      </c>
      <c r="Q122" s="10"/>
    </row>
    <row r="123" spans="1:17">
      <c r="A123" s="384" t="s">
        <v>2725</v>
      </c>
      <c r="B123" s="369" t="s">
        <v>2713</v>
      </c>
      <c r="C123" s="405" t="s">
        <v>2726</v>
      </c>
      <c r="D123" s="382" t="s">
        <v>1060</v>
      </c>
      <c r="E123" s="383">
        <v>14</v>
      </c>
      <c r="F123" s="371"/>
      <c r="G123" s="371"/>
      <c r="H123" s="383"/>
      <c r="I123" s="383"/>
      <c r="J123" s="383"/>
      <c r="K123" s="371">
        <f t="shared" si="24"/>
        <v>0</v>
      </c>
      <c r="L123" s="371">
        <f t="shared" si="25"/>
        <v>0</v>
      </c>
      <c r="M123" s="371">
        <f t="shared" si="26"/>
        <v>0</v>
      </c>
      <c r="N123" s="371">
        <f t="shared" si="27"/>
        <v>0</v>
      </c>
      <c r="O123" s="371">
        <f t="shared" si="28"/>
        <v>0</v>
      </c>
      <c r="P123" s="371">
        <f t="shared" si="29"/>
        <v>0</v>
      </c>
      <c r="Q123" s="10"/>
    </row>
    <row r="124" spans="1:17">
      <c r="A124" s="384" t="s">
        <v>2727</v>
      </c>
      <c r="B124" s="369" t="s">
        <v>2713</v>
      </c>
      <c r="C124" s="392" t="s">
        <v>2728</v>
      </c>
      <c r="D124" s="382" t="s">
        <v>1060</v>
      </c>
      <c r="E124" s="383">
        <v>100</v>
      </c>
      <c r="F124" s="371"/>
      <c r="G124" s="371"/>
      <c r="H124" s="383"/>
      <c r="I124" s="383"/>
      <c r="J124" s="383"/>
      <c r="K124" s="371">
        <f t="shared" si="24"/>
        <v>0</v>
      </c>
      <c r="L124" s="371">
        <f t="shared" si="25"/>
        <v>0</v>
      </c>
      <c r="M124" s="371">
        <f t="shared" si="26"/>
        <v>0</v>
      </c>
      <c r="N124" s="371">
        <f t="shared" si="27"/>
        <v>0</v>
      </c>
      <c r="O124" s="371">
        <f t="shared" si="28"/>
        <v>0</v>
      </c>
      <c r="P124" s="371">
        <f t="shared" si="29"/>
        <v>0</v>
      </c>
      <c r="Q124" s="10"/>
    </row>
    <row r="125" spans="1:17" ht="30.75" customHeight="1">
      <c r="A125" s="384" t="s">
        <v>2729</v>
      </c>
      <c r="B125" s="369" t="s">
        <v>2713</v>
      </c>
      <c r="C125" s="400" t="s">
        <v>2730</v>
      </c>
      <c r="D125" s="382" t="s">
        <v>1060</v>
      </c>
      <c r="E125" s="383">
        <v>1</v>
      </c>
      <c r="F125" s="401"/>
      <c r="G125" s="371"/>
      <c r="H125" s="401"/>
      <c r="I125" s="402"/>
      <c r="J125" s="383"/>
      <c r="K125" s="371">
        <f t="shared" si="24"/>
        <v>0</v>
      </c>
      <c r="L125" s="371">
        <f t="shared" si="25"/>
        <v>0</v>
      </c>
      <c r="M125" s="371">
        <f t="shared" si="26"/>
        <v>0</v>
      </c>
      <c r="N125" s="371">
        <f t="shared" si="27"/>
        <v>0</v>
      </c>
      <c r="O125" s="371">
        <f t="shared" si="28"/>
        <v>0</v>
      </c>
      <c r="P125" s="371">
        <f t="shared" si="29"/>
        <v>0</v>
      </c>
      <c r="Q125" s="10"/>
    </row>
    <row r="126" spans="1:17" ht="28.8">
      <c r="A126" s="384" t="s">
        <v>2731</v>
      </c>
      <c r="B126" s="369" t="s">
        <v>2713</v>
      </c>
      <c r="C126" s="405" t="s">
        <v>2732</v>
      </c>
      <c r="D126" s="382" t="s">
        <v>1060</v>
      </c>
      <c r="E126" s="383">
        <v>3</v>
      </c>
      <c r="F126" s="371"/>
      <c r="G126" s="371"/>
      <c r="H126" s="383"/>
      <c r="I126" s="383"/>
      <c r="J126" s="383"/>
      <c r="K126" s="371">
        <f t="shared" si="24"/>
        <v>0</v>
      </c>
      <c r="L126" s="371">
        <f t="shared" si="25"/>
        <v>0</v>
      </c>
      <c r="M126" s="371">
        <f t="shared" si="26"/>
        <v>0</v>
      </c>
      <c r="N126" s="371">
        <f t="shared" si="27"/>
        <v>0</v>
      </c>
      <c r="O126" s="371">
        <f t="shared" si="28"/>
        <v>0</v>
      </c>
      <c r="P126" s="371">
        <f t="shared" si="29"/>
        <v>0</v>
      </c>
      <c r="Q126" s="10"/>
    </row>
    <row r="127" spans="1:17">
      <c r="A127" s="384" t="s">
        <v>2733</v>
      </c>
      <c r="B127" s="369" t="s">
        <v>2713</v>
      </c>
      <c r="C127" s="405" t="s">
        <v>2734</v>
      </c>
      <c r="D127" s="382" t="s">
        <v>1095</v>
      </c>
      <c r="E127" s="383">
        <v>120</v>
      </c>
      <c r="F127" s="371"/>
      <c r="G127" s="371"/>
      <c r="H127" s="383"/>
      <c r="I127" s="383"/>
      <c r="J127" s="383"/>
      <c r="K127" s="371">
        <f t="shared" si="24"/>
        <v>0</v>
      </c>
      <c r="L127" s="371">
        <f t="shared" si="25"/>
        <v>0</v>
      </c>
      <c r="M127" s="371">
        <f t="shared" si="26"/>
        <v>0</v>
      </c>
      <c r="N127" s="371">
        <f t="shared" si="27"/>
        <v>0</v>
      </c>
      <c r="O127" s="371">
        <f t="shared" si="28"/>
        <v>0</v>
      </c>
      <c r="P127" s="371">
        <f t="shared" si="29"/>
        <v>0</v>
      </c>
      <c r="Q127" s="10"/>
    </row>
    <row r="128" spans="1:17">
      <c r="A128" s="384" t="s">
        <v>2735</v>
      </c>
      <c r="B128" s="369" t="s">
        <v>2713</v>
      </c>
      <c r="C128" s="405" t="s">
        <v>2736</v>
      </c>
      <c r="D128" s="382" t="s">
        <v>1104</v>
      </c>
      <c r="E128" s="383">
        <v>1</v>
      </c>
      <c r="F128" s="371"/>
      <c r="G128" s="371"/>
      <c r="H128" s="383"/>
      <c r="I128" s="383"/>
      <c r="J128" s="383"/>
      <c r="K128" s="371">
        <f t="shared" si="24"/>
        <v>0</v>
      </c>
      <c r="L128" s="371">
        <f t="shared" si="25"/>
        <v>0</v>
      </c>
      <c r="M128" s="371">
        <f t="shared" si="26"/>
        <v>0</v>
      </c>
      <c r="N128" s="371">
        <f t="shared" si="27"/>
        <v>0</v>
      </c>
      <c r="O128" s="371">
        <f t="shared" si="28"/>
        <v>0</v>
      </c>
      <c r="P128" s="371">
        <f t="shared" si="29"/>
        <v>0</v>
      </c>
      <c r="Q128" s="10"/>
    </row>
    <row r="129" spans="1:17">
      <c r="A129" s="384" t="s">
        <v>2737</v>
      </c>
      <c r="B129" s="369" t="s">
        <v>2713</v>
      </c>
      <c r="C129" s="405" t="s">
        <v>2738</v>
      </c>
      <c r="D129" s="382" t="s">
        <v>1104</v>
      </c>
      <c r="E129" s="383">
        <v>1</v>
      </c>
      <c r="F129" s="371"/>
      <c r="G129" s="371"/>
      <c r="H129" s="383"/>
      <c r="I129" s="383"/>
      <c r="J129" s="383"/>
      <c r="K129" s="371">
        <f t="shared" si="24"/>
        <v>0</v>
      </c>
      <c r="L129" s="371">
        <f t="shared" si="25"/>
        <v>0</v>
      </c>
      <c r="M129" s="371">
        <f t="shared" si="26"/>
        <v>0</v>
      </c>
      <c r="N129" s="371">
        <f t="shared" si="27"/>
        <v>0</v>
      </c>
      <c r="O129" s="371">
        <f t="shared" si="28"/>
        <v>0</v>
      </c>
      <c r="P129" s="371">
        <f t="shared" si="29"/>
        <v>0</v>
      </c>
      <c r="Q129" s="10"/>
    </row>
    <row r="130" spans="1:17">
      <c r="A130" s="377" t="s">
        <v>2739</v>
      </c>
      <c r="B130" s="377"/>
      <c r="C130" s="378" t="s">
        <v>2740</v>
      </c>
      <c r="D130" s="379"/>
      <c r="E130" s="380"/>
      <c r="F130" s="381"/>
      <c r="G130" s="381"/>
      <c r="H130" s="381"/>
      <c r="I130" s="381"/>
      <c r="J130" s="381"/>
      <c r="K130" s="371"/>
      <c r="L130" s="371"/>
      <c r="M130" s="371"/>
      <c r="N130" s="371"/>
      <c r="O130" s="371"/>
      <c r="P130" s="371"/>
      <c r="Q130" s="10"/>
    </row>
    <row r="131" spans="1:17">
      <c r="A131" s="384" t="s">
        <v>2741</v>
      </c>
      <c r="B131" s="369"/>
      <c r="C131" s="327" t="s">
        <v>2742</v>
      </c>
      <c r="D131" s="382"/>
      <c r="E131" s="383"/>
      <c r="F131" s="371"/>
      <c r="G131" s="371"/>
      <c r="H131" s="383"/>
      <c r="I131" s="383"/>
      <c r="J131" s="383"/>
      <c r="K131" s="371">
        <f>ROUND(J131+I131+H131,2)</f>
        <v>0</v>
      </c>
      <c r="L131" s="371">
        <f>ROUND(F131*E131,2)</f>
        <v>0</v>
      </c>
      <c r="M131" s="371">
        <f>ROUND(H131*E131,2)</f>
        <v>0</v>
      </c>
      <c r="N131" s="371">
        <f>ROUND(I131*E131,2)</f>
        <v>0</v>
      </c>
      <c r="O131" s="371">
        <f>ROUND(J131*E131,2)</f>
        <v>0</v>
      </c>
      <c r="P131" s="371">
        <f>O131+N131+M131</f>
        <v>0</v>
      </c>
      <c r="Q131" s="10"/>
    </row>
    <row r="132" spans="1:17" ht="28.8">
      <c r="A132" s="384" t="s">
        <v>2743</v>
      </c>
      <c r="B132" s="369" t="s">
        <v>2713</v>
      </c>
      <c r="C132" s="332" t="s">
        <v>2744</v>
      </c>
      <c r="D132" s="382" t="s">
        <v>1104</v>
      </c>
      <c r="E132" s="383">
        <v>20</v>
      </c>
      <c r="F132" s="371"/>
      <c r="G132" s="371"/>
      <c r="H132" s="383"/>
      <c r="I132" s="383"/>
      <c r="J132" s="383"/>
      <c r="K132" s="371">
        <f>ROUND(J132+I132+H132,2)</f>
        <v>0</v>
      </c>
      <c r="L132" s="371">
        <f>ROUND(F132*E132,2)</f>
        <v>0</v>
      </c>
      <c r="M132" s="371">
        <f>ROUND(H132*E132,2)</f>
        <v>0</v>
      </c>
      <c r="N132" s="371">
        <f>ROUND(I132*E132,2)</f>
        <v>0</v>
      </c>
      <c r="O132" s="371">
        <f>ROUND(J132*E132,2)</f>
        <v>0</v>
      </c>
      <c r="P132" s="371">
        <f>O132+N132+M132</f>
        <v>0</v>
      </c>
      <c r="Q132" s="10"/>
    </row>
    <row r="133" spans="1:17">
      <c r="A133" s="384" t="s">
        <v>2745</v>
      </c>
      <c r="B133" s="369" t="s">
        <v>2713</v>
      </c>
      <c r="C133" s="332" t="s">
        <v>2746</v>
      </c>
      <c r="D133" s="382" t="s">
        <v>1104</v>
      </c>
      <c r="E133" s="383">
        <v>20</v>
      </c>
      <c r="F133" s="371"/>
      <c r="G133" s="371"/>
      <c r="H133" s="383"/>
      <c r="I133" s="383"/>
      <c r="J133" s="383"/>
      <c r="K133" s="371">
        <f t="shared" ref="K133:K154" si="30">ROUND(J133+I133+H133,2)</f>
        <v>0</v>
      </c>
      <c r="L133" s="371">
        <f t="shared" ref="L133:L154" si="31">ROUND(F133*E133,2)</f>
        <v>0</v>
      </c>
      <c r="M133" s="371">
        <f t="shared" ref="M133:M154" si="32">ROUND(H133*E133,2)</f>
        <v>0</v>
      </c>
      <c r="N133" s="371">
        <f t="shared" ref="N133:N154" si="33">ROUND(I133*E133,2)</f>
        <v>0</v>
      </c>
      <c r="O133" s="371">
        <f t="shared" ref="O133:O154" si="34">ROUND(J133*E133,2)</f>
        <v>0</v>
      </c>
      <c r="P133" s="371">
        <f t="shared" ref="P133:P154" si="35">O133+N133+M133</f>
        <v>0</v>
      </c>
      <c r="Q133" s="10"/>
    </row>
    <row r="134" spans="1:17" ht="28.8">
      <c r="A134" s="384" t="s">
        <v>2747</v>
      </c>
      <c r="B134" s="369" t="s">
        <v>2713</v>
      </c>
      <c r="C134" s="392" t="s">
        <v>2748</v>
      </c>
      <c r="D134" s="382" t="s">
        <v>1095</v>
      </c>
      <c r="E134" s="383">
        <v>130</v>
      </c>
      <c r="F134" s="371"/>
      <c r="G134" s="371"/>
      <c r="H134" s="383"/>
      <c r="I134" s="383"/>
      <c r="J134" s="383"/>
      <c r="K134" s="371">
        <f t="shared" si="30"/>
        <v>0</v>
      </c>
      <c r="L134" s="371">
        <f t="shared" si="31"/>
        <v>0</v>
      </c>
      <c r="M134" s="371">
        <f t="shared" si="32"/>
        <v>0</v>
      </c>
      <c r="N134" s="371">
        <f t="shared" si="33"/>
        <v>0</v>
      </c>
      <c r="O134" s="371">
        <f t="shared" si="34"/>
        <v>0</v>
      </c>
      <c r="P134" s="371">
        <f t="shared" si="35"/>
        <v>0</v>
      </c>
      <c r="Q134" s="10"/>
    </row>
    <row r="135" spans="1:17">
      <c r="A135" s="384" t="s">
        <v>2749</v>
      </c>
      <c r="B135" s="369" t="s">
        <v>2713</v>
      </c>
      <c r="C135" s="400" t="s">
        <v>2750</v>
      </c>
      <c r="D135" s="382" t="s">
        <v>1095</v>
      </c>
      <c r="E135" s="383">
        <v>130</v>
      </c>
      <c r="F135" s="401"/>
      <c r="G135" s="371"/>
      <c r="H135" s="401"/>
      <c r="I135" s="402"/>
      <c r="J135" s="383"/>
      <c r="K135" s="371">
        <f t="shared" si="30"/>
        <v>0</v>
      </c>
      <c r="L135" s="371">
        <f t="shared" si="31"/>
        <v>0</v>
      </c>
      <c r="M135" s="371">
        <f t="shared" si="32"/>
        <v>0</v>
      </c>
      <c r="N135" s="371">
        <f t="shared" si="33"/>
        <v>0</v>
      </c>
      <c r="O135" s="371">
        <f t="shared" si="34"/>
        <v>0</v>
      </c>
      <c r="P135" s="371">
        <f t="shared" si="35"/>
        <v>0</v>
      </c>
      <c r="Q135" s="10"/>
    </row>
    <row r="136" spans="1:17">
      <c r="A136" s="384" t="s">
        <v>2751</v>
      </c>
      <c r="B136" s="369" t="s">
        <v>2713</v>
      </c>
      <c r="C136" s="405" t="s">
        <v>2752</v>
      </c>
      <c r="D136" s="382" t="s">
        <v>1060</v>
      </c>
      <c r="E136" s="383">
        <v>8</v>
      </c>
      <c r="F136" s="371"/>
      <c r="G136" s="371"/>
      <c r="H136" s="383"/>
      <c r="I136" s="383"/>
      <c r="J136" s="383"/>
      <c r="K136" s="371">
        <f t="shared" si="30"/>
        <v>0</v>
      </c>
      <c r="L136" s="371">
        <f t="shared" si="31"/>
        <v>0</v>
      </c>
      <c r="M136" s="371">
        <f t="shared" si="32"/>
        <v>0</v>
      </c>
      <c r="N136" s="371">
        <f t="shared" si="33"/>
        <v>0</v>
      </c>
      <c r="O136" s="371">
        <f t="shared" si="34"/>
        <v>0</v>
      </c>
      <c r="P136" s="371">
        <f t="shared" si="35"/>
        <v>0</v>
      </c>
      <c r="Q136" s="10"/>
    </row>
    <row r="137" spans="1:17">
      <c r="A137" s="384" t="s">
        <v>2753</v>
      </c>
      <c r="B137" s="369" t="s">
        <v>2713</v>
      </c>
      <c r="C137" s="405" t="s">
        <v>2754</v>
      </c>
      <c r="D137" s="382" t="s">
        <v>1060</v>
      </c>
      <c r="E137" s="383">
        <v>8</v>
      </c>
      <c r="F137" s="371"/>
      <c r="G137" s="371"/>
      <c r="H137" s="383"/>
      <c r="I137" s="383"/>
      <c r="J137" s="383"/>
      <c r="K137" s="371">
        <f t="shared" si="30"/>
        <v>0</v>
      </c>
      <c r="L137" s="371">
        <f t="shared" si="31"/>
        <v>0</v>
      </c>
      <c r="M137" s="371">
        <f t="shared" si="32"/>
        <v>0</v>
      </c>
      <c r="N137" s="371">
        <f t="shared" si="33"/>
        <v>0</v>
      </c>
      <c r="O137" s="371">
        <f t="shared" si="34"/>
        <v>0</v>
      </c>
      <c r="P137" s="371">
        <f t="shared" si="35"/>
        <v>0</v>
      </c>
      <c r="Q137" s="10"/>
    </row>
    <row r="138" spans="1:17">
      <c r="A138" s="384" t="s">
        <v>2755</v>
      </c>
      <c r="B138" s="369" t="s">
        <v>2713</v>
      </c>
      <c r="C138" s="405" t="s">
        <v>2756</v>
      </c>
      <c r="D138" s="382" t="s">
        <v>1060</v>
      </c>
      <c r="E138" s="383">
        <v>10</v>
      </c>
      <c r="F138" s="371"/>
      <c r="G138" s="371"/>
      <c r="H138" s="383"/>
      <c r="I138" s="383"/>
      <c r="J138" s="383"/>
      <c r="K138" s="371">
        <f t="shared" si="30"/>
        <v>0</v>
      </c>
      <c r="L138" s="371">
        <f t="shared" si="31"/>
        <v>0</v>
      </c>
      <c r="M138" s="371">
        <f t="shared" si="32"/>
        <v>0</v>
      </c>
      <c r="N138" s="371">
        <f t="shared" si="33"/>
        <v>0</v>
      </c>
      <c r="O138" s="371">
        <f t="shared" si="34"/>
        <v>0</v>
      </c>
      <c r="P138" s="371">
        <f t="shared" si="35"/>
        <v>0</v>
      </c>
      <c r="Q138" s="10"/>
    </row>
    <row r="139" spans="1:17">
      <c r="A139" s="384" t="s">
        <v>2757</v>
      </c>
      <c r="B139" s="369" t="s">
        <v>2713</v>
      </c>
      <c r="C139" s="405" t="s">
        <v>2758</v>
      </c>
      <c r="D139" s="382" t="s">
        <v>1104</v>
      </c>
      <c r="E139" s="383">
        <v>1</v>
      </c>
      <c r="F139" s="371"/>
      <c r="G139" s="371"/>
      <c r="H139" s="383"/>
      <c r="I139" s="383"/>
      <c r="J139" s="383"/>
      <c r="K139" s="371">
        <f t="shared" si="30"/>
        <v>0</v>
      </c>
      <c r="L139" s="371">
        <f t="shared" si="31"/>
        <v>0</v>
      </c>
      <c r="M139" s="371">
        <f t="shared" si="32"/>
        <v>0</v>
      </c>
      <c r="N139" s="371">
        <f t="shared" si="33"/>
        <v>0</v>
      </c>
      <c r="O139" s="371">
        <f t="shared" si="34"/>
        <v>0</v>
      </c>
      <c r="P139" s="371">
        <f t="shared" si="35"/>
        <v>0</v>
      </c>
      <c r="Q139" s="10"/>
    </row>
    <row r="140" spans="1:17">
      <c r="A140" s="384" t="s">
        <v>2759</v>
      </c>
      <c r="B140" s="369" t="s">
        <v>2713</v>
      </c>
      <c r="C140" s="290" t="s">
        <v>2760</v>
      </c>
      <c r="D140" s="382" t="s">
        <v>109</v>
      </c>
      <c r="E140" s="383">
        <v>130</v>
      </c>
      <c r="F140" s="371"/>
      <c r="G140" s="371"/>
      <c r="H140" s="383"/>
      <c r="I140" s="383"/>
      <c r="J140" s="383"/>
      <c r="K140" s="371">
        <f t="shared" si="30"/>
        <v>0</v>
      </c>
      <c r="L140" s="371">
        <f t="shared" si="31"/>
        <v>0</v>
      </c>
      <c r="M140" s="371">
        <f t="shared" si="32"/>
        <v>0</v>
      </c>
      <c r="N140" s="371">
        <f t="shared" si="33"/>
        <v>0</v>
      </c>
      <c r="O140" s="371">
        <f t="shared" si="34"/>
        <v>0</v>
      </c>
      <c r="P140" s="371">
        <f t="shared" si="35"/>
        <v>0</v>
      </c>
      <c r="Q140" s="10"/>
    </row>
    <row r="141" spans="1:17">
      <c r="A141" s="384" t="s">
        <v>2761</v>
      </c>
      <c r="B141" s="369" t="s">
        <v>2713</v>
      </c>
      <c r="C141" s="290" t="s">
        <v>2762</v>
      </c>
      <c r="D141" s="382" t="s">
        <v>2763</v>
      </c>
      <c r="E141" s="383">
        <v>7</v>
      </c>
      <c r="F141" s="371"/>
      <c r="G141" s="371"/>
      <c r="H141" s="383"/>
      <c r="I141" s="266"/>
      <c r="J141" s="268"/>
      <c r="K141" s="371">
        <f t="shared" si="30"/>
        <v>0</v>
      </c>
      <c r="L141" s="371">
        <f t="shared" si="31"/>
        <v>0</v>
      </c>
      <c r="M141" s="371">
        <f t="shared" si="32"/>
        <v>0</v>
      </c>
      <c r="N141" s="371">
        <f t="shared" si="33"/>
        <v>0</v>
      </c>
      <c r="O141" s="371">
        <f t="shared" si="34"/>
        <v>0</v>
      </c>
      <c r="P141" s="371">
        <f t="shared" si="35"/>
        <v>0</v>
      </c>
      <c r="Q141" s="10"/>
    </row>
    <row r="142" spans="1:17">
      <c r="A142" s="384" t="s">
        <v>2764</v>
      </c>
      <c r="B142" s="369"/>
      <c r="C142" s="327" t="s">
        <v>2765</v>
      </c>
      <c r="D142" s="382"/>
      <c r="E142" s="383"/>
      <c r="F142" s="371"/>
      <c r="G142" s="371"/>
      <c r="H142" s="383"/>
      <c r="I142" s="383"/>
      <c r="J142" s="383"/>
      <c r="K142" s="371">
        <f t="shared" si="30"/>
        <v>0</v>
      </c>
      <c r="L142" s="371">
        <f t="shared" si="31"/>
        <v>0</v>
      </c>
      <c r="M142" s="371">
        <f t="shared" si="32"/>
        <v>0</v>
      </c>
      <c r="N142" s="371">
        <f t="shared" si="33"/>
        <v>0</v>
      </c>
      <c r="O142" s="371">
        <f t="shared" si="34"/>
        <v>0</v>
      </c>
      <c r="P142" s="371">
        <f t="shared" si="35"/>
        <v>0</v>
      </c>
      <c r="Q142" s="10"/>
    </row>
    <row r="143" spans="1:17" ht="28.8">
      <c r="A143" s="384" t="s">
        <v>2766</v>
      </c>
      <c r="B143" s="369" t="s">
        <v>2713</v>
      </c>
      <c r="C143" s="392" t="s">
        <v>2767</v>
      </c>
      <c r="D143" s="382" t="s">
        <v>1095</v>
      </c>
      <c r="E143" s="383">
        <v>325</v>
      </c>
      <c r="F143" s="371"/>
      <c r="G143" s="371"/>
      <c r="H143" s="383"/>
      <c r="I143" s="383"/>
      <c r="J143" s="383"/>
      <c r="K143" s="371">
        <f t="shared" si="30"/>
        <v>0</v>
      </c>
      <c r="L143" s="371">
        <f t="shared" si="31"/>
        <v>0</v>
      </c>
      <c r="M143" s="371">
        <f t="shared" si="32"/>
        <v>0</v>
      </c>
      <c r="N143" s="371">
        <f t="shared" si="33"/>
        <v>0</v>
      </c>
      <c r="O143" s="371">
        <f t="shared" si="34"/>
        <v>0</v>
      </c>
      <c r="P143" s="371">
        <f t="shared" si="35"/>
        <v>0</v>
      </c>
      <c r="Q143" s="10"/>
    </row>
    <row r="144" spans="1:17" ht="28.8">
      <c r="A144" s="384" t="s">
        <v>2768</v>
      </c>
      <c r="B144" s="369" t="s">
        <v>2713</v>
      </c>
      <c r="C144" s="405" t="s">
        <v>2769</v>
      </c>
      <c r="D144" s="382" t="s">
        <v>109</v>
      </c>
      <c r="E144" s="383">
        <v>120</v>
      </c>
      <c r="F144" s="371"/>
      <c r="G144" s="371"/>
      <c r="H144" s="383"/>
      <c r="I144" s="383"/>
      <c r="J144" s="383"/>
      <c r="K144" s="371">
        <f t="shared" si="30"/>
        <v>0</v>
      </c>
      <c r="L144" s="371">
        <f t="shared" si="31"/>
        <v>0</v>
      </c>
      <c r="M144" s="371">
        <f t="shared" si="32"/>
        <v>0</v>
      </c>
      <c r="N144" s="371">
        <f t="shared" si="33"/>
        <v>0</v>
      </c>
      <c r="O144" s="371">
        <f t="shared" si="34"/>
        <v>0</v>
      </c>
      <c r="P144" s="371">
        <f t="shared" si="35"/>
        <v>0</v>
      </c>
      <c r="Q144" s="10"/>
    </row>
    <row r="145" spans="1:17" ht="28.8">
      <c r="A145" s="384" t="s">
        <v>2770</v>
      </c>
      <c r="B145" s="369" t="s">
        <v>2713</v>
      </c>
      <c r="C145" s="405" t="s">
        <v>2771</v>
      </c>
      <c r="D145" s="382" t="s">
        <v>109</v>
      </c>
      <c r="E145" s="383">
        <v>50</v>
      </c>
      <c r="F145" s="371"/>
      <c r="G145" s="371"/>
      <c r="H145" s="383"/>
      <c r="I145" s="383"/>
      <c r="J145" s="383"/>
      <c r="K145" s="371">
        <f t="shared" si="30"/>
        <v>0</v>
      </c>
      <c r="L145" s="371">
        <f t="shared" si="31"/>
        <v>0</v>
      </c>
      <c r="M145" s="371">
        <f t="shared" si="32"/>
        <v>0</v>
      </c>
      <c r="N145" s="371">
        <f t="shared" si="33"/>
        <v>0</v>
      </c>
      <c r="O145" s="371">
        <f t="shared" si="34"/>
        <v>0</v>
      </c>
      <c r="P145" s="371">
        <f t="shared" si="35"/>
        <v>0</v>
      </c>
      <c r="Q145" s="10"/>
    </row>
    <row r="146" spans="1:17" ht="28.8">
      <c r="A146" s="384" t="s">
        <v>2772</v>
      </c>
      <c r="B146" s="369" t="s">
        <v>2713</v>
      </c>
      <c r="C146" s="405" t="s">
        <v>2773</v>
      </c>
      <c r="D146" s="382" t="s">
        <v>1060</v>
      </c>
      <c r="E146" s="383">
        <v>480</v>
      </c>
      <c r="F146" s="371"/>
      <c r="G146" s="371"/>
      <c r="H146" s="383"/>
      <c r="I146" s="383"/>
      <c r="J146" s="383"/>
      <c r="K146" s="371">
        <f>ROUND(J146+I146+H146,2)</f>
        <v>0</v>
      </c>
      <c r="L146" s="371">
        <f>ROUND(F146*E146,2)</f>
        <v>0</v>
      </c>
      <c r="M146" s="371">
        <f>ROUND(H146*E146,2)</f>
        <v>0</v>
      </c>
      <c r="N146" s="371">
        <f>ROUND(I146*E146,2)</f>
        <v>0</v>
      </c>
      <c r="O146" s="371">
        <f>ROUND(J146*E146,2)</f>
        <v>0</v>
      </c>
      <c r="P146" s="371">
        <f>O146+N146+M146</f>
        <v>0</v>
      </c>
      <c r="Q146" s="10"/>
    </row>
    <row r="147" spans="1:17" ht="28.8">
      <c r="A147" s="384" t="s">
        <v>2774</v>
      </c>
      <c r="B147" s="369" t="s">
        <v>2713</v>
      </c>
      <c r="C147" s="405" t="s">
        <v>2775</v>
      </c>
      <c r="D147" s="382" t="s">
        <v>1060</v>
      </c>
      <c r="E147" s="383">
        <v>170</v>
      </c>
      <c r="F147" s="371"/>
      <c r="G147" s="371"/>
      <c r="H147" s="383"/>
      <c r="I147" s="383"/>
      <c r="J147" s="383"/>
      <c r="K147" s="371">
        <f t="shared" si="30"/>
        <v>0</v>
      </c>
      <c r="L147" s="371">
        <f t="shared" si="31"/>
        <v>0</v>
      </c>
      <c r="M147" s="371">
        <f t="shared" si="32"/>
        <v>0</v>
      </c>
      <c r="N147" s="371">
        <f t="shared" si="33"/>
        <v>0</v>
      </c>
      <c r="O147" s="371">
        <f t="shared" si="34"/>
        <v>0</v>
      </c>
      <c r="P147" s="371">
        <f t="shared" si="35"/>
        <v>0</v>
      </c>
      <c r="Q147" s="10"/>
    </row>
    <row r="148" spans="1:17" ht="28.8">
      <c r="A148" s="384" t="s">
        <v>2776</v>
      </c>
      <c r="B148" s="369" t="s">
        <v>2713</v>
      </c>
      <c r="C148" s="405" t="s">
        <v>2777</v>
      </c>
      <c r="D148" s="382" t="s">
        <v>1104</v>
      </c>
      <c r="E148" s="383">
        <v>28</v>
      </c>
      <c r="F148" s="371"/>
      <c r="G148" s="371"/>
      <c r="H148" s="383"/>
      <c r="I148" s="383"/>
      <c r="J148" s="383"/>
      <c r="K148" s="371">
        <f>ROUND(J148+I148+H148,2)</f>
        <v>0</v>
      </c>
      <c r="L148" s="371">
        <f>ROUND(F148*E148,2)</f>
        <v>0</v>
      </c>
      <c r="M148" s="371">
        <f>ROUND(H148*E148,2)</f>
        <v>0</v>
      </c>
      <c r="N148" s="371">
        <f>ROUND(I148*E148,2)</f>
        <v>0</v>
      </c>
      <c r="O148" s="371">
        <f>ROUND(J148*E148,2)</f>
        <v>0</v>
      </c>
      <c r="P148" s="371">
        <f>O148+N148+M148</f>
        <v>0</v>
      </c>
      <c r="Q148" s="10"/>
    </row>
    <row r="149" spans="1:17" ht="28.8">
      <c r="A149" s="384" t="s">
        <v>2778</v>
      </c>
      <c r="B149" s="369" t="s">
        <v>2713</v>
      </c>
      <c r="C149" s="405" t="s">
        <v>2779</v>
      </c>
      <c r="D149" s="382" t="s">
        <v>1104</v>
      </c>
      <c r="E149" s="383">
        <v>9</v>
      </c>
      <c r="F149" s="371"/>
      <c r="G149" s="371"/>
      <c r="H149" s="383"/>
      <c r="I149" s="383"/>
      <c r="J149" s="383"/>
      <c r="K149" s="371">
        <f t="shared" si="30"/>
        <v>0</v>
      </c>
      <c r="L149" s="371">
        <f t="shared" si="31"/>
        <v>0</v>
      </c>
      <c r="M149" s="371">
        <f t="shared" si="32"/>
        <v>0</v>
      </c>
      <c r="N149" s="371">
        <f t="shared" si="33"/>
        <v>0</v>
      </c>
      <c r="O149" s="371">
        <f t="shared" si="34"/>
        <v>0</v>
      </c>
      <c r="P149" s="371">
        <f t="shared" si="35"/>
        <v>0</v>
      </c>
      <c r="Q149" s="10"/>
    </row>
    <row r="150" spans="1:17" ht="28.8">
      <c r="A150" s="384" t="s">
        <v>2780</v>
      </c>
      <c r="B150" s="369" t="s">
        <v>2713</v>
      </c>
      <c r="C150" s="405" t="s">
        <v>2781</v>
      </c>
      <c r="D150" s="382" t="s">
        <v>1060</v>
      </c>
      <c r="E150" s="383">
        <v>25</v>
      </c>
      <c r="F150" s="371"/>
      <c r="G150" s="371"/>
      <c r="H150" s="383"/>
      <c r="I150" s="383"/>
      <c r="J150" s="383"/>
      <c r="K150" s="371">
        <f t="shared" si="30"/>
        <v>0</v>
      </c>
      <c r="L150" s="371">
        <f t="shared" si="31"/>
        <v>0</v>
      </c>
      <c r="M150" s="371">
        <f t="shared" si="32"/>
        <v>0</v>
      </c>
      <c r="N150" s="371">
        <f t="shared" si="33"/>
        <v>0</v>
      </c>
      <c r="O150" s="371">
        <f t="shared" si="34"/>
        <v>0</v>
      </c>
      <c r="P150" s="371">
        <f t="shared" si="35"/>
        <v>0</v>
      </c>
      <c r="Q150" s="10"/>
    </row>
    <row r="151" spans="1:17" ht="28.8">
      <c r="A151" s="384" t="s">
        <v>2782</v>
      </c>
      <c r="B151" s="369" t="s">
        <v>2713</v>
      </c>
      <c r="C151" s="405" t="s">
        <v>2783</v>
      </c>
      <c r="D151" s="382" t="s">
        <v>1060</v>
      </c>
      <c r="E151" s="383">
        <v>8</v>
      </c>
      <c r="F151" s="371"/>
      <c r="G151" s="371"/>
      <c r="H151" s="383"/>
      <c r="I151" s="383"/>
      <c r="J151" s="383"/>
      <c r="K151" s="371">
        <f t="shared" si="30"/>
        <v>0</v>
      </c>
      <c r="L151" s="371">
        <f t="shared" si="31"/>
        <v>0</v>
      </c>
      <c r="M151" s="371">
        <f t="shared" si="32"/>
        <v>0</v>
      </c>
      <c r="N151" s="371">
        <f t="shared" si="33"/>
        <v>0</v>
      </c>
      <c r="O151" s="371">
        <f t="shared" si="34"/>
        <v>0</v>
      </c>
      <c r="P151" s="371">
        <f t="shared" si="35"/>
        <v>0</v>
      </c>
      <c r="Q151" s="10"/>
    </row>
    <row r="152" spans="1:17">
      <c r="A152" s="384" t="s">
        <v>2784</v>
      </c>
      <c r="B152" s="369" t="s">
        <v>2713</v>
      </c>
      <c r="C152" s="405" t="s">
        <v>2785</v>
      </c>
      <c r="D152" s="382" t="s">
        <v>1104</v>
      </c>
      <c r="E152" s="383">
        <v>1</v>
      </c>
      <c r="F152" s="371"/>
      <c r="G152" s="371"/>
      <c r="H152" s="383"/>
      <c r="I152" s="383"/>
      <c r="J152" s="383"/>
      <c r="K152" s="371">
        <f t="shared" si="30"/>
        <v>0</v>
      </c>
      <c r="L152" s="371">
        <f t="shared" si="31"/>
        <v>0</v>
      </c>
      <c r="M152" s="371">
        <f t="shared" si="32"/>
        <v>0</v>
      </c>
      <c r="N152" s="371">
        <f t="shared" si="33"/>
        <v>0</v>
      </c>
      <c r="O152" s="371">
        <f t="shared" si="34"/>
        <v>0</v>
      </c>
      <c r="P152" s="371">
        <f t="shared" si="35"/>
        <v>0</v>
      </c>
      <c r="Q152" s="10"/>
    </row>
    <row r="153" spans="1:17">
      <c r="A153" s="384" t="s">
        <v>2786</v>
      </c>
      <c r="B153" s="369" t="s">
        <v>2713</v>
      </c>
      <c r="C153" s="405" t="s">
        <v>2787</v>
      </c>
      <c r="D153" s="382" t="s">
        <v>1104</v>
      </c>
      <c r="E153" s="383">
        <v>1</v>
      </c>
      <c r="F153" s="383"/>
      <c r="G153" s="371"/>
      <c r="H153" s="383"/>
      <c r="I153" s="371"/>
      <c r="J153" s="383"/>
      <c r="K153" s="371">
        <f t="shared" si="30"/>
        <v>0</v>
      </c>
      <c r="L153" s="371">
        <f t="shared" si="31"/>
        <v>0</v>
      </c>
      <c r="M153" s="371">
        <f t="shared" si="32"/>
        <v>0</v>
      </c>
      <c r="N153" s="371">
        <f t="shared" si="33"/>
        <v>0</v>
      </c>
      <c r="O153" s="371">
        <f t="shared" si="34"/>
        <v>0</v>
      </c>
      <c r="P153" s="371">
        <f t="shared" si="35"/>
        <v>0</v>
      </c>
      <c r="Q153" s="10"/>
    </row>
    <row r="154" spans="1:17">
      <c r="A154" s="384" t="s">
        <v>2788</v>
      </c>
      <c r="B154" s="369" t="s">
        <v>2713</v>
      </c>
      <c r="C154" s="405" t="s">
        <v>2789</v>
      </c>
      <c r="D154" s="382" t="s">
        <v>1060</v>
      </c>
      <c r="E154" s="383">
        <v>1</v>
      </c>
      <c r="F154" s="383"/>
      <c r="G154" s="371"/>
      <c r="H154" s="383"/>
      <c r="I154" s="371"/>
      <c r="J154" s="383"/>
      <c r="K154" s="371">
        <f t="shared" si="30"/>
        <v>0</v>
      </c>
      <c r="L154" s="371">
        <f t="shared" si="31"/>
        <v>0</v>
      </c>
      <c r="M154" s="371">
        <f t="shared" si="32"/>
        <v>0</v>
      </c>
      <c r="N154" s="371">
        <f t="shared" si="33"/>
        <v>0</v>
      </c>
      <c r="O154" s="371">
        <f t="shared" si="34"/>
        <v>0</v>
      </c>
      <c r="P154" s="371">
        <f t="shared" si="35"/>
        <v>0</v>
      </c>
      <c r="Q154" s="10"/>
    </row>
    <row r="155" spans="1:17" ht="12.75" customHeight="1">
      <c r="A155" s="284"/>
      <c r="B155" s="285"/>
      <c r="C155" s="775" t="s">
        <v>232</v>
      </c>
      <c r="D155" s="776"/>
      <c r="E155" s="776"/>
      <c r="F155" s="776"/>
      <c r="G155" s="776"/>
      <c r="H155" s="776"/>
      <c r="I155" s="776"/>
      <c r="J155" s="776"/>
      <c r="K155" s="777"/>
      <c r="L155" s="251">
        <f>SUM(L17:L154)</f>
        <v>0</v>
      </c>
      <c r="M155" s="291">
        <f>SUM(M17:M154)</f>
        <v>0</v>
      </c>
      <c r="N155" s="291">
        <f>SUM(N17:N154)</f>
        <v>0</v>
      </c>
      <c r="O155" s="291">
        <f>SUM(O17:O154)</f>
        <v>0</v>
      </c>
      <c r="P155" s="291">
        <f>SUM(P17:P154)</f>
        <v>0</v>
      </c>
    </row>
    <row r="156" spans="1:17">
      <c r="C156" s="79"/>
      <c r="D156" s="76"/>
      <c r="E156" s="76"/>
      <c r="F156" s="76"/>
      <c r="G156" s="76"/>
      <c r="H156" s="76"/>
      <c r="I156" s="58"/>
      <c r="J156" s="76"/>
      <c r="K156" s="76"/>
      <c r="L156" s="76"/>
      <c r="M156" s="76"/>
      <c r="N156" s="76"/>
      <c r="O156" s="76"/>
      <c r="P156" s="76"/>
    </row>
    <row r="157" spans="1:17">
      <c r="C157" s="79"/>
      <c r="D157" s="81"/>
      <c r="E157" s="81"/>
      <c r="F157" s="81"/>
      <c r="G157" s="81"/>
      <c r="H157" s="81"/>
      <c r="I157" s="50"/>
      <c r="J157" s="81"/>
      <c r="K157" s="81"/>
      <c r="L157" s="81"/>
      <c r="M157" s="81"/>
      <c r="N157" s="81"/>
      <c r="O157" s="81"/>
      <c r="P157" s="81"/>
    </row>
    <row r="158" spans="1:17">
      <c r="A158" s="727" t="str">
        <f>Nr.1!A86</f>
        <v>Sastādīja:</v>
      </c>
      <c r="B158" s="727"/>
      <c r="C158" s="160">
        <f>Nr.1!C86</f>
        <v>0</v>
      </c>
      <c r="D158" s="160">
        <f>Nr.1!D86</f>
        <v>0</v>
      </c>
      <c r="E158" s="47">
        <f>Nr.1!E86</f>
        <v>0</v>
      </c>
      <c r="F158" s="47">
        <f>Nr.1!F86</f>
        <v>0</v>
      </c>
      <c r="G158" s="47">
        <f>Nr.1!G86</f>
        <v>0</v>
      </c>
      <c r="H158" s="76"/>
      <c r="I158" s="58"/>
      <c r="J158" s="76"/>
      <c r="K158" s="76"/>
      <c r="L158" s="76"/>
      <c r="M158" s="76"/>
      <c r="N158" s="76"/>
      <c r="O158" s="76"/>
      <c r="P158" s="76"/>
    </row>
    <row r="159" spans="1:17">
      <c r="A159" s="81">
        <f>Nr.1!A87</f>
        <v>0</v>
      </c>
      <c r="B159" s="81">
        <f>Nr.1!B87</f>
        <v>0</v>
      </c>
      <c r="C159" s="717" t="str">
        <f>Nr.1!C87</f>
        <v>(paraksts un tā atšifrējums, datums)</v>
      </c>
      <c r="D159" s="717"/>
      <c r="E159" s="717"/>
      <c r="F159" s="717"/>
      <c r="G159" s="717"/>
      <c r="H159" s="76"/>
      <c r="I159" s="58"/>
      <c r="J159" s="76"/>
      <c r="K159" s="76"/>
      <c r="L159" s="76"/>
      <c r="M159" s="76"/>
      <c r="N159" s="76"/>
      <c r="O159" s="76"/>
      <c r="P159" s="85"/>
    </row>
    <row r="160" spans="1:17">
      <c r="A160" s="727" t="str">
        <f>Nr.1!A88</f>
        <v xml:space="preserve">Sertifikāta Nr.: </v>
      </c>
      <c r="B160" s="727"/>
      <c r="C160" s="47">
        <f>Nr.1!C88</f>
        <v>0</v>
      </c>
      <c r="D160" s="47">
        <f>Nr.1!D88</f>
        <v>0</v>
      </c>
      <c r="E160" s="47">
        <f>Nr.1!E88</f>
        <v>0</v>
      </c>
      <c r="F160" s="47">
        <f>Nr.1!F88</f>
        <v>0</v>
      </c>
      <c r="G160" s="47">
        <f>Nr.1!G88</f>
        <v>0</v>
      </c>
      <c r="H160" s="81"/>
      <c r="I160" s="50"/>
      <c r="J160" s="81"/>
      <c r="K160" s="81"/>
      <c r="L160" s="81"/>
      <c r="M160" s="81"/>
      <c r="N160" s="81"/>
      <c r="O160" s="81"/>
      <c r="P160" s="81"/>
    </row>
    <row r="161" spans="1:16">
      <c r="A161" s="81">
        <f>Nr.1!A89</f>
        <v>0</v>
      </c>
      <c r="B161" s="81">
        <f>Nr.1!B89</f>
        <v>0</v>
      </c>
      <c r="C161" s="76">
        <f>Nr.1!C89</f>
        <v>0</v>
      </c>
      <c r="D161" s="76">
        <f>Nr.1!D89</f>
        <v>0</v>
      </c>
      <c r="E161" s="76">
        <f>Nr.1!E89</f>
        <v>0</v>
      </c>
      <c r="F161" s="76">
        <f>Nr.1!F89</f>
        <v>0</v>
      </c>
      <c r="G161" s="76">
        <f>Nr.1!G89</f>
        <v>0</v>
      </c>
      <c r="H161" s="76"/>
      <c r="I161" s="58"/>
      <c r="J161" s="76"/>
      <c r="K161" s="76"/>
      <c r="L161" s="76"/>
      <c r="M161" s="76"/>
      <c r="N161" s="76"/>
      <c r="O161" s="76"/>
      <c r="P161" s="76"/>
    </row>
    <row r="162" spans="1:16">
      <c r="A162" s="81">
        <f>Nr.1!A90</f>
        <v>0</v>
      </c>
      <c r="B162" s="81">
        <f>Nr.1!B90</f>
        <v>0</v>
      </c>
      <c r="C162" s="82">
        <f>Nr.1!C90</f>
        <v>0</v>
      </c>
      <c r="D162" s="76">
        <f>Nr.1!D90</f>
        <v>0</v>
      </c>
      <c r="E162" s="76">
        <f>Nr.1!E90</f>
        <v>0</v>
      </c>
      <c r="F162" s="76">
        <f>Nr.1!F90</f>
        <v>0</v>
      </c>
      <c r="G162" s="76">
        <f>Nr.1!G90</f>
        <v>0</v>
      </c>
      <c r="H162" s="76"/>
      <c r="I162" s="58"/>
      <c r="J162" s="76"/>
      <c r="K162" s="76"/>
      <c r="L162" s="76"/>
      <c r="M162" s="76"/>
      <c r="N162" s="76"/>
      <c r="O162" s="76"/>
      <c r="P162" s="76"/>
    </row>
    <row r="163" spans="1:16">
      <c r="A163" s="727" t="str">
        <f>Nr.1!A91</f>
        <v>Pārbaudīja:</v>
      </c>
      <c r="B163" s="727"/>
      <c r="C163" s="160">
        <f>Nr.1!C91</f>
        <v>0</v>
      </c>
      <c r="D163" s="160">
        <f>Nr.1!D91</f>
        <v>0</v>
      </c>
      <c r="E163" s="47">
        <f>Nr.1!E91</f>
        <v>0</v>
      </c>
      <c r="F163" s="47">
        <f>Nr.1!F91</f>
        <v>0</v>
      </c>
      <c r="G163" s="47">
        <f>Nr.1!G91</f>
        <v>0</v>
      </c>
      <c r="H163" s="83"/>
      <c r="I163" s="49"/>
      <c r="J163" s="83"/>
      <c r="K163" s="83"/>
      <c r="L163" s="83"/>
      <c r="M163" s="83"/>
      <c r="N163" s="83"/>
      <c r="O163" s="64"/>
      <c r="P163" s="64"/>
    </row>
    <row r="164" spans="1:16">
      <c r="A164" s="47">
        <f>Nr.1!A92</f>
        <v>0</v>
      </c>
      <c r="B164" s="47">
        <f>Nr.1!B92</f>
        <v>0</v>
      </c>
      <c r="C164" s="717" t="str">
        <f>Nr.1!C92</f>
        <v>(paraksts un tā atšifrējums, datums)</v>
      </c>
      <c r="D164" s="717"/>
      <c r="E164" s="717"/>
      <c r="F164" s="717"/>
      <c r="G164" s="717"/>
      <c r="H164" s="73"/>
      <c r="I164" s="73"/>
      <c r="J164" s="73"/>
      <c r="K164" s="73"/>
      <c r="L164" s="73"/>
      <c r="M164" s="84"/>
      <c r="N164" s="84"/>
      <c r="O164" s="84"/>
      <c r="P164" s="84"/>
    </row>
    <row r="165" spans="1:16">
      <c r="C165" s="82"/>
      <c r="D165" s="76"/>
      <c r="E165" s="76"/>
      <c r="F165" s="76"/>
      <c r="G165" s="76"/>
      <c r="H165" s="73"/>
      <c r="P165" s="73"/>
    </row>
    <row r="166" spans="1:16">
      <c r="C166" s="718"/>
      <c r="D166" s="718"/>
      <c r="E166" s="79"/>
      <c r="F166" s="79"/>
      <c r="G166" s="79"/>
      <c r="H166" s="85"/>
      <c r="I166" s="86"/>
      <c r="J166" s="86"/>
      <c r="K166" s="86"/>
      <c r="L166" s="86"/>
      <c r="M166" s="73"/>
      <c r="N166" s="73"/>
      <c r="O166" s="73"/>
      <c r="P166" s="73"/>
    </row>
    <row r="167" spans="1:16">
      <c r="C167" s="75"/>
      <c r="P167" s="66"/>
    </row>
    <row r="168" spans="1:16">
      <c r="A168" s="51"/>
      <c r="B168" s="51"/>
      <c r="C168" s="114"/>
      <c r="D168" s="51"/>
      <c r="E168" s="51"/>
      <c r="F168" s="51"/>
      <c r="G168" s="51"/>
    </row>
    <row r="169" spans="1:16">
      <c r="A169" s="115"/>
      <c r="B169" s="51"/>
      <c r="C169" s="51"/>
      <c r="D169" s="51"/>
      <c r="E169" s="51"/>
      <c r="F169" s="51"/>
      <c r="G169" s="51"/>
      <c r="P169" s="66"/>
    </row>
    <row r="170" spans="1:16">
      <c r="A170" s="116"/>
      <c r="B170" s="51"/>
      <c r="C170" s="51"/>
      <c r="D170" s="51"/>
      <c r="E170" s="51"/>
      <c r="F170" s="51"/>
      <c r="G170" s="51"/>
    </row>
    <row r="171" spans="1:16">
      <c r="A171" s="117"/>
      <c r="B171" s="51"/>
      <c r="C171" s="51"/>
      <c r="D171" s="51"/>
      <c r="E171" s="51"/>
      <c r="F171" s="51"/>
      <c r="G171" s="51"/>
    </row>
    <row r="172" spans="1:16">
      <c r="A172" s="58"/>
      <c r="B172" s="51"/>
      <c r="C172" s="51"/>
      <c r="D172" s="51"/>
      <c r="E172" s="51"/>
      <c r="F172" s="51"/>
      <c r="G172" s="51"/>
    </row>
  </sheetData>
  <mergeCells count="29">
    <mergeCell ref="C155:K155"/>
    <mergeCell ref="C159:G159"/>
    <mergeCell ref="C164:G164"/>
    <mergeCell ref="C166:D166"/>
    <mergeCell ref="C9:H9"/>
    <mergeCell ref="A11:H11"/>
    <mergeCell ref="A158:B158"/>
    <mergeCell ref="A160:B160"/>
    <mergeCell ref="A163:B163"/>
    <mergeCell ref="A9:B9"/>
    <mergeCell ref="N10:O10"/>
    <mergeCell ref="F12:O12"/>
    <mergeCell ref="A14:A15"/>
    <mergeCell ref="B14:B15"/>
    <mergeCell ref="C14:C15"/>
    <mergeCell ref="D14:D15"/>
    <mergeCell ref="E14:E15"/>
    <mergeCell ref="F14:K14"/>
    <mergeCell ref="L14:P14"/>
    <mergeCell ref="N1:P1"/>
    <mergeCell ref="C8:N8"/>
    <mergeCell ref="C7:N7"/>
    <mergeCell ref="A2:P2"/>
    <mergeCell ref="A3:P3"/>
    <mergeCell ref="A4:P4"/>
    <mergeCell ref="A5:P5"/>
    <mergeCell ref="A6:B6"/>
    <mergeCell ref="A7:B7"/>
    <mergeCell ref="A8:B8"/>
  </mergeCells>
  <phoneticPr fontId="16" type="noConversion"/>
  <conditionalFormatting sqref="C18:C20">
    <cfRule type="cellIs" dxfId="6" priority="3" stopIfTrue="1" operator="equal">
      <formula>0</formula>
    </cfRule>
  </conditionalFormatting>
  <conditionalFormatting sqref="C27">
    <cfRule type="cellIs" dxfId="5" priority="2" stopIfTrue="1" operator="equal">
      <formula>0</formula>
    </cfRule>
  </conditionalFormatting>
  <conditionalFormatting sqref="C31">
    <cfRule type="cellIs" dxfId="4" priority="1" stopIfTrue="1" operator="equal">
      <formula>0</formula>
    </cfRule>
  </conditionalFormatting>
  <conditionalFormatting sqref="C35">
    <cfRule type="cellIs" dxfId="3" priority="4" stopIfTrue="1" operator="equal">
      <formula>0</formula>
    </cfRule>
  </conditionalFormatting>
  <conditionalFormatting sqref="C43">
    <cfRule type="cellIs" dxfId="2" priority="5" stopIfTrue="1" operator="equal">
      <formula>0</formula>
    </cfRule>
  </conditionalFormatting>
  <conditionalFormatting sqref="C48:C49">
    <cfRule type="cellIs" dxfId="1" priority="6" stopIfTrue="1" operator="equal">
      <formula>0</formula>
    </cfRule>
  </conditionalFormatting>
  <printOptions horizontalCentered="1"/>
  <pageMargins left="0.31496062992125984" right="0.19685039370078741" top="0.35433070866141736" bottom="0.51181102362204722" header="0.15748031496062992" footer="0.31496062992125984"/>
  <pageSetup paperSize="9" scale="80" orientation="landscape" r:id="rId1"/>
  <ignoredErrors>
    <ignoredError sqref="P41" formula="1"/>
    <ignoredError sqref="A17:A154" numberStoredAsText="1"/>
  </ignoredError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tabColor theme="0"/>
  </sheetPr>
  <dimension ref="A1:Q63"/>
  <sheetViews>
    <sheetView showZeros="0" tabSelected="1" zoomScale="85" zoomScaleNormal="85" workbookViewId="0">
      <selection activeCell="P38" sqref="P38"/>
    </sheetView>
  </sheetViews>
  <sheetFormatPr defaultColWidth="9.21875" defaultRowHeight="14.4"/>
  <cols>
    <col min="1" max="1" width="8.21875" style="47" bestFit="1" customWidth="1"/>
    <col min="2" max="2" width="8.5546875" style="47" bestFit="1" customWidth="1"/>
    <col min="3" max="3" width="44.77734375" style="47" customWidth="1"/>
    <col min="4" max="4" width="5.21875" style="47" bestFit="1" customWidth="1"/>
    <col min="5" max="5" width="8.5546875" style="47" bestFit="1" customWidth="1"/>
    <col min="6" max="6" width="6.77734375" style="47" bestFit="1" customWidth="1"/>
    <col min="7" max="7" width="6.5546875" style="47" bestFit="1" customWidth="1"/>
    <col min="8" max="8" width="7.77734375" style="47" bestFit="1" customWidth="1"/>
    <col min="9" max="9" width="8.77734375" style="51" bestFit="1" customWidth="1"/>
    <col min="10" max="10" width="7.77734375" style="47" customWidth="1"/>
    <col min="11" max="11" width="8.21875" style="47" customWidth="1"/>
    <col min="12" max="12" width="8.77734375" style="47" bestFit="1" customWidth="1"/>
    <col min="13" max="14" width="9.77734375" style="47" bestFit="1" customWidth="1"/>
    <col min="15" max="15" width="8.77734375" style="47" bestFit="1" customWidth="1"/>
    <col min="16" max="16" width="10.77734375" style="47" bestFit="1" customWidth="1"/>
    <col min="17" max="17" width="11.77734375" style="2" customWidth="1"/>
    <col min="18" max="16384" width="9.21875" style="2"/>
  </cols>
  <sheetData>
    <row r="1" spans="1:17" s="7" customFormat="1">
      <c r="A1" s="73"/>
      <c r="B1" s="74"/>
      <c r="C1" s="75"/>
      <c r="D1" s="73"/>
      <c r="E1" s="73"/>
      <c r="F1" s="73"/>
      <c r="G1" s="73"/>
      <c r="H1" s="73"/>
      <c r="I1" s="73"/>
      <c r="J1" s="73"/>
      <c r="K1" s="73"/>
      <c r="L1" s="73"/>
      <c r="M1" s="73"/>
      <c r="N1" s="73"/>
      <c r="O1" s="73"/>
      <c r="P1" s="73"/>
    </row>
    <row r="2" spans="1:17">
      <c r="A2" s="695" t="s">
        <v>2790</v>
      </c>
      <c r="B2" s="695"/>
      <c r="C2" s="695"/>
      <c r="D2" s="695"/>
      <c r="E2" s="695"/>
      <c r="F2" s="695"/>
      <c r="G2" s="695"/>
      <c r="H2" s="695"/>
      <c r="I2" s="695"/>
      <c r="J2" s="695"/>
      <c r="K2" s="695"/>
      <c r="L2" s="695"/>
      <c r="M2" s="695"/>
      <c r="N2" s="695"/>
      <c r="O2" s="695"/>
      <c r="P2" s="695"/>
      <c r="Q2" s="1"/>
    </row>
    <row r="3" spans="1:17">
      <c r="A3" s="730" t="str">
        <f>Nr.1!$A$3</f>
        <v xml:space="preserve">  Ēkas pārbūve Raiņa ielā 27, Cēsīs, Cēsu novadā</v>
      </c>
      <c r="B3" s="730"/>
      <c r="C3" s="730"/>
      <c r="D3" s="730"/>
      <c r="E3" s="730"/>
      <c r="F3" s="730"/>
      <c r="G3" s="730"/>
      <c r="H3" s="730"/>
      <c r="I3" s="730"/>
      <c r="J3" s="730"/>
      <c r="K3" s="730"/>
      <c r="L3" s="730"/>
      <c r="M3" s="730"/>
      <c r="N3" s="730"/>
      <c r="O3" s="730"/>
      <c r="P3" s="730"/>
    </row>
    <row r="4" spans="1:17">
      <c r="A4" s="695" t="s">
        <v>73</v>
      </c>
      <c r="B4" s="695"/>
      <c r="C4" s="695"/>
      <c r="D4" s="695"/>
      <c r="E4" s="695"/>
      <c r="F4" s="695"/>
      <c r="G4" s="695"/>
      <c r="H4" s="695"/>
      <c r="I4" s="695"/>
      <c r="J4" s="695"/>
      <c r="K4" s="695"/>
      <c r="L4" s="695"/>
      <c r="M4" s="695"/>
      <c r="N4" s="695"/>
      <c r="O4" s="695"/>
      <c r="P4" s="695"/>
    </row>
    <row r="5" spans="1:17">
      <c r="A5" s="717" t="s">
        <v>82</v>
      </c>
      <c r="B5" s="717"/>
      <c r="C5" s="717"/>
      <c r="D5" s="717"/>
      <c r="E5" s="717"/>
      <c r="F5" s="717"/>
      <c r="G5" s="717"/>
      <c r="H5" s="717"/>
      <c r="I5" s="717"/>
      <c r="J5" s="717"/>
      <c r="K5" s="717"/>
      <c r="L5" s="717"/>
      <c r="M5" s="717"/>
      <c r="N5" s="717"/>
      <c r="O5" s="717"/>
      <c r="P5" s="717"/>
    </row>
    <row r="6" spans="1:17" s="3" customFormat="1" ht="12.75" customHeight="1">
      <c r="A6" s="697" t="str">
        <f>Nr.1!A7</f>
        <v xml:space="preserve">Objekta nosaukums: </v>
      </c>
      <c r="B6" s="697"/>
      <c r="C6" s="732" t="str">
        <f>Nr.1!C7</f>
        <v>Ēkas pārbūve</v>
      </c>
      <c r="D6" s="732"/>
      <c r="E6" s="732"/>
      <c r="F6" s="732"/>
      <c r="G6" s="732"/>
      <c r="H6" s="732"/>
      <c r="I6" s="732"/>
      <c r="J6" s="732"/>
      <c r="K6" s="732"/>
      <c r="L6" s="732"/>
      <c r="M6" s="732"/>
      <c r="N6" s="732"/>
      <c r="O6" s="51"/>
      <c r="P6" s="51"/>
    </row>
    <row r="7" spans="1:17" s="3" customFormat="1" ht="12.75" customHeight="1">
      <c r="A7" s="697" t="str">
        <f>Nr.1!A8</f>
        <v xml:space="preserve">Būves nosaukums:    </v>
      </c>
      <c r="B7" s="697"/>
      <c r="C7" s="732" t="str">
        <f>Nr.1!C8</f>
        <v>Ēkas pārbūve</v>
      </c>
      <c r="D7" s="732"/>
      <c r="E7" s="732"/>
      <c r="F7" s="732"/>
      <c r="G7" s="732"/>
      <c r="H7" s="732"/>
      <c r="I7" s="732"/>
      <c r="J7" s="732"/>
      <c r="K7" s="732"/>
      <c r="L7" s="732"/>
      <c r="M7" s="732"/>
      <c r="N7" s="732"/>
      <c r="O7" s="51"/>
      <c r="P7" s="51"/>
    </row>
    <row r="8" spans="1:17" s="3" customFormat="1" ht="12.75" customHeight="1">
      <c r="A8" s="697" t="str">
        <f>Nr.1!A9</f>
        <v>Objekta adrese:</v>
      </c>
      <c r="B8" s="697"/>
      <c r="C8" s="722" t="str">
        <f>Nr.1!C9</f>
        <v>Raiņa iela 27, Cēsis, Cēsu novads</v>
      </c>
      <c r="D8" s="723"/>
      <c r="E8" s="723"/>
      <c r="F8" s="723"/>
      <c r="G8" s="723"/>
      <c r="H8" s="723"/>
      <c r="I8" s="64">
        <f>Nr.1!I9</f>
        <v>0</v>
      </c>
      <c r="J8" s="64">
        <f>Nr.1!J9</f>
        <v>0</v>
      </c>
      <c r="K8" s="64">
        <f>Nr.1!K9</f>
        <v>0</v>
      </c>
      <c r="L8" s="64">
        <f>Nr.1!L9</f>
        <v>0</v>
      </c>
      <c r="M8" s="64">
        <f>Nr.1!M9</f>
        <v>0</v>
      </c>
      <c r="N8" s="78">
        <f>Nr.1!N9</f>
        <v>0</v>
      </c>
      <c r="O8" s="78"/>
      <c r="P8" s="51"/>
    </row>
    <row r="9" spans="1:17" s="3" customFormat="1">
      <c r="A9" s="697" t="str">
        <f>Nr.1!A10</f>
        <v xml:space="preserve">Pasūtījuma Nr.: </v>
      </c>
      <c r="B9" s="697"/>
      <c r="C9" s="61">
        <f>Nr.1!C10</f>
        <v>0</v>
      </c>
      <c r="D9" s="64">
        <f>Nr.1!D10</f>
        <v>0</v>
      </c>
      <c r="E9" s="64">
        <f>Nr.1!E10</f>
        <v>0</v>
      </c>
      <c r="F9" s="64">
        <f>Nr.1!F10</f>
        <v>0</v>
      </c>
      <c r="G9" s="64">
        <f>Nr.1!G10</f>
        <v>0</v>
      </c>
      <c r="H9" s="64">
        <f>Nr.1!H10</f>
        <v>0</v>
      </c>
      <c r="I9" s="64">
        <f>Nr.1!I10</f>
        <v>0</v>
      </c>
      <c r="J9" s="64">
        <f>Nr.1!J10</f>
        <v>0</v>
      </c>
      <c r="K9" s="64">
        <f>Nr.1!K10</f>
        <v>0</v>
      </c>
      <c r="L9" s="64">
        <f>Nr.1!L10</f>
        <v>0</v>
      </c>
      <c r="M9" s="64">
        <f>Nr.1!M10</f>
        <v>0</v>
      </c>
      <c r="N9" s="64">
        <f>Nr.1!N10</f>
        <v>0</v>
      </c>
      <c r="O9" s="51"/>
      <c r="P9" s="51"/>
    </row>
    <row r="10" spans="1:17" s="3" customFormat="1">
      <c r="A10" s="51"/>
      <c r="B10" s="51"/>
      <c r="C10" s="51"/>
      <c r="D10" s="51"/>
      <c r="E10" s="51"/>
      <c r="F10" s="51"/>
      <c r="G10" s="51"/>
      <c r="H10" s="51"/>
      <c r="I10" s="51"/>
      <c r="J10" s="51"/>
      <c r="K10" s="51" t="s">
        <v>83</v>
      </c>
      <c r="L10" s="51"/>
      <c r="M10" s="53" t="s">
        <v>84</v>
      </c>
      <c r="N10" s="726">
        <f>P46</f>
        <v>0</v>
      </c>
      <c r="O10" s="726"/>
      <c r="P10" s="51"/>
    </row>
    <row r="11" spans="1:17" s="3" customFormat="1">
      <c r="A11" s="697" t="s">
        <v>2791</v>
      </c>
      <c r="B11" s="697"/>
      <c r="C11" s="697"/>
      <c r="D11" s="697"/>
      <c r="E11" s="697"/>
      <c r="F11" s="697"/>
      <c r="G11" s="697"/>
      <c r="H11" s="697"/>
      <c r="I11" s="51"/>
      <c r="J11" s="51"/>
      <c r="K11" s="51"/>
      <c r="L11" s="51"/>
      <c r="M11" s="51"/>
      <c r="N11" s="51"/>
      <c r="O11" s="51"/>
      <c r="P11" s="51"/>
    </row>
    <row r="12" spans="1:17" s="3" customFormat="1">
      <c r="A12" s="51"/>
      <c r="B12" s="51"/>
      <c r="C12" s="62"/>
      <c r="D12" s="51"/>
      <c r="E12" s="51"/>
      <c r="F12" s="724" t="s">
        <v>1114</v>
      </c>
      <c r="G12" s="724"/>
      <c r="H12" s="724"/>
      <c r="I12" s="724"/>
      <c r="J12" s="724"/>
      <c r="K12" s="724"/>
      <c r="L12" s="724"/>
      <c r="M12" s="724"/>
      <c r="N12" s="724"/>
      <c r="O12" s="724"/>
      <c r="P12" s="51"/>
    </row>
    <row r="13" spans="1:17">
      <c r="C13" s="79"/>
    </row>
    <row r="14" spans="1:17" ht="12.75" customHeight="1">
      <c r="A14" s="729" t="s">
        <v>16</v>
      </c>
      <c r="B14" s="729" t="s">
        <v>87</v>
      </c>
      <c r="C14" s="731" t="s">
        <v>88</v>
      </c>
      <c r="D14" s="729" t="s">
        <v>89</v>
      </c>
      <c r="E14" s="729" t="s">
        <v>90</v>
      </c>
      <c r="F14" s="725" t="s">
        <v>91</v>
      </c>
      <c r="G14" s="725"/>
      <c r="H14" s="725"/>
      <c r="I14" s="725"/>
      <c r="J14" s="725"/>
      <c r="K14" s="725"/>
      <c r="L14" s="725" t="s">
        <v>92</v>
      </c>
      <c r="M14" s="725"/>
      <c r="N14" s="725"/>
      <c r="O14" s="725"/>
      <c r="P14" s="725"/>
      <c r="Q14" s="17"/>
    </row>
    <row r="15" spans="1:17" ht="84.75" customHeight="1">
      <c r="A15" s="729"/>
      <c r="B15" s="729"/>
      <c r="C15" s="731"/>
      <c r="D15" s="729"/>
      <c r="E15" s="729"/>
      <c r="F15" s="248" t="s">
        <v>93</v>
      </c>
      <c r="G15" s="249" t="s">
        <v>94</v>
      </c>
      <c r="H15" s="248" t="s">
        <v>95</v>
      </c>
      <c r="I15" s="292" t="s">
        <v>96</v>
      </c>
      <c r="J15" s="248" t="s">
        <v>97</v>
      </c>
      <c r="K15" s="248" t="s">
        <v>20</v>
      </c>
      <c r="L15" s="248" t="s">
        <v>98</v>
      </c>
      <c r="M15" s="248" t="s">
        <v>95</v>
      </c>
      <c r="N15" s="248" t="s">
        <v>96</v>
      </c>
      <c r="O15" s="248" t="s">
        <v>97</v>
      </c>
      <c r="P15" s="248" t="s">
        <v>99</v>
      </c>
      <c r="Q15" s="18"/>
    </row>
    <row r="16" spans="1:17">
      <c r="A16" s="247">
        <v>1</v>
      </c>
      <c r="B16" s="247">
        <v>2</v>
      </c>
      <c r="C16" s="247">
        <v>3</v>
      </c>
      <c r="D16" s="247">
        <v>4</v>
      </c>
      <c r="E16" s="247">
        <v>5</v>
      </c>
      <c r="F16" s="247">
        <v>6</v>
      </c>
      <c r="G16" s="247">
        <v>7</v>
      </c>
      <c r="H16" s="247">
        <v>8</v>
      </c>
      <c r="I16" s="293">
        <v>9</v>
      </c>
      <c r="J16" s="247">
        <v>10</v>
      </c>
      <c r="K16" s="247">
        <v>11</v>
      </c>
      <c r="L16" s="247">
        <v>12</v>
      </c>
      <c r="M16" s="247">
        <v>13</v>
      </c>
      <c r="N16" s="247">
        <v>14</v>
      </c>
      <c r="O16" s="247">
        <v>15</v>
      </c>
      <c r="P16" s="247">
        <v>16</v>
      </c>
      <c r="Q16" s="10"/>
    </row>
    <row r="17" spans="1:17" s="26" customFormat="1">
      <c r="A17" s="294" t="s">
        <v>2792</v>
      </c>
      <c r="B17" s="333"/>
      <c r="C17" s="297" t="s">
        <v>2793</v>
      </c>
      <c r="D17" s="334"/>
      <c r="E17" s="268"/>
      <c r="F17" s="266"/>
      <c r="G17" s="266"/>
      <c r="H17" s="371">
        <f>ROUND(F17*G17,2)</f>
        <v>0</v>
      </c>
      <c r="I17" s="335"/>
      <c r="J17" s="335"/>
      <c r="K17" s="371">
        <f t="shared" ref="K17:K45" si="0">ROUND(J17+I17+H17,2)</f>
        <v>0</v>
      </c>
      <c r="L17" s="371">
        <f t="shared" ref="L17:L45" si="1">ROUND(F17*E17,2)</f>
        <v>0</v>
      </c>
      <c r="M17" s="371">
        <f t="shared" ref="M17:M45" si="2">ROUND(H17*E17,2)</f>
        <v>0</v>
      </c>
      <c r="N17" s="371">
        <f t="shared" ref="N17:N45" si="3">ROUND(I17*E17,2)</f>
        <v>0</v>
      </c>
      <c r="O17" s="371">
        <f t="shared" ref="O17:O45" si="4">ROUND(J17*E17,2)</f>
        <v>0</v>
      </c>
      <c r="P17" s="371">
        <f>SUM(O17+N17+M17)</f>
        <v>0</v>
      </c>
      <c r="Q17" s="46"/>
    </row>
    <row r="18" spans="1:17" s="26" customFormat="1" ht="28.8">
      <c r="A18" s="296" t="s">
        <v>2794</v>
      </c>
      <c r="B18" s="333" t="s">
        <v>2795</v>
      </c>
      <c r="C18" s="336" t="s">
        <v>2796</v>
      </c>
      <c r="D18" s="328" t="s">
        <v>109</v>
      </c>
      <c r="E18" s="268">
        <v>66</v>
      </c>
      <c r="F18" s="266"/>
      <c r="G18" s="266"/>
      <c r="H18" s="371"/>
      <c r="I18" s="335"/>
      <c r="J18" s="337"/>
      <c r="K18" s="371">
        <f t="shared" si="0"/>
        <v>0</v>
      </c>
      <c r="L18" s="371">
        <f t="shared" si="1"/>
        <v>0</v>
      </c>
      <c r="M18" s="371">
        <f t="shared" si="2"/>
        <v>0</v>
      </c>
      <c r="N18" s="371">
        <f t="shared" si="3"/>
        <v>0</v>
      </c>
      <c r="O18" s="371">
        <f t="shared" si="4"/>
        <v>0</v>
      </c>
      <c r="P18" s="371">
        <f t="shared" ref="P18:P45" si="5">SUM(O18+N18+M18)</f>
        <v>0</v>
      </c>
      <c r="Q18" s="46"/>
    </row>
    <row r="19" spans="1:17" s="26" customFormat="1" ht="28.8">
      <c r="A19" s="296" t="s">
        <v>2797</v>
      </c>
      <c r="B19" s="333" t="s">
        <v>2795</v>
      </c>
      <c r="C19" s="336" t="s">
        <v>2798</v>
      </c>
      <c r="D19" s="328" t="s">
        <v>2799</v>
      </c>
      <c r="E19" s="268">
        <v>2</v>
      </c>
      <c r="F19" s="266"/>
      <c r="G19" s="266"/>
      <c r="H19" s="371"/>
      <c r="I19" s="335"/>
      <c r="J19" s="337"/>
      <c r="K19" s="371">
        <f t="shared" si="0"/>
        <v>0</v>
      </c>
      <c r="L19" s="371">
        <f t="shared" si="1"/>
        <v>0</v>
      </c>
      <c r="M19" s="371">
        <f t="shared" si="2"/>
        <v>0</v>
      </c>
      <c r="N19" s="371">
        <f t="shared" si="3"/>
        <v>0</v>
      </c>
      <c r="O19" s="371">
        <f t="shared" si="4"/>
        <v>0</v>
      </c>
      <c r="P19" s="371">
        <f t="shared" si="5"/>
        <v>0</v>
      </c>
      <c r="Q19" s="46"/>
    </row>
    <row r="20" spans="1:17" s="26" customFormat="1" ht="28.8">
      <c r="A20" s="294" t="s">
        <v>2800</v>
      </c>
      <c r="B20" s="333"/>
      <c r="C20" s="293" t="s">
        <v>2801</v>
      </c>
      <c r="D20" s="328"/>
      <c r="E20" s="268"/>
      <c r="F20" s="266"/>
      <c r="G20" s="266"/>
      <c r="H20" s="371"/>
      <c r="I20" s="335"/>
      <c r="J20" s="337"/>
      <c r="K20" s="371">
        <f t="shared" si="0"/>
        <v>0</v>
      </c>
      <c r="L20" s="371">
        <f t="shared" si="1"/>
        <v>0</v>
      </c>
      <c r="M20" s="371">
        <f t="shared" si="2"/>
        <v>0</v>
      </c>
      <c r="N20" s="371">
        <f t="shared" si="3"/>
        <v>0</v>
      </c>
      <c r="O20" s="371">
        <f t="shared" si="4"/>
        <v>0</v>
      </c>
      <c r="P20" s="371">
        <f t="shared" si="5"/>
        <v>0</v>
      </c>
      <c r="Q20" s="46"/>
    </row>
    <row r="21" spans="1:17" s="26" customFormat="1" ht="28.8">
      <c r="A21" s="296" t="s">
        <v>2802</v>
      </c>
      <c r="B21" s="333" t="s">
        <v>2795</v>
      </c>
      <c r="C21" s="338" t="s">
        <v>2803</v>
      </c>
      <c r="D21" s="253" t="s">
        <v>109</v>
      </c>
      <c r="E21" s="268">
        <v>66</v>
      </c>
      <c r="F21" s="266"/>
      <c r="G21" s="266"/>
      <c r="H21" s="371"/>
      <c r="I21" s="335"/>
      <c r="J21" s="337"/>
      <c r="K21" s="371">
        <f t="shared" si="0"/>
        <v>0</v>
      </c>
      <c r="L21" s="371">
        <f t="shared" si="1"/>
        <v>0</v>
      </c>
      <c r="M21" s="371">
        <f t="shared" si="2"/>
        <v>0</v>
      </c>
      <c r="N21" s="371">
        <f t="shared" si="3"/>
        <v>0</v>
      </c>
      <c r="O21" s="371">
        <f t="shared" si="4"/>
        <v>0</v>
      </c>
      <c r="P21" s="371">
        <f t="shared" si="5"/>
        <v>0</v>
      </c>
      <c r="Q21" s="46"/>
    </row>
    <row r="22" spans="1:17" s="26" customFormat="1" ht="15" customHeight="1">
      <c r="A22" s="296" t="s">
        <v>2804</v>
      </c>
      <c r="B22" s="333" t="s">
        <v>2795</v>
      </c>
      <c r="C22" s="338" t="s">
        <v>2805</v>
      </c>
      <c r="D22" s="253" t="s">
        <v>2806</v>
      </c>
      <c r="E22" s="268">
        <v>48</v>
      </c>
      <c r="F22" s="266"/>
      <c r="G22" s="266"/>
      <c r="H22" s="371"/>
      <c r="I22" s="335"/>
      <c r="J22" s="337"/>
      <c r="K22" s="371">
        <f t="shared" si="0"/>
        <v>0</v>
      </c>
      <c r="L22" s="371">
        <f t="shared" si="1"/>
        <v>0</v>
      </c>
      <c r="M22" s="371">
        <f t="shared" si="2"/>
        <v>0</v>
      </c>
      <c r="N22" s="371">
        <f t="shared" si="3"/>
        <v>0</v>
      </c>
      <c r="O22" s="371">
        <f t="shared" si="4"/>
        <v>0</v>
      </c>
      <c r="P22" s="371">
        <f t="shared" si="5"/>
        <v>0</v>
      </c>
      <c r="Q22" s="46"/>
    </row>
    <row r="23" spans="1:17" s="26" customFormat="1">
      <c r="A23" s="294" t="s">
        <v>2807</v>
      </c>
      <c r="B23" s="333"/>
      <c r="C23" s="293" t="s">
        <v>2808</v>
      </c>
      <c r="D23" s="339"/>
      <c r="E23" s="268"/>
      <c r="F23" s="266"/>
      <c r="G23" s="266"/>
      <c r="H23" s="371"/>
      <c r="I23" s="335"/>
      <c r="J23" s="337"/>
      <c r="K23" s="371">
        <f t="shared" si="0"/>
        <v>0</v>
      </c>
      <c r="L23" s="371">
        <f t="shared" si="1"/>
        <v>0</v>
      </c>
      <c r="M23" s="371">
        <f t="shared" si="2"/>
        <v>0</v>
      </c>
      <c r="N23" s="371">
        <f t="shared" si="3"/>
        <v>0</v>
      </c>
      <c r="O23" s="371">
        <f t="shared" si="4"/>
        <v>0</v>
      </c>
      <c r="P23" s="371">
        <f t="shared" si="5"/>
        <v>0</v>
      </c>
      <c r="Q23" s="46"/>
    </row>
    <row r="24" spans="1:17" s="26" customFormat="1" ht="57.6">
      <c r="A24" s="296" t="s">
        <v>2809</v>
      </c>
      <c r="B24" s="333" t="s">
        <v>2795</v>
      </c>
      <c r="C24" s="336" t="s">
        <v>2810</v>
      </c>
      <c r="D24" s="328" t="s">
        <v>672</v>
      </c>
      <c r="E24" s="268">
        <v>66</v>
      </c>
      <c r="F24" s="266"/>
      <c r="G24" s="266"/>
      <c r="H24" s="371"/>
      <c r="I24" s="335"/>
      <c r="J24" s="337"/>
      <c r="K24" s="371">
        <f t="shared" si="0"/>
        <v>0</v>
      </c>
      <c r="L24" s="371">
        <f t="shared" si="1"/>
        <v>0</v>
      </c>
      <c r="M24" s="371">
        <f t="shared" si="2"/>
        <v>0</v>
      </c>
      <c r="N24" s="371">
        <f t="shared" si="3"/>
        <v>0</v>
      </c>
      <c r="O24" s="371">
        <f t="shared" si="4"/>
        <v>0</v>
      </c>
      <c r="P24" s="371">
        <f t="shared" si="5"/>
        <v>0</v>
      </c>
      <c r="Q24" s="46"/>
    </row>
    <row r="25" spans="1:17" s="26" customFormat="1" ht="28.8">
      <c r="A25" s="296" t="s">
        <v>2811</v>
      </c>
      <c r="B25" s="333" t="s">
        <v>2795</v>
      </c>
      <c r="C25" s="340" t="s">
        <v>2812</v>
      </c>
      <c r="D25" s="341" t="s">
        <v>109</v>
      </c>
      <c r="E25" s="268">
        <v>66</v>
      </c>
      <c r="F25" s="266"/>
      <c r="G25" s="266"/>
      <c r="H25" s="371"/>
      <c r="I25" s="335"/>
      <c r="J25" s="337"/>
      <c r="K25" s="371">
        <f t="shared" si="0"/>
        <v>0</v>
      </c>
      <c r="L25" s="371">
        <f t="shared" si="1"/>
        <v>0</v>
      </c>
      <c r="M25" s="371">
        <f t="shared" si="2"/>
        <v>0</v>
      </c>
      <c r="N25" s="371">
        <f t="shared" si="3"/>
        <v>0</v>
      </c>
      <c r="O25" s="371">
        <f t="shared" si="4"/>
        <v>0</v>
      </c>
      <c r="P25" s="371">
        <f t="shared" si="5"/>
        <v>0</v>
      </c>
      <c r="Q25" s="46"/>
    </row>
    <row r="26" spans="1:17" s="26" customFormat="1" ht="28.8">
      <c r="A26" s="296" t="s">
        <v>2813</v>
      </c>
      <c r="B26" s="333" t="s">
        <v>2795</v>
      </c>
      <c r="C26" s="340" t="s">
        <v>2814</v>
      </c>
      <c r="D26" s="341" t="s">
        <v>2815</v>
      </c>
      <c r="E26" s="268">
        <v>44.059999999999988</v>
      </c>
      <c r="F26" s="266"/>
      <c r="G26" s="266"/>
      <c r="H26" s="371"/>
      <c r="I26" s="335"/>
      <c r="J26" s="337"/>
      <c r="K26" s="371">
        <f t="shared" si="0"/>
        <v>0</v>
      </c>
      <c r="L26" s="371">
        <f t="shared" si="1"/>
        <v>0</v>
      </c>
      <c r="M26" s="371">
        <f t="shared" si="2"/>
        <v>0</v>
      </c>
      <c r="N26" s="371">
        <f t="shared" si="3"/>
        <v>0</v>
      </c>
      <c r="O26" s="371">
        <f t="shared" si="4"/>
        <v>0</v>
      </c>
      <c r="P26" s="371">
        <f t="shared" si="5"/>
        <v>0</v>
      </c>
      <c r="Q26" s="46"/>
    </row>
    <row r="27" spans="1:17" s="26" customFormat="1" ht="28.8">
      <c r="A27" s="296" t="s">
        <v>2816</v>
      </c>
      <c r="B27" s="333" t="s">
        <v>2795</v>
      </c>
      <c r="C27" s="336" t="s">
        <v>2817</v>
      </c>
      <c r="D27" s="328" t="s">
        <v>672</v>
      </c>
      <c r="E27" s="268">
        <v>66</v>
      </c>
      <c r="F27" s="266"/>
      <c r="G27" s="266"/>
      <c r="H27" s="371"/>
      <c r="I27" s="335"/>
      <c r="J27" s="337"/>
      <c r="K27" s="371">
        <f t="shared" si="0"/>
        <v>0</v>
      </c>
      <c r="L27" s="371">
        <f t="shared" si="1"/>
        <v>0</v>
      </c>
      <c r="M27" s="371">
        <f t="shared" si="2"/>
        <v>0</v>
      </c>
      <c r="N27" s="371">
        <f t="shared" si="3"/>
        <v>0</v>
      </c>
      <c r="O27" s="371">
        <f t="shared" si="4"/>
        <v>0</v>
      </c>
      <c r="P27" s="371">
        <f t="shared" si="5"/>
        <v>0</v>
      </c>
      <c r="Q27" s="46"/>
    </row>
    <row r="28" spans="1:17" s="26" customFormat="1" ht="28.8">
      <c r="A28" s="296" t="s">
        <v>2818</v>
      </c>
      <c r="B28" s="333" t="s">
        <v>2795</v>
      </c>
      <c r="C28" s="342" t="s">
        <v>2819</v>
      </c>
      <c r="D28" s="341" t="s">
        <v>109</v>
      </c>
      <c r="E28" s="58">
        <v>2.5</v>
      </c>
      <c r="F28" s="266"/>
      <c r="G28" s="266"/>
      <c r="H28" s="371"/>
      <c r="I28" s="268"/>
      <c r="J28" s="337"/>
      <c r="K28" s="371">
        <f t="shared" si="0"/>
        <v>0</v>
      </c>
      <c r="L28" s="371">
        <f>ROUND(F28*E29,2)</f>
        <v>0</v>
      </c>
      <c r="M28" s="371">
        <f>ROUND(H28*E29,2)</f>
        <v>0</v>
      </c>
      <c r="N28" s="371">
        <f>ROUND(I28*E29,2)</f>
        <v>0</v>
      </c>
      <c r="O28" s="371">
        <f>ROUND(J28*E29,2)</f>
        <v>0</v>
      </c>
      <c r="P28" s="371">
        <f t="shared" si="5"/>
        <v>0</v>
      </c>
      <c r="Q28" s="46"/>
    </row>
    <row r="29" spans="1:17" s="26" customFormat="1" ht="28.8">
      <c r="A29" s="296" t="s">
        <v>2820</v>
      </c>
      <c r="B29" s="333" t="s">
        <v>2795</v>
      </c>
      <c r="C29" s="342" t="s">
        <v>2821</v>
      </c>
      <c r="D29" s="341" t="s">
        <v>109</v>
      </c>
      <c r="E29" s="343">
        <v>63.5</v>
      </c>
      <c r="F29" s="266"/>
      <c r="G29" s="266"/>
      <c r="H29" s="371"/>
      <c r="I29" s="268"/>
      <c r="J29" s="337"/>
      <c r="K29" s="371">
        <f t="shared" si="0"/>
        <v>0</v>
      </c>
      <c r="L29" s="371">
        <f>ROUND(F29*E30,2)</f>
        <v>0</v>
      </c>
      <c r="M29" s="371">
        <f>ROUND(H29*E30,2)</f>
        <v>0</v>
      </c>
      <c r="N29" s="371">
        <f>ROUND(I29*E30,2)</f>
        <v>0</v>
      </c>
      <c r="O29" s="371">
        <f>ROUND(J29*E30,2)</f>
        <v>0</v>
      </c>
      <c r="P29" s="371">
        <f t="shared" ref="P29" si="6">SUM(O29+N29+M29)</f>
        <v>0</v>
      </c>
      <c r="Q29" s="46"/>
    </row>
    <row r="30" spans="1:17" s="26" customFormat="1" ht="28.8">
      <c r="A30" s="296" t="s">
        <v>2822</v>
      </c>
      <c r="B30" s="333" t="s">
        <v>2795</v>
      </c>
      <c r="C30" s="336" t="s">
        <v>2823</v>
      </c>
      <c r="D30" s="328" t="s">
        <v>117</v>
      </c>
      <c r="E30" s="268">
        <v>2</v>
      </c>
      <c r="F30" s="266"/>
      <c r="G30" s="266"/>
      <c r="H30" s="371"/>
      <c r="I30" s="268"/>
      <c r="J30" s="337"/>
      <c r="K30" s="371">
        <f t="shared" si="0"/>
        <v>0</v>
      </c>
      <c r="L30" s="371">
        <f t="shared" si="1"/>
        <v>0</v>
      </c>
      <c r="M30" s="371">
        <f t="shared" si="2"/>
        <v>0</v>
      </c>
      <c r="N30" s="371">
        <f t="shared" si="3"/>
        <v>0</v>
      </c>
      <c r="O30" s="371">
        <f t="shared" si="4"/>
        <v>0</v>
      </c>
      <c r="P30" s="371">
        <f t="shared" si="5"/>
        <v>0</v>
      </c>
      <c r="Q30" s="46"/>
    </row>
    <row r="31" spans="1:17" s="26" customFormat="1" ht="28.8">
      <c r="A31" s="296" t="s">
        <v>2824</v>
      </c>
      <c r="B31" s="333" t="s">
        <v>2795</v>
      </c>
      <c r="C31" s="342" t="s">
        <v>2825</v>
      </c>
      <c r="D31" s="341" t="s">
        <v>117</v>
      </c>
      <c r="E31" s="268">
        <v>1</v>
      </c>
      <c r="F31" s="266"/>
      <c r="G31" s="266"/>
      <c r="H31" s="371"/>
      <c r="I31" s="268"/>
      <c r="J31" s="337"/>
      <c r="K31" s="371">
        <f t="shared" si="0"/>
        <v>0</v>
      </c>
      <c r="L31" s="371">
        <f t="shared" si="1"/>
        <v>0</v>
      </c>
      <c r="M31" s="371">
        <f t="shared" si="2"/>
        <v>0</v>
      </c>
      <c r="N31" s="371">
        <f t="shared" si="3"/>
        <v>0</v>
      </c>
      <c r="O31" s="371">
        <f t="shared" si="4"/>
        <v>0</v>
      </c>
      <c r="P31" s="371">
        <f t="shared" si="5"/>
        <v>0</v>
      </c>
      <c r="Q31" s="46"/>
    </row>
    <row r="32" spans="1:17" s="26" customFormat="1" ht="28.8">
      <c r="A32" s="296" t="s">
        <v>2826</v>
      </c>
      <c r="B32" s="333" t="s">
        <v>2795</v>
      </c>
      <c r="C32" s="342" t="s">
        <v>2827</v>
      </c>
      <c r="D32" s="341" t="s">
        <v>117</v>
      </c>
      <c r="E32" s="268">
        <v>1</v>
      </c>
      <c r="F32" s="266"/>
      <c r="G32" s="266"/>
      <c r="H32" s="371"/>
      <c r="I32" s="268"/>
      <c r="J32" s="337"/>
      <c r="K32" s="371">
        <f t="shared" si="0"/>
        <v>0</v>
      </c>
      <c r="L32" s="371">
        <f t="shared" si="1"/>
        <v>0</v>
      </c>
      <c r="M32" s="371">
        <f t="shared" si="2"/>
        <v>0</v>
      </c>
      <c r="N32" s="371">
        <f t="shared" si="3"/>
        <v>0</v>
      </c>
      <c r="O32" s="371">
        <f t="shared" si="4"/>
        <v>0</v>
      </c>
      <c r="P32" s="371">
        <f t="shared" ref="P32" si="7">SUM(O32+N32+M32)</f>
        <v>0</v>
      </c>
      <c r="Q32" s="46"/>
    </row>
    <row r="33" spans="1:17" s="26" customFormat="1" ht="32.25" customHeight="1">
      <c r="A33" s="296" t="s">
        <v>2828</v>
      </c>
      <c r="B33" s="333" t="s">
        <v>2795</v>
      </c>
      <c r="C33" s="336" t="s">
        <v>2829</v>
      </c>
      <c r="D33" s="328" t="s">
        <v>117</v>
      </c>
      <c r="E33" s="268">
        <v>3</v>
      </c>
      <c r="F33" s="266"/>
      <c r="G33" s="266"/>
      <c r="H33" s="371"/>
      <c r="I33" s="335"/>
      <c r="J33" s="337"/>
      <c r="K33" s="371">
        <f t="shared" si="0"/>
        <v>0</v>
      </c>
      <c r="L33" s="371">
        <f t="shared" si="1"/>
        <v>0</v>
      </c>
      <c r="M33" s="371">
        <f t="shared" si="2"/>
        <v>0</v>
      </c>
      <c r="N33" s="371">
        <f t="shared" si="3"/>
        <v>0</v>
      </c>
      <c r="O33" s="371">
        <f t="shared" si="4"/>
        <v>0</v>
      </c>
      <c r="P33" s="371">
        <f t="shared" si="5"/>
        <v>0</v>
      </c>
      <c r="Q33" s="46"/>
    </row>
    <row r="34" spans="1:17" s="26" customFormat="1" ht="28.8">
      <c r="A34" s="296" t="s">
        <v>2830</v>
      </c>
      <c r="B34" s="333" t="s">
        <v>2795</v>
      </c>
      <c r="C34" s="342" t="s">
        <v>2831</v>
      </c>
      <c r="D34" s="341" t="s">
        <v>109</v>
      </c>
      <c r="E34" s="268">
        <v>3.31</v>
      </c>
      <c r="F34" s="266"/>
      <c r="G34" s="266"/>
      <c r="H34" s="371"/>
      <c r="I34" s="335"/>
      <c r="J34" s="337"/>
      <c r="K34" s="371">
        <f t="shared" si="0"/>
        <v>0</v>
      </c>
      <c r="L34" s="371">
        <f t="shared" si="1"/>
        <v>0</v>
      </c>
      <c r="M34" s="371">
        <f t="shared" si="2"/>
        <v>0</v>
      </c>
      <c r="N34" s="371">
        <f t="shared" si="3"/>
        <v>0</v>
      </c>
      <c r="O34" s="371">
        <f t="shared" si="4"/>
        <v>0</v>
      </c>
      <c r="P34" s="371">
        <f t="shared" ref="P34:P35" si="8">SUM(O34+N34+M34)</f>
        <v>0</v>
      </c>
      <c r="Q34" s="46"/>
    </row>
    <row r="35" spans="1:17" s="26" customFormat="1" ht="28.8">
      <c r="A35" s="296" t="s">
        <v>2832</v>
      </c>
      <c r="B35" s="333" t="s">
        <v>2795</v>
      </c>
      <c r="C35" s="342" t="s">
        <v>2833</v>
      </c>
      <c r="D35" s="341" t="s">
        <v>117</v>
      </c>
      <c r="E35" s="268">
        <v>12</v>
      </c>
      <c r="F35" s="266"/>
      <c r="G35" s="266"/>
      <c r="H35" s="371"/>
      <c r="I35" s="335"/>
      <c r="J35" s="337"/>
      <c r="K35" s="371">
        <f t="shared" si="0"/>
        <v>0</v>
      </c>
      <c r="L35" s="371">
        <f t="shared" si="1"/>
        <v>0</v>
      </c>
      <c r="M35" s="371">
        <f t="shared" si="2"/>
        <v>0</v>
      </c>
      <c r="N35" s="371">
        <f t="shared" si="3"/>
        <v>0</v>
      </c>
      <c r="O35" s="371">
        <f t="shared" si="4"/>
        <v>0</v>
      </c>
      <c r="P35" s="371">
        <f t="shared" si="8"/>
        <v>0</v>
      </c>
      <c r="Q35" s="46"/>
    </row>
    <row r="36" spans="1:17" s="26" customFormat="1" ht="14.25" customHeight="1">
      <c r="A36" s="296" t="s">
        <v>2834</v>
      </c>
      <c r="B36" s="333"/>
      <c r="C36" s="336" t="s">
        <v>2835</v>
      </c>
      <c r="D36" s="341" t="s">
        <v>2799</v>
      </c>
      <c r="E36" s="268">
        <v>1</v>
      </c>
      <c r="F36" s="266"/>
      <c r="G36" s="266"/>
      <c r="H36" s="371"/>
      <c r="I36" s="335"/>
      <c r="J36" s="337"/>
      <c r="K36" s="371">
        <f t="shared" ref="K36:K37" si="9">ROUND(J36+I36+H36,2)</f>
        <v>0</v>
      </c>
      <c r="L36" s="371">
        <f t="shared" ref="L36:L37" si="10">ROUND(F36*E36,2)</f>
        <v>0</v>
      </c>
      <c r="M36" s="371">
        <f t="shared" ref="M36:M37" si="11">ROUND(H36*E36,2)</f>
        <v>0</v>
      </c>
      <c r="N36" s="371">
        <f t="shared" ref="N36:N37" si="12">ROUND(I36*E36,2)</f>
        <v>0</v>
      </c>
      <c r="O36" s="371">
        <f t="shared" ref="O36:O37" si="13">ROUND(J36*E36,2)</f>
        <v>0</v>
      </c>
      <c r="P36" s="371">
        <f t="shared" ref="P36" si="14">SUM(O36+N36+M36)</f>
        <v>0</v>
      </c>
      <c r="Q36" s="46"/>
    </row>
    <row r="37" spans="1:17" s="26" customFormat="1">
      <c r="A37" s="296" t="s">
        <v>2836</v>
      </c>
      <c r="B37" s="333"/>
      <c r="C37" s="342" t="s">
        <v>2837</v>
      </c>
      <c r="D37" s="341" t="s">
        <v>117</v>
      </c>
      <c r="E37" s="268">
        <v>1</v>
      </c>
      <c r="F37" s="266"/>
      <c r="G37" s="266"/>
      <c r="H37" s="371"/>
      <c r="I37" s="335"/>
      <c r="J37" s="337"/>
      <c r="K37" s="371">
        <f t="shared" si="9"/>
        <v>0</v>
      </c>
      <c r="L37" s="371">
        <f t="shared" si="10"/>
        <v>0</v>
      </c>
      <c r="M37" s="371">
        <f t="shared" si="11"/>
        <v>0</v>
      </c>
      <c r="N37" s="371">
        <f t="shared" si="12"/>
        <v>0</v>
      </c>
      <c r="O37" s="371">
        <f t="shared" si="13"/>
        <v>0</v>
      </c>
      <c r="P37" s="371">
        <f t="shared" ref="P37" si="15">SUM(O37+N37+M37)</f>
        <v>0</v>
      </c>
      <c r="Q37" s="46"/>
    </row>
    <row r="38" spans="1:17" s="26" customFormat="1">
      <c r="A38" s="296"/>
      <c r="B38" s="333"/>
      <c r="C38" s="342" t="s">
        <v>2838</v>
      </c>
      <c r="D38" s="341" t="s">
        <v>117</v>
      </c>
      <c r="E38" s="268">
        <v>1</v>
      </c>
      <c r="F38" s="266"/>
      <c r="G38" s="266"/>
      <c r="H38" s="371"/>
      <c r="I38" s="335"/>
      <c r="J38" s="337"/>
      <c r="K38" s="371">
        <f t="shared" ref="K38" si="16">ROUND(J38+I38+H38,2)</f>
        <v>0</v>
      </c>
      <c r="L38" s="371">
        <f t="shared" ref="L38" si="17">ROUND(F38*E38,2)</f>
        <v>0</v>
      </c>
      <c r="M38" s="371">
        <f t="shared" ref="M38" si="18">ROUND(H38*E38,2)</f>
        <v>0</v>
      </c>
      <c r="N38" s="371">
        <f t="shared" ref="N38" si="19">ROUND(I38*E38,2)</f>
        <v>0</v>
      </c>
      <c r="O38" s="371">
        <f t="shared" ref="O38" si="20">ROUND(J38*E38,2)</f>
        <v>0</v>
      </c>
      <c r="P38" s="371">
        <f t="shared" ref="P38" si="21">SUM(O38+N38+M38)</f>
        <v>0</v>
      </c>
      <c r="Q38" s="46"/>
    </row>
    <row r="39" spans="1:17" s="26" customFormat="1">
      <c r="A39" s="294" t="s">
        <v>2839</v>
      </c>
      <c r="B39" s="333"/>
      <c r="C39" s="293" t="s">
        <v>2840</v>
      </c>
      <c r="D39" s="328"/>
      <c r="E39" s="268"/>
      <c r="F39" s="266"/>
      <c r="G39" s="266"/>
      <c r="H39" s="371"/>
      <c r="I39" s="335"/>
      <c r="J39" s="337"/>
      <c r="K39" s="371">
        <f t="shared" si="0"/>
        <v>0</v>
      </c>
      <c r="L39" s="371">
        <f t="shared" si="1"/>
        <v>0</v>
      </c>
      <c r="M39" s="371">
        <f t="shared" si="2"/>
        <v>0</v>
      </c>
      <c r="N39" s="371">
        <f t="shared" si="3"/>
        <v>0</v>
      </c>
      <c r="O39" s="371">
        <f t="shared" si="4"/>
        <v>0</v>
      </c>
      <c r="P39" s="371">
        <f t="shared" si="5"/>
        <v>0</v>
      </c>
      <c r="Q39" s="46"/>
    </row>
    <row r="40" spans="1:17" s="45" customFormat="1" ht="28.8">
      <c r="A40" s="296" t="s">
        <v>2841</v>
      </c>
      <c r="B40" s="333" t="s">
        <v>2795</v>
      </c>
      <c r="C40" s="336" t="s">
        <v>2842</v>
      </c>
      <c r="D40" s="285" t="s">
        <v>117</v>
      </c>
      <c r="E40" s="344">
        <v>2</v>
      </c>
      <c r="F40" s="267"/>
      <c r="G40" s="267"/>
      <c r="H40" s="269"/>
      <c r="I40" s="269"/>
      <c r="J40" s="269"/>
      <c r="K40" s="269">
        <f t="shared" ref="K40" si="22">SUM(H40:J40)</f>
        <v>0</v>
      </c>
      <c r="L40" s="269">
        <f t="shared" ref="L40" si="23">ROUND(E40*F40,2)</f>
        <v>0</v>
      </c>
      <c r="M40" s="269">
        <f t="shared" ref="M40" si="24">ROUND(E40*H40,2)</f>
        <v>0</v>
      </c>
      <c r="N40" s="269">
        <f t="shared" ref="N40:N41" si="25">ROUND(E40*I40,2)</f>
        <v>0</v>
      </c>
      <c r="O40" s="269">
        <f t="shared" ref="O40" si="26">ROUND(E40*J40,2)</f>
        <v>0</v>
      </c>
      <c r="P40" s="269">
        <f t="shared" ref="P40" si="27">M40+N40+O40</f>
        <v>0</v>
      </c>
      <c r="Q40" s="44"/>
    </row>
    <row r="41" spans="1:17" s="45" customFormat="1" ht="100.8">
      <c r="A41" s="296" t="s">
        <v>2843</v>
      </c>
      <c r="B41" s="333" t="s">
        <v>2795</v>
      </c>
      <c r="C41" s="342" t="s">
        <v>2844</v>
      </c>
      <c r="D41" s="345" t="s">
        <v>2845</v>
      </c>
      <c r="E41" s="344">
        <v>2</v>
      </c>
      <c r="F41" s="267"/>
      <c r="G41" s="267"/>
      <c r="H41" s="269"/>
      <c r="I41" s="269"/>
      <c r="J41" s="269"/>
      <c r="K41" s="269"/>
      <c r="L41" s="269"/>
      <c r="M41" s="269"/>
      <c r="N41" s="269">
        <f t="shared" si="25"/>
        <v>0</v>
      </c>
      <c r="O41" s="269"/>
      <c r="P41" s="269">
        <f>N41</f>
        <v>0</v>
      </c>
      <c r="Q41" s="44"/>
    </row>
    <row r="42" spans="1:17" s="45" customFormat="1">
      <c r="A42" s="296" t="s">
        <v>2846</v>
      </c>
      <c r="B42" s="346"/>
      <c r="C42" s="342" t="s">
        <v>2847</v>
      </c>
      <c r="D42" s="341" t="s">
        <v>117</v>
      </c>
      <c r="E42" s="347">
        <v>2</v>
      </c>
      <c r="F42" s="266"/>
      <c r="G42" s="266"/>
      <c r="H42" s="266"/>
      <c r="I42" s="266"/>
      <c r="J42" s="266"/>
      <c r="K42" s="266">
        <f t="shared" ref="K42:K43" si="28">ROUND(J42+I42+H42,2)</f>
        <v>0</v>
      </c>
      <c r="L42" s="266">
        <f t="shared" ref="L42:L43" si="29">ROUND(F42*E42,2)</f>
        <v>0</v>
      </c>
      <c r="M42" s="266">
        <f t="shared" ref="M42:M43" si="30">ROUND(H42*E42,2)</f>
        <v>0</v>
      </c>
      <c r="N42" s="266">
        <f t="shared" ref="N42:N43" si="31">ROUND(I42*E42,2)</f>
        <v>0</v>
      </c>
      <c r="O42" s="266">
        <f t="shared" ref="O42:O43" si="32">ROUND(J42*E42,2)</f>
        <v>0</v>
      </c>
      <c r="P42" s="266">
        <f t="shared" ref="P42:P43" si="33">ROUND(O42+N42+M42,2)</f>
        <v>0</v>
      </c>
      <c r="Q42" s="44"/>
    </row>
    <row r="43" spans="1:17" s="45" customFormat="1">
      <c r="A43" s="296" t="s">
        <v>2848</v>
      </c>
      <c r="B43" s="346"/>
      <c r="C43" s="342" t="s">
        <v>2849</v>
      </c>
      <c r="D43" s="341" t="s">
        <v>117</v>
      </c>
      <c r="E43" s="344">
        <v>4</v>
      </c>
      <c r="F43" s="267"/>
      <c r="G43" s="267"/>
      <c r="H43" s="269"/>
      <c r="I43" s="269"/>
      <c r="J43" s="269"/>
      <c r="K43" s="266">
        <f t="shared" si="28"/>
        <v>0</v>
      </c>
      <c r="L43" s="266">
        <f t="shared" si="29"/>
        <v>0</v>
      </c>
      <c r="M43" s="266">
        <f t="shared" si="30"/>
        <v>0</v>
      </c>
      <c r="N43" s="266">
        <f t="shared" si="31"/>
        <v>0</v>
      </c>
      <c r="O43" s="266">
        <f t="shared" si="32"/>
        <v>0</v>
      </c>
      <c r="P43" s="266">
        <f t="shared" si="33"/>
        <v>0</v>
      </c>
      <c r="Q43" s="44"/>
    </row>
    <row r="44" spans="1:17" s="26" customFormat="1" ht="43.2">
      <c r="A44" s="296" t="s">
        <v>2850</v>
      </c>
      <c r="B44" s="333" t="s">
        <v>2795</v>
      </c>
      <c r="C44" s="331" t="s">
        <v>2851</v>
      </c>
      <c r="D44" s="265" t="s">
        <v>904</v>
      </c>
      <c r="E44" s="268">
        <v>44.059999999999988</v>
      </c>
      <c r="F44" s="266"/>
      <c r="G44" s="266"/>
      <c r="H44" s="371"/>
      <c r="I44" s="335"/>
      <c r="J44" s="337"/>
      <c r="K44" s="371">
        <f t="shared" si="0"/>
        <v>0</v>
      </c>
      <c r="L44" s="371">
        <f t="shared" si="1"/>
        <v>0</v>
      </c>
      <c r="M44" s="371">
        <f t="shared" si="2"/>
        <v>0</v>
      </c>
      <c r="N44" s="371">
        <f t="shared" si="3"/>
        <v>0</v>
      </c>
      <c r="O44" s="371">
        <f t="shared" si="4"/>
        <v>0</v>
      </c>
      <c r="P44" s="371">
        <f t="shared" si="5"/>
        <v>0</v>
      </c>
      <c r="Q44" s="46"/>
    </row>
    <row r="45" spans="1:17" s="26" customFormat="1" ht="28.8">
      <c r="A45" s="296" t="s">
        <v>2852</v>
      </c>
      <c r="B45" s="333" t="s">
        <v>2795</v>
      </c>
      <c r="C45" s="336" t="s">
        <v>2853</v>
      </c>
      <c r="D45" s="328" t="s">
        <v>114</v>
      </c>
      <c r="E45" s="268">
        <v>1</v>
      </c>
      <c r="F45" s="266"/>
      <c r="G45" s="266"/>
      <c r="H45" s="371"/>
      <c r="I45" s="335"/>
      <c r="J45" s="337"/>
      <c r="K45" s="371">
        <f t="shared" si="0"/>
        <v>0</v>
      </c>
      <c r="L45" s="371">
        <f t="shared" si="1"/>
        <v>0</v>
      </c>
      <c r="M45" s="371">
        <f t="shared" si="2"/>
        <v>0</v>
      </c>
      <c r="N45" s="371">
        <f t="shared" si="3"/>
        <v>0</v>
      </c>
      <c r="O45" s="371">
        <f t="shared" si="4"/>
        <v>0</v>
      </c>
      <c r="P45" s="371">
        <f t="shared" si="5"/>
        <v>0</v>
      </c>
      <c r="Q45" s="46"/>
    </row>
    <row r="46" spans="1:17" ht="12.75" customHeight="1">
      <c r="A46" s="284"/>
      <c r="B46" s="285"/>
      <c r="C46" s="775" t="s">
        <v>232</v>
      </c>
      <c r="D46" s="776"/>
      <c r="E46" s="776"/>
      <c r="F46" s="776"/>
      <c r="G46" s="776"/>
      <c r="H46" s="776"/>
      <c r="I46" s="776"/>
      <c r="J46" s="776"/>
      <c r="K46" s="777"/>
      <c r="L46" s="251">
        <f>SUM(L17:L45)</f>
        <v>0</v>
      </c>
      <c r="M46" s="291">
        <f>SUM(M17:M45)</f>
        <v>0</v>
      </c>
      <c r="N46" s="291">
        <f>SUM(N17:N45)</f>
        <v>0</v>
      </c>
      <c r="O46" s="291">
        <f>SUM(O17:O45)</f>
        <v>0</v>
      </c>
      <c r="P46" s="291">
        <f>SUM(P17:P45)</f>
        <v>0</v>
      </c>
    </row>
    <row r="47" spans="1:17">
      <c r="C47" s="79"/>
      <c r="D47" s="76"/>
      <c r="E47" s="76"/>
      <c r="F47" s="76"/>
      <c r="G47" s="76"/>
      <c r="H47" s="76"/>
      <c r="I47" s="58"/>
      <c r="J47" s="76"/>
      <c r="K47" s="76"/>
      <c r="L47" s="76"/>
      <c r="M47" s="76"/>
      <c r="N47" s="76"/>
      <c r="O47" s="76"/>
      <c r="P47" s="76"/>
    </row>
    <row r="48" spans="1:17">
      <c r="C48" s="79"/>
      <c r="D48" s="81"/>
      <c r="E48" s="81"/>
      <c r="F48" s="81"/>
      <c r="G48" s="81"/>
      <c r="H48" s="81"/>
      <c r="I48" s="50"/>
      <c r="J48" s="81"/>
      <c r="K48" s="81"/>
      <c r="L48" s="81"/>
      <c r="M48" s="81"/>
      <c r="N48" s="81"/>
      <c r="O48" s="81"/>
      <c r="P48" s="81"/>
    </row>
    <row r="49" spans="1:16">
      <c r="A49" s="727" t="str">
        <f>Nr.1!A86</f>
        <v>Sastādīja:</v>
      </c>
      <c r="B49" s="727"/>
      <c r="C49" s="160">
        <f>Nr.1!C86</f>
        <v>0</v>
      </c>
      <c r="D49" s="160">
        <f>Nr.1!D86</f>
        <v>0</v>
      </c>
      <c r="E49" s="47">
        <f>Nr.1!E86</f>
        <v>0</v>
      </c>
      <c r="F49" s="47">
        <f>Nr.1!F86</f>
        <v>0</v>
      </c>
      <c r="G49" s="47">
        <f>Nr.1!G86</f>
        <v>0</v>
      </c>
      <c r="H49" s="76"/>
      <c r="I49" s="58"/>
      <c r="J49" s="76"/>
      <c r="K49" s="76"/>
      <c r="L49" s="76"/>
      <c r="M49" s="76"/>
      <c r="N49" s="76"/>
      <c r="O49" s="76"/>
      <c r="P49" s="76"/>
    </row>
    <row r="50" spans="1:16">
      <c r="A50" s="81">
        <f>Nr.1!A87</f>
        <v>0</v>
      </c>
      <c r="B50" s="81">
        <f>Nr.1!B87</f>
        <v>0</v>
      </c>
      <c r="C50" s="717" t="str">
        <f>Nr.1!C87</f>
        <v>(paraksts un tā atšifrējums, datums)</v>
      </c>
      <c r="D50" s="717"/>
      <c r="E50" s="717"/>
      <c r="F50" s="717"/>
      <c r="G50" s="717"/>
      <c r="H50" s="76"/>
      <c r="I50" s="58"/>
      <c r="J50" s="76"/>
      <c r="K50" s="76"/>
      <c r="L50" s="76"/>
      <c r="M50" s="76"/>
      <c r="N50" s="76"/>
      <c r="O50" s="76"/>
      <c r="P50" s="76"/>
    </row>
    <row r="51" spans="1:16">
      <c r="A51" s="727" t="str">
        <f>Nr.1!A88</f>
        <v xml:space="preserve">Sertifikāta Nr.: </v>
      </c>
      <c r="B51" s="727"/>
      <c r="C51" s="47">
        <f>Nr.1!C88</f>
        <v>0</v>
      </c>
      <c r="D51" s="47">
        <f>Nr.1!D88</f>
        <v>0</v>
      </c>
      <c r="E51" s="47">
        <f>Nr.1!E88</f>
        <v>0</v>
      </c>
      <c r="F51" s="47">
        <f>Nr.1!F88</f>
        <v>0</v>
      </c>
      <c r="G51" s="47">
        <f>Nr.1!G88</f>
        <v>0</v>
      </c>
      <c r="H51" s="81"/>
      <c r="I51" s="50"/>
      <c r="J51" s="81"/>
      <c r="K51" s="81"/>
      <c r="L51" s="81"/>
      <c r="M51" s="81"/>
      <c r="N51" s="81"/>
      <c r="O51" s="81"/>
      <c r="P51" s="81"/>
    </row>
    <row r="52" spans="1:16">
      <c r="A52" s="81">
        <f>Nr.1!A89</f>
        <v>0</v>
      </c>
      <c r="B52" s="81">
        <f>Nr.1!B89</f>
        <v>0</v>
      </c>
      <c r="C52" s="76">
        <f>Nr.1!C89</f>
        <v>0</v>
      </c>
      <c r="D52" s="76">
        <f>Nr.1!D89</f>
        <v>0</v>
      </c>
      <c r="E52" s="76">
        <f>Nr.1!E89</f>
        <v>0</v>
      </c>
      <c r="F52" s="76">
        <f>Nr.1!F89</f>
        <v>0</v>
      </c>
      <c r="G52" s="76">
        <f>Nr.1!G89</f>
        <v>0</v>
      </c>
      <c r="H52" s="76"/>
      <c r="I52" s="58"/>
      <c r="J52" s="76"/>
      <c r="K52" s="76"/>
      <c r="L52" s="76"/>
      <c r="M52" s="76"/>
      <c r="N52" s="76"/>
      <c r="O52" s="76"/>
      <c r="P52" s="76"/>
    </row>
    <row r="53" spans="1:16">
      <c r="A53" s="81">
        <f>Nr.1!A90</f>
        <v>0</v>
      </c>
      <c r="B53" s="81">
        <f>Nr.1!B90</f>
        <v>0</v>
      </c>
      <c r="C53" s="82">
        <f>Nr.1!C90</f>
        <v>0</v>
      </c>
      <c r="D53" s="76">
        <f>Nr.1!D90</f>
        <v>0</v>
      </c>
      <c r="E53" s="76">
        <f>Nr.1!E90</f>
        <v>0</v>
      </c>
      <c r="F53" s="76">
        <f>Nr.1!F90</f>
        <v>0</v>
      </c>
      <c r="G53" s="76">
        <f>Nr.1!G90</f>
        <v>0</v>
      </c>
      <c r="H53" s="76"/>
      <c r="I53" s="58"/>
      <c r="J53" s="76"/>
      <c r="K53" s="76"/>
      <c r="L53" s="76"/>
      <c r="M53" s="76"/>
      <c r="N53" s="76"/>
      <c r="O53" s="76"/>
      <c r="P53" s="76"/>
    </row>
    <row r="54" spans="1:16">
      <c r="A54" s="727" t="str">
        <f>Nr.1!A91</f>
        <v>Pārbaudīja:</v>
      </c>
      <c r="B54" s="727"/>
      <c r="C54" s="160">
        <f>Nr.1!C91</f>
        <v>0</v>
      </c>
      <c r="D54" s="160">
        <f>Nr.1!D91</f>
        <v>0</v>
      </c>
      <c r="E54" s="47">
        <f>Nr.1!E91</f>
        <v>0</v>
      </c>
      <c r="F54" s="47">
        <f>Nr.1!F91</f>
        <v>0</v>
      </c>
      <c r="G54" s="47">
        <f>Nr.1!G91</f>
        <v>0</v>
      </c>
      <c r="H54" s="83"/>
      <c r="I54" s="49"/>
      <c r="J54" s="83"/>
      <c r="K54" s="83"/>
      <c r="L54" s="83"/>
      <c r="M54" s="83"/>
      <c r="N54" s="83"/>
      <c r="O54" s="64"/>
      <c r="P54" s="64"/>
    </row>
    <row r="55" spans="1:16">
      <c r="A55" s="47">
        <f>Nr.1!A92</f>
        <v>0</v>
      </c>
      <c r="B55" s="47">
        <f>Nr.1!B92</f>
        <v>0</v>
      </c>
      <c r="C55" s="717" t="str">
        <f>Nr.1!C92</f>
        <v>(paraksts un tā atšifrējums, datums)</v>
      </c>
      <c r="D55" s="717"/>
      <c r="E55" s="717"/>
      <c r="F55" s="717"/>
      <c r="G55" s="717"/>
      <c r="H55" s="73"/>
      <c r="I55" s="73"/>
      <c r="J55" s="73"/>
      <c r="K55" s="73"/>
      <c r="L55" s="73"/>
      <c r="M55" s="84"/>
      <c r="N55" s="84"/>
      <c r="O55" s="84"/>
      <c r="P55" s="84"/>
    </row>
    <row r="56" spans="1:16">
      <c r="C56" s="82"/>
      <c r="D56" s="76"/>
      <c r="E56" s="76"/>
      <c r="F56" s="76"/>
      <c r="G56" s="76"/>
      <c r="H56" s="73"/>
      <c r="P56" s="73"/>
    </row>
    <row r="57" spans="1:16">
      <c r="C57" s="718"/>
      <c r="D57" s="718"/>
      <c r="E57" s="79"/>
      <c r="F57" s="79"/>
      <c r="G57" s="79"/>
      <c r="H57" s="85"/>
      <c r="I57" s="86"/>
      <c r="J57" s="86"/>
      <c r="K57" s="86"/>
      <c r="L57" s="86"/>
      <c r="M57" s="73"/>
      <c r="N57" s="73"/>
      <c r="O57" s="73"/>
      <c r="P57" s="73"/>
    </row>
    <row r="58" spans="1:16">
      <c r="C58" s="75"/>
      <c r="P58" s="66"/>
    </row>
    <row r="59" spans="1:16">
      <c r="A59" s="51"/>
      <c r="B59" s="51"/>
      <c r="C59" s="114"/>
      <c r="D59" s="51"/>
      <c r="E59" s="51"/>
      <c r="F59" s="51"/>
      <c r="G59" s="51"/>
    </row>
    <row r="60" spans="1:16">
      <c r="A60" s="115"/>
      <c r="B60" s="51"/>
      <c r="C60" s="51"/>
      <c r="D60" s="51"/>
      <c r="E60" s="51"/>
      <c r="F60" s="51"/>
      <c r="G60" s="51"/>
      <c r="P60" s="66"/>
    </row>
    <row r="61" spans="1:16">
      <c r="A61" s="116"/>
      <c r="B61" s="51"/>
      <c r="C61" s="51"/>
      <c r="D61" s="51"/>
      <c r="E61" s="51"/>
      <c r="F61" s="51"/>
      <c r="G61" s="51"/>
    </row>
    <row r="62" spans="1:16">
      <c r="A62" s="117"/>
      <c r="B62" s="51"/>
      <c r="C62" s="51"/>
      <c r="D62" s="51"/>
      <c r="E62" s="51"/>
      <c r="F62" s="51"/>
      <c r="G62" s="51"/>
    </row>
    <row r="63" spans="1:16">
      <c r="A63" s="58"/>
      <c r="B63" s="51"/>
      <c r="C63" s="51"/>
      <c r="D63" s="51"/>
      <c r="E63" s="51"/>
      <c r="F63" s="51"/>
      <c r="G63" s="51"/>
    </row>
  </sheetData>
  <mergeCells count="28">
    <mergeCell ref="C55:G55"/>
    <mergeCell ref="C57:D57"/>
    <mergeCell ref="A11:H11"/>
    <mergeCell ref="N10:O10"/>
    <mergeCell ref="F12:O12"/>
    <mergeCell ref="A14:A15"/>
    <mergeCell ref="B14:B15"/>
    <mergeCell ref="C14:C15"/>
    <mergeCell ref="D14:D15"/>
    <mergeCell ref="E14:E15"/>
    <mergeCell ref="F14:K14"/>
    <mergeCell ref="L14:P14"/>
    <mergeCell ref="C6:N6"/>
    <mergeCell ref="C7:N7"/>
    <mergeCell ref="A2:P2"/>
    <mergeCell ref="A3:P3"/>
    <mergeCell ref="A4:P4"/>
    <mergeCell ref="A5:P5"/>
    <mergeCell ref="A6:B6"/>
    <mergeCell ref="A7:B7"/>
    <mergeCell ref="A9:B9"/>
    <mergeCell ref="A49:B49"/>
    <mergeCell ref="A51:B51"/>
    <mergeCell ref="A54:B54"/>
    <mergeCell ref="C8:H8"/>
    <mergeCell ref="A8:B8"/>
    <mergeCell ref="C46:K46"/>
    <mergeCell ref="C50:G50"/>
  </mergeCells>
  <phoneticPr fontId="16" type="noConversion"/>
  <conditionalFormatting sqref="C21:C22">
    <cfRule type="cellIs" dxfId="0" priority="1" stopIfTrue="1" operator="equal">
      <formula>0</formula>
    </cfRule>
  </conditionalFormatting>
  <printOptions horizontalCentered="1"/>
  <pageMargins left="0.31496062992125984" right="0.19685039370078741" top="0.35433070866141736" bottom="0.51181102362204722" header="0.15748031496062992" footer="0.31496062992125984"/>
  <pageSetup paperSize="9" scale="80" orientation="landscape" r:id="rId1"/>
  <ignoredErrors>
    <ignoredError sqref="A18:A19 A21:A22 A24:A37 A40:A45" twoDigitTextYear="1"/>
    <ignoredError sqref="P36 P38" formula="1"/>
  </ignoredError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kuments" ma:contentTypeID="0x010100BAE5CF978CA9884089D2D272379A1046" ma:contentTypeVersion="19" ma:contentTypeDescription="Izveidot jaunu dokumentu." ma:contentTypeScope="" ma:versionID="87c2d00e38f137df247cf1bfbf0fc7c5">
  <xsd:schema xmlns:xsd="http://www.w3.org/2001/XMLSchema" xmlns:xs="http://www.w3.org/2001/XMLSchema" xmlns:p="http://schemas.microsoft.com/office/2006/metadata/properties" xmlns:ns2="d7bf5df2-547c-4240-bfd4-f443c42c8a1e" xmlns:ns3="016e097d-cdf0-41f4-84ab-e4b5654ede5f" targetNamespace="http://schemas.microsoft.com/office/2006/metadata/properties" ma:root="true" ma:fieldsID="15e893e2484235800acc7afdc26dbe41" ns2:_="" ns3:_="">
    <xsd:import namespace="d7bf5df2-547c-4240-bfd4-f443c42c8a1e"/>
    <xsd:import namespace="016e097d-cdf0-41f4-84ab-e4b5654ede5f"/>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2:MediaServiceAutoTags" minOccurs="0"/>
                <xsd:element ref="ns2:MediaServiceOCR" minOccurs="0"/>
                <xsd:element ref="ns2:MediaServiceGenerationTime" minOccurs="0"/>
                <xsd:element ref="ns2:MediaServiceEventHashCode" minOccurs="0"/>
                <xsd:element ref="ns3:SharedWithUsers" minOccurs="0"/>
                <xsd:element ref="ns3:SharedWithDetails" minOccurs="0"/>
                <xsd:element ref="ns2:lcf76f155ced4ddcb4097134ff3c332f" minOccurs="0"/>
                <xsd:element ref="ns3:TaxCatchAll" minOccurs="0"/>
                <xsd:element ref="ns2:MediaServiceDateTaken" minOccurs="0"/>
                <xsd:element ref="ns2:MediaLengthInSeconds" minOccurs="0"/>
                <xsd:element ref="ns2:MediaServiceLocation"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7bf5df2-547c-4240-bfd4-f443c42c8a1e"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AutoTags" ma:index="12" nillable="true" ma:displayName="Tags" ma:internalName="MediaServiceAutoTags"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lcf76f155ced4ddcb4097134ff3c332f" ma:index="19" nillable="true" ma:taxonomy="true" ma:internalName="lcf76f155ced4ddcb4097134ff3c332f" ma:taxonomyFieldName="MediaServiceImageTags" ma:displayName="Attēlu atzīmes" ma:readOnly="false" ma:fieldId="{5cf76f15-5ced-4ddc-b409-7134ff3c332f}" ma:taxonomyMulti="true" ma:sspId="d1a90a10-e7d1-4005-86b4-60bf3e14a0f0" ma:termSetId="09814cd3-568e-fe90-9814-8d621ff8fb84" ma:anchorId="fba54fb3-c3e1-fe81-a776-ca4b69148c4d" ma:open="true" ma:isKeyword="false">
      <xsd:complexType>
        <xsd:sequence>
          <xsd:element ref="pc:Terms" minOccurs="0" maxOccurs="1"/>
        </xsd:sequence>
      </xsd:complexType>
    </xsd:element>
    <xsd:element name="MediaServiceDateTaken" ma:index="21" nillable="true" ma:displayName="MediaServiceDateTaken" ma:hidden="true" ma:indexed="true" ma:internalName="MediaServiceDateTaken" ma:readOnly="true">
      <xsd:simpleType>
        <xsd:restriction base="dms:Text"/>
      </xsd:simpleType>
    </xsd:element>
    <xsd:element name="MediaLengthInSeconds" ma:index="22" nillable="true" ma:displayName="MediaLengthInSeconds" ma:hidden="true" ma:internalName="MediaLengthInSeconds" ma:readOnly="true">
      <xsd:simpleType>
        <xsd:restriction base="dms:Unknown"/>
      </xsd:simpleType>
    </xsd:element>
    <xsd:element name="MediaServiceLocation" ma:index="23" nillable="true" ma:displayName="Location" ma:indexed="true" ma:internalName="MediaServiceLocation" ma:readOnly="true">
      <xsd:simpleType>
        <xsd:restriction base="dms:Text"/>
      </xsd:simpleType>
    </xsd:element>
    <xsd:element name="MediaServiceObjectDetectorVersions" ma:index="24" nillable="true" ma:displayName="MediaServiceObjectDetectorVersions" ma:hidden="true" ma:indexed="true" ma:internalName="MediaServiceObjectDetectorVersions" ma:readOnly="true">
      <xsd:simpleType>
        <xsd:restriction base="dms:Text"/>
      </xsd:simpleType>
    </xsd:element>
    <xsd:element name="MediaServiceSearchProperties" ma:index="25"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016e097d-cdf0-41f4-84ab-e4b5654ede5f" elementFormDefault="qualified">
    <xsd:import namespace="http://schemas.microsoft.com/office/2006/documentManagement/types"/>
    <xsd:import namespace="http://schemas.microsoft.com/office/infopath/2007/PartnerControls"/>
    <xsd:element name="SharedWithUsers" ma:index="16" nillable="true" ma:displayName="Koplietots ar"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Koplietots ar: detalizēti" ma:internalName="SharedWithDetails" ma:readOnly="true">
      <xsd:simpleType>
        <xsd:restriction base="dms:Note">
          <xsd:maxLength value="255"/>
        </xsd:restriction>
      </xsd:simpleType>
    </xsd:element>
    <xsd:element name="TaxCatchAll" ma:index="20" nillable="true" ma:displayName="Taxonomy Catch All Column" ma:hidden="true" ma:list="{6be6f5c0-b074-42f9-8ac1-d968002507cb}" ma:internalName="TaxCatchAll" ma:showField="CatchAllData" ma:web="016e097d-cdf0-41f4-84ab-e4b5654ede5f">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Satura tips"/>
        <xsd:element ref="dc:title" minOccurs="0" maxOccurs="1" ma:index="4" ma:displayName="Virsraksts"/>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4480E220-6A0E-4943-A4B7-32D772997FC9}">
  <ds:schemaRefs>
    <ds:schemaRef ds:uri="http://schemas.microsoft.com/sharepoint/v3/contenttype/forms"/>
  </ds:schemaRefs>
</ds:datastoreItem>
</file>

<file path=customXml/itemProps2.xml><?xml version="1.0" encoding="utf-8"?>
<ds:datastoreItem xmlns:ds="http://schemas.openxmlformats.org/officeDocument/2006/customXml" ds:itemID="{BF938BB4-F8B8-4D8C-A3F1-EB06811D54E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d7bf5df2-547c-4240-bfd4-f443c42c8a1e"/>
    <ds:schemaRef ds:uri="016e097d-cdf0-41f4-84ab-e4b5654ede5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Darblapas</vt:lpstr>
      </vt:variant>
      <vt:variant>
        <vt:i4>16</vt:i4>
      </vt:variant>
      <vt:variant>
        <vt:lpstr>Diapazoni ar nosaukumiem</vt:lpstr>
      </vt:variant>
      <vt:variant>
        <vt:i4>29</vt:i4>
      </vt:variant>
    </vt:vector>
  </HeadingPairs>
  <TitlesOfParts>
    <vt:vector size="45" baseType="lpstr">
      <vt:lpstr>Koptāme</vt:lpstr>
      <vt:lpstr>Kopsavilkums</vt:lpstr>
      <vt:lpstr>Nr.1</vt:lpstr>
      <vt:lpstr>Nr.2</vt:lpstr>
      <vt:lpstr>Nr.3</vt:lpstr>
      <vt:lpstr>Nr.4</vt:lpstr>
      <vt:lpstr>Nr.5</vt:lpstr>
      <vt:lpstr>Nr.6</vt:lpstr>
      <vt:lpstr>Nr.7</vt:lpstr>
      <vt:lpstr>Nr.8</vt:lpstr>
      <vt:lpstr>Nr.9</vt:lpstr>
      <vt:lpstr>Nr.10</vt:lpstr>
      <vt:lpstr>Nr.11</vt:lpstr>
      <vt:lpstr>Nr.12</vt:lpstr>
      <vt:lpstr>Nr.13</vt:lpstr>
      <vt:lpstr>Nr.14</vt:lpstr>
      <vt:lpstr>Kopsavilkums!Drukas_apgabals</vt:lpstr>
      <vt:lpstr>Nr.1!Drukas_apgabals</vt:lpstr>
      <vt:lpstr>Nr.10!Drukas_apgabals</vt:lpstr>
      <vt:lpstr>Nr.11!Drukas_apgabals</vt:lpstr>
      <vt:lpstr>Nr.12!Drukas_apgabals</vt:lpstr>
      <vt:lpstr>Nr.13!Drukas_apgabals</vt:lpstr>
      <vt:lpstr>Nr.14!Drukas_apgabals</vt:lpstr>
      <vt:lpstr>Nr.2!Drukas_apgabals</vt:lpstr>
      <vt:lpstr>Nr.3!Drukas_apgabals</vt:lpstr>
      <vt:lpstr>Nr.4!Drukas_apgabals</vt:lpstr>
      <vt:lpstr>Nr.5!Drukas_apgabals</vt:lpstr>
      <vt:lpstr>Nr.6!Drukas_apgabals</vt:lpstr>
      <vt:lpstr>Nr.7!Drukas_apgabals</vt:lpstr>
      <vt:lpstr>Nr.8!Drukas_apgabals</vt:lpstr>
      <vt:lpstr>Nr.9!Drukas_apgabals</vt:lpstr>
      <vt:lpstr>Nr.1!Drukāt_virsrakstus</vt:lpstr>
      <vt:lpstr>Nr.10!Drukāt_virsrakstus</vt:lpstr>
      <vt:lpstr>Nr.11!Drukāt_virsrakstus</vt:lpstr>
      <vt:lpstr>Nr.12!Drukāt_virsrakstus</vt:lpstr>
      <vt:lpstr>Nr.13!Drukāt_virsrakstus</vt:lpstr>
      <vt:lpstr>Nr.14!Drukāt_virsrakstus</vt:lpstr>
      <vt:lpstr>Nr.2!Drukāt_virsrakstus</vt:lpstr>
      <vt:lpstr>Nr.3!Drukāt_virsrakstus</vt:lpstr>
      <vt:lpstr>Nr.4!Drukāt_virsrakstus</vt:lpstr>
      <vt:lpstr>Nr.5!Drukāt_virsrakstus</vt:lpstr>
      <vt:lpstr>Nr.6!Drukāt_virsrakstus</vt:lpstr>
      <vt:lpstr>Nr.7!Drukāt_virsrakstus</vt:lpstr>
      <vt:lpstr>Nr.8!Drukāt_virsrakstus</vt:lpstr>
      <vt:lpstr>Nr.9!Drukāt_virsrakstus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4Stils</dc:creator>
  <cp:keywords/>
  <dc:description/>
  <cp:lastModifiedBy>Maija Klimoviča</cp:lastModifiedBy>
  <cp:revision/>
  <dcterms:created xsi:type="dcterms:W3CDTF">2011-08-11T11:00:57Z</dcterms:created>
  <dcterms:modified xsi:type="dcterms:W3CDTF">2024-09-16T07:16:27Z</dcterms:modified>
  <cp:category/>
  <cp:contentStatus/>
</cp:coreProperties>
</file>