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codeName="ThisWorkbook"/>
  <xr:revisionPtr revIDLastSave="0" documentId="8_{61AD06E4-630A-47BB-9474-5C3F790AA548}" xr6:coauthVersionLast="47" xr6:coauthVersionMax="47" xr10:uidLastSave="{00000000-0000-0000-0000-000000000000}"/>
  <bookViews>
    <workbookView xWindow="-108" yWindow="-108" windowWidth="23256" windowHeight="12576" tabRatio="890" activeTab="4" xr2:uid="{CDEAE35D-7AC2-4E7F-BF1C-1CE61203756D}"/>
  </bookViews>
  <sheets>
    <sheet name="BA kopsavilkums" sheetId="110" r:id="rId1"/>
    <sheet name="TS-CD_P" sheetId="104" r:id="rId2"/>
    <sheet name="TS-CD K.V" sheetId="112" r:id="rId3"/>
    <sheet name="LKT_UKT P" sheetId="120" r:id="rId4"/>
    <sheet name="LKT_UKT K.V" sheetId="119" r:id="rId5"/>
    <sheet name="ELT-apgaismojums_P" sheetId="116" r:id="rId6"/>
    <sheet name="ELT-apgaismojums_K.V" sheetId="115" r:id="rId7"/>
    <sheet name="EST_P" sheetId="118" r:id="rId8"/>
    <sheet name="EST_K.V" sheetId="117" r:id="rId9"/>
  </sheets>
  <externalReferences>
    <externalReference r:id="rId10"/>
    <externalReference r:id="rId11"/>
  </externalReferences>
  <definedNames>
    <definedName name="_1.1.">#REF!</definedName>
    <definedName name="_1.10.">#REF!</definedName>
    <definedName name="_1.12.">#REF!</definedName>
    <definedName name="_1.4.">#REF!</definedName>
    <definedName name="_1.5.">#REF!</definedName>
    <definedName name="_1.6.">#REF!</definedName>
    <definedName name="_1.7.">#REF!</definedName>
    <definedName name="_1.8.">#REF!</definedName>
    <definedName name="_1.9.">#REF!</definedName>
    <definedName name="Augsnes_biezums">#N/A</definedName>
    <definedName name="bg">'[1]Pebo grafiks'!$G$5</definedName>
    <definedName name="_xlnm.Print_Area" localSheetId="0">#N/A</definedName>
    <definedName name="_xlnm.Print_Area" localSheetId="6">#N/A</definedName>
    <definedName name="_xlnm.Print_Area" localSheetId="5">#N/A</definedName>
    <definedName name="_xlnm.Print_Area" localSheetId="8">#N/A</definedName>
    <definedName name="_xlnm.Print_Area" localSheetId="7">#N/A</definedName>
    <definedName name="_xlnm.Print_Area" localSheetId="4">#N/A</definedName>
    <definedName name="_xlnm.Print_Area" localSheetId="3">#N/A</definedName>
    <definedName name="_xlnm.Print_Area" localSheetId="2">#N/A</definedName>
    <definedName name="_xlnm.Print_Area" localSheetId="1">#N/A</definedName>
    <definedName name="_xlnm.Print_Titles" localSheetId="0">#N/A</definedName>
    <definedName name="_xlnm.Print_Titles" localSheetId="6">#N/A</definedName>
    <definedName name="_xlnm.Print_Titles" localSheetId="5">#N/A</definedName>
    <definedName name="_xlnm.Print_Titles" localSheetId="8">#N/A</definedName>
    <definedName name="_xlnm.Print_Titles" localSheetId="7">#N/A</definedName>
    <definedName name="_xlnm.Print_Titles" localSheetId="4">#N/A</definedName>
    <definedName name="_xlnm.Print_Titles" localSheetId="3">#N/A</definedName>
    <definedName name="_xlnm.Print_Titles" localSheetId="2">#N/A</definedName>
    <definedName name="_xlnm.Print_Titles" localSheetId="1">#N/A</definedName>
    <definedName name="Grāvja_dziļums">#N/A</definedName>
    <definedName name="Grāvja_platums">#N/A</definedName>
    <definedName name="Nogažu_slīpums">#N/A</definedName>
    <definedName name="Nogāžu_nostiprinājuma_biezums">#N/A</definedName>
    <definedName name="Paaugstinājums">#N/A</definedName>
    <definedName name="Piketaža">#N/A</definedName>
    <definedName name="Segas_biezums">#N/A</definedName>
    <definedName name="šķers">[2]Pamats!$X$13</definedName>
    <definedName name="Šķērskritums">#N/A</definedName>
    <definedName name="Z_k_platums">#N/A</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9" i="119" l="1"/>
  <c r="E138" i="119"/>
  <c r="G138" i="119"/>
  <c r="E136" i="119"/>
  <c r="G136" i="119"/>
  <c r="E135" i="119"/>
  <c r="E137" i="119"/>
  <c r="G137" i="119"/>
  <c r="G133" i="119"/>
  <c r="G132" i="119"/>
  <c r="G131" i="119"/>
  <c r="G130" i="119"/>
  <c r="G128" i="119"/>
  <c r="G127" i="119"/>
  <c r="G126" i="119"/>
  <c r="G125" i="119"/>
  <c r="G124" i="119"/>
  <c r="G123" i="119"/>
  <c r="G122" i="119"/>
  <c r="G121" i="119"/>
  <c r="G120" i="119"/>
  <c r="G119" i="119"/>
  <c r="G118" i="119"/>
  <c r="G117" i="119"/>
  <c r="G116" i="119"/>
  <c r="G115" i="119"/>
  <c r="G114" i="119"/>
  <c r="G113" i="119"/>
  <c r="G112" i="119"/>
  <c r="G111" i="119"/>
  <c r="G110" i="119"/>
  <c r="G109" i="119"/>
  <c r="G108" i="119"/>
  <c r="G107" i="119"/>
  <c r="G106" i="119"/>
  <c r="G105" i="119"/>
  <c r="G104" i="119"/>
  <c r="G103" i="119"/>
  <c r="G102" i="119"/>
  <c r="G101" i="119"/>
  <c r="G100" i="119"/>
  <c r="G99" i="119"/>
  <c r="G98" i="119"/>
  <c r="G97" i="119"/>
  <c r="G96" i="119"/>
  <c r="G93" i="119"/>
  <c r="E92" i="119"/>
  <c r="G92" i="119"/>
  <c r="E90" i="119"/>
  <c r="G90" i="119"/>
  <c r="E89" i="119"/>
  <c r="E91" i="119"/>
  <c r="G91" i="119"/>
  <c r="G87" i="119"/>
  <c r="G86" i="119"/>
  <c r="G85" i="119"/>
  <c r="G84" i="119"/>
  <c r="G83" i="119"/>
  <c r="G82" i="119"/>
  <c r="G80" i="119"/>
  <c r="G79" i="119"/>
  <c r="G78" i="119"/>
  <c r="G77" i="119"/>
  <c r="G76" i="119"/>
  <c r="G75" i="119"/>
  <c r="G74" i="119"/>
  <c r="G73" i="119"/>
  <c r="G72" i="119"/>
  <c r="G71" i="119"/>
  <c r="G68" i="119"/>
  <c r="G67" i="119"/>
  <c r="E67" i="119"/>
  <c r="E65" i="119"/>
  <c r="G65" i="119"/>
  <c r="E64" i="119"/>
  <c r="G64" i="119"/>
  <c r="G62" i="119"/>
  <c r="G61" i="119"/>
  <c r="G60" i="119"/>
  <c r="G59" i="119"/>
  <c r="G58" i="119"/>
  <c r="G57" i="119"/>
  <c r="G56" i="119"/>
  <c r="G54" i="119"/>
  <c r="G53" i="119"/>
  <c r="G52" i="119"/>
  <c r="G51" i="119"/>
  <c r="G50" i="119"/>
  <c r="G49" i="119"/>
  <c r="G48" i="119"/>
  <c r="G47" i="119"/>
  <c r="G46" i="119"/>
  <c r="G45" i="119"/>
  <c r="G44" i="119"/>
  <c r="G43" i="119"/>
  <c r="G42" i="119"/>
  <c r="G41" i="119"/>
  <c r="G40" i="119"/>
  <c r="G39" i="119"/>
  <c r="G38" i="119"/>
  <c r="G37" i="119"/>
  <c r="G36" i="119"/>
  <c r="G35" i="119"/>
  <c r="G34" i="119"/>
  <c r="G33" i="119"/>
  <c r="G32" i="119"/>
  <c r="G31" i="119"/>
  <c r="G30" i="119"/>
  <c r="G29" i="119"/>
  <c r="G28" i="119"/>
  <c r="G27" i="119"/>
  <c r="G26" i="119"/>
  <c r="G25" i="119"/>
  <c r="G24" i="119"/>
  <c r="G23" i="119"/>
  <c r="G22" i="119"/>
  <c r="G21" i="119"/>
  <c r="G20" i="119"/>
  <c r="G19" i="119"/>
  <c r="G18" i="119"/>
  <c r="G17" i="119"/>
  <c r="G16" i="119"/>
  <c r="G15" i="119"/>
  <c r="G14" i="119"/>
  <c r="G13" i="119"/>
  <c r="G12" i="119"/>
  <c r="G11" i="119"/>
  <c r="G10" i="119"/>
  <c r="G9" i="119"/>
  <c r="G79" i="120"/>
  <c r="G78" i="120"/>
  <c r="G80" i="120"/>
  <c r="E136" i="120"/>
  <c r="G136" i="120"/>
  <c r="E134" i="120"/>
  <c r="G134" i="120"/>
  <c r="E133" i="120"/>
  <c r="G133" i="120"/>
  <c r="G131" i="120"/>
  <c r="G130" i="120"/>
  <c r="G129" i="120"/>
  <c r="G128" i="120"/>
  <c r="G126" i="120"/>
  <c r="G125" i="120"/>
  <c r="G124" i="120"/>
  <c r="G123" i="120"/>
  <c r="G122" i="120"/>
  <c r="G121" i="120"/>
  <c r="G120" i="120"/>
  <c r="G119" i="120"/>
  <c r="G118" i="120"/>
  <c r="G117" i="120"/>
  <c r="G116" i="120"/>
  <c r="G115" i="120"/>
  <c r="G114" i="120"/>
  <c r="G113" i="120"/>
  <c r="G112" i="120"/>
  <c r="G111" i="120"/>
  <c r="G110" i="120"/>
  <c r="G109" i="120"/>
  <c r="G108" i="120"/>
  <c r="G107" i="120"/>
  <c r="G106" i="120"/>
  <c r="G105" i="120"/>
  <c r="G104" i="120"/>
  <c r="G103" i="120"/>
  <c r="G102" i="120"/>
  <c r="E99" i="120"/>
  <c r="G99" i="120"/>
  <c r="E97" i="120"/>
  <c r="G97" i="120"/>
  <c r="E96" i="120"/>
  <c r="G96" i="120"/>
  <c r="G94" i="120"/>
  <c r="G93" i="120"/>
  <c r="G92" i="120"/>
  <c r="G91" i="120"/>
  <c r="G90" i="120"/>
  <c r="G89" i="120"/>
  <c r="G87" i="120"/>
  <c r="G86" i="120"/>
  <c r="G85" i="120"/>
  <c r="G84" i="120"/>
  <c r="G83" i="120"/>
  <c r="G82" i="120"/>
  <c r="G81" i="120"/>
  <c r="G75" i="120"/>
  <c r="E74" i="120"/>
  <c r="G74" i="120"/>
  <c r="E72" i="120"/>
  <c r="G72" i="120"/>
  <c r="E71" i="120"/>
  <c r="E73" i="120"/>
  <c r="G73" i="120"/>
  <c r="G69" i="120"/>
  <c r="G68" i="120"/>
  <c r="G67" i="120"/>
  <c r="G66" i="120"/>
  <c r="G65" i="120"/>
  <c r="G64" i="120"/>
  <c r="G63" i="120"/>
  <c r="G61" i="120"/>
  <c r="G60" i="120"/>
  <c r="G59" i="120"/>
  <c r="G58" i="120"/>
  <c r="G57" i="120"/>
  <c r="G56" i="120"/>
  <c r="G55" i="120"/>
  <c r="G54" i="120"/>
  <c r="G53" i="120"/>
  <c r="G52" i="120"/>
  <c r="G51" i="120"/>
  <c r="G50" i="120"/>
  <c r="G49" i="120"/>
  <c r="G48" i="120"/>
  <c r="G47" i="120"/>
  <c r="G46" i="120"/>
  <c r="G45" i="120"/>
  <c r="G44" i="120"/>
  <c r="G43" i="120"/>
  <c r="G42" i="120"/>
  <c r="G41" i="120"/>
  <c r="G40" i="120"/>
  <c r="G39" i="120"/>
  <c r="G38" i="120"/>
  <c r="G37" i="120"/>
  <c r="G36" i="120"/>
  <c r="G35" i="120"/>
  <c r="G34" i="120"/>
  <c r="G33" i="120"/>
  <c r="G32" i="120"/>
  <c r="G31" i="120"/>
  <c r="G30" i="120"/>
  <c r="G29" i="120"/>
  <c r="G28" i="120"/>
  <c r="G27" i="120"/>
  <c r="G26" i="120"/>
  <c r="G25" i="120"/>
  <c r="G24" i="120"/>
  <c r="G23" i="120"/>
  <c r="G22" i="120"/>
  <c r="G21" i="120"/>
  <c r="G20" i="120"/>
  <c r="G19" i="120"/>
  <c r="G18" i="120"/>
  <c r="G17" i="120"/>
  <c r="G16" i="120"/>
  <c r="G15" i="120"/>
  <c r="G14" i="120"/>
  <c r="G13" i="120"/>
  <c r="G12" i="120"/>
  <c r="G11" i="120"/>
  <c r="G10" i="120"/>
  <c r="G9" i="120"/>
  <c r="G57" i="116"/>
  <c r="G58" i="116"/>
  <c r="G70" i="115"/>
  <c r="G80" i="118"/>
  <c r="G79" i="118"/>
  <c r="G78" i="118"/>
  <c r="G77" i="118"/>
  <c r="G76" i="118"/>
  <c r="G74" i="118"/>
  <c r="G73" i="118"/>
  <c r="G72" i="118"/>
  <c r="G71" i="118"/>
  <c r="G70" i="118"/>
  <c r="G69" i="118"/>
  <c r="G68" i="118"/>
  <c r="G67" i="118"/>
  <c r="G66" i="118"/>
  <c r="G65" i="118"/>
  <c r="G62" i="118"/>
  <c r="G61" i="118"/>
  <c r="G60" i="118"/>
  <c r="G59" i="118"/>
  <c r="G58" i="118"/>
  <c r="G57" i="118"/>
  <c r="G56" i="118"/>
  <c r="G55" i="118"/>
  <c r="G54" i="118"/>
  <c r="G53" i="118"/>
  <c r="G52" i="118"/>
  <c r="G51" i="118"/>
  <c r="G50" i="118"/>
  <c r="G49" i="118"/>
  <c r="G48" i="118"/>
  <c r="G47" i="118"/>
  <c r="G46" i="118"/>
  <c r="G45" i="118"/>
  <c r="G44" i="118"/>
  <c r="G43" i="118"/>
  <c r="G42" i="118"/>
  <c r="G41" i="118"/>
  <c r="G40" i="118"/>
  <c r="G39" i="118"/>
  <c r="G38" i="118"/>
  <c r="G36" i="118"/>
  <c r="G35" i="118"/>
  <c r="G34" i="118"/>
  <c r="G33" i="118"/>
  <c r="G32" i="118"/>
  <c r="G31" i="118"/>
  <c r="G30" i="118"/>
  <c r="G29" i="118"/>
  <c r="G28" i="118"/>
  <c r="G27" i="118"/>
  <c r="G26" i="118"/>
  <c r="G25" i="118"/>
  <c r="G24" i="118"/>
  <c r="G23" i="118"/>
  <c r="G22" i="118"/>
  <c r="G21" i="118"/>
  <c r="G20" i="118"/>
  <c r="G19" i="118"/>
  <c r="G18" i="118"/>
  <c r="G17" i="118"/>
  <c r="G16" i="118"/>
  <c r="G15" i="118"/>
  <c r="G14" i="118"/>
  <c r="G13" i="118"/>
  <c r="G12" i="118"/>
  <c r="G11" i="118"/>
  <c r="G10" i="118"/>
  <c r="G81" i="118"/>
  <c r="C14" i="110"/>
  <c r="G80" i="117"/>
  <c r="G79" i="117"/>
  <c r="G78" i="117"/>
  <c r="G77" i="117"/>
  <c r="G76" i="117"/>
  <c r="G74" i="117"/>
  <c r="G73" i="117"/>
  <c r="G72" i="117"/>
  <c r="G71" i="117"/>
  <c r="G70" i="117"/>
  <c r="G69" i="117"/>
  <c r="G68" i="117"/>
  <c r="G67" i="117"/>
  <c r="G66" i="117"/>
  <c r="G65" i="117"/>
  <c r="G62" i="117"/>
  <c r="G61" i="117"/>
  <c r="G60" i="117"/>
  <c r="G59" i="117"/>
  <c r="G58" i="117"/>
  <c r="G57" i="117"/>
  <c r="G56" i="117"/>
  <c r="G55" i="117"/>
  <c r="G54" i="117"/>
  <c r="G53" i="117"/>
  <c r="G52" i="117"/>
  <c r="G51" i="117"/>
  <c r="G50" i="117"/>
  <c r="G49" i="117"/>
  <c r="G48" i="117"/>
  <c r="G47" i="117"/>
  <c r="G46" i="117"/>
  <c r="G45" i="117"/>
  <c r="G44" i="117"/>
  <c r="G43" i="117"/>
  <c r="G42" i="117"/>
  <c r="G41" i="117"/>
  <c r="G40" i="117"/>
  <c r="G39" i="117"/>
  <c r="G38" i="117"/>
  <c r="G36" i="117"/>
  <c r="G35" i="117"/>
  <c r="G34" i="117"/>
  <c r="G33" i="117"/>
  <c r="G32" i="117"/>
  <c r="G31" i="117"/>
  <c r="G30" i="117"/>
  <c r="G29" i="117"/>
  <c r="G28" i="117"/>
  <c r="G27" i="117"/>
  <c r="G26" i="117"/>
  <c r="G25" i="117"/>
  <c r="G24" i="117"/>
  <c r="G23" i="117"/>
  <c r="G22" i="117"/>
  <c r="G21" i="117"/>
  <c r="G20" i="117"/>
  <c r="G19" i="117"/>
  <c r="G18" i="117"/>
  <c r="G17" i="117"/>
  <c r="G16" i="117"/>
  <c r="G15" i="117"/>
  <c r="G14" i="117"/>
  <c r="G13" i="117"/>
  <c r="G12" i="117"/>
  <c r="G11" i="117"/>
  <c r="G10" i="117"/>
  <c r="G56" i="116"/>
  <c r="G55" i="116"/>
  <c r="G54" i="116"/>
  <c r="G53" i="116"/>
  <c r="G52" i="116"/>
  <c r="G51" i="116"/>
  <c r="G50" i="116"/>
  <c r="G49" i="116"/>
  <c r="G48" i="116"/>
  <c r="G47" i="116"/>
  <c r="G46" i="116"/>
  <c r="G45" i="116"/>
  <c r="G44" i="116"/>
  <c r="G43" i="116"/>
  <c r="G42" i="116"/>
  <c r="G41" i="116"/>
  <c r="G40" i="116"/>
  <c r="G39" i="116"/>
  <c r="G38" i="116"/>
  <c r="G37" i="116"/>
  <c r="G36" i="116"/>
  <c r="G35" i="116"/>
  <c r="G34" i="116"/>
  <c r="G33" i="116"/>
  <c r="G31" i="116"/>
  <c r="G30" i="116"/>
  <c r="G29" i="116"/>
  <c r="G28" i="116"/>
  <c r="G27" i="116"/>
  <c r="G26" i="116"/>
  <c r="G25" i="116"/>
  <c r="G24" i="116"/>
  <c r="G23" i="116"/>
  <c r="G22" i="116"/>
  <c r="G21" i="116"/>
  <c r="G20" i="116"/>
  <c r="G19" i="116"/>
  <c r="G18" i="116"/>
  <c r="G17" i="116"/>
  <c r="G16" i="116"/>
  <c r="G15" i="116"/>
  <c r="G14" i="116"/>
  <c r="G13" i="116"/>
  <c r="G12" i="116"/>
  <c r="G11" i="116"/>
  <c r="G10" i="116"/>
  <c r="G8" i="116"/>
  <c r="G69" i="115"/>
  <c r="G68" i="115"/>
  <c r="G67" i="115"/>
  <c r="G66" i="115"/>
  <c r="G65" i="115"/>
  <c r="G64" i="115"/>
  <c r="G63" i="115"/>
  <c r="G62" i="115"/>
  <c r="G61" i="115"/>
  <c r="G60" i="115"/>
  <c r="G59" i="115"/>
  <c r="G58" i="115"/>
  <c r="G57" i="115"/>
  <c r="G56" i="115"/>
  <c r="G55" i="115"/>
  <c r="G54" i="115"/>
  <c r="G53" i="115"/>
  <c r="G52" i="115"/>
  <c r="G51" i="115"/>
  <c r="G50" i="115"/>
  <c r="G49" i="115"/>
  <c r="G48" i="115"/>
  <c r="G47" i="115"/>
  <c r="G46" i="115"/>
  <c r="G45" i="115"/>
  <c r="G44" i="115"/>
  <c r="G43" i="115"/>
  <c r="G42" i="115"/>
  <c r="G41" i="115"/>
  <c r="G40" i="115"/>
  <c r="G39" i="115"/>
  <c r="G37" i="115"/>
  <c r="G36" i="115"/>
  <c r="G35" i="115"/>
  <c r="G34" i="115"/>
  <c r="G33" i="115"/>
  <c r="G32" i="115"/>
  <c r="G31" i="115"/>
  <c r="G30" i="115"/>
  <c r="G29" i="115"/>
  <c r="G28" i="115"/>
  <c r="G27" i="115"/>
  <c r="G26" i="115"/>
  <c r="G25" i="115"/>
  <c r="G24" i="115"/>
  <c r="G23" i="115"/>
  <c r="G22" i="115"/>
  <c r="G21" i="115"/>
  <c r="G20" i="115"/>
  <c r="G19" i="115"/>
  <c r="G18" i="115"/>
  <c r="G17" i="115"/>
  <c r="G16" i="115"/>
  <c r="G15" i="115"/>
  <c r="G14" i="115"/>
  <c r="G13" i="115"/>
  <c r="G12" i="115"/>
  <c r="G11" i="115"/>
  <c r="G10" i="115"/>
  <c r="G8" i="115"/>
  <c r="G32" i="112"/>
  <c r="G33" i="112"/>
  <c r="G36" i="112"/>
  <c r="G37" i="112"/>
  <c r="G40" i="112"/>
  <c r="G41" i="112"/>
  <c r="G45" i="112"/>
  <c r="G51" i="112"/>
  <c r="G53" i="112"/>
  <c r="G55" i="112"/>
  <c r="G57" i="112"/>
  <c r="G59" i="112"/>
  <c r="G61" i="112"/>
  <c r="G63" i="112"/>
  <c r="G65" i="112"/>
  <c r="G68" i="112"/>
  <c r="G72" i="112"/>
  <c r="G73" i="112"/>
  <c r="G76" i="112"/>
  <c r="G77" i="112"/>
  <c r="G80" i="112"/>
  <c r="G81" i="112"/>
  <c r="G11" i="112"/>
  <c r="G12" i="112"/>
  <c r="G15" i="112"/>
  <c r="G16" i="112"/>
  <c r="G19" i="112"/>
  <c r="G20" i="112"/>
  <c r="G23" i="112"/>
  <c r="G24" i="112"/>
  <c r="G27" i="112"/>
  <c r="G28" i="112"/>
  <c r="G55" i="104"/>
  <c r="G82" i="112"/>
  <c r="G79" i="112"/>
  <c r="G78" i="112"/>
  <c r="G75" i="112"/>
  <c r="G74" i="112"/>
  <c r="G71" i="112"/>
  <c r="G70" i="112"/>
  <c r="G67" i="112"/>
  <c r="G64" i="112"/>
  <c r="G62" i="112"/>
  <c r="G60" i="112"/>
  <c r="G58" i="112"/>
  <c r="G56" i="112"/>
  <c r="G54" i="112"/>
  <c r="G52" i="112"/>
  <c r="G50" i="112"/>
  <c r="G47" i="112"/>
  <c r="G46" i="112"/>
  <c r="G44" i="112"/>
  <c r="G42" i="112"/>
  <c r="G39" i="112"/>
  <c r="G38" i="112"/>
  <c r="G35" i="112"/>
  <c r="G34" i="112"/>
  <c r="G31" i="112"/>
  <c r="G29" i="112"/>
  <c r="G26" i="112"/>
  <c r="G25" i="112"/>
  <c r="G22" i="112"/>
  <c r="G21" i="112"/>
  <c r="G18" i="112"/>
  <c r="G17" i="112"/>
  <c r="G14" i="112"/>
  <c r="G13" i="112"/>
  <c r="G10" i="112"/>
  <c r="G9" i="112"/>
  <c r="G8" i="112"/>
  <c r="G83" i="112"/>
  <c r="C9" i="110"/>
  <c r="G79" i="104"/>
  <c r="G78" i="104"/>
  <c r="G58" i="104"/>
  <c r="G28" i="104"/>
  <c r="G48" i="104"/>
  <c r="G34" i="104"/>
  <c r="G41" i="104"/>
  <c r="G42" i="104"/>
  <c r="G39" i="104"/>
  <c r="G38" i="104"/>
  <c r="G37" i="104"/>
  <c r="G71" i="104"/>
  <c r="G72" i="104"/>
  <c r="G73" i="104"/>
  <c r="G74" i="104"/>
  <c r="G75" i="104"/>
  <c r="G76" i="104"/>
  <c r="G77" i="104"/>
  <c r="G80" i="104"/>
  <c r="G81" i="104"/>
  <c r="G82" i="104"/>
  <c r="G70" i="104"/>
  <c r="G29" i="104"/>
  <c r="G22" i="104"/>
  <c r="G19" i="104"/>
  <c r="G21" i="104"/>
  <c r="G20" i="104"/>
  <c r="G24" i="104"/>
  <c r="G40" i="104"/>
  <c r="G27" i="104"/>
  <c r="G53" i="104"/>
  <c r="G54" i="104"/>
  <c r="G57" i="104"/>
  <c r="G56" i="104"/>
  <c r="G59" i="104"/>
  <c r="G63" i="104"/>
  <c r="G52" i="104"/>
  <c r="G10" i="104"/>
  <c r="G25" i="104"/>
  <c r="G46" i="104"/>
  <c r="G62" i="104"/>
  <c r="G61" i="104"/>
  <c r="G60" i="104"/>
  <c r="G64" i="104"/>
  <c r="G65" i="104"/>
  <c r="G67" i="104"/>
  <c r="G14" i="104"/>
  <c r="G44" i="104"/>
  <c r="G45" i="104"/>
  <c r="G47" i="104"/>
  <c r="G50" i="104"/>
  <c r="G51" i="104"/>
  <c r="G8" i="104"/>
  <c r="G83" i="104"/>
  <c r="G84" i="104"/>
  <c r="G9" i="104"/>
  <c r="G11" i="104"/>
  <c r="G12" i="104"/>
  <c r="G13" i="104"/>
  <c r="G15" i="104"/>
  <c r="G16" i="104"/>
  <c r="G17" i="104"/>
  <c r="G18" i="104"/>
  <c r="G23" i="104"/>
  <c r="G26" i="104"/>
  <c r="G31" i="104"/>
  <c r="G32" i="104"/>
  <c r="G33" i="104"/>
  <c r="G35" i="104"/>
  <c r="G36" i="104"/>
  <c r="G68" i="104"/>
  <c r="G48" i="112"/>
  <c r="G135" i="119"/>
  <c r="G71" i="120"/>
  <c r="E98" i="120"/>
  <c r="G98" i="120"/>
  <c r="E135" i="120"/>
  <c r="G135" i="120"/>
  <c r="G81" i="117"/>
  <c r="C15" i="110"/>
  <c r="G137" i="120"/>
  <c r="G140" i="119"/>
  <c r="G82" i="117"/>
  <c r="G83" i="117"/>
  <c r="G59" i="116"/>
  <c r="G82" i="118"/>
  <c r="G83" i="118"/>
  <c r="C13" i="110"/>
  <c r="G84" i="112"/>
  <c r="G85" i="112"/>
  <c r="C12" i="110"/>
  <c r="G85" i="104"/>
  <c r="C8" i="110"/>
  <c r="E66" i="119"/>
  <c r="G66" i="119"/>
  <c r="G89" i="119"/>
  <c r="G71" i="115"/>
  <c r="G72" i="115"/>
  <c r="C11" i="110"/>
  <c r="G141" i="119"/>
  <c r="G142" i="119"/>
  <c r="C10" i="110"/>
  <c r="G138" i="120"/>
  <c r="G139" i="120"/>
  <c r="C17" i="110"/>
  <c r="C18" i="110"/>
  <c r="C19" i="110"/>
</calcChain>
</file>

<file path=xl/sharedStrings.xml><?xml version="1.0" encoding="utf-8"?>
<sst xmlns="http://schemas.openxmlformats.org/spreadsheetml/2006/main" count="2377" uniqueCount="628">
  <si>
    <t>Piezīmes:</t>
  </si>
  <si>
    <t>Garums, m</t>
  </si>
  <si>
    <t>m</t>
  </si>
  <si>
    <t>A</t>
  </si>
  <si>
    <t>B</t>
  </si>
  <si>
    <t>Projektētājs</t>
  </si>
  <si>
    <t>C</t>
  </si>
  <si>
    <t>Nr.p.k.</t>
  </si>
  <si>
    <t>Darba nosaukums</t>
  </si>
  <si>
    <t>gab.</t>
  </si>
  <si>
    <t>-</t>
  </si>
  <si>
    <t>Izmaksu pozīcija</t>
  </si>
  <si>
    <t>Specifik. Nr</t>
  </si>
  <si>
    <t>Mērvienība</t>
  </si>
  <si>
    <t>Darba daudzums</t>
  </si>
  <si>
    <t>Vienības cena EUR</t>
  </si>
  <si>
    <t>Kopējā izmaksa EUR</t>
  </si>
  <si>
    <t>1</t>
  </si>
  <si>
    <t>N/A</t>
  </si>
  <si>
    <t>2</t>
  </si>
  <si>
    <t>Kopā (bez PVN):</t>
  </si>
  <si>
    <t>m3</t>
  </si>
  <si>
    <t>m2</t>
  </si>
  <si>
    <t>kompl.</t>
  </si>
  <si>
    <t>Uzmērīšana un nospraušana</t>
  </si>
  <si>
    <t>3</t>
  </si>
  <si>
    <t>3.1</t>
  </si>
  <si>
    <t>3.2</t>
  </si>
  <si>
    <t>4</t>
  </si>
  <si>
    <t>5</t>
  </si>
  <si>
    <t>5.1</t>
  </si>
  <si>
    <t>6</t>
  </si>
  <si>
    <t>PVN  (21% no A)</t>
  </si>
  <si>
    <t>Pavisam kopā (A+B)</t>
  </si>
  <si>
    <t>4.6</t>
  </si>
  <si>
    <t>AR SAISTVIELĀM NESAISTĪTAS KONSTRUKTĪVĀS KĀRTAS</t>
  </si>
  <si>
    <t>AR SAISTVIELĀM SAISTĪTAS KONSTRUKTĪVĀS KĀRTAS</t>
  </si>
  <si>
    <t>6.2</t>
  </si>
  <si>
    <t>3.3</t>
  </si>
  <si>
    <t>4.2</t>
  </si>
  <si>
    <t>Apzaļumošana un nogāžu nostiprināšana ar augu zemi (h=10cm) un zālāja iesēšana</t>
  </si>
  <si>
    <t>7</t>
  </si>
  <si>
    <t>SIA “RK projekti”</t>
  </si>
  <si>
    <t>1) Dotais saraksts skatāms kopā ar rasējumiem un citām projekta daļām.</t>
  </si>
  <si>
    <t>8</t>
  </si>
  <si>
    <t>9</t>
  </si>
  <si>
    <t>Granīta izsiju 2/8 slāņa izbūve vidēji 3 cm biezumā</t>
  </si>
  <si>
    <t>Objekts</t>
  </si>
  <si>
    <t>Atkritumu urnu uzstādīšana</t>
  </si>
  <si>
    <t>gb</t>
  </si>
  <si>
    <t>Darba veids un būvprojekta sadaļa</t>
  </si>
  <si>
    <t>Ielas pārbūve - Ceļa darbi</t>
  </si>
  <si>
    <t>1.1</t>
  </si>
  <si>
    <t>Būvtāfeles uzstādīšana</t>
  </si>
  <si>
    <t>1.2</t>
  </si>
  <si>
    <t>1.3</t>
  </si>
  <si>
    <t>3.3.</t>
  </si>
  <si>
    <t>1.4</t>
  </si>
  <si>
    <t>1.5</t>
  </si>
  <si>
    <t>1.6</t>
  </si>
  <si>
    <t>1.7</t>
  </si>
  <si>
    <t>1.8</t>
  </si>
  <si>
    <t>1.9</t>
  </si>
  <si>
    <t>Esošo ceļa zīmju balstu demontāža</t>
  </si>
  <si>
    <t>1.10</t>
  </si>
  <si>
    <t>Esošo ceļa zīmju demontāža</t>
  </si>
  <si>
    <t>1.11</t>
  </si>
  <si>
    <t>1.12</t>
  </si>
  <si>
    <t>1.13</t>
  </si>
  <si>
    <t>1.14</t>
  </si>
  <si>
    <t>1.15</t>
  </si>
  <si>
    <t>1.16</t>
  </si>
  <si>
    <t>2.1</t>
  </si>
  <si>
    <t>7.2.</t>
  </si>
  <si>
    <t>Betona apmaļu izbūve 100x30x15 uz betona C30/37 un minerālmateriāla 0/56 pamata</t>
  </si>
  <si>
    <t>2.2</t>
  </si>
  <si>
    <t>2.3</t>
  </si>
  <si>
    <t>2.4</t>
  </si>
  <si>
    <t>Betona apmaļu izbūve 100x20x8 uz betona C30/37 un minerālmateriāla 0/45 pamata</t>
  </si>
  <si>
    <t>2.5</t>
  </si>
  <si>
    <t>2.6</t>
  </si>
  <si>
    <t>4.4.</t>
  </si>
  <si>
    <t>3.4</t>
  </si>
  <si>
    <t>4.6.</t>
  </si>
  <si>
    <t>4.1</t>
  </si>
  <si>
    <t>5.1.</t>
  </si>
  <si>
    <t>Salizturīgā slāņa būvniecība 30 cm biezumā</t>
  </si>
  <si>
    <t>4.3</t>
  </si>
  <si>
    <t>5.2.</t>
  </si>
  <si>
    <t>Nesaistītu minerālmateriālu 0/45 virskārtas būvniecība 10 cm biezumā (N-III klase)</t>
  </si>
  <si>
    <t>4.5</t>
  </si>
  <si>
    <t>4.7</t>
  </si>
  <si>
    <t>4.8</t>
  </si>
  <si>
    <t>4.9</t>
  </si>
  <si>
    <t>5.5.</t>
  </si>
  <si>
    <t>4.10</t>
  </si>
  <si>
    <t>5.4.</t>
  </si>
  <si>
    <t>4.11</t>
  </si>
  <si>
    <t>4.12</t>
  </si>
  <si>
    <t>6.2.</t>
  </si>
  <si>
    <t>Karstā asfalta AC11surf virskārtas būvniecība 4 cm biezumā (S-III klase)</t>
  </si>
  <si>
    <t>6.1</t>
  </si>
  <si>
    <t>7.3.</t>
  </si>
  <si>
    <t>Ceļa zīmju uzstādīšana, I izmēru grupa, I atstarošanas klase</t>
  </si>
  <si>
    <t>Ceļa zīmju balstu uzstādīšana</t>
  </si>
  <si>
    <t>6.3</t>
  </si>
  <si>
    <t>Ceļa zīmju balstu ar iznesumu uzstādīšana</t>
  </si>
  <si>
    <t>6.4</t>
  </si>
  <si>
    <t>6.5</t>
  </si>
  <si>
    <t>6.6</t>
  </si>
  <si>
    <t>6.7</t>
  </si>
  <si>
    <t>6.8</t>
  </si>
  <si>
    <t>6.9</t>
  </si>
  <si>
    <t>6.10</t>
  </si>
  <si>
    <t>6.11</t>
  </si>
  <si>
    <t>kpl</t>
  </si>
  <si>
    <t>vieta</t>
  </si>
  <si>
    <t>Betona apmaļu izbūve 100x22x15 uz betona C30/37 un minerālmateriāla 0/45 pamata</t>
  </si>
  <si>
    <t>Iebrauktuves komplekta (4.5m) izbūve uz betona C30/37 un minerālmateriāla 0/56 pamata</t>
  </si>
  <si>
    <t>2.7</t>
  </si>
  <si>
    <t>2.8</t>
  </si>
  <si>
    <t>2.9</t>
  </si>
  <si>
    <t>2.10</t>
  </si>
  <si>
    <t>Zemes klātnes ierakuma būvniecība, aizvedot uz būvuzņēmēja atbērtni</t>
  </si>
  <si>
    <t>Zemes klātnes uzbēruma būvniecība (darba zonas sakārtošana ar ierakuma grunti)</t>
  </si>
  <si>
    <t>4.13</t>
  </si>
  <si>
    <t>4.14</t>
  </si>
  <si>
    <t>Balta vadlīnijas (reljefa) betona taktīlā bruģa būvniecība 8 cm biezumā, izmērs 300x300x80 mm</t>
  </si>
  <si>
    <t>5.2</t>
  </si>
  <si>
    <t>7.8.</t>
  </si>
  <si>
    <t>Materiāli</t>
  </si>
  <si>
    <t>Darbu apjomi</t>
  </si>
  <si>
    <t>ŪDENSAPGĀDES TĪKLI - U1</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</si>
  <si>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</si>
  <si>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</si>
  <si>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</si>
  <si>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</si>
  <si>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</si>
  <si>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</si>
  <si>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</si>
  <si>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</si>
  <si>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</si>
  <si>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</si>
  <si>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</si>
  <si>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</si>
  <si>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</si>
  <si>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</si>
  <si>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</si>
  <si>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</si>
  <si>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</si>
  <si>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</si>
  <si>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</si>
  <si>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</si>
  <si>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</si>
  <si>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</si>
  <si>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</si>
  <si>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</si>
  <si>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2.11</t>
  </si>
  <si>
    <t>2.12</t>
  </si>
  <si>
    <t>2.13</t>
  </si>
  <si>
    <t>2.14</t>
  </si>
  <si>
    <t>2.15</t>
  </si>
  <si>
    <t>2.16</t>
  </si>
  <si>
    <t>2.17</t>
  </si>
  <si>
    <t>2.18</t>
  </si>
  <si>
    <t>2.19</t>
  </si>
  <si>
    <t>2.20</t>
  </si>
  <si>
    <t>2.21</t>
  </si>
  <si>
    <t>2.22</t>
  </si>
  <si>
    <t>2.23</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</si>
  <si>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</si>
  <si>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</si>
  <si>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</si>
  <si>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</si>
  <si>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</si>
  <si>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</si>
  <si>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</si>
  <si>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</si>
  <si>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</si>
  <si>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</si>
  <si>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</si>
  <si>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</si>
  <si>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</si>
  <si>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</si>
  <si>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</si>
  <si>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</si>
  <si>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</si>
  <si>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</si>
  <si>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</si>
  <si>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</si>
  <si>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</si>
  <si>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</si>
  <si>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</si>
  <si>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</si>
  <si>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</si>
  <si>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</si>
  <si>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</si>
  <si>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</si>
  <si>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</si>
  <si>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</si>
  <si>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</si>
  <si>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</si>
  <si>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</si>
  <si>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</si>
  <si>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</si>
  <si>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</si>
  <si>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</si>
  <si>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Ūdensapgāde un kanalizācija – ārējie tīkli (LKT, UKT)</t>
  </si>
  <si>
    <t>Materiālu specifikācija</t>
  </si>
  <si>
    <t>Elektronisko sakaru sistēmas (EST)</t>
  </si>
  <si>
    <t>26</t>
  </si>
  <si>
    <t>27</t>
  </si>
  <si>
    <t>2) Visiem darbiem un materiāliem jāatbilst Autoceļu būvdarbu specifikācijām 2023.</t>
  </si>
  <si>
    <t>Krišjāņa Valdemāra un Pļavas ielas pārbūve, Cēsīs, Cēsu novadā</t>
  </si>
  <si>
    <t>Salizturīgā slāņa būvniecība 40 cm biezumā</t>
  </si>
  <si>
    <t>Karstā asfalta AC22base apakškārtas būvniecība 6 cm biezumā (S-IV klase)</t>
  </si>
  <si>
    <t>DAŽĀDI DARBI</t>
  </si>
  <si>
    <t>Esošo papildzīmju demontāža</t>
  </si>
  <si>
    <t>Esošā sfēriskā spoguļa ar balstu demontāža</t>
  </si>
  <si>
    <t>Iebrauktuves komplekta (6.9m) izbūve uz betona C30/37 un minerālmateriāla 0/56 pamata</t>
  </si>
  <si>
    <t>4.15</t>
  </si>
  <si>
    <t>Papildzīmju uzstādīšana</t>
  </si>
  <si>
    <t>Nesaistītu minerālmateriālu 0/56 pamata būvniecība 10 cm biezumā (N-IV klase)</t>
  </si>
  <si>
    <t>Polietilēna ģeomembrānas ar ūdensnecaurlaidības klasi W1, stiepes izturība garumā&gt;300N/50mm, stiepes izturība platumā&gt;300N/50mm izbūve gar ēku sienām ielas segas konstukcijas dziļumā</t>
  </si>
  <si>
    <t>4.16</t>
  </si>
  <si>
    <t>Gāzes "kapju" līmeņošana projektētā seguma līmenī</t>
  </si>
  <si>
    <t>Koka celma nofrēzēšana</t>
  </si>
  <si>
    <t>Esošo koku aizsardzības pasākumu realizēšana/uzraudzība būvniecības laikā -  sertificēts arborists. 1. Koku vainagu sakopšana pirms un pēc būvniecības.2. Esošo koku individuālie aizsardzības pasākumi (vairogi ap koka stumbru). 3. Koka sakņu aizsardzības zonas norobežošana ar 3-4 m augstu, blīvu pagaidu žogu. 4. Koku sakņu aizsardzības zonu norobežojošo žogu un stumbru vairogu demontāža pēc labiekārtošanas darbu beigām.</t>
  </si>
  <si>
    <t>Slodzes izlīdzinošā materiāla geomaxx Geocell vai analogs izbūve</t>
  </si>
  <si>
    <t xml:space="preserve">Koku ciršana </t>
  </si>
  <si>
    <t>Koku laistīšana  1-2 reizes nedēļā ar ūdens daudzumu 100 - 150 l/vienam kokam 
(Veic no koku izbūves līdz būves nodošanai ekspluatācijā, atbilstoši noteiktajam apjomam un/vai laikapstākļiem)</t>
  </si>
  <si>
    <t>Betona bruģakmens remontzona, ietverot demontāžu, pamatnes līmeņošanu, bruģa izbūvi ar esošo materiālu</t>
  </si>
  <si>
    <t>Drošības barjeras demontāža</t>
  </si>
  <si>
    <t>Apstādījumu demontāža (izrakšana)</t>
  </si>
  <si>
    <t>Teritorijas attīrīšana no krūmiem</t>
  </si>
  <si>
    <t>ZEMES KLĀTNE</t>
  </si>
  <si>
    <t>SATIKSMES APRĪKOJUMS</t>
  </si>
  <si>
    <t>LABIEKĀRTOJUMS</t>
  </si>
  <si>
    <t>Pelēka bezfāzu skalotas virsmas betona bruģa būvniecība, izmērs 200x100x80 mm</t>
  </si>
  <si>
    <t>Melna bezfāzu skalotas virsmas betona bruģa būvniecība, izmērs 200x100x80 mm</t>
  </si>
  <si>
    <t>Sarkana bezfāzu skalotas virsmas betona bruģa būvniecība, izmērs 200x100x80 mm</t>
  </si>
  <si>
    <t>Pelēka eco betona bruģa būvniecība, izmērs 600x400x80 mm</t>
  </si>
  <si>
    <t>"Piemiņas kurpju" uz būvdarbu laiku demontāža, pēc būvdarbiem uzstādot tai pašā vietā</t>
  </si>
  <si>
    <t>Dabīgā akmens seguma būvniecība, d =15-20 cm</t>
  </si>
  <si>
    <t>Sarkana bezfāzu skalotas virsmas betona bruģa būvniecība, izmērs 200x100x80 mm); gājēju pārejas kā 931.horizontālais apzīmējums, autostāvvietas kā 920.apzīmējums</t>
  </si>
  <si>
    <t>Dabīgā akmens, brūna šķeltā bruģa būvniecība, izmērs 80x80x80 mm</t>
  </si>
  <si>
    <t xml:space="preserve">SIA "TET" Kabeļu kanalizācijas izbūve un Vara kabeļu tīkla pārbūve </t>
  </si>
  <si>
    <t>Darbi</t>
  </si>
  <si>
    <t xml:space="preserve">Tranšejas rakšana un aizberšana platuma līdz 0.5m </t>
  </si>
  <si>
    <t>Kabeļu kanalizācijas cauruļu ieguldīšana tranšejā</t>
  </si>
  <si>
    <t>Kabeļu aizsardzība ar šķeltām caurulēm ar atšurfēšanu</t>
  </si>
  <si>
    <t>Tranšejas aizberšana ar pievestam smiltīm</t>
  </si>
  <si>
    <t>Būvbedres rakšana ar tehniku</t>
  </si>
  <si>
    <t>Kabeļu akas KP-PEH 800x650 uzstādīšana uz esošās kan.</t>
  </si>
  <si>
    <t>Buksiera ievilkšana kabeļu kanalizācijā</t>
  </si>
  <si>
    <t>Kabeļa kanalizācijas caurejamības pārbaude</t>
  </si>
  <si>
    <t>m/kan</t>
  </si>
  <si>
    <t>10</t>
  </si>
  <si>
    <t>Ūdens atsūknešana no esošās kabeļu kanalizācijas akas</t>
  </si>
  <si>
    <t>11</t>
  </si>
  <si>
    <t>Esošas kabeļu akas tīrīšana</t>
  </si>
  <si>
    <t>12</t>
  </si>
  <si>
    <t>Metalkonstrukciju ierīkošana kabeļu kanalizācijas akā</t>
  </si>
  <si>
    <t>13</t>
  </si>
  <si>
    <t>Sadales kabeļa mērījumi starp gala iekārtām 1. pāris</t>
  </si>
  <si>
    <t>pāris</t>
  </si>
  <si>
    <t>14</t>
  </si>
  <si>
    <t>Sadales kabeļa mērījumi starp gala iekārt. katrs nākošais pāris</t>
  </si>
  <si>
    <t>15</t>
  </si>
  <si>
    <t>Vara kabeļu ieguldīšana kabeļu kanalizācijā līdz 36mm</t>
  </si>
  <si>
    <t>16</t>
  </si>
  <si>
    <t>Sadales kabeļu pāru montāža paralēlā uzmavā līdz 10x2 kabelī</t>
  </si>
  <si>
    <t>uzmava</t>
  </si>
  <si>
    <t>17</t>
  </si>
  <si>
    <t>Sadales kabeļu pāru montāža paralēlā uzmavā līdz 20x2 kabelī</t>
  </si>
  <si>
    <t>18</t>
  </si>
  <si>
    <t>Sadales kabeļu pāru montāža paralēlā uzmavā līdz 30x2 kabelī</t>
  </si>
  <si>
    <t>19</t>
  </si>
  <si>
    <t>Sadales kabeļu pāru montāža paralēlā uzmavā līdz 50x2 kabelī</t>
  </si>
  <si>
    <t>20</t>
  </si>
  <si>
    <t>Maģ. kabeļu pāru montāža paralēlā uzmavā līdz 100x2 kabelī</t>
  </si>
  <si>
    <t>21</t>
  </si>
  <si>
    <t>Sadales  kabeļu uzmavas montāža ar tilpumu līdz 100x2 kab.</t>
  </si>
  <si>
    <t>22</t>
  </si>
  <si>
    <t>Maģistrāla  kabeļu uzmavas montāža ar tilpumu līdz 100x2 kab.</t>
  </si>
  <si>
    <t>23</t>
  </si>
  <si>
    <t>Tīkla elementu marķēšana</t>
  </si>
  <si>
    <t>24</t>
  </si>
  <si>
    <t>Kabeļu montāša sadales skapjos, ieskaitot moduļu pārslēgšanu,vecs skapis, jauni kabeļi</t>
  </si>
  <si>
    <t>100p</t>
  </si>
  <si>
    <t>25</t>
  </si>
  <si>
    <t>Krosējumi esošos sadales skapjos, jaunam tīklam</t>
  </si>
  <si>
    <t>10p</t>
  </si>
  <si>
    <t>Trases nospraušana</t>
  </si>
  <si>
    <t>Telekomunikācijas tīklu izpilddokumentācijas izgatavošana saskaņā ar  "Tet" tehniskajām prasībām ( vaļēja tranšeja ) ja trases garums līdz 0.2km</t>
  </si>
  <si>
    <t>obj.</t>
  </si>
  <si>
    <t>Kabeļu (vara un optika) izvilkšana (demontāža) no caurulēm</t>
  </si>
  <si>
    <t>Kab.kanaliz.caurule 100x6000</t>
  </si>
  <si>
    <t>Kab.kanaliz.caurules līkums(100/90°)</t>
  </si>
  <si>
    <t>Dalītā aizsargcaurule DN110, 450N</t>
  </si>
  <si>
    <t>Kabeļu brīd. lenta,  plīstošā, 50mmX500m</t>
  </si>
  <si>
    <t>Virve kabeļa ievilkšanai(6mm/500m)</t>
  </si>
  <si>
    <t>Plastmasas aka KP-PEH 800x650 ar kv.pamatni</t>
  </si>
  <si>
    <t>Akas lūka fiksetā augstuma B125 LOGO – Tet</t>
  </si>
  <si>
    <t>Dzelzbetona riņķis kabeļakām</t>
  </si>
  <si>
    <t>Atloks dzelzbetona gredzena pilnai fiksācijai</t>
  </si>
  <si>
    <t>Kab. kanaliz. caurules nosledzojošais gals UTM100</t>
  </si>
  <si>
    <t xml:space="preserve">Silikons N, neitrāls  310ml </t>
  </si>
  <si>
    <t>Pazemes kabelis VMOHBU 3x2x0.5, želejas pild.</t>
  </si>
  <si>
    <t>Pazemes kabelis VMOHBU 10x2x0.5, želejas pild.</t>
  </si>
  <si>
    <t>Pazemes kabelis VMOHBU 20x2x0.5, želejas pild.</t>
  </si>
  <si>
    <t>Pazemes kabelis VMOHBU 30x2x0.5, želejas pild.</t>
  </si>
  <si>
    <t>Pazemes kabelis VMOHBU 50x2x0.5, želejas pild.</t>
  </si>
  <si>
    <t>Uzmavas komplekts (Nitto) JCSA 140</t>
  </si>
  <si>
    <t>Uzmavas komplekts (Nitto) JCSA 200</t>
  </si>
  <si>
    <t>Uzmavas komplekts (Nitto) JCSA 300</t>
  </si>
  <si>
    <t>10 pāru savienojuma mod.(želejas pild.)</t>
  </si>
  <si>
    <t>10 p. Paral.piesl. papildus modulis</t>
  </si>
  <si>
    <t>Lenta EZ Wrap 2183</t>
  </si>
  <si>
    <t>Kabeļu dzīslu tīrīšanas komplekts 4413-S</t>
  </si>
  <si>
    <t>Kabeļu konsole 2 kabeļiem (kabeļu akās)</t>
  </si>
  <si>
    <t>Konsoles skrūve</t>
  </si>
  <si>
    <t xml:space="preserve">SIA "TET" Optisko kabeļu pārbūve </t>
  </si>
  <si>
    <t>Optiskā kabeļa ieguldīšana kabeļu kanalizācijā</t>
  </si>
  <si>
    <t xml:space="preserve">Uzmavas uzstādīšana un 2 optisko kabeļu iestrāde uzmavā  ( SC-F01 tipa uzmava)    </t>
  </si>
  <si>
    <t>Jauna 12F kabeļa pievienošana esošai uzmavai</t>
  </si>
  <si>
    <t>kab.</t>
  </si>
  <si>
    <t>Optiskā kabeļa šķiedru metināšana, montāžas kvalitātes kontrole pēc montāžas pabeigšanas (jaunieguldīts kabelis)  1. šķiedra</t>
  </si>
  <si>
    <t>met.</t>
  </si>
  <si>
    <t>Optiskā kabeļa šķiedru metināšana, montāžas kvalitātes kontrole pēc montāžas pabeigšanas (jaunieguldīts kabelis) katra nākoša šķiedra</t>
  </si>
  <si>
    <t>Optisko šķiedru pārmetināšana esošā uzmavā</t>
  </si>
  <si>
    <t>Pieņemšanas testēšana un profilaktiskie mērījumi  1. šķiedra</t>
  </si>
  <si>
    <t>šķ.</t>
  </si>
  <si>
    <t>Pieņemšanas testēšana un profilaktiskie mērījumi  katra nākošā šķiedra</t>
  </si>
  <si>
    <t>Optiskā kabeļa līnijas izpilddokumentācijas koriģēšana</t>
  </si>
  <si>
    <t>dok.</t>
  </si>
  <si>
    <t>Sagatavošanas darbi SIA "Tet" tīkla pārbūvei/pārslēgšanai</t>
  </si>
  <si>
    <t>st</t>
  </si>
  <si>
    <t>Optiskā uzmava horizontālā SC-F01</t>
  </si>
  <si>
    <t>Optiskais kabelis FZOMSU-SD-2x6</t>
  </si>
  <si>
    <t>Virve kabeļu ievilkšanai</t>
  </si>
  <si>
    <t>Minimarķeris M2500</t>
  </si>
  <si>
    <t>Kabeļu saitīte 290x4.5 melna</t>
  </si>
  <si>
    <t>pac.</t>
  </si>
  <si>
    <t>Sorbaria sorbifolia 'Sem' (Pīlādžlapu sorbārija šķ.)</t>
  </si>
  <si>
    <t>Symphoricarpos doorenbosii 'Magic berry' (Sniegoga šķ.)</t>
  </si>
  <si>
    <t>Ribes alpinum (Alpīnā vērene)</t>
  </si>
  <si>
    <t>Āra soliņa uzstādīšana</t>
  </si>
  <si>
    <t>Augu konteineri</t>
  </si>
  <si>
    <t>Sakņu barjera ReRoot 2000 Barrier vai analogs, h-1.0 m</t>
  </si>
  <si>
    <t>Sorbus aria (Miltu pīlādzis) stādīšana, stāda izmērs h 3-4 m</t>
  </si>
  <si>
    <t>Karsti cinkots tērauda balsts, H=6m (virszemes augstums), ar iebūvētu 230V ārtipa rozeti (svētku appgaismojumam) h=5,5m augstumā, kā arī ar spēka kabeļa izvadu H=4m augstumā (videonovērošanas kameras persp. Pieslēgumam)</t>
  </si>
  <si>
    <t>Karsti cinkota tērauda konsole H=2m, L=1m, 15-grādi</t>
  </si>
  <si>
    <t>Apgaismes balsta h=8m betona pamats</t>
  </si>
  <si>
    <t>Apgaismes balsta stiprinājuma komplekts  (pie pamata), blīvējumi</t>
  </si>
  <si>
    <t>Ielu apgaismojuma LED gaismeklis, Vizulo Stork Micro Martin 30W 3000K, ar pārspriegumaizsardzību 10kV, Zhaga konektoru, ar Zhaga-RF moduli; kods: 6000058463 MRUE
030 730 L02 AA016</t>
  </si>
  <si>
    <t>Vadības bloks montāžai gaismeklī, C-Node Zhaga-RF
Pirms iegādes konsultēties ar SIA "FARADS" pārstāvjiem</t>
  </si>
  <si>
    <r>
      <t xml:space="preserve">Ielu apgaismojuma vadības sadalne AVS1, ar vadības bloku C-BOX, C-BOX RF, saskaņā ar shēmu ELT-3 komplektā ar visiem nepieciešamiem elementiem (t.sk. Pamatu un slēdzeni), </t>
    </r>
    <r>
      <rPr>
        <b/>
        <i/>
        <sz val="10"/>
        <rFont val="Arial Narrow"/>
        <family val="2"/>
      </rPr>
      <t>sadalnes un pamatnes korpusam jābūt RAL7032 krāsā, saskaņā ar Cēsu pašvaldības prasībām</t>
    </r>
    <r>
      <rPr>
        <i/>
        <sz val="10"/>
        <rFont val="Arial Narrow"/>
        <family val="2"/>
        <charset val="186"/>
      </rPr>
      <t xml:space="preserve">
Pirms vadības sadalnes iegādes, komplektēšanas un montāžas sazināties ar SIA "FARADS" pārstāvjiem</t>
    </r>
  </si>
  <si>
    <r>
      <t xml:space="preserve">Metāla cinkots kabeļskapis CK1, ar metāla pamatni, ar NH00 vert.slēdžiem, saskaņā ar shemu ELT-2,  </t>
    </r>
    <r>
      <rPr>
        <b/>
        <i/>
        <sz val="10"/>
        <rFont val="Arial Narrow"/>
        <family val="2"/>
      </rPr>
      <t>sadalnes un pamatnes korpusam jābūt RAL7032 krāsā, saskaņā ar Cēsu pašvaldības prasībām;</t>
    </r>
    <r>
      <rPr>
        <i/>
        <sz val="10"/>
        <rFont val="Arial Narrow"/>
        <family val="2"/>
        <charset val="186"/>
      </rPr>
      <t xml:space="preserve">
Pirms sadalnes iegādes, komplektēšanas un montāžas sazināties ar SIA "FARADS" pārstāvjiem</t>
    </r>
  </si>
  <si>
    <r>
      <t xml:space="preserve">Metāla cinkots kabeļskapis CK2, ar metāla pamatni, ar NH00 vert.slēdžiem, saskaņā ar shemu ELT-2,  </t>
    </r>
    <r>
      <rPr>
        <b/>
        <i/>
        <sz val="10"/>
        <rFont val="Arial Narrow"/>
        <family val="2"/>
      </rPr>
      <t>sadalnes un pamatnes korpusam jābūt RAL7032 krāsā, saskaņā ar Cēsu pašvaldības prasībām;</t>
    </r>
    <r>
      <rPr>
        <i/>
        <sz val="10"/>
        <rFont val="Arial Narrow"/>
        <family val="2"/>
        <charset val="186"/>
      </rPr>
      <t xml:space="preserve">
Pirms sadalnes iegādes, komplektēšanas un montāžas sazināties ar SIA "FARADS" pārstāvjiem</t>
    </r>
  </si>
  <si>
    <t>Drošinātāja/spaiļu bloks montāžai balstā,piem. ROSA NTB-3, ar drošinātājiem 6A</t>
  </si>
  <si>
    <t>Drošinātāja/spaiļu bloks montāžai balstā,piem. ROSA NTB-2, ar drošinātājiem 6A</t>
  </si>
  <si>
    <t>Drošinātāja/spaiļu bloks montāžai balstā,piem. ROSA NTB-1, ar drošinātājiem 6A</t>
  </si>
  <si>
    <t>Ārtipa nozarkārba NK</t>
  </si>
  <si>
    <t>El. kabelis, AXMK-4x50</t>
  </si>
  <si>
    <t>El. kabelis, AXMK-4x25</t>
  </si>
  <si>
    <t>El. kabelis, XPK-3x6</t>
  </si>
  <si>
    <t>El. kabelis, XPK-3x1.5</t>
  </si>
  <si>
    <t>Kabeļa gala apdare, 4x16-50mm2</t>
  </si>
  <si>
    <t>Kabeļa savienojuma uzmava, tipu precizēt ņemot vērā esošā kabeļa marku un šķērsgriezumu</t>
  </si>
  <si>
    <t>Aizsargcaurule, d75, 450N (visā garumā)</t>
  </si>
  <si>
    <t>Aizsargcaurule, UV-noturīga d20, 750N (pa ēku ārsienām), iekļaujot pagriezienus</t>
  </si>
  <si>
    <t>Aizsargcaurule, d110, 750N (zem braucamās daļas)</t>
  </si>
  <si>
    <t>Atkārtotā zemējuma komplekts apgaismojuma balstam (Zn d20mm, L=9m, apaļvads Zn d10mm, savienojuma spaile)</t>
  </si>
  <si>
    <t>Cinkots metāla apaļvads d10mm, atkārtoto zemējumu savienošanai, iekļaujot nepieciešamā daudzuma savienojuma spailes</t>
  </si>
  <si>
    <t>Silgnāllenta "Uzmanību kabelis"</t>
  </si>
  <si>
    <t>Celtniecības smiltis</t>
  </si>
  <si>
    <t>Šķembas (montāžai zem pamatnes)</t>
  </si>
  <si>
    <t>Sadalnes komutēšanas materiāli</t>
  </si>
  <si>
    <t>objekts</t>
  </si>
  <si>
    <t>Palīgmateriāli</t>
  </si>
  <si>
    <t>Bedres rakšana/aizbēršana apgaismes balsta pamatam</t>
  </si>
  <si>
    <t>Bedres rakšana uzmavas montāžai, t.sk. esošā kabeļa precīza novietojuma noskaidrošanai</t>
  </si>
  <si>
    <t>Tranšejas rakšana un aizbēršana 1-2 kabeļiem(caurulēm)</t>
  </si>
  <si>
    <t>Apgaismojuma balsta pamata montāža</t>
  </si>
  <si>
    <t>Apgaismojuma balsta montāža. H=8m, t.sk. konsoles montāžu</t>
  </si>
  <si>
    <t>Apgaismojuma balsta montāža. H=4.5m</t>
  </si>
  <si>
    <t>Esošā apgaismojuma balsta ar gaismekli demontāža</t>
  </si>
  <si>
    <t>Esošā gaismekļa demontāža no ēkas ārsienas (saglabājot kronšteinu)</t>
  </si>
  <si>
    <t>Gaismekļa montāža balstā</t>
  </si>
  <si>
    <t>Gaismekļa montāža uz sienas, uz kronšteina</t>
  </si>
  <si>
    <t>Drošinātāju/Spaiļu bloka ievietošana balstā, pieslēgšana</t>
  </si>
  <si>
    <t>Tranšejas gultnes sagatavošana ar smilts pievešanu 1 kabelim/caurulei</t>
  </si>
  <si>
    <t>Aizsargcaurules guldīšana gatavā tranšejā</t>
  </si>
  <si>
    <t>Kabeļa ievilkšana aizsargcaurulē</t>
  </si>
  <si>
    <t>Esošā kabeļa atrakšana, pārcelšana pa jaunu trasi, tranšejas aizberšana</t>
  </si>
  <si>
    <r>
      <t xml:space="preserve">Esošā kabeļa demontāža/atslēgšana, ieskaitot rakšanas darbus un nepieciešamos materiālus; </t>
    </r>
    <r>
      <rPr>
        <b/>
        <i/>
        <sz val="10"/>
        <rFont val="Arial Narrow"/>
        <family val="2"/>
      </rPr>
      <t>demontāžas apjomu precizēt</t>
    </r>
  </si>
  <si>
    <t>Kabeļa montāža apgaismes balstā</t>
  </si>
  <si>
    <t>kabelis</t>
  </si>
  <si>
    <t>Kabeļa montāža pa sienu</t>
  </si>
  <si>
    <t>Signāllentas ieklāšana</t>
  </si>
  <si>
    <t>Kabeļa gala apdares montāža</t>
  </si>
  <si>
    <t>Kabeļu savienojuma uzmavas montāža</t>
  </si>
  <si>
    <t>Apgaismojuma balsta zemējuma ierīkošana un pieslēgšana, pretestības mērīšana</t>
  </si>
  <si>
    <t>Ielu apgaismojuma vadības sadalnes montāža, pieslēgšana</t>
  </si>
  <si>
    <t>Kabeļu sadalnes montāža, pieslēgšana</t>
  </si>
  <si>
    <t>Esošās ielu apgaismojuma sadalnes demontāža</t>
  </si>
  <si>
    <t>Vadības iekārtas C-box uzstādīšana un programmēšanas darbi</t>
  </si>
  <si>
    <t>Gaismekļu programmēšana vadības ķēdē</t>
  </si>
  <si>
    <t>Balstu numurēšana, ieskaitot materiālus</t>
  </si>
  <si>
    <t>Koku aizsardzības pasākumu monitorings, pieaicinot sertificētu kokkopi – arboristu</t>
  </si>
  <si>
    <t>EPL ģeodēziskā kontrolkartēšana</t>
  </si>
  <si>
    <t>Būvdarbu apjomu kopsavilkums</t>
  </si>
  <si>
    <t>Apgaismojums (ELT)</t>
  </si>
  <si>
    <t xml:space="preserve"> -</t>
  </si>
  <si>
    <t>Cēsis, Cēsu nov. (42010051318) ārējā elektroapgāde (TN-49693)*</t>
  </si>
  <si>
    <t>Betona apmaļu demontāža, aizvedot un nodot atkritumu apsaimniekotājam</t>
  </si>
  <si>
    <t>Asfalta seguma frēzēšana vidēji 10 cm biezumā, aizvedot un nodot atkritumu apsaimniekotājam</t>
  </si>
  <si>
    <t>Asfalta seguma demontāža 6-10cm biezumā, aizvedot un nodot atkritumu apsaimniekotājam</t>
  </si>
  <si>
    <t>Betona plākšņu vai bruģa demontāža, aizvedot un nodot atkritumu apsaimniekotājam</t>
  </si>
  <si>
    <t>Ūdensvads</t>
  </si>
  <si>
    <t>Ūdensvada caurule ārējiem tīkliem, PE100, RC, PN 10, DN/OD110, SDR17, atbilstošas LVS EN 12201, ar EM savienojumiem, iebūve atklātā tranšejā ar vairogiem</t>
  </si>
  <si>
    <t>Ūdensvada caurule ārējiem tīkliem, PE100, RC, PN 10, DN/OD63, SDR17, atbilstošas LVS EN 12201, ar EM savienojumiem, iebūve atklātā tranšejā ar vairogiem</t>
  </si>
  <si>
    <t>Ūdensvada caurule ārējiem tīkliem, PE100, RC, PN 10, DN/OD32, SDR17, atbilstošas LVS EN 12201, ar EM savienojumiem, iebūve atklātā tranšejā ar vairogiem</t>
  </si>
  <si>
    <t>Ūdensvada caurule ārējiem tīkliem, PE100, RC, PN 10, DN/OD25, SDR17, atbilstošas LVS EN 12201, ar EM savienojumiem, iebūve atklātā tranšejā ar vairogiem</t>
  </si>
  <si>
    <t>Esošās skatakas D1500 pārseguma maiņa, līmeņošana atbilstoši ceļa reljefam, lūkas nomaiņa uz VIATOP vai ekvivalentas "peldošā" tipa ķeta rāmis un D400 klases lūka ar adapteri, blīvgumiju, enģi un atsperi, atbilstoši LVS EN 124,  DN≥600mm, lūka ar VINDA logo</t>
  </si>
  <si>
    <t>Rūpnieciski izgatavota, siltināta ūdensskaitītāja aka PM400 ar čuguna vāku ietvēm, ar iebūvētu apsaisti un caurulēm ūdens skaitītāja Dn15mm montāžai</t>
  </si>
  <si>
    <t>Atloku krustgabals DN200/100, PN10,  DCI</t>
  </si>
  <si>
    <t xml:space="preserve">Elektrometināms trejgabals 90°, PE, PN10, DN110/110 </t>
  </si>
  <si>
    <t>Elektrometināms trejgabals 90°, PE, PN10, DN110/63</t>
  </si>
  <si>
    <r>
      <t>Elektrometināms līkums 45</t>
    </r>
    <r>
      <rPr>
        <sz val="10"/>
        <rFont val="Arial"/>
        <family val="2"/>
      </rPr>
      <t>°</t>
    </r>
    <r>
      <rPr>
        <i/>
        <sz val="10"/>
        <rFont val="Arial Narrow"/>
        <family val="2"/>
        <charset val="186"/>
      </rPr>
      <t>, PE, PN10, DN110</t>
    </r>
  </si>
  <si>
    <r>
      <t>Elektrometināms līkums 30</t>
    </r>
    <r>
      <rPr>
        <sz val="10"/>
        <rFont val="Arial"/>
        <family val="2"/>
      </rPr>
      <t>°</t>
    </r>
    <r>
      <rPr>
        <i/>
        <sz val="10"/>
        <rFont val="Arial Narrow"/>
        <family val="2"/>
        <charset val="186"/>
      </rPr>
      <t>, PE, PN10, DN110</t>
    </r>
  </si>
  <si>
    <t>EM  īscaurules DN110 pāreja uz atloku - DN100,  tērauda atloksDN100  ar PP pārklājumu, PN10</t>
  </si>
  <si>
    <t>EM  īscaurules DN63 pāreja uz atloku - DN50,  tērauda atloks DN50  ar PP pārklājumu, PN10</t>
  </si>
  <si>
    <t>EM dubultuzmava DN110, PN10 /mezglu montāžai/</t>
  </si>
  <si>
    <t>EM dubultuzmava DN63, PN10 /mezglu montāžai/</t>
  </si>
  <si>
    <t>Atloku adapters SupaMaxi DN200, PN10, universālais,enkurojošais, noturīgs uz stiepi</t>
  </si>
  <si>
    <t>Atloku adapters SupaMaxi  DN150, PN10, universālais,enkurojošais, noturīgs uz stiepi</t>
  </si>
  <si>
    <t>Atloku adapters SupaMaxi  DN100, PN10, universālais,enkurojošais, noturīgs uz stiepi</t>
  </si>
  <si>
    <t>Atloku adapters DN50, PN10, universālais,enkurojošais, noturīgs uz stiepi</t>
  </si>
  <si>
    <t>Gala noslēgatloks DN50, PN10,  DCI</t>
  </si>
  <si>
    <t>Pāreja atlokā, īsā,  DN150&gt;50, PN10,  DCI</t>
  </si>
  <si>
    <t>Pazemes tipa ugusdzēsības hidrants AVK Series 35/72,  h=1.80m, PN10, ķeta, DN100, ar drenāžas funkciju, hidranta apvalka  un atloka pretkorozijas pārklājums - epoksīda atbilstoši DIN 30677-2, montāža skatakā</t>
  </si>
  <si>
    <t>Ugunsdzēsības hidranta montāžas pamatne D100</t>
  </si>
  <si>
    <t>Ugunsdzēsības hidranta noradītājzīme atbilstoši standartam LVS 446:2004, montējama uz blakus esoša objekta sienas vai tuvākā apgaismes staba /vietu un piesaistes precizēt pēc montāžas/</t>
  </si>
  <si>
    <t>EM sedlu uzmava DN110/32, PN10</t>
  </si>
  <si>
    <t>EM sedlu uzmava DN110/25, PN10</t>
  </si>
  <si>
    <t>EM sedlu uzmava DN63/32, PN10</t>
  </si>
  <si>
    <t>EM dubultuzmava DN32, PN10  /tikai mezglu montāžai/</t>
  </si>
  <si>
    <t>EM dubultuzmava DN25, PN10  /tikai mezglu montāžai/</t>
  </si>
  <si>
    <t>EM pāreja Hawle –FIT vai ekvivalents PE DN32 uz esošo cauruli Dn32mm</t>
  </si>
  <si>
    <t>EM pāreja Hawle –FIT vai ekvivalents PE DN25 uz esošo cauruli Dn40mm</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</si>
  <si>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Dn200mm, PN16, montāža skatakā</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</si>
  <si>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Dn150mm, PN16, montāža skatakā</t>
  </si>
  <si>
    <t>1.41</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</si>
  <si>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Dn100mm, PN16, montāža skatakā</t>
  </si>
  <si>
    <t>1.42</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</si>
  <si>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Dn100mm, PN16, montāža gruntī, ar saderīgu teleskopisku pagarinātājkātu (h&lt;2.0m) un četrstūrainu, zilu kapi (AVK), zem kapes saderīga atbalsta plāksne, slodzes klase D400</t>
  </si>
  <si>
    <t>1.43</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</si>
  <si>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Dn50mm, PN16, montāža skatakā</t>
  </si>
  <si>
    <t>1.44</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</si>
  <si>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Dn50mm, PN16, montāža gruntī, ar saderīgu teleskopisku pagarinātājkātu (h&lt;2.0m) un četrstūrainu, zilu kapi (AVK), zem kapes saderīga atbalsta plāksne, slodzes klase D400</t>
  </si>
  <si>
    <t>1.45</t>
  </si>
  <si>
    <t>Pazemes tipa ekspluatācijas aizbīdnis POM Hawle-FIT vai ekvivalents - 1" elektrometināms PE caurulei - DN32, PN16, ar PP pārklājumu, montāža gruntī, ar saderīgu teleskopisku pagarinātājkātu (h&lt;2.0m) un četrstūrainu, zilu kapi (AVK), zem kapes saderīga atbalsta plāksne, slodzes klase D400</t>
  </si>
  <si>
    <t>1.46</t>
  </si>
  <si>
    <t>Pazemes tipa ekspluatācijas aizbīdnis POM Hawle-FIT vai ekvivalents - 3/4" elektrometināms PE caurulei - DN25, PN16, ar PP pārklājumu, montāža gruntī, ar saderīgu teleskopisku pagarinātājkātu (h&lt;2.0m) un četrstūrainu, zilu kapi (AVK), zem kapes saderīga atbalsta plāksne, slodzes klase D400</t>
  </si>
  <si>
    <t>1.47</t>
  </si>
  <si>
    <t>Betona atbalsts, V=0,4m3, betons B25 (C20/25), W8</t>
  </si>
  <si>
    <t>1.48</t>
  </si>
  <si>
    <t>Betona balsts, V=0,4m3, betons B25 (C20/25), W8</t>
  </si>
  <si>
    <t>1.49</t>
  </si>
  <si>
    <r>
      <t>Betons B25 (C20/25), W8 skataku apbetonējumam, armatūra</t>
    </r>
    <r>
      <rPr>
        <i/>
        <sz val="10"/>
        <rFont val="Arial Narrow"/>
        <family val="2"/>
      </rPr>
      <t xml:space="preserve"> Ø5mm, iestrāde</t>
    </r>
  </si>
  <si>
    <t>1.50</t>
  </si>
  <si>
    <t>Dzelzsbetona elementos iebetonējama apvalkčaula DN200 caurulei</t>
  </si>
  <si>
    <t>1.51</t>
  </si>
  <si>
    <t>Dzelzsbetona elementos iebetonējama apvalkčaula DN150 caurulei</t>
  </si>
  <si>
    <t>1.52</t>
  </si>
  <si>
    <t>Dzelzsbetona elementos iebetonējama apvalkčaula PE DN110 caurulei</t>
  </si>
  <si>
    <t>1.53</t>
  </si>
  <si>
    <t>Dzelzsbetona elementos iebetonējama apvalkčaula PE DN63 caurulei</t>
  </si>
  <si>
    <t>1.54</t>
  </si>
  <si>
    <t>Pieslēgums pie esošā ūdensvada D200mm</t>
  </si>
  <si>
    <t>1.55</t>
  </si>
  <si>
    <t>Pieslēgums pie esošā ūdensvada D150mm</t>
  </si>
  <si>
    <t>1.56</t>
  </si>
  <si>
    <t>Pieslēgums pie esošā ūdensvada D100mm</t>
  </si>
  <si>
    <t>1.57</t>
  </si>
  <si>
    <t>Pieslēgums pie esošā ūdensvada D63mm</t>
  </si>
  <si>
    <t>1.58</t>
  </si>
  <si>
    <t>Pieslēgums pie esošā ūdensvada D25-32mm</t>
  </si>
  <si>
    <t>1.59</t>
  </si>
  <si>
    <t>Palīgmateriāli U1 sistēmas montāžai</t>
  </si>
  <si>
    <t>1.60</t>
  </si>
  <si>
    <t>Sistēmas skalošana, dezinfekcija, testēšana, hidrauliskā pārbaude, nodošana ekspluatācijā</t>
  </si>
  <si>
    <t>Pārejie darbi</t>
  </si>
  <si>
    <t>1.61</t>
  </si>
  <si>
    <t>Precizēt esošo un projektējamo komunikācijas šķērsošanas vietas, atšurfējot pirms būvdarbu uzsākšanas</t>
  </si>
  <si>
    <t>1.62</t>
  </si>
  <si>
    <t>UKT tīklu trasējuma nospraušana pirms būvdarbu uzsakšanas</t>
  </si>
  <si>
    <t>1.63</t>
  </si>
  <si>
    <t>Sagatavošanās darbi pirms būvdarbu sākšanas - nepieciešamo atļauju un saskaņojumu saņemšana</t>
  </si>
  <si>
    <t>1.64</t>
  </si>
  <si>
    <t>Pasākumi pagaidu ūdensapgādes nodrošināšana esošajiem patērētājiem</t>
  </si>
  <si>
    <t>1.65</t>
  </si>
  <si>
    <t>1.66</t>
  </si>
  <si>
    <t>Izbūvēto U1 sistēmu izpildshēmas izstrāde</t>
  </si>
  <si>
    <t>U1 izbūves darbi (zemes darbi)</t>
  </si>
  <si>
    <t>Tranšejas rakšana, (hvid=2.10m) projektēto cauruļvadu montāžai, nederīgās grunts transports uz atbērtni 10km attālumā</t>
  </si>
  <si>
    <t>Smilts pamatnes ierīkošana zem cauruļvadiem h=0.15m un apbēruma h=0.30m ierīkošanai</t>
  </si>
  <si>
    <t>Tranšejas aizbēršana ar pievestu smilšu grunti kf&gt;1m/dnn (esošās māla grunts nomaiņa) no ierīkotā apbēruma ap cauruļvadu līdz atjaunojamā seguma apakšējai kārtai</t>
  </si>
  <si>
    <t>Tranšejas sieniņu nostiprināšana ar rievsienām vai metāla vairogiem  (h&gt;1.5m)</t>
  </si>
  <si>
    <t>Gruntsūdens līmeņa pazemināšana</t>
  </si>
  <si>
    <t>SADZĪVES KANALIZĀCIJAS TĪKLI - K1</t>
  </si>
  <si>
    <t>Sadzīves kanalizācija</t>
  </si>
  <si>
    <t>PP monolītsienu kanalizācijas caurule ar monolītas konstrukcijas ribām  OD200mm, uzmavu tipa, iebūves klase SN8, ar baltu vai gaiši pelēku iekšpusi, atbilstošas LVS EN13476-3,  ar iebūvi atklātā tranšejā ar vairogiem</t>
  </si>
  <si>
    <t>PP monolītsienu kanalizācijas caurule ar monolītas konstrukcijas ribām OD160mm, uzmavu tipa, iebūves klase SN8, ar baltu vai gaiši pelēku iekšpusi, atbilstošas LVS EN13476-3,  ar iebūvi atklātā tranšejā ar vairogiem</t>
  </si>
  <si>
    <t>Plastmasas skataka DN630mm, sekciju tipa, h=1,50-1,99m, PP cauruļvadu pievienojumi rūpnieciski iemetināmi vai iefrēzējami un pievienojami ar pieslēguma pārejām, peldošā tipa ķeta rāmis un D400 klases lūka ar teleskopu</t>
  </si>
  <si>
    <t>Plastmasas skataka DN630mm, sekciju tipa, h=2.00-2.49m, PP cauruļvadu pievienojumi rūpnieciski iemetināmi vai iefrēzējami un pievienojami ar pieslēguma pārejām, peldošā tipa ķeta rāmis un D400 klases lūka ar teleskopu</t>
  </si>
  <si>
    <t>Dzelzsbetona elementos iebetonējama apvalkčaula PP DN200 caurulei</t>
  </si>
  <si>
    <t>Dzelzsbetona elementos iebetonējama apvalkčaula PP DN160 caurulei</t>
  </si>
  <si>
    <t>Dubultuzmava, OD160mm, esošo pieslēgumu pārslēgšanai</t>
  </si>
  <si>
    <t>Pieslēguma pāreja pieslēgumam plastmasas skatakās, OD160mm</t>
  </si>
  <si>
    <t>Betons B25 (C20/25), W8 skataku apbetonējumam, armatūra Ø5mm</t>
  </si>
  <si>
    <t>Palīgmateriāli K1 sistēmas montāžai</t>
  </si>
  <si>
    <t>Sistēmas skalošana un CCTV inspekcija</t>
  </si>
  <si>
    <t>Pasākumi pagaidu kanalizācijas nodrošināšana esošajiem patērētājiem</t>
  </si>
  <si>
    <t>Esošā kanalizācijas posmu un elementu demontāža, utilizācija</t>
  </si>
  <si>
    <t>Izbūvēto K1 sistēmu izpildshēmas izstrāde</t>
  </si>
  <si>
    <t>K1 izbūves darbi (zemes darbi)</t>
  </si>
  <si>
    <t>Tranšejas rakšana, (hvid=2.50m) projektēto cauruļvadu montāžai, nederīgās grunts transports uz atbērtni 10km attālumā</t>
  </si>
  <si>
    <t>PP dubultsienu lietus kanalizācijas caurule OD315mm, uzmavu tipa, iebūves klase SN8, ar baltu vai gaiši pelēku iekšpusi, atbilstošas LVS EN13476-3,  ar iebūvi atklātā tranšejā ar vairogiem</t>
  </si>
  <si>
    <t>PP dubultsienu lietus kanalizācijas caurule OD250mm, uzmavu tipa, iebūves klase SN8, ar baltu vai gaiši pelēku iekšpusi, atbilstošas LVS EN13476-3,  ar iebūvi atklātā tranšejā ar vairogiem</t>
  </si>
  <si>
    <t>PP dubultsienu lietus kanalizācijas caurule OD200mm, uzmavu tipa, iebūves klase SN8, ar baltu vai gaiši pelēku iekšpusi, atbilstošas LVS EN13476-3,  ar iebūvi atklātā tranšejā ar vairogiem</t>
  </si>
  <si>
    <t>PP dubultsienu lietus kanalizācijas caurule OD160mm, uzmavu tipa, iebūves klase SN8, ar baltu vai gaiši pelēku iekšpusi, atbilstošas LVS EN13476-3,  ar iebūvi atklātā tranšejā ar vairogiem</t>
  </si>
  <si>
    <t>PVC kanalizācijas caurule OD110mm, uzmavu tipa, iebūves klase SN8,  atbilstošas LVS EN13476,  ar iebūvi atklātā tranšejā</t>
  </si>
  <si>
    <t>PVC drenāžas caurule DN128/113mm PP filtru 450μ, perforācija 360°, iebūves klase SN8,  atbilstošas LVS EN13476,  ar iebūvi atklātā tranšejā</t>
  </si>
  <si>
    <t>Plastmasas skataka DN630mm, sekciju tipa, h=1,00-1,49m, PP cauruļvadu pievienojumi rūpnieciski iemetināmi vai iefrēzējami un pievienojami ar pieslēguma pārejām, peldošā tipa ķeta rāmis un D400 klases lūka ar teleskopu</t>
  </si>
  <si>
    <t>Plastmasas skataka DN630mm, sekciju tipa, h=2.50-2.99m, PP cauruļvadu pievienojumi rūpnieciski iemetināmi vai iefrēzējami un pievienojami ar pieslēguma pārejām, peldošā tipa ķeta rāmis un D400 klases RESTE ar teleskopu</t>
  </si>
  <si>
    <t>Plastmasas skataka DN425mm, sekciju tipa, h=1.00-1.49m, PP cauruļvadu pievienojumi rūpnieciski iemetināmi vai iefrēzējami un pievienojami ar pieslēguma pārejām, peldošā tipa ķeta rāmis un D400 klases lūka ar teleskopu</t>
  </si>
  <si>
    <t>Plastmasas gūlija DN425mm, sekciju tipa, h&lt;1,50m, PP cauruļvadu pievienojumi rūpnieciski iemetināmi vai iefrēzējami un pievienojami ar pieslēguma pārejām, peldošā tipa ķeta rāmis un D400 klases kvadrātveida reste ar teleskopu, nosēddaļa h=0,5m</t>
  </si>
  <si>
    <t>Plastmasas gūlija DN425mm, sekciju tipa, h&lt;1,50m, PP cauruļvadu pievienojumi rūpnieciski iemetināmi vai iefrēzējami un pievienojami ar pieslēguma pārejām, C250 klases ķeta reste paredzēta montāžai bortakmenī ar teleskopu, atverama, nosēddaļa h=0,5m ("Wavin" vai analogs)</t>
  </si>
  <si>
    <t>Plastmasas filtrācijas skataka DN425mm, sekciju tipa, h=1.30m, PP cauruļvadu pievienojumi rūpnieciski iemetināmi vai iefrēzējami un pievienojami ar pieslēguma pārejām, peldošā tipa ķeta rāmis un B125 klases lūka ar teleskopu, augšdaļas perforācija, ģeotekstila NV-9 ārējais aizsargpārklājums, nosēddaļa h=0.70m, skalotu oļu apbērums</t>
  </si>
  <si>
    <t>ACO GM-X jumta lietus notekas revīzijas elements ar revīziju, cinkota tērauda, DN100, h=500mm</t>
  </si>
  <si>
    <t>PVC līkums 45°, OD110mm</t>
  </si>
  <si>
    <t>PP līkums 45°, OD200/110mm</t>
  </si>
  <si>
    <t>Pieslēguma pāreja pieslēgumam plastmasas skatakās, OD110mm</t>
  </si>
  <si>
    <t>Dzelzsbetona elementos iebetonējama apvalkčaula PP DN315caurulei</t>
  </si>
  <si>
    <t>Dzelzsbetona elementos iebetonējama apvalkčaula PP DN250 caurulei</t>
  </si>
  <si>
    <t>Dzelzsbetona elementos iebetonējama apvalkčaula PP DN110 caurulei</t>
  </si>
  <si>
    <t>ACO KerbDrain SP 380 monolīts apmales kanāla korpuss ar ieplūdes atverēm, 1000mm</t>
  </si>
  <si>
    <t>ACO KerbDrain SP 380 monolīts apmales kanāla korpuss ar ieplūdes atverēm, 500mm</t>
  </si>
  <si>
    <t>ACO KerbDrain SP 380 monolīts apmales kanāla korpuss, vidus bortakmens, 1000mm</t>
  </si>
  <si>
    <t>ACO KerbDrain borta kanāla revīzija ar ķeta vāku , 500mm</t>
  </si>
  <si>
    <t>ACO KerbDrain gružu ķērājs ar OD160mm pieslēgumu, ar ķeta vāku , 500mm</t>
  </si>
  <si>
    <t>ACO KerbDrain apmales kanāla gala noslēgs</t>
  </si>
  <si>
    <t>ACO KerbDrain apmales kanāla gala noslēgs OD110mm caurules pieslēgumu</t>
  </si>
  <si>
    <t>PVC kanalizācijas caurule OD160mm, uzmavu tipa, iebūves klase SN8,  atbilstošas LVS EN13476,  ar iebūvi atklātā tranšejā</t>
  </si>
  <si>
    <t>PVC līkums 45°, OD160mm</t>
  </si>
  <si>
    <t>PVC līkums 90°, OD160mm</t>
  </si>
  <si>
    <t>Palīgmateriāli ACO KerbDrain SP 380 montāžai</t>
  </si>
  <si>
    <t>Palīgmateriāli LK1, D1 sistēmas montāžai</t>
  </si>
  <si>
    <t>3.42</t>
  </si>
  <si>
    <t>LKT tīklu trasējuma nospraušana pirms būvdarbu uzsakšanas</t>
  </si>
  <si>
    <t>Izbūvēto LK1, D1 sistēmu izpildshēmas izstrāde</t>
  </si>
  <si>
    <t>LK1, D1 izbūves darbi (zemes darbi)</t>
  </si>
  <si>
    <t>Lietus kanalizācija, drenāža</t>
  </si>
  <si>
    <t>*Atsevišķa BIS lieta. Būvdarbu veicējam būvdarbu laikā sadarboties ar AS "Sadales Tīkls" darbu veicēju.</t>
  </si>
  <si>
    <t>Granīta apmaļu izbūve 100x22x15 uz betona C30/37 un minerālmateriāla 0/45 pamata</t>
  </si>
  <si>
    <t>Eco bruģa tukšumu uzpildīšana ar augu zemes un šķembu 0/16 maisījumu attiecībā 1:5, apsētu ar zālāja sēklām 8 cm biezumā</t>
  </si>
  <si>
    <t>Vecā laukuma rekultivācija ar augu zemi 10 cm biezumā, un apsējot ar zālāja sēklām</t>
  </si>
  <si>
    <t>Sakaru kabeļu kanalizācijas aku lūku līmeņošana ietverot pārsedzes un vākus</t>
  </si>
  <si>
    <t xml:space="preserve">3) Ceļa zīmju un papildzīmju uzstādīšana paredz stiprinājumu gan pie staba, gan apgaismojuma balsta. Skatīt satiksmes organizācijas plānu. </t>
  </si>
  <si>
    <t>Sadzīves kanalizācijas/ūdenvada aku lūku līmeņošana ietverot pārsedzes un vākus (vāki ar SIA "Vinda" logo)</t>
  </si>
  <si>
    <t xml:space="preserve">Apgaismojuma balstu demontāža </t>
  </si>
  <si>
    <t>Akmeņu bruģa demontāža (akmeņus izmantojot atkārtoti)</t>
  </si>
  <si>
    <t>Horizontālo apzīmējumu uzklāšana no termoplasta uz asfaltbetona seguma</t>
  </si>
  <si>
    <t>Brūna bezfāzu skalotas virsmas betona bruģa būvniecība, izmērs 200x100x80 mm</t>
  </si>
  <si>
    <t>Nesaistītu minerālmateriālu 0/45 virskārtas būvniecība 18 cm biezumā (N-III klase)</t>
  </si>
  <si>
    <t>Atloku krustgabals DN150/100, PN10,  DCI</t>
  </si>
  <si>
    <t>Atloku trejgabals DN100/150, PN10, DCI</t>
  </si>
  <si>
    <t>EM pāreja DN63,&gt;32 PN10</t>
  </si>
  <si>
    <t>Sedlu uzmava DN100/25, PN10, DCI</t>
  </si>
  <si>
    <t>Pāreja atlokā, īsā,  DN100&gt;50, PN10,  DCI</t>
  </si>
  <si>
    <t>Atloku atgaisotājs, DN50, PN10, DCI</t>
  </si>
  <si>
    <t>Līkums atloku 90° Dn50 PN16</t>
  </si>
  <si>
    <t>Esošā ūdensvada posmu demontāža, utilizācija</t>
  </si>
  <si>
    <t>Esošā ūdensvada skataku, pazemes pieslēgumu demontāža, utilizācija</t>
  </si>
  <si>
    <t>Skataka H=2,20m no saliekamiem dz/b elementiem D2000mm (grodi, pamatne, pārsegums, regulējošie gredzeni), hidroizolācija, VIATOP vai ekvivalentas "peldošā" tipa ķeta rāmis un D400 klases lūka ar adapteri, blīvgumiju, enģi un atsperi, DN≥600mm atbilstoši LVS EN 124, ar "VINDA" logo, polimēra materiāla atbalsta gredzens DN 680/1050 un polimēra materiāla paaugstinošie gredzeni DN 700/875 [mm], slodzes izturība atbilstoši LVS EN 124 prasībām</t>
  </si>
  <si>
    <t>Skataka H=2,20m no saliekamiem dz/b elementiem D1500mm (grodi, pamatne, pārsegums, regulējošie gredzeni), hidroizolācija, VIATOP vai ekvivalentas "peldošā" tipa ķeta rāmis un D400 klases lūka ar adapteri, blīvgumiju, enģi un atsperi, DN≥600mm atbilstoši LVS EN 124, ar "VINDA" logo, polimēra materiāla atbalsta gredzens DN 680/1050 un polimēra materiāla paaugstinošie gredzeni DN 700/875 [mm], slodzes izturība atbilstoši LVS EN 124 prasībām</t>
  </si>
  <si>
    <t>Skataka H=2,20m no saliekamiem dz/b elementiem D1000mm (grodi, pamatne, pārsegums, regulējošie gredzeni), hidroizolācija, VIATOP vai ekvivalentas "peldošā" tipa ķeta rāmis un D400 klases lūka ar adapteri, blīvgumiju, enģi un atsperi, DN≥600mm atbilstoši LVS EN 124, ar "VINDA" logo, sarkanā krāsā, polimēra materiāla atbalsta gredzens DN 680/1050 un polimēra materiāla paaugstinošie gredzeni DN 700/875 [mm], slodzes izturība atbilstoši LVS EN 124 prasībām</t>
  </si>
  <si>
    <t>Esošās skatakas D2000 pārseguma maiņa, līmeņošana atbilstoši ceļa reljefam, lūkas nomaiņa uz VIATOP vai ekvivalentas "peldošā" tipa ķeta rāmis un D400 klases lūka ar adapteri, blīvgumiju, enģi un atsperi, DN≥600mm atbilstoši LVS EN 124, ar "VINDA" logo, polimēra materiāla atbalsta gredzens DN 680/1050 un polimēra materiāla paaugstinošie gredzeni DN 700/875 [mm], slodzes izturība atbilstoši LVS EN 124 prasībām</t>
  </si>
  <si>
    <r>
      <t xml:space="preserve">Grodu tipa kanalizācijas skataka H=2.50-2.99m, polipropilēnaatbilstoši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</si>
  <si>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r>
      <t xml:space="preserve">Grodu tipa kanalizācijas skataka H=2.00-2.49m, polipropilēnaatbilstoši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</si>
  <si>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r>
      <t xml:space="preserve">Grodu tipa kanalizācijas skataka H=1.50-1.99m, polipropilēnaatbilstoši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</si>
  <si>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t>Krūmu dobes sagatavošana, ietverot auglīgo augsni 50 cm dziļumā un apdobes mulčēšanu</t>
  </si>
  <si>
    <t>6.12</t>
  </si>
  <si>
    <t>Koka dobes sagatavošana, ietverot auglīgo augsni 100 cm dziļumā un apdobes mulčēšanu</t>
  </si>
  <si>
    <t>6.13</t>
  </si>
  <si>
    <t>Metāla dekoratīvs balsts piem. GHM BELLE EPOQUE GM ( with DERVOIS GM cast iron bollard ) H.4.5m 3/4"G27 RAL9005, komplektā ar pamatu montāžai zemē</t>
  </si>
  <si>
    <t>Individuāli izgatavojams dekoratīvais vēsturiskā dizaina gaismeklis (saskaņā ar Cēsu novada pašvaldības prasībām); Jaudu, krāsu, izpildījumu precizēt montāžas laikā, saskaņā ar Cēsu pašvaldības un ielu apgaismojuma uzturētāja organizācijas tehniskiem norādījumiem, komplektā ar dekoratīvo kronšteinu montāžai uz sienas/stiprinājumu uz balsta</t>
  </si>
  <si>
    <t>Balta betona taktīlā bruģa būvniecība 8 cm biezumā, izmērs 300x300x80 mm</t>
  </si>
  <si>
    <t>Pļavas ielas pārbūve, Cēsīs, Cēsu novadā</t>
  </si>
  <si>
    <t>389.30 m</t>
  </si>
  <si>
    <t>Krišjāņa Valdemāra ielas pārbūve, Cēsīs, Cēsu novadā</t>
  </si>
  <si>
    <t>407.80 m</t>
  </si>
  <si>
    <t>4.4</t>
  </si>
  <si>
    <t>Ceļa darbi- Pļavas iela</t>
  </si>
  <si>
    <t>Ceļa darbi- Krišjāņa Valdemāra iela</t>
  </si>
  <si>
    <t>Ūdensapgāde un kanalizācija – Pļavas iela</t>
  </si>
  <si>
    <t>Ūdensapgāde un kanalizācija – Krišjāņa Valdemāra iela</t>
  </si>
  <si>
    <t>Apgaismojums (ELT) - Pļavas iela</t>
  </si>
  <si>
    <t>Apgaismojums (ELT) - Krišjāņa Valdemāra iela</t>
  </si>
  <si>
    <t>Elektronisko sakaru sistēmas (EST) - Pļavas iela</t>
  </si>
  <si>
    <t>Elektronisko sakaru sistēmas (EST) - Krišjāņa Valdemāra iela</t>
  </si>
  <si>
    <t>797,10 m</t>
  </si>
  <si>
    <t>El. kabelis, AXMK-4x16</t>
  </si>
  <si>
    <t>El. kabelis, XPK-3x4</t>
  </si>
  <si>
    <t>Programmēšanas darbi</t>
  </si>
  <si>
    <t>EM pāreja Hawle –FIT vai ekvivalents PE DN25 uz esošo cauruli Dn25mm</t>
  </si>
  <si>
    <t>Esošās skatakas pārseguma nomaiņa, līmeņošana atbilstoši ceļa reljefam, lūkas nomaiņa uz VIATOP vai ekvivalentas "peldošā" tipa ķeta rāmis un D400 klases lūka ar adapteri, blīvgumiju, enģi un atsperi, DN≥600mm atbilstoši LVS EN 124, ar "VINDA" logo, polimēra materiāla atbalsta gredzens DN 680/1050 un polimēra materiāla paaugstinošie gredzeni DN 700/875 [mm], slodzes izturība atbilstoši LVS EN 124 prasībām</t>
  </si>
  <si>
    <t>LIETUS KANALIZĀCIJAS UN DRENĀŽAS TĪKLI - LK1, D1</t>
  </si>
  <si>
    <r>
      <t xml:space="preserve">Grodu tipa kanalizācijas skataka H=1.00-1.49m, polipropilēna 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</si>
  <si>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r>
      <t xml:space="preserve">Grodu tipa kanalizācijas skataka H=2.00-2.49m, polipropilēna 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</si>
  <si>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r>
      <t xml:space="preserve">Grodu tipa kanalizācijas skataka H=2.50-2.99m, polipropilēna 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</si>
  <si>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t>LIETUS KANALIZĀCIJAS TĪKLI - LK1</t>
  </si>
  <si>
    <t>Lietus kanalizācija</t>
  </si>
  <si>
    <t>Palīgmateriāli LK1 sistēmas montāžai</t>
  </si>
  <si>
    <t>LK1 izbūves darbi (zemes darbi)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</si>
</sst>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3">
    <font>
      <sz val="10"/>
      <name val="Times New Roman"/>
      <family val="1"/>
      <charset val="204"/>
    </font>
    <font>
      <sz val="10"/>
      <name val="Times New Roman"/>
      <family val="1"/>
      <charset val="204"/>
    </font>
    <font>
      <sz val="10"/>
      <name val="Arial"/>
      <family val="2"/>
      <charset val="204"/>
    </font>
    <font>
      <b/>
      <i/>
      <sz val="10"/>
      <name val="Arial Narrow"/>
      <family val="2"/>
      <charset val="186"/>
    </font>
    <font>
      <i/>
      <sz val="10"/>
      <name val="Arial Narrow"/>
      <family val="2"/>
      <charset val="186"/>
    </font>
    <font>
      <sz val="10"/>
      <color indexed="8"/>
      <name val="Arial Narrow"/>
      <family val="2"/>
      <charset val="186"/>
    </font>
    <font>
      <sz val="10"/>
      <color indexed="9"/>
      <name val="Arial Narrow"/>
      <family val="2"/>
      <charset val="186"/>
    </font>
    <font>
      <sz val="10"/>
      <color indexed="20"/>
      <name val="Arial Narrow"/>
      <family val="2"/>
      <charset val="186"/>
    </font>
    <font>
      <b/>
      <sz val="10"/>
      <color indexed="52"/>
      <name val="Arial Narrow"/>
      <family val="2"/>
      <charset val="186"/>
    </font>
    <font>
      <b/>
      <sz val="10"/>
      <color indexed="9"/>
      <name val="Arial Narrow"/>
      <family val="2"/>
      <charset val="186"/>
    </font>
    <font>
      <sz val="10"/>
      <name val="Arial"/>
      <family val="2"/>
    </font>
    <font>
      <i/>
      <sz val="10"/>
      <color indexed="23"/>
      <name val="Arial Narrow"/>
      <family val="2"/>
      <charset val="186"/>
    </font>
    <font>
      <sz val="10"/>
      <color indexed="17"/>
      <name val="Arial Narrow"/>
      <family val="2"/>
      <charset val="186"/>
    </font>
    <font>
      <b/>
      <sz val="15"/>
      <color indexed="56"/>
      <name val="Arial Narrow"/>
      <family val="2"/>
      <charset val="186"/>
    </font>
    <font>
      <b/>
      <sz val="13"/>
      <color indexed="56"/>
      <name val="Arial Narrow"/>
      <family val="2"/>
      <charset val="186"/>
    </font>
    <font>
      <b/>
      <sz val="11"/>
      <color indexed="56"/>
      <name val="Arial Narrow"/>
      <family val="2"/>
      <charset val="186"/>
    </font>
    <font>
      <sz val="10"/>
      <color indexed="62"/>
      <name val="Arial Narrow"/>
      <family val="2"/>
      <charset val="186"/>
    </font>
    <font>
      <sz val="10"/>
      <color indexed="52"/>
      <name val="Arial Narrow"/>
      <family val="2"/>
      <charset val="186"/>
    </font>
    <font>
      <sz val="10"/>
      <color indexed="60"/>
      <name val="Arial Narrow"/>
      <family val="2"/>
      <charset val="186"/>
    </font>
    <font>
      <b/>
      <sz val="10"/>
      <color indexed="63"/>
      <name val="Arial Narrow"/>
      <family val="2"/>
      <charset val="186"/>
    </font>
    <font>
      <b/>
      <sz val="18"/>
      <color indexed="56"/>
      <name val="Cambria"/>
      <family val="2"/>
      <charset val="186"/>
    </font>
    <font>
      <b/>
      <sz val="10"/>
      <color indexed="8"/>
      <name val="Arial Narrow"/>
      <family val="2"/>
      <charset val="186"/>
    </font>
    <font>
      <sz val="10"/>
      <color indexed="10"/>
      <name val="Arial Narrow"/>
      <family val="2"/>
      <charset val="186"/>
    </font>
    <font>
      <sz val="8"/>
      <name val="Arial"/>
      <family val="2"/>
    </font>
    <font>
      <sz val="10"/>
      <name val="Arial"/>
      <family val="2"/>
      <charset val="186"/>
    </font>
    <font>
      <sz val="10"/>
      <color indexed="8"/>
      <name val="Arial"/>
      <family val="2"/>
      <charset val="186"/>
    </font>
    <font>
      <b/>
      <sz val="8"/>
      <color indexed="8"/>
      <name val="Arial"/>
      <family val="2"/>
    </font>
    <font>
      <sz val="12"/>
      <color indexed="8"/>
      <name val="Arial"/>
      <family val="2"/>
    </font>
    <font>
      <b/>
      <sz val="8"/>
      <name val="Arial"/>
      <family val="2"/>
      <charset val="186"/>
    </font>
    <font>
      <b/>
      <i/>
      <sz val="8"/>
      <name val="Arial"/>
      <family val="2"/>
      <charset val="186"/>
    </font>
    <font>
      <b/>
      <i/>
      <sz val="10"/>
      <name val="Arial Narrow"/>
      <family val="2"/>
    </font>
    <font>
      <b/>
      <sz val="12"/>
      <name val="Arial"/>
      <family val="2"/>
    </font>
    <font>
      <b/>
      <sz val="10"/>
      <name val="Arial Narrow"/>
      <family val="2"/>
      <charset val="186"/>
    </font>
    <font>
      <sz val="8"/>
      <name val="Times New Roman"/>
      <family val="1"/>
      <charset val="204"/>
    </font>
    <font>
      <sz val="10"/>
      <color indexed="8"/>
      <name val="Arial1"/>
      <charset val="204"/>
    </font>
    <font>
      <i/>
      <sz val="10"/>
      <name val="Aptos Narrow"/>
      <family val="2"/>
    </font>
    <font>
      <b/>
      <i/>
      <sz val="10"/>
      <name val="Aptos Narrow"/>
      <family val="2"/>
    </font>
    <font>
      <i/>
      <sz val="10"/>
      <color indexed="8"/>
      <name val="Aptos Narrow"/>
      <family val="2"/>
    </font>
    <font>
      <i/>
      <sz val="12"/>
      <name val="Arial Narrow"/>
      <family val="2"/>
      <charset val="186"/>
    </font>
    <font>
      <i/>
      <sz val="12"/>
      <name val="Aptos Narrow"/>
      <family val="2"/>
    </font>
    <font>
      <i/>
      <sz val="10"/>
      <name val="Arial Narrow"/>
      <family val="2"/>
    </font>
    <font>
      <sz val="12"/>
      <name val="Arial"/>
      <family val="2"/>
    </font>
    <font>
      <sz val="11"/>
      <color theme="1"/>
      <name val="Calibri"/>
      <family val="2"/>
      <charset val="186"/>
      <scheme val="minor"/>
    </font>
    <font>
      <sz val="10"/>
      <color theme="1"/>
      <name val="Arial Narrow"/>
      <family val="2"/>
      <charset val="186"/>
    </font>
    <font>
      <sz val="11"/>
      <color theme="0"/>
      <name val="Calibri"/>
      <family val="2"/>
      <charset val="186"/>
      <scheme val="minor"/>
    </font>
    <font>
      <sz val="10"/>
      <color theme="0"/>
      <name val="Arial Narrow"/>
      <family val="2"/>
      <charset val="186"/>
    </font>
    <font>
      <sz val="11"/>
      <color rgb="FF9C0006"/>
      <name val="Calibri"/>
      <family val="2"/>
      <charset val="186"/>
      <scheme val="minor"/>
    </font>
    <font>
      <sz val="10"/>
      <color rgb="FF9C0006"/>
      <name val="Arial Narrow"/>
      <family val="2"/>
      <charset val="186"/>
    </font>
    <font>
      <b/>
      <sz val="11"/>
      <color rgb="FFFA7D00"/>
      <name val="Calibri"/>
      <family val="2"/>
      <charset val="186"/>
      <scheme val="minor"/>
    </font>
    <font>
      <b/>
      <sz val="10"/>
      <color rgb="FFFA7D00"/>
      <name val="Arial Narrow"/>
      <family val="2"/>
      <charset val="186"/>
    </font>
    <font>
      <b/>
      <sz val="11"/>
      <color theme="0"/>
      <name val="Calibri"/>
      <family val="2"/>
      <charset val="186"/>
      <scheme val="minor"/>
    </font>
    <font>
      <b/>
      <sz val="10"/>
      <color theme="0"/>
      <name val="Arial Narrow"/>
      <family val="2"/>
      <charset val="186"/>
    </font>
    <font>
      <i/>
      <sz val="11"/>
      <color rgb="FF7F7F7F"/>
      <name val="Calibri"/>
      <family val="2"/>
      <charset val="186"/>
      <scheme val="minor"/>
    </font>
    <font>
      <i/>
      <sz val="10"/>
      <color rgb="FF7F7F7F"/>
      <name val="Arial Narrow"/>
      <family val="2"/>
      <charset val="186"/>
    </font>
    <font>
      <sz val="11"/>
      <color rgb="FF006100"/>
      <name val="Calibri"/>
      <family val="2"/>
      <charset val="186"/>
      <scheme val="minor"/>
    </font>
    <font>
      <sz val="10"/>
      <color rgb="FF006100"/>
      <name val="Arial Narrow"/>
      <family val="2"/>
      <charset val="186"/>
    </font>
    <font>
      <b/>
      <sz val="15"/>
      <color theme="3"/>
      <name val="Calibri"/>
      <family val="2"/>
      <charset val="186"/>
      <scheme val="minor"/>
    </font>
    <font>
      <b/>
      <sz val="15"/>
      <color theme="3"/>
      <name val="Arial Narrow"/>
      <family val="2"/>
      <charset val="186"/>
    </font>
    <font>
      <b/>
      <sz val="13"/>
      <color theme="3"/>
      <name val="Calibri"/>
      <family val="2"/>
      <charset val="186"/>
      <scheme val="minor"/>
    </font>
    <font>
      <b/>
      <sz val="13"/>
      <color theme="3"/>
      <name val="Arial Narrow"/>
      <family val="2"/>
      <charset val="186"/>
    </font>
    <font>
      <b/>
      <sz val="11"/>
      <color theme="3"/>
      <name val="Calibri"/>
      <family val="2"/>
      <charset val="186"/>
      <scheme val="minor"/>
    </font>
    <font>
      <b/>
      <sz val="11"/>
      <color theme="3"/>
      <name val="Arial Narrow"/>
      <family val="2"/>
      <charset val="186"/>
    </font>
    <font>
      <sz val="11"/>
      <color rgb="FF3F3F76"/>
      <name val="Calibri"/>
      <family val="2"/>
      <charset val="186"/>
      <scheme val="minor"/>
    </font>
    <font>
      <sz val="10"/>
      <color rgb="FF3F3F76"/>
      <name val="Arial Narrow"/>
      <family val="2"/>
      <charset val="186"/>
    </font>
    <font>
      <sz val="11"/>
      <color rgb="FFFA7D00"/>
      <name val="Calibri"/>
      <family val="2"/>
      <charset val="186"/>
      <scheme val="minor"/>
    </font>
    <font>
      <sz val="10"/>
      <color rgb="FFFA7D00"/>
      <name val="Arial Narrow"/>
      <family val="2"/>
      <charset val="186"/>
    </font>
    <font>
      <sz val="11"/>
      <color rgb="FF9C6500"/>
      <name val="Calibri"/>
      <family val="2"/>
      <charset val="186"/>
      <scheme val="minor"/>
    </font>
    <font>
      <sz val="10"/>
      <color rgb="FF9C6500"/>
      <name val="Arial Narrow"/>
      <family val="2"/>
      <charset val="186"/>
    </font>
    <font>
      <b/>
      <sz val="11"/>
      <color rgb="FF3F3F3F"/>
      <name val="Calibri"/>
      <family val="2"/>
      <charset val="186"/>
      <scheme val="minor"/>
    </font>
    <font>
      <b/>
      <sz val="10"/>
      <color rgb="FF3F3F3F"/>
      <name val="Arial Narrow"/>
      <family val="2"/>
      <charset val="186"/>
    </font>
    <font>
      <b/>
      <sz val="18"/>
      <color theme="3"/>
      <name val="Cambria"/>
      <family val="2"/>
      <charset val="186"/>
      <scheme val="major"/>
    </font>
    <font>
      <b/>
      <sz val="11"/>
      <color theme="1"/>
      <name val="Calibri"/>
      <family val="2"/>
      <charset val="186"/>
      <scheme val="minor"/>
    </font>
    <font>
      <b/>
      <sz val="10"/>
      <color theme="1"/>
      <name val="Arial Narrow"/>
      <family val="2"/>
      <charset val="186"/>
    </font>
    <font>
      <sz val="11"/>
      <color rgb="FFFF0000"/>
      <name val="Calibri"/>
      <family val="2"/>
      <charset val="186"/>
      <scheme val="minor"/>
    </font>
    <font>
      <sz val="10"/>
      <color rgb="FFFF0000"/>
      <name val="Arial Narrow"/>
      <family val="2"/>
      <charset val="186"/>
    </font>
    <font>
      <sz val="10"/>
      <color rgb="FFFF0000"/>
      <name val="Arial"/>
      <family val="2"/>
    </font>
    <font>
      <b/>
      <sz val="10"/>
      <color rgb="FFFF0000"/>
      <name val="Arial"/>
      <family val="2"/>
      <charset val="186"/>
    </font>
    <font>
      <b/>
      <sz val="8"/>
      <color theme="1"/>
      <name val="Arial"/>
      <family val="2"/>
    </font>
    <font>
      <i/>
      <sz val="10"/>
      <color rgb="FF000000"/>
      <name val="Aptos Narrow"/>
      <family val="2"/>
    </font>
    <font>
      <i/>
      <sz val="10"/>
      <color theme="1"/>
      <name val="Arial Narrow"/>
      <family val="2"/>
      <charset val="186"/>
    </font>
    <font>
      <i/>
      <sz val="10"/>
      <color theme="6" tint="-0.499984740745262"/>
      <name val="Arial Narrow"/>
      <family val="2"/>
      <charset val="186"/>
    </font>
    <font>
      <b/>
      <i/>
      <sz val="8"/>
      <color theme="1"/>
      <name val="Arial"/>
      <family val="2"/>
      <charset val="186"/>
    </font>
    <font>
      <i/>
      <sz val="12"/>
      <color theme="7"/>
      <name val="Arial"/>
      <family val="2"/>
      <charset val="186"/>
    </font>
  </fonts>
  <fills count="6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26"/>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9" tint="0.79998168889431442"/>
        <bgColor indexed="64"/>
      </patternFill>
    </fill>
  </fills>
  <borders count="2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963">
    <xf numFmtId="0" fontId="0" fillId="0" borderId="0"/>
    <xf numFmtId="0" fontId="5" fillId="2" borderId="0" applyNumberFormat="0" applyBorder="0" applyAlignment="0" applyProtection="0"/>
    <xf numFmtId="0" fontId="42"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5" fillId="3" borderId="0" applyNumberFormat="0" applyBorder="0" applyAlignment="0" applyProtection="0"/>
    <xf numFmtId="0" fontId="42"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5" fillId="4" borderId="0" applyNumberFormat="0" applyBorder="0" applyAlignment="0" applyProtection="0"/>
    <xf numFmtId="0" fontId="42"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5" fillId="5" borderId="0" applyNumberFormat="0" applyBorder="0" applyAlignment="0" applyProtection="0"/>
    <xf numFmtId="0" fontId="42"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5" fillId="6" borderId="0" applyNumberFormat="0" applyBorder="0" applyAlignment="0" applyProtection="0"/>
    <xf numFmtId="0" fontId="42"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5" fillId="7" borderId="0" applyNumberFormat="0" applyBorder="0" applyAlignment="0" applyProtection="0"/>
    <xf numFmtId="0" fontId="42"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5" fillId="8" borderId="0" applyNumberFormat="0" applyBorder="0" applyAlignment="0" applyProtection="0"/>
    <xf numFmtId="0" fontId="42"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5" fillId="9" borderId="0" applyNumberFormat="0" applyBorder="0" applyAlignment="0" applyProtection="0"/>
    <xf numFmtId="0" fontId="42"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5" fillId="10" borderId="0" applyNumberFormat="0" applyBorder="0" applyAlignment="0" applyProtection="0"/>
    <xf numFmtId="0" fontId="42"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5" fillId="5" borderId="0" applyNumberFormat="0" applyBorder="0" applyAlignment="0" applyProtection="0"/>
    <xf numFmtId="0" fontId="42"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5" fillId="8" borderId="0" applyNumberFormat="0" applyBorder="0" applyAlignment="0" applyProtection="0"/>
    <xf numFmtId="0" fontId="42"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5" fillId="11" borderId="0" applyNumberFormat="0" applyBorder="0" applyAlignment="0" applyProtection="0"/>
    <xf numFmtId="0" fontId="42"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6" fillId="12" borderId="0" applyNumberFormat="0" applyBorder="0" applyAlignment="0" applyProtection="0"/>
    <xf numFmtId="0" fontId="44"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6" fillId="9" borderId="0" applyNumberFormat="0" applyBorder="0" applyAlignment="0" applyProtection="0"/>
    <xf numFmtId="0" fontId="44"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6" fillId="10" borderId="0" applyNumberFormat="0" applyBorder="0" applyAlignment="0" applyProtection="0"/>
    <xf numFmtId="0" fontId="44"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6" fillId="13" borderId="0" applyNumberFormat="0" applyBorder="0" applyAlignment="0" applyProtection="0"/>
    <xf numFmtId="0" fontId="44"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6" fillId="14" borderId="0" applyNumberFormat="0" applyBorder="0" applyAlignment="0" applyProtection="0"/>
    <xf numFmtId="0" fontId="44"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6" fillId="15" borderId="0" applyNumberFormat="0" applyBorder="0" applyAlignment="0" applyProtection="0"/>
    <xf numFmtId="0" fontId="44"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6" fillId="16" borderId="0" applyNumberFormat="0" applyBorder="0" applyAlignment="0" applyProtection="0"/>
    <xf numFmtId="0" fontId="44"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6" fillId="17" borderId="0" applyNumberFormat="0" applyBorder="0" applyAlignment="0" applyProtection="0"/>
    <xf numFmtId="0" fontId="44"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6" fillId="18" borderId="0" applyNumberFormat="0" applyBorder="0" applyAlignment="0" applyProtection="0"/>
    <xf numFmtId="0" fontId="44"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6" fillId="13" borderId="0" applyNumberFormat="0" applyBorder="0" applyAlignment="0" applyProtection="0"/>
    <xf numFmtId="0" fontId="44"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6" fillId="14" borderId="0" applyNumberFormat="0" applyBorder="0" applyAlignment="0" applyProtection="0"/>
    <xf numFmtId="0" fontId="44"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6" fillId="19" borderId="0" applyNumberFormat="0" applyBorder="0" applyAlignment="0" applyProtection="0"/>
    <xf numFmtId="0" fontId="44"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7" fillId="3" borderId="0" applyNumberFormat="0" applyBorder="0" applyAlignment="0" applyProtection="0"/>
    <xf numFmtId="0" fontId="46"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8" fillId="20" borderId="1" applyNumberFormat="0" applyAlignment="0" applyProtection="0"/>
    <xf numFmtId="0" fontId="48"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9" fillId="21" borderId="2" applyNumberFormat="0" applyAlignment="0" applyProtection="0"/>
    <xf numFmtId="0" fontId="50"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34" fillId="0" borderId="0" applyBorder="0" applyProtection="0"/>
    <xf numFmtId="0" fontId="11"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12" fillId="4" borderId="0" applyNumberFormat="0" applyBorder="0" applyAlignment="0" applyProtection="0"/>
    <xf numFmtId="0" fontId="54"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13" fillId="0" borderId="3" applyNumberFormat="0" applyFill="0" applyAlignment="0" applyProtection="0"/>
    <xf numFmtId="0" fontId="56"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14" fillId="0" borderId="4" applyNumberFormat="0" applyFill="0" applyAlignment="0" applyProtection="0"/>
    <xf numFmtId="0" fontId="58"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5" fillId="0" borderId="5" applyNumberFormat="0" applyFill="0" applyAlignment="0" applyProtection="0"/>
    <xf numFmtId="0" fontId="60"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5"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16" fillId="7" borderId="1" applyNumberFormat="0" applyAlignment="0" applyProtection="0"/>
    <xf numFmtId="0" fontId="62"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17" fillId="0" borderId="6" applyNumberFormat="0" applyFill="0" applyAlignment="0" applyProtection="0"/>
    <xf numFmtId="0" fontId="64"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18" fillId="22" borderId="0" applyNumberFormat="0" applyBorder="0" applyAlignment="0" applyProtection="0"/>
    <xf numFmtId="0" fontId="66"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43" fillId="0" borderId="0"/>
    <xf numFmtId="0" fontId="43" fillId="0" borderId="0"/>
    <xf numFmtId="0" fontId="43" fillId="0" borderId="0"/>
    <xf numFmtId="0" fontId="43" fillId="0" borderId="0"/>
    <xf numFmtId="0" fontId="43" fillId="0" borderId="0"/>
    <xf numFmtId="0" fontId="4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2" fillId="0" borderId="0"/>
    <xf numFmtId="0" fontId="24" fillId="0" borderId="0"/>
    <xf numFmtId="0" fontId="1"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0" fillId="0" borderId="0"/>
    <xf numFmtId="0" fontId="42" fillId="0" borderId="0"/>
    <xf numFmtId="0" fontId="42" fillId="0" borderId="0"/>
    <xf numFmtId="0" fontId="42" fillId="0" borderId="0"/>
    <xf numFmtId="0" fontId="1" fillId="0" borderId="0"/>
    <xf numFmtId="0" fontId="1" fillId="0" borderId="0"/>
    <xf numFmtId="0" fontId="1" fillId="0" borderId="0"/>
    <xf numFmtId="0" fontId="42" fillId="0" borderId="0"/>
    <xf numFmtId="0" fontId="42" fillId="0" borderId="0"/>
    <xf numFmtId="0" fontId="10"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3" fillId="0" borderId="0"/>
    <xf numFmtId="0" fontId="43" fillId="0" borderId="0"/>
    <xf numFmtId="0" fontId="1"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25" fillId="0" borderId="0"/>
    <xf numFmtId="0" fontId="25" fillId="0" borderId="0"/>
    <xf numFmtId="0" fontId="10" fillId="23" borderId="7" applyNumberFormat="0" applyFont="0" applyAlignment="0" applyProtection="0"/>
    <xf numFmtId="0" fontId="42"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19" fillId="20" borderId="8" applyNumberFormat="0" applyAlignment="0" applyProtection="0"/>
    <xf numFmtId="0" fontId="68"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2" fillId="0" borderId="0"/>
    <xf numFmtId="0" fontId="20" fillId="0" borderId="0" applyNumberFormat="0" applyFill="0" applyBorder="0" applyAlignment="0" applyProtection="0"/>
    <xf numFmtId="0" fontId="70" fillId="0" borderId="0" applyNumberFormat="0" applyFill="0" applyBorder="0" applyAlignment="0" applyProtection="0"/>
    <xf numFmtId="0" fontId="21" fillId="0" borderId="9" applyNumberFormat="0" applyFill="0" applyAlignment="0" applyProtection="0"/>
    <xf numFmtId="0" fontId="71"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22"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cellStyleXfs>
  <cellXfs count="180">
    <xf numFmtId="0" fontId="0" fillId="0" borderId="0" xfId="0"/>
    <xf numFmtId="0" fontId="4" fillId="0" borderId="0" xfId="0" applyFont="1" applyAlignment="1">
      <alignment horizontal="right"/>
    </xf>
    <xf numFmtId="0" fontId="4" fillId="0" borderId="10" xfId="0" applyFont="1" applyBorder="1" applyAlignment="1">
      <alignment horizontal="left" vertical="center" wrapText="1"/>
    </xf>
    <xf numFmtId="0" fontId="27" fillId="0" borderId="0" xfId="1775" applyFont="1" applyAlignment="1">
      <alignment horizontal="left" wrapText="1"/>
    </xf>
    <xf numFmtId="0" fontId="10" fillId="0" borderId="0" xfId="1690" applyFont="1"/>
    <xf numFmtId="0" fontId="28" fillId="0" borderId="0" xfId="1690" applyFont="1"/>
    <xf numFmtId="49" fontId="23" fillId="0" borderId="0" xfId="1690" applyNumberFormat="1" applyFont="1" applyAlignment="1">
      <alignment horizontal="right"/>
    </xf>
    <xf numFmtId="1" fontId="23" fillId="0" borderId="0" xfId="1690" applyNumberFormat="1" applyFont="1" applyAlignment="1">
      <alignment horizontal="center"/>
    </xf>
    <xf numFmtId="0" fontId="23" fillId="0" borderId="0" xfId="1690" applyFont="1" applyAlignment="1">
      <alignment horizontal="left"/>
    </xf>
    <xf numFmtId="0" fontId="10" fillId="0" borderId="0" xfId="1690" applyFont="1" applyAlignment="1">
      <alignment horizontal="center"/>
    </xf>
    <xf numFmtId="0" fontId="23" fillId="0" borderId="0" xfId="1690" applyFont="1" applyAlignment="1">
      <alignment horizontal="center"/>
    </xf>
    <xf numFmtId="2" fontId="23" fillId="0" borderId="0" xfId="1690" applyNumberFormat="1" applyFont="1"/>
    <xf numFmtId="49" fontId="10" fillId="0" borderId="0" xfId="1690" applyNumberFormat="1" applyFont="1" applyAlignment="1">
      <alignment horizontal="right"/>
    </xf>
    <xf numFmtId="1" fontId="10" fillId="0" borderId="0" xfId="1690" applyNumberFormat="1" applyFont="1" applyAlignment="1">
      <alignment horizontal="center"/>
    </xf>
    <xf numFmtId="0" fontId="10" fillId="0" borderId="0" xfId="1690" applyFont="1" applyAlignment="1">
      <alignment horizontal="left"/>
    </xf>
    <xf numFmtId="2" fontId="10" fillId="0" borderId="0" xfId="1690" applyNumberFormat="1" applyFont="1"/>
    <xf numFmtId="0" fontId="25" fillId="0" borderId="7" xfId="1690" applyFont="1" applyBorder="1" applyAlignment="1">
      <alignment horizontal="right" wrapText="1"/>
    </xf>
    <xf numFmtId="49" fontId="10" fillId="0" borderId="0" xfId="1690" applyNumberFormat="1" applyFont="1"/>
    <xf numFmtId="0" fontId="30" fillId="0" borderId="0" xfId="1691" applyFont="1" applyAlignment="1">
      <alignment vertical="center"/>
    </xf>
    <xf numFmtId="0" fontId="4" fillId="0" borderId="0" xfId="0" applyFont="1" applyAlignment="1">
      <alignment horizontal="left" vertical="center"/>
    </xf>
    <xf numFmtId="49" fontId="4" fillId="0" borderId="10" xfId="0" applyNumberFormat="1" applyFont="1" applyBorder="1" applyAlignment="1">
      <alignment horizontal="center" vertical="center"/>
    </xf>
    <xf numFmtId="2" fontId="4" fillId="0" borderId="10" xfId="0" applyNumberFormat="1" applyFont="1" applyBorder="1" applyAlignment="1">
      <alignment vertical="center"/>
    </xf>
    <xf numFmtId="49" fontId="4" fillId="57" borderId="10" xfId="0" applyNumberFormat="1" applyFont="1" applyFill="1" applyBorder="1" applyAlignment="1">
      <alignment horizontal="right" vertical="center"/>
    </xf>
    <xf numFmtId="1" fontId="4" fillId="57" borderId="10" xfId="0" applyNumberFormat="1" applyFont="1" applyFill="1" applyBorder="1" applyAlignment="1">
      <alignment horizontal="center" vertical="center"/>
    </xf>
    <xf numFmtId="0" fontId="3" fillId="57" borderId="10" xfId="0" applyFont="1" applyFill="1" applyBorder="1" applyAlignment="1">
      <alignment horizontal="left" vertical="center"/>
    </xf>
    <xf numFmtId="2" fontId="4" fillId="57" borderId="10" xfId="0" applyNumberFormat="1" applyFont="1" applyFill="1" applyBorder="1" applyAlignment="1">
      <alignment vertical="center"/>
    </xf>
    <xf numFmtId="49" fontId="23" fillId="0" borderId="0" xfId="1690" applyNumberFormat="1" applyFont="1" applyAlignment="1">
      <alignment horizontal="right" vertical="center"/>
    </xf>
    <xf numFmtId="1" fontId="23" fillId="0" borderId="0" xfId="1690" applyNumberFormat="1" applyFont="1" applyAlignment="1">
      <alignment horizontal="center" vertical="center"/>
    </xf>
    <xf numFmtId="0" fontId="23" fillId="0" borderId="0" xfId="1690" applyFont="1" applyAlignment="1">
      <alignment horizontal="left" vertical="center"/>
    </xf>
    <xf numFmtId="0" fontId="75" fillId="0" borderId="0" xfId="1690" applyFont="1"/>
    <xf numFmtId="1" fontId="10" fillId="0" borderId="0" xfId="1690" applyNumberFormat="1" applyFont="1" applyAlignment="1">
      <alignment horizontal="left"/>
    </xf>
    <xf numFmtId="0" fontId="4" fillId="0" borderId="0" xfId="1691" applyFont="1" applyAlignment="1">
      <alignment vertical="center"/>
    </xf>
    <xf numFmtId="1" fontId="10" fillId="0" borderId="0" xfId="1690" applyNumberFormat="1" applyFont="1"/>
    <xf numFmtId="49" fontId="26" fillId="24" borderId="0" xfId="1690" applyNumberFormat="1" applyFont="1" applyFill="1" applyAlignment="1">
      <alignment horizontal="right" vertical="center"/>
    </xf>
    <xf numFmtId="2" fontId="76" fillId="0" borderId="0" xfId="1690" applyNumberFormat="1" applyFont="1"/>
    <xf numFmtId="49" fontId="4" fillId="58" borderId="10" xfId="0" applyNumberFormat="1" applyFont="1" applyFill="1" applyBorder="1" applyAlignment="1">
      <alignment horizontal="center" vertical="center"/>
    </xf>
    <xf numFmtId="0" fontId="4" fillId="58" borderId="10" xfId="0" applyFont="1" applyFill="1" applyBorder="1" applyAlignment="1">
      <alignment horizontal="left" vertical="center" wrapText="1"/>
    </xf>
    <xf numFmtId="2" fontId="4" fillId="58" borderId="10" xfId="0" applyNumberFormat="1" applyFont="1" applyFill="1" applyBorder="1" applyAlignment="1">
      <alignment vertical="center"/>
    </xf>
    <xf numFmtId="1" fontId="4" fillId="58" borderId="10" xfId="0" applyNumberFormat="1" applyFont="1" applyFill="1" applyBorder="1" applyAlignment="1">
      <alignment horizontal="center" vertical="center"/>
    </xf>
    <xf numFmtId="0" fontId="4" fillId="0" borderId="0" xfId="0" applyFont="1"/>
    <xf numFmtId="0" fontId="4" fillId="0" borderId="10" xfId="0" applyFont="1" applyBorder="1" applyAlignment="1">
      <alignment horizontal="center" vertical="center"/>
    </xf>
    <xf numFmtId="0" fontId="3" fillId="57" borderId="10" xfId="0" applyFont="1" applyFill="1" applyBorder="1" applyAlignment="1">
      <alignment horizontal="center" vertical="center"/>
    </xf>
    <xf numFmtId="49" fontId="3" fillId="0" borderId="0" xfId="1690" applyNumberFormat="1" applyFont="1" applyAlignment="1">
      <alignment horizontal="left" wrapText="1"/>
    </xf>
    <xf numFmtId="49" fontId="4" fillId="0" borderId="10" xfId="1664" applyNumberFormat="1" applyFont="1" applyBorder="1" applyAlignment="1">
      <alignment horizontal="right"/>
    </xf>
    <xf numFmtId="164" fontId="4" fillId="0" borderId="10" xfId="1664" applyNumberFormat="1" applyFont="1" applyBorder="1" applyAlignment="1">
      <alignment horizontal="center"/>
    </xf>
    <xf numFmtId="0" fontId="4" fillId="0" borderId="10" xfId="1664" applyFont="1" applyBorder="1" applyAlignment="1">
      <alignment horizontal="left"/>
    </xf>
    <xf numFmtId="0" fontId="4" fillId="0" borderId="10" xfId="1664" applyFont="1" applyBorder="1" applyAlignment="1">
      <alignment horizontal="center" vertical="center"/>
    </xf>
    <xf numFmtId="2" fontId="4" fillId="0" borderId="10" xfId="1664" applyNumberFormat="1" applyFont="1" applyBorder="1"/>
    <xf numFmtId="1" fontId="4" fillId="0" borderId="10" xfId="1664" applyNumberFormat="1" applyFont="1" applyBorder="1" applyAlignment="1">
      <alignment horizontal="center"/>
    </xf>
    <xf numFmtId="0" fontId="4" fillId="0" borderId="10" xfId="1664" applyFont="1" applyBorder="1" applyAlignment="1">
      <alignment horizontal="left" wrapText="1"/>
    </xf>
    <xf numFmtId="0" fontId="4" fillId="0" borderId="10" xfId="0" applyFont="1" applyBorder="1" applyAlignment="1">
      <alignment horizontal="left"/>
    </xf>
    <xf numFmtId="0" fontId="4" fillId="0" borderId="10" xfId="0" applyFont="1" applyBorder="1" applyAlignment="1">
      <alignment horizontal="center"/>
    </xf>
    <xf numFmtId="49" fontId="4" fillId="0" borderId="10" xfId="0" applyNumberFormat="1" applyFont="1" applyBorder="1" applyAlignment="1">
      <alignment horizontal="center"/>
    </xf>
    <xf numFmtId="0" fontId="4" fillId="0" borderId="10" xfId="0" applyFont="1" applyBorder="1"/>
    <xf numFmtId="0" fontId="4" fillId="58" borderId="10" xfId="0" applyFont="1" applyFill="1" applyBorder="1"/>
    <xf numFmtId="0" fontId="4" fillId="58" borderId="10" xfId="0" applyFont="1" applyFill="1" applyBorder="1" applyAlignment="1">
      <alignment wrapText="1"/>
    </xf>
    <xf numFmtId="2" fontId="4" fillId="59" borderId="10" xfId="0" applyNumberFormat="1" applyFont="1" applyFill="1" applyBorder="1" applyAlignment="1">
      <alignment vertical="center"/>
    </xf>
    <xf numFmtId="49" fontId="4" fillId="59" borderId="10" xfId="1664" applyNumberFormat="1" applyFont="1" applyFill="1" applyBorder="1" applyAlignment="1">
      <alignment horizontal="right"/>
    </xf>
    <xf numFmtId="1" fontId="4" fillId="59" borderId="10" xfId="1664" applyNumberFormat="1" applyFont="1" applyFill="1" applyBorder="1" applyAlignment="1">
      <alignment horizontal="center"/>
    </xf>
    <xf numFmtId="0" fontId="3" fillId="59" borderId="10" xfId="1664" applyFont="1" applyFill="1" applyBorder="1" applyAlignment="1">
      <alignment horizontal="left" vertical="center" wrapText="1"/>
    </xf>
    <xf numFmtId="0" fontId="4" fillId="59" borderId="10" xfId="1664" applyFont="1" applyFill="1" applyBorder="1" applyAlignment="1">
      <alignment horizontal="center" vertical="center"/>
    </xf>
    <xf numFmtId="0" fontId="3" fillId="59" borderId="10" xfId="1664" applyFont="1" applyFill="1" applyBorder="1" applyAlignment="1">
      <alignment horizontal="left"/>
    </xf>
    <xf numFmtId="2" fontId="3" fillId="59" borderId="10" xfId="0" applyNumberFormat="1" applyFont="1" applyFill="1" applyBorder="1" applyAlignment="1">
      <alignment vertical="center"/>
    </xf>
    <xf numFmtId="49" fontId="4" fillId="59" borderId="10" xfId="0" applyNumberFormat="1" applyFont="1" applyFill="1" applyBorder="1" applyAlignment="1">
      <alignment horizontal="right" vertical="center"/>
    </xf>
    <xf numFmtId="1" fontId="4" fillId="59" borderId="10" xfId="0" applyNumberFormat="1" applyFont="1" applyFill="1" applyBorder="1" applyAlignment="1">
      <alignment horizontal="center" vertical="center"/>
    </xf>
    <xf numFmtId="0" fontId="3" fillId="59" borderId="10" xfId="0" applyFont="1" applyFill="1" applyBorder="1" applyAlignment="1">
      <alignment horizontal="left" vertical="center"/>
    </xf>
    <xf numFmtId="0" fontId="4" fillId="59" borderId="10" xfId="0" applyFont="1" applyFill="1" applyBorder="1" applyAlignment="1">
      <alignment horizontal="center" vertical="center"/>
    </xf>
    <xf numFmtId="0" fontId="4" fillId="57" borderId="10" xfId="0" applyFont="1" applyFill="1" applyBorder="1" applyAlignment="1">
      <alignment horizontal="center" vertical="center"/>
    </xf>
    <xf numFmtId="0" fontId="4" fillId="58" borderId="10" xfId="0" applyFont="1" applyFill="1" applyBorder="1" applyAlignment="1">
      <alignment horizontal="center" vertical="center"/>
    </xf>
    <xf numFmtId="49" fontId="3" fillId="57" borderId="10" xfId="0" applyNumberFormat="1" applyFont="1" applyFill="1" applyBorder="1" applyAlignment="1">
      <alignment horizontal="center" vertical="center"/>
    </xf>
    <xf numFmtId="0" fontId="3" fillId="57" borderId="10" xfId="0" applyFont="1" applyFill="1" applyBorder="1" applyAlignment="1">
      <alignment horizontal="left" vertical="center" wrapText="1"/>
    </xf>
    <xf numFmtId="2" fontId="4" fillId="0" borderId="10" xfId="1664" applyNumberFormat="1" applyFont="1" applyBorder="1" applyAlignment="1">
      <alignment horizontal="center"/>
    </xf>
    <xf numFmtId="49" fontId="77" fillId="60" borderId="10" xfId="1690" applyNumberFormat="1" applyFont="1" applyFill="1" applyBorder="1" applyAlignment="1">
      <alignment horizontal="center" vertical="center" wrapText="1"/>
    </xf>
    <xf numFmtId="1" fontId="77" fillId="60" borderId="10" xfId="1690" applyNumberFormat="1" applyFont="1" applyFill="1" applyBorder="1" applyAlignment="1">
      <alignment horizontal="center" vertical="center" wrapText="1"/>
    </xf>
    <xf numFmtId="0" fontId="77" fillId="60" borderId="10" xfId="1690" applyFont="1" applyFill="1" applyBorder="1" applyAlignment="1">
      <alignment horizontal="center" vertical="center" wrapText="1"/>
    </xf>
    <xf numFmtId="2" fontId="77" fillId="60" borderId="10" xfId="1690" applyNumberFormat="1" applyFont="1" applyFill="1" applyBorder="1" applyAlignment="1">
      <alignment horizontal="center" vertical="center" wrapText="1"/>
    </xf>
    <xf numFmtId="2" fontId="77" fillId="60" borderId="10" xfId="1774" applyNumberFormat="1" applyFont="1" applyFill="1" applyBorder="1" applyAlignment="1">
      <alignment horizontal="center" vertical="center" wrapText="1"/>
    </xf>
    <xf numFmtId="49" fontId="35" fillId="0" borderId="10" xfId="0" applyNumberFormat="1" applyFont="1" applyBorder="1" applyAlignment="1">
      <alignment horizontal="center" vertical="center"/>
    </xf>
    <xf numFmtId="2" fontId="35" fillId="0" borderId="10" xfId="0" applyNumberFormat="1" applyFont="1" applyBorder="1" applyAlignment="1">
      <alignment vertical="center"/>
    </xf>
    <xf numFmtId="49" fontId="35" fillId="57" borderId="10" xfId="0" applyNumberFormat="1" applyFont="1" applyFill="1" applyBorder="1" applyAlignment="1">
      <alignment horizontal="right" vertical="center"/>
    </xf>
    <xf numFmtId="0" fontId="36" fillId="57" borderId="10" xfId="0" applyFont="1" applyFill="1" applyBorder="1" applyAlignment="1">
      <alignment horizontal="center" vertical="center"/>
    </xf>
    <xf numFmtId="0" fontId="35" fillId="57" borderId="10" xfId="0" applyFont="1" applyFill="1" applyBorder="1" applyAlignment="1">
      <alignment horizontal="center" vertical="center"/>
    </xf>
    <xf numFmtId="2" fontId="35" fillId="57" borderId="10" xfId="0" applyNumberFormat="1" applyFont="1" applyFill="1" applyBorder="1" applyAlignment="1">
      <alignment vertical="center"/>
    </xf>
    <xf numFmtId="1" fontId="35" fillId="57" borderId="10" xfId="0" applyNumberFormat="1" applyFont="1" applyFill="1" applyBorder="1" applyAlignment="1">
      <alignment horizontal="center" vertical="center"/>
    </xf>
    <xf numFmtId="0" fontId="37" fillId="0" borderId="10" xfId="0" applyFont="1" applyBorder="1" applyAlignment="1">
      <alignment wrapText="1"/>
    </xf>
    <xf numFmtId="0" fontId="37" fillId="0" borderId="10" xfId="0" applyFont="1" applyBorder="1" applyAlignment="1">
      <alignment horizontal="center"/>
    </xf>
    <xf numFmtId="4" fontId="37" fillId="0" borderId="10" xfId="0" applyNumberFormat="1" applyFont="1" applyBorder="1" applyAlignment="1">
      <alignment horizontal="center" wrapText="1"/>
    </xf>
    <xf numFmtId="0" fontId="35" fillId="0" borderId="10" xfId="0" applyFont="1" applyBorder="1" applyAlignment="1">
      <alignment horizontal="left" vertical="center" wrapText="1"/>
    </xf>
    <xf numFmtId="0" fontId="35" fillId="0" borderId="10" xfId="0" applyFont="1" applyBorder="1" applyAlignment="1">
      <alignment horizontal="center" vertical="center" wrapText="1"/>
    </xf>
    <xf numFmtId="49" fontId="78" fillId="0" borderId="10" xfId="1243" applyNumberFormat="1" applyFont="1" applyBorder="1" applyProtection="1"/>
    <xf numFmtId="4" fontId="37" fillId="25" borderId="10" xfId="0" applyNumberFormat="1" applyFont="1" applyFill="1" applyBorder="1" applyAlignment="1">
      <alignment horizontal="center" wrapText="1"/>
    </xf>
    <xf numFmtId="49" fontId="37" fillId="0" borderId="10" xfId="1243" applyNumberFormat="1" applyFont="1" applyBorder="1" applyProtection="1"/>
    <xf numFmtId="0" fontId="37" fillId="0" borderId="10" xfId="1670" applyFont="1" applyBorder="1" applyAlignment="1">
      <alignment horizontal="left" vertical="center" wrapText="1"/>
    </xf>
    <xf numFmtId="0" fontId="37" fillId="58" borderId="10" xfId="0" applyFont="1" applyFill="1" applyBorder="1" applyAlignment="1">
      <alignment wrapText="1"/>
    </xf>
    <xf numFmtId="49" fontId="35" fillId="0" borderId="0" xfId="1690" applyNumberFormat="1" applyFont="1" applyAlignment="1">
      <alignment horizontal="right" vertical="center"/>
    </xf>
    <xf numFmtId="1" fontId="35" fillId="0" borderId="0" xfId="1690" applyNumberFormat="1" applyFont="1" applyAlignment="1">
      <alignment horizontal="center" vertical="center"/>
    </xf>
    <xf numFmtId="0" fontId="35" fillId="0" borderId="0" xfId="1690" applyFont="1" applyAlignment="1">
      <alignment horizontal="left" vertical="center"/>
    </xf>
    <xf numFmtId="0" fontId="35" fillId="0" borderId="0" xfId="1690" applyFont="1"/>
    <xf numFmtId="0" fontId="4" fillId="0" borderId="10" xfId="0" applyFont="1" applyBorder="1" applyAlignment="1">
      <alignment wrapText="1"/>
    </xf>
    <xf numFmtId="2" fontId="4" fillId="0" borderId="11" xfId="1664" applyNumberFormat="1" applyFont="1" applyBorder="1" applyAlignment="1">
      <alignment vertical="center"/>
    </xf>
    <xf numFmtId="49" fontId="32" fillId="0" borderId="0" xfId="1690" applyNumberFormat="1" applyFont="1" applyAlignment="1">
      <alignment vertical="top" wrapText="1"/>
    </xf>
    <xf numFmtId="49" fontId="32" fillId="0" borderId="0" xfId="1690" applyNumberFormat="1" applyFont="1" applyAlignment="1">
      <alignment horizontal="left"/>
    </xf>
    <xf numFmtId="49" fontId="79" fillId="0" borderId="0" xfId="1690" applyNumberFormat="1" applyFont="1" applyAlignment="1">
      <alignment wrapText="1"/>
    </xf>
    <xf numFmtId="0" fontId="80" fillId="0" borderId="10" xfId="0" applyFont="1" applyBorder="1" applyAlignment="1">
      <alignment horizontal="left" vertical="center" wrapText="1"/>
    </xf>
    <xf numFmtId="2" fontId="4" fillId="0" borderId="12" xfId="0" applyNumberFormat="1" applyFont="1" applyBorder="1" applyAlignment="1">
      <alignment horizontal="center" vertical="center"/>
    </xf>
    <xf numFmtId="49" fontId="3" fillId="0" borderId="10" xfId="0" applyNumberFormat="1" applyFont="1" applyBorder="1" applyAlignment="1">
      <alignment horizontal="center" vertical="center"/>
    </xf>
    <xf numFmtId="1" fontId="4" fillId="0" borderId="10" xfId="0" applyNumberFormat="1" applyFont="1" applyBorder="1" applyAlignment="1">
      <alignment horizontal="center" vertical="center"/>
    </xf>
    <xf numFmtId="0" fontId="30" fillId="0" borderId="10" xfId="0" applyFont="1" applyBorder="1" applyAlignment="1">
      <alignment horizontal="left" vertical="center" wrapText="1"/>
    </xf>
    <xf numFmtId="0" fontId="3" fillId="0" borderId="10" xfId="0" applyFont="1" applyBorder="1" applyAlignment="1">
      <alignment horizontal="center" vertical="center"/>
    </xf>
    <xf numFmtId="2" fontId="4" fillId="0" borderId="10" xfId="1664" applyNumberFormat="1" applyFont="1" applyBorder="1" applyAlignment="1">
      <alignment vertical="center"/>
    </xf>
    <xf numFmtId="0" fontId="30" fillId="0" borderId="10" xfId="0" applyFont="1" applyBorder="1" applyAlignment="1">
      <alignment horizontal="center" vertical="center"/>
    </xf>
    <xf numFmtId="164" fontId="41" fillId="0" borderId="10" xfId="0" applyNumberFormat="1" applyFont="1" applyBorder="1" applyAlignment="1">
      <alignment horizontal="center" vertical="center" wrapText="1"/>
    </xf>
    <xf numFmtId="2" fontId="3" fillId="57" borderId="12" xfId="1690" applyNumberFormat="1" applyFont="1" applyFill="1" applyBorder="1" applyAlignment="1">
      <alignment vertical="center"/>
    </xf>
    <xf numFmtId="2" fontId="3" fillId="57" borderId="10" xfId="1690" applyNumberFormat="1" applyFont="1" applyFill="1" applyBorder="1" applyAlignment="1">
      <alignment vertical="center"/>
    </xf>
    <xf numFmtId="2" fontId="36" fillId="57" borderId="12" xfId="1690" applyNumberFormat="1" applyFont="1" applyFill="1" applyBorder="1" applyAlignment="1">
      <alignment vertical="center"/>
    </xf>
    <xf numFmtId="2" fontId="36" fillId="57" borderId="10" xfId="1690" applyNumberFormat="1" applyFont="1" applyFill="1" applyBorder="1" applyAlignment="1">
      <alignment vertical="center"/>
    </xf>
    <xf numFmtId="0" fontId="3" fillId="57" borderId="10" xfId="0" applyFont="1" applyFill="1" applyBorder="1" applyAlignment="1">
      <alignment horizontal="right" vertical="center"/>
    </xf>
    <xf numFmtId="49" fontId="77" fillId="57" borderId="10" xfId="1690" applyNumberFormat="1" applyFont="1" applyFill="1" applyBorder="1" applyAlignment="1">
      <alignment horizontal="center" vertical="center" wrapText="1"/>
    </xf>
    <xf numFmtId="0" fontId="77" fillId="57" borderId="10" xfId="1690" applyFont="1" applyFill="1" applyBorder="1" applyAlignment="1">
      <alignment horizontal="center" vertical="center" wrapText="1"/>
    </xf>
    <xf numFmtId="2" fontId="77" fillId="57" borderId="10" xfId="1774" applyNumberFormat="1" applyFont="1" applyFill="1" applyBorder="1" applyAlignment="1">
      <alignment horizontal="center" vertical="center" wrapText="1"/>
    </xf>
    <xf numFmtId="49" fontId="26" fillId="57" borderId="0" xfId="1690" applyNumberFormat="1" applyFont="1" applyFill="1" applyAlignment="1">
      <alignment horizontal="right" vertical="center"/>
    </xf>
    <xf numFmtId="2" fontId="4" fillId="59" borderId="10" xfId="0" applyNumberFormat="1" applyFont="1" applyFill="1" applyBorder="1" applyAlignment="1">
      <alignment horizontal="center" vertical="center"/>
    </xf>
    <xf numFmtId="49" fontId="81" fillId="60" borderId="10" xfId="1690" applyNumberFormat="1" applyFont="1" applyFill="1" applyBorder="1" applyAlignment="1">
      <alignment horizontal="center" vertical="center" wrapText="1"/>
    </xf>
    <xf numFmtId="1" fontId="81" fillId="60" borderId="10" xfId="1690" applyNumberFormat="1" applyFont="1" applyFill="1" applyBorder="1" applyAlignment="1">
      <alignment horizontal="center" vertical="center" wrapText="1"/>
    </xf>
    <xf numFmtId="0" fontId="81" fillId="60" borderId="10" xfId="1690" applyFont="1" applyFill="1" applyBorder="1" applyAlignment="1">
      <alignment horizontal="center" vertical="center" wrapText="1"/>
    </xf>
    <xf numFmtId="2" fontId="81" fillId="60" borderId="10" xfId="1690" applyNumberFormat="1" applyFont="1" applyFill="1" applyBorder="1" applyAlignment="1">
      <alignment horizontal="center" vertical="center" wrapText="1"/>
    </xf>
    <xf numFmtId="2" fontId="81" fillId="60" borderId="10" xfId="1774" applyNumberFormat="1" applyFont="1" applyFill="1" applyBorder="1" applyAlignment="1">
      <alignment horizontal="center" vertical="center" wrapText="1"/>
    </xf>
    <xf numFmtId="2" fontId="4" fillId="0" borderId="12" xfId="0" applyNumberFormat="1" applyFont="1" applyBorder="1" applyAlignment="1">
      <alignment vertical="center"/>
    </xf>
    <xf numFmtId="0" fontId="4" fillId="61" borderId="10" xfId="0" applyFont="1" applyFill="1" applyBorder="1" applyAlignment="1">
      <alignment horizontal="left" vertical="center" wrapText="1"/>
    </xf>
    <xf numFmtId="2" fontId="4" fillId="61" borderId="10" xfId="0" applyNumberFormat="1" applyFont="1" applyFill="1" applyBorder="1" applyAlignment="1">
      <alignment vertical="center"/>
    </xf>
    <xf numFmtId="49"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2" fontId="4" fillId="0" borderId="10" xfId="0" applyNumberFormat="1" applyFont="1" applyBorder="1" applyAlignment="1">
      <alignment vertical="center" wrapText="1"/>
    </xf>
    <xf numFmtId="0" fontId="10" fillId="0" borderId="0" xfId="1690" applyFont="1" applyAlignment="1">
      <alignment wrapText="1"/>
    </xf>
    <xf numFmtId="2" fontId="10" fillId="0" borderId="0" xfId="1690" applyNumberFormat="1" applyFont="1" applyAlignment="1">
      <alignment wrapText="1"/>
    </xf>
    <xf numFmtId="49" fontId="4" fillId="57" borderId="10" xfId="0" applyNumberFormat="1" applyFont="1" applyFill="1" applyBorder="1" applyAlignment="1">
      <alignment horizontal="center" vertical="center" wrapText="1"/>
    </xf>
    <xf numFmtId="0" fontId="4" fillId="57" borderId="10" xfId="0" applyFont="1" applyFill="1" applyBorder="1" applyAlignment="1">
      <alignment horizontal="center" vertical="center" wrapText="1"/>
    </xf>
    <xf numFmtId="2" fontId="4" fillId="57" borderId="10" xfId="0" applyNumberFormat="1" applyFont="1" applyFill="1" applyBorder="1" applyAlignment="1">
      <alignment vertical="center" wrapText="1"/>
    </xf>
    <xf numFmtId="49" fontId="4" fillId="58" borderId="10" xfId="0" applyNumberFormat="1" applyFont="1" applyFill="1" applyBorder="1" applyAlignment="1">
      <alignment horizontal="center" vertical="center" wrapText="1"/>
    </xf>
    <xf numFmtId="0" fontId="4" fillId="58" borderId="10" xfId="0" applyFont="1" applyFill="1" applyBorder="1" applyAlignment="1">
      <alignment horizontal="center" vertical="center" wrapText="1"/>
    </xf>
    <xf numFmtId="2" fontId="4" fillId="58" borderId="10" xfId="0" applyNumberFormat="1" applyFont="1" applyFill="1" applyBorder="1" applyAlignment="1">
      <alignment vertical="center" wrapText="1"/>
    </xf>
    <xf numFmtId="1" fontId="10" fillId="0" borderId="0" xfId="1690" applyNumberFormat="1" applyFont="1" applyAlignment="1">
      <alignment wrapText="1"/>
    </xf>
    <xf numFmtId="49" fontId="23" fillId="0" borderId="0" xfId="1690" applyNumberFormat="1" applyFont="1" applyAlignment="1">
      <alignment horizontal="right" vertical="center" wrapText="1"/>
    </xf>
    <xf numFmtId="1" fontId="23" fillId="0" borderId="0" xfId="1690" applyNumberFormat="1" applyFont="1" applyAlignment="1">
      <alignment horizontal="center" vertical="center" wrapText="1"/>
    </xf>
    <xf numFmtId="0" fontId="23" fillId="0" borderId="0" xfId="1690" applyFont="1" applyAlignment="1">
      <alignment horizontal="left" vertical="center" wrapText="1"/>
    </xf>
    <xf numFmtId="0" fontId="3" fillId="57" borderId="12" xfId="0" applyFont="1" applyFill="1" applyBorder="1" applyAlignment="1">
      <alignment horizontal="center" vertical="center" wrapText="1"/>
    </xf>
    <xf numFmtId="2" fontId="3" fillId="57" borderId="12" xfId="1690" applyNumberFormat="1" applyFont="1" applyFill="1" applyBorder="1" applyAlignment="1">
      <alignment vertical="center" wrapText="1"/>
    </xf>
    <xf numFmtId="0" fontId="3" fillId="57" borderId="10" xfId="0" applyFont="1" applyFill="1" applyBorder="1" applyAlignment="1">
      <alignment horizontal="center" vertical="center" wrapText="1"/>
    </xf>
    <xf numFmtId="2" fontId="3" fillId="57" borderId="10" xfId="1690" applyNumberFormat="1" applyFont="1" applyFill="1" applyBorder="1" applyAlignment="1">
      <alignment vertical="center" wrapText="1"/>
    </xf>
    <xf numFmtId="49" fontId="4" fillId="57" borderId="10" xfId="0" applyNumberFormat="1" applyFont="1" applyFill="1" applyBorder="1" applyAlignment="1">
      <alignment horizontal="right" vertical="center" wrapText="1"/>
    </xf>
    <xf numFmtId="1" fontId="4" fillId="57" borderId="10" xfId="0" applyNumberFormat="1" applyFont="1" applyFill="1" applyBorder="1" applyAlignment="1">
      <alignment horizontal="center" vertical="center" wrapText="1"/>
    </xf>
    <xf numFmtId="49" fontId="4" fillId="0" borderId="10" xfId="1664" applyNumberFormat="1" applyFont="1" applyBorder="1" applyAlignment="1">
      <alignment horizontal="center" vertical="center"/>
    </xf>
    <xf numFmtId="49" fontId="3" fillId="57" borderId="10" xfId="0" applyNumberFormat="1" applyFont="1" applyFill="1" applyBorder="1" applyAlignment="1">
      <alignment horizontal="center" vertical="center" wrapText="1"/>
    </xf>
    <xf numFmtId="49" fontId="3" fillId="0" borderId="10" xfId="0" applyNumberFormat="1" applyFont="1" applyBorder="1" applyAlignment="1">
      <alignment horizontal="center" vertical="center" wrapText="1"/>
    </xf>
    <xf numFmtId="1" fontId="4" fillId="0" borderId="10" xfId="0" applyNumberFormat="1" applyFont="1" applyBorder="1" applyAlignment="1">
      <alignment horizontal="center" vertical="center" wrapText="1"/>
    </xf>
    <xf numFmtId="0" fontId="3" fillId="0" borderId="10" xfId="0" applyFont="1" applyBorder="1" applyAlignment="1">
      <alignment horizontal="center" vertical="center" wrapText="1"/>
    </xf>
    <xf numFmtId="2" fontId="4" fillId="0" borderId="10" xfId="1664" applyNumberFormat="1" applyFont="1" applyBorder="1" applyAlignment="1">
      <alignment vertical="center" wrapText="1"/>
    </xf>
    <xf numFmtId="0" fontId="30" fillId="0" borderId="10" xfId="0" applyFont="1" applyBorder="1" applyAlignment="1">
      <alignment horizontal="center" vertical="center" wrapText="1"/>
    </xf>
    <xf numFmtId="1" fontId="4" fillId="58" borderId="10" xfId="0" applyNumberFormat="1" applyFont="1" applyFill="1" applyBorder="1" applyAlignment="1">
      <alignment horizontal="center" vertical="center" wrapText="1"/>
    </xf>
    <xf numFmtId="2" fontId="4" fillId="0" borderId="11" xfId="1664" applyNumberFormat="1" applyFont="1" applyBorder="1"/>
    <xf numFmtId="49" fontId="80" fillId="0" borderId="0" xfId="1690" applyNumberFormat="1" applyFont="1" applyAlignment="1">
      <alignment horizontal="left" wrapText="1"/>
    </xf>
    <xf numFmtId="1" fontId="82" fillId="0" borderId="0" xfId="1690" applyNumberFormat="1" applyFont="1" applyAlignment="1">
      <alignment horizontal="center"/>
    </xf>
    <xf numFmtId="1" fontId="31" fillId="0" borderId="0" xfId="1690" applyNumberFormat="1" applyFont="1" applyAlignment="1">
      <alignment horizontal="center"/>
    </xf>
    <xf numFmtId="0" fontId="29" fillId="0" borderId="11" xfId="1690" applyFont="1" applyBorder="1" applyAlignment="1">
      <alignment horizontal="left" vertical="center"/>
    </xf>
    <xf numFmtId="0" fontId="29" fillId="0" borderId="13" xfId="1690" applyFont="1" applyBorder="1" applyAlignment="1">
      <alignment horizontal="left" vertical="center"/>
    </xf>
    <xf numFmtId="0" fontId="3" fillId="57" borderId="11" xfId="0" applyFont="1" applyFill="1" applyBorder="1" applyAlignment="1">
      <alignment horizontal="right" vertical="center"/>
    </xf>
    <xf numFmtId="0" fontId="3" fillId="57" borderId="13" xfId="0" applyFont="1" applyFill="1" applyBorder="1" applyAlignment="1">
      <alignment horizontal="right" vertical="center"/>
    </xf>
    <xf numFmtId="0" fontId="29" fillId="0" borderId="10" xfId="1690" applyFont="1" applyBorder="1" applyAlignment="1">
      <alignment horizontal="left" vertical="center"/>
    </xf>
    <xf numFmtId="0" fontId="3" fillId="57" borderId="11" xfId="0" applyFont="1" applyFill="1" applyBorder="1" applyAlignment="1">
      <alignment horizontal="right" vertical="center" wrapText="1"/>
    </xf>
    <xf numFmtId="0" fontId="3" fillId="57" borderId="13" xfId="0" applyFont="1" applyFill="1" applyBorder="1" applyAlignment="1">
      <alignment horizontal="right" vertical="center" wrapText="1"/>
    </xf>
    <xf numFmtId="0" fontId="3" fillId="57" borderId="14" xfId="0" applyFont="1" applyFill="1" applyBorder="1" applyAlignment="1">
      <alignment horizontal="right" vertical="center" wrapText="1"/>
    </xf>
    <xf numFmtId="0" fontId="3" fillId="57" borderId="15" xfId="0" applyFont="1" applyFill="1" applyBorder="1" applyAlignment="1">
      <alignment horizontal="right" vertical="center" wrapText="1"/>
    </xf>
    <xf numFmtId="0" fontId="36" fillId="57" borderId="11" xfId="0" applyFont="1" applyFill="1" applyBorder="1" applyAlignment="1">
      <alignment horizontal="right" vertical="center"/>
    </xf>
    <xf numFmtId="0" fontId="36" fillId="57" borderId="13" xfId="0" applyFont="1" applyFill="1" applyBorder="1" applyAlignment="1">
      <alignment horizontal="right" vertical="center"/>
    </xf>
    <xf numFmtId="0" fontId="38" fillId="57" borderId="11" xfId="0" applyFont="1" applyFill="1" applyBorder="1" applyAlignment="1">
      <alignment horizontal="center" vertical="center"/>
    </xf>
    <xf numFmtId="0" fontId="38" fillId="57" borderId="16" xfId="0" applyFont="1" applyFill="1" applyBorder="1" applyAlignment="1">
      <alignment horizontal="center" vertical="center"/>
    </xf>
    <xf numFmtId="0" fontId="38" fillId="57" borderId="13" xfId="0" applyFont="1" applyFill="1" applyBorder="1" applyAlignment="1">
      <alignment horizontal="center" vertical="center"/>
    </xf>
    <xf numFmtId="0" fontId="39" fillId="57" borderId="11" xfId="0" applyFont="1" applyFill="1" applyBorder="1" applyAlignment="1">
      <alignment horizontal="center" vertical="center"/>
    </xf>
    <xf numFmtId="0" fontId="39" fillId="57" borderId="16" xfId="0" applyFont="1" applyFill="1" applyBorder="1" applyAlignment="1">
      <alignment horizontal="center" vertical="center"/>
    </xf>
    <xf numFmtId="0" fontId="39" fillId="57" borderId="13" xfId="0" applyFont="1" applyFill="1" applyBorder="1" applyAlignment="1">
      <alignment horizontal="center" vertical="center"/>
    </xf>
  </cellXfs>
  <cellStyles count="1963">
    <cellStyle name="20% - Accent1 2" xfId="2" xr:uid="{F13EFEB4-A33C-4006-B593-50F69DD4D86C}"/>
    <cellStyle name="20% - Accent1 2 2" xfId="3" xr:uid="{33A2F752-4AD9-4FFC-93EC-93204AAB7995}"/>
    <cellStyle name="20% - Accent1 2 3" xfId="4" xr:uid="{5B488BBE-56B9-45C0-B535-A7A7817791E6}"/>
    <cellStyle name="20% - Accent1 2 4" xfId="5" xr:uid="{C8D22113-1EEC-490D-A329-421841E9FCC6}"/>
    <cellStyle name="20% - Accent1 2 5" xfId="6" xr:uid="{002AA63D-6844-4341-BACD-7537D2AF4107}"/>
    <cellStyle name="20% - Accent1 2 6" xfId="7" xr:uid="{0C9F91B3-6EB8-4A22-B8E9-7ADA7AC052DD}"/>
    <cellStyle name="20% - Accent1 2 7" xfId="8" xr:uid="{F605D9BE-C541-4E5C-916F-DB080977C1CC}"/>
    <cellStyle name="20% - Accent1 2 8" xfId="9" xr:uid="{319CDE5E-2B1B-45FC-A673-7786A8756D55}"/>
    <cellStyle name="20% - Accent1 2 9" xfId="10" xr:uid="{9E0E37E1-9AD6-4D1C-8423-300A4EB1FA81}"/>
    <cellStyle name="20% - Accent1 3 2" xfId="11" xr:uid="{898A70A4-4B21-493F-84A8-D9374C3E6028}"/>
    <cellStyle name="20% - Accent1 3 3" xfId="12" xr:uid="{04A34FC9-0132-4A55-8800-8F6D88D704E6}"/>
    <cellStyle name="20% - Accent1 3 4" xfId="13" xr:uid="{816807A1-CF05-4547-826E-167AF048808C}"/>
    <cellStyle name="20% - Accent1 3 5" xfId="14" xr:uid="{7335F429-9DA1-4642-AA9B-6F30926DE4EA}"/>
    <cellStyle name="20% - Accent1 3 6" xfId="15" xr:uid="{EA002E5B-6A00-42E7-82C0-ED54A90B96EC}"/>
    <cellStyle name="20% - Accent1 3 7" xfId="16" xr:uid="{24F7A80A-3D64-4CD2-A3A5-983319E09C1E}"/>
    <cellStyle name="20% - Accent1 3 8" xfId="17" xr:uid="{6C29360F-C99E-4554-94F6-02F9D872C212}"/>
    <cellStyle name="20% - Accent1 3 9" xfId="18" xr:uid="{AB105ADB-4D96-4499-91D9-C02A01DB6F24}"/>
    <cellStyle name="20% - Accent1 4 2" xfId="19" xr:uid="{FFD11DE3-A1D9-4F4C-A708-44DB016BB254}"/>
    <cellStyle name="20% - Accent1 4 3" xfId="20" xr:uid="{492CDDEB-C35F-4EE5-9610-9A7DF7A449AC}"/>
    <cellStyle name="20% - Accent1 4 4" xfId="21" xr:uid="{CF64F70F-1D2A-4143-A7B9-3B64049A09D2}"/>
    <cellStyle name="20% - Accent1 4 5" xfId="22" xr:uid="{D3617184-3330-4EA2-A423-0F007F8411FB}"/>
    <cellStyle name="20% - Accent1 4 6" xfId="23" xr:uid="{1D929729-64F1-4F05-9480-37F1C3776DAC}"/>
    <cellStyle name="20% - Accent1 4 7" xfId="24" xr:uid="{01A9926F-E201-40AB-B922-244A15D7AF85}"/>
    <cellStyle name="20% - Accent1 4 8" xfId="25" xr:uid="{13AAC46F-AF10-462D-A970-0DE474DFB415}"/>
    <cellStyle name="20% - Accent1 4 9" xfId="26" xr:uid="{C4F1CB25-1955-4B5D-B71F-107C30F62569}"/>
    <cellStyle name="20% - Accent1 5 2" xfId="27" xr:uid="{C534BBA6-F939-4AC2-A214-C604C582AE07}"/>
    <cellStyle name="20% - Accent1 5 3" xfId="28" xr:uid="{8C37D5E0-A08F-4F14-B4B4-2E16A10368F2}"/>
    <cellStyle name="20% - Accent1 5 4" xfId="29" xr:uid="{B73D1892-3813-4BAA-9618-3455F0253C52}"/>
    <cellStyle name="20% - Accent1 5 5" xfId="30" xr:uid="{64F92027-B1BA-4498-97B8-32290E356764}"/>
    <cellStyle name="20% - Accent1 5 6" xfId="31" xr:uid="{6EB30BD5-33C5-4FD5-853A-DD04B956799D}"/>
    <cellStyle name="20% - Accent1 5 7" xfId="32" xr:uid="{EB766C78-5F2C-4D82-B6E7-B2D260D93509}"/>
    <cellStyle name="20% - Accent1 5 8" xfId="33" xr:uid="{D5876320-6B5E-4DF8-9C73-C7B7D538D973}"/>
    <cellStyle name="20% - Accent1 5 9" xfId="34" xr:uid="{10517D29-C294-484B-9F04-02025CF9D023}"/>
    <cellStyle name="20% - Accent1 6 2" xfId="35" xr:uid="{61A08221-1C06-449B-A3A4-8BE4DF257B70}"/>
    <cellStyle name="20% - Accent1 6 3" xfId="36" xr:uid="{214D11A3-EC54-45FF-8D1F-56429EF8F00B}"/>
    <cellStyle name="20% - Accent1 6 4" xfId="37" xr:uid="{A47D6B49-F919-4C89-99B2-20026112A69E}"/>
    <cellStyle name="20% - Accent1 6 5" xfId="38" xr:uid="{FCB10F3E-4B3A-43F6-99FF-D78FC6827D40}"/>
    <cellStyle name="20% - Accent1 6 6" xfId="39" xr:uid="{B40A2566-B681-4953-826C-C1E496D24380}"/>
    <cellStyle name="20% - Accent1 6 7" xfId="40" xr:uid="{0E798C74-BC41-4E03-9BF2-8B9FD4E74F7F}"/>
    <cellStyle name="20% - Accent1 7 2" xfId="41" xr:uid="{006AC7CA-13EF-474B-90A8-5DC21F4D85AF}"/>
    <cellStyle name="20% - Accent1 7 3" xfId="42" xr:uid="{B78B6249-E9F2-4F2D-9935-008480B9390E}"/>
    <cellStyle name="20% - Accent1 7 4" xfId="43" xr:uid="{1FF88CF0-9D1E-4A7B-A8DB-EF63A5C7D78E}"/>
    <cellStyle name="20% - Accent1 7 5" xfId="44" xr:uid="{9FD8E8C8-BB75-46CF-A7BE-FD97C897C4AC}"/>
    <cellStyle name="20% - Accent1 7 6" xfId="45" xr:uid="{3E625BA6-0054-43E1-9AC1-393B5FCC6E6D}"/>
    <cellStyle name="20% - Accent1 7 7" xfId="46" xr:uid="{84D196DE-1043-4558-A199-FED7F7A3BFA5}"/>
    <cellStyle name="20% - Accent2 2" xfId="48" xr:uid="{F4B01A3A-21BF-4E10-AA58-4F87D0234AD7}"/>
    <cellStyle name="20% - Accent2 2 2" xfId="49" xr:uid="{21D130E5-4D11-40CE-84DF-63BEAC9B73FA}"/>
    <cellStyle name="20% - Accent2 2 3" xfId="50" xr:uid="{24B86F23-D96A-4FA5-AD76-A99EC991BD06}"/>
    <cellStyle name="20% - Accent2 2 4" xfId="51" xr:uid="{369E0E64-5378-4FCD-AA3A-29ED300FD97C}"/>
    <cellStyle name="20% - Accent2 2 5" xfId="52" xr:uid="{5EF30B14-708E-4995-A715-27D71650CE27}"/>
    <cellStyle name="20% - Accent2 2 6" xfId="53" xr:uid="{F52A5BA9-3FA2-4D5E-89CA-B9907E5AD037}"/>
    <cellStyle name="20% - Accent2 2 7" xfId="54" xr:uid="{C5CA016E-9C8F-43F5-A3EF-470780190E3B}"/>
    <cellStyle name="20% - Accent2 2 8" xfId="55" xr:uid="{20991C84-C773-4C4B-86D8-D4906E5C1E94}"/>
    <cellStyle name="20% - Accent2 2 9" xfId="56" xr:uid="{708E8BBA-65C8-4061-811F-54CD4E8CA451}"/>
    <cellStyle name="20% - Accent2 3 2" xfId="57" xr:uid="{0CE57579-6DAA-43F2-95FE-3130C596C11B}"/>
    <cellStyle name="20% - Accent2 3 3" xfId="58" xr:uid="{1E921DEF-7E87-4C50-BAEC-8D19A40BEAFE}"/>
    <cellStyle name="20% - Accent2 3 4" xfId="59" xr:uid="{F1E5B69D-C3E9-4E8B-8D55-32FD0DB54C04}"/>
    <cellStyle name="20% - Accent2 3 5" xfId="60" xr:uid="{C3AF56B2-A60F-4DE2-B8E1-D5906503EB5B}"/>
    <cellStyle name="20% - Accent2 3 6" xfId="61" xr:uid="{DCF01A52-4ED2-4C6A-8162-787711A662BF}"/>
    <cellStyle name="20% - Accent2 3 7" xfId="62" xr:uid="{709BE73B-19BD-44C4-B1FE-175A6CB3F992}"/>
    <cellStyle name="20% - Accent2 3 8" xfId="63" xr:uid="{D44107F1-77B5-4343-A01B-AE64D88A3D58}"/>
    <cellStyle name="20% - Accent2 3 9" xfId="64" xr:uid="{36988ACD-1B78-426B-A165-A2C2AAF5EB81}"/>
    <cellStyle name="20% - Accent2 4 2" xfId="65" xr:uid="{3A8D5D5A-97CB-4930-807E-1199EE604B1D}"/>
    <cellStyle name="20% - Accent2 4 3" xfId="66" xr:uid="{F50BCBA0-3042-45D4-9BE7-C88AA26C2889}"/>
    <cellStyle name="20% - Accent2 4 4" xfId="67" xr:uid="{47FE3269-058F-4ED6-91F2-7EC0CA0C8C42}"/>
    <cellStyle name="20% - Accent2 4 5" xfId="68" xr:uid="{21AD91A3-0EF1-4D63-AA8D-BABC890144C6}"/>
    <cellStyle name="20% - Accent2 4 6" xfId="69" xr:uid="{D2A21F27-E293-4E37-8941-677364A69A01}"/>
    <cellStyle name="20% - Accent2 4 7" xfId="70" xr:uid="{E40E78A3-4A20-4E71-A067-5376C19A476B}"/>
    <cellStyle name="20% - Accent2 4 8" xfId="71" xr:uid="{3116D133-6D0A-4337-884E-CBBFDDA3E825}"/>
    <cellStyle name="20% - Accent2 4 9" xfId="72" xr:uid="{97F2816F-098B-4682-99CA-E0DEBAEDF527}"/>
    <cellStyle name="20% - Accent2 5 2" xfId="73" xr:uid="{2BCAD511-DA3F-4E48-8621-B67B1F7F28D5}"/>
    <cellStyle name="20% - Accent2 5 3" xfId="74" xr:uid="{6867B660-5337-487D-B822-BA66AB94F931}"/>
    <cellStyle name="20% - Accent2 5 4" xfId="75" xr:uid="{D95F7DFE-8966-4963-A2F8-B2EB8C87A6D1}"/>
    <cellStyle name="20% - Accent2 5 5" xfId="76" xr:uid="{8B97106B-DE78-47C3-AE7E-1A2E56ACC1D8}"/>
    <cellStyle name="20% - Accent2 5 6" xfId="77" xr:uid="{11106D7A-C74C-47AC-A368-D314BF5C5880}"/>
    <cellStyle name="20% - Accent2 5 7" xfId="78" xr:uid="{8F81774B-307C-4E38-AF6E-2A89C1133ACC}"/>
    <cellStyle name="20% - Accent2 5 8" xfId="79" xr:uid="{1A142DD0-EBF2-4E34-BB29-9A2AC6967661}"/>
    <cellStyle name="20% - Accent2 5 9" xfId="80" xr:uid="{A8AFEDC6-321B-40FA-9EA4-C9184085B6F6}"/>
    <cellStyle name="20% - Accent2 6 2" xfId="81" xr:uid="{FCA53D40-20D3-4032-BA94-DF51DBFEEB0B}"/>
    <cellStyle name="20% - Accent2 6 3" xfId="82" xr:uid="{8B995DF0-1F51-45B4-870C-846124A5D224}"/>
    <cellStyle name="20% - Accent2 6 4" xfId="83" xr:uid="{40114679-1155-408E-B396-B6097A01B851}"/>
    <cellStyle name="20% - Accent2 6 5" xfId="84" xr:uid="{4FA1CAD9-8572-4113-942A-885869655C3F}"/>
    <cellStyle name="20% - Accent2 6 6" xfId="85" xr:uid="{8A86126A-A7B6-42A9-AB7F-E11D16197144}"/>
    <cellStyle name="20% - Accent2 6 7" xfId="86" xr:uid="{CFC5F3F2-ECDF-440A-A005-24243FFE5310}"/>
    <cellStyle name="20% - Accent2 7 2" xfId="87" xr:uid="{80CE4972-6A85-4F5A-8406-6B6569C28140}"/>
    <cellStyle name="20% - Accent2 7 3" xfId="88" xr:uid="{D8862211-5180-49BA-868E-D625E6DD3A21}"/>
    <cellStyle name="20% - Accent2 7 4" xfId="89" xr:uid="{9E29C2FC-6945-4A6E-AC57-7F01376E4A1C}"/>
    <cellStyle name="20% - Accent2 7 5" xfId="90" xr:uid="{3CEB7FDB-A29F-40A2-BF8C-6AAD9247F7B4}"/>
    <cellStyle name="20% - Accent2 7 6" xfId="91" xr:uid="{2F525BA7-AB34-4BC7-9EE8-F08207F1636B}"/>
    <cellStyle name="20% - Accent2 7 7" xfId="92" xr:uid="{C92A6BA9-431C-418E-83E8-CADA79B9072F}"/>
    <cellStyle name="20% - Accent3 2" xfId="94" xr:uid="{253D39D9-21C4-4AAE-85B4-BF8FA7B33E0B}"/>
    <cellStyle name="20% - Accent3 2 2" xfId="95" xr:uid="{4D24CDEC-424A-4DDC-84AF-AE437B04EAA1}"/>
    <cellStyle name="20% - Accent3 2 3" xfId="96" xr:uid="{57331A44-DF67-4DFD-95AD-D3C68DD86B0D}"/>
    <cellStyle name="20% - Accent3 2 4" xfId="97" xr:uid="{30F08EED-855E-4DE4-8B47-D37858C8C1FF}"/>
    <cellStyle name="20% - Accent3 2 5" xfId="98" xr:uid="{87FE7CD2-B5C7-43C7-A6E8-4A11EBA48FF5}"/>
    <cellStyle name="20% - Accent3 2 6" xfId="99" xr:uid="{76DC96B6-A8DE-45A9-B5B1-3C6CC959D114}"/>
    <cellStyle name="20% - Accent3 2 7" xfId="100" xr:uid="{AC65DDB7-927C-4092-8E89-F04AC4686F2B}"/>
    <cellStyle name="20% - Accent3 2 8" xfId="101" xr:uid="{17EF3A8D-D66F-4A7D-B87B-E851D6B2F04F}"/>
    <cellStyle name="20% - Accent3 2 9" xfId="102" xr:uid="{8CC97C76-11E0-4155-B72D-600CDFEE5BB7}"/>
    <cellStyle name="20% - Accent3 3 2" xfId="103" xr:uid="{8288C88F-DC46-496F-B4FE-A41197632AD8}"/>
    <cellStyle name="20% - Accent3 3 3" xfId="104" xr:uid="{404060CA-D4B9-4924-8E83-41820584D344}"/>
    <cellStyle name="20% - Accent3 3 4" xfId="105" xr:uid="{AEE81A74-FB8F-4538-921D-CE2D9E00388B}"/>
    <cellStyle name="20% - Accent3 3 5" xfId="106" xr:uid="{2D1A0056-7F59-4BE7-B8A3-42327F0B5FF2}"/>
    <cellStyle name="20% - Accent3 3 6" xfId="107" xr:uid="{5D57E2D6-1D2E-4867-8BC1-D38E685FE631}"/>
    <cellStyle name="20% - Accent3 3 7" xfId="108" xr:uid="{F57DCA60-3AF5-481D-8F37-395BDA38C5D9}"/>
    <cellStyle name="20% - Accent3 3 8" xfId="109" xr:uid="{F4163880-65F6-43D7-BF34-D7A33986498A}"/>
    <cellStyle name="20% - Accent3 3 9" xfId="110" xr:uid="{41AA487D-C1D6-499B-A6A7-ABE5F12310B0}"/>
    <cellStyle name="20% - Accent3 4 2" xfId="111" xr:uid="{23987224-CC92-4C25-AFCF-6FB933433061}"/>
    <cellStyle name="20% - Accent3 4 3" xfId="112" xr:uid="{F79F34B4-6E76-4F2D-9E19-EF64DCC0446C}"/>
    <cellStyle name="20% - Accent3 4 4" xfId="113" xr:uid="{B7AB1AD8-7223-44C1-9365-63D76CD0D8E8}"/>
    <cellStyle name="20% - Accent3 4 5" xfId="114" xr:uid="{1ADD491C-CC08-4737-BC55-09F853BAA0BB}"/>
    <cellStyle name="20% - Accent3 4 6" xfId="115" xr:uid="{CA83FCD4-5699-405A-A6F0-7C578678405F}"/>
    <cellStyle name="20% - Accent3 4 7" xfId="116" xr:uid="{1B752910-3E1A-422A-AECD-CFDEA3CEA1FC}"/>
    <cellStyle name="20% - Accent3 4 8" xfId="117" xr:uid="{625AAF28-1A6A-4C94-8BC1-C732F0D21008}"/>
    <cellStyle name="20% - Accent3 4 9" xfId="118" xr:uid="{85BE6C68-3327-4A23-9215-C85F449A36EC}"/>
    <cellStyle name="20% - Accent3 5 2" xfId="119" xr:uid="{34D48271-3B6D-456E-9F40-3888CDDA88C7}"/>
    <cellStyle name="20% - Accent3 5 3" xfId="120" xr:uid="{A109AFCC-0159-4C9A-948A-B6545214EB12}"/>
    <cellStyle name="20% - Accent3 5 4" xfId="121" xr:uid="{5B75A638-A9CF-43F6-ACA1-2C3CE2EB017B}"/>
    <cellStyle name="20% - Accent3 5 5" xfId="122" xr:uid="{3D0343AC-25AA-4531-80C1-6C4823818A26}"/>
    <cellStyle name="20% - Accent3 5 6" xfId="123" xr:uid="{52711149-C09C-413D-B9B4-08339C4DA897}"/>
    <cellStyle name="20% - Accent3 5 7" xfId="124" xr:uid="{BB7FD5CF-3FA8-45EE-9C81-F75624E2EDCF}"/>
    <cellStyle name="20% - Accent3 5 8" xfId="125" xr:uid="{D04B79FD-5AB6-4535-84AF-3C4856F2274C}"/>
    <cellStyle name="20% - Accent3 5 9" xfId="126" xr:uid="{15599FD0-DA65-4999-8015-823EC1CF93C5}"/>
    <cellStyle name="20% - Accent3 6 2" xfId="127" xr:uid="{351EB400-C614-4398-94C4-DECC08DF79D9}"/>
    <cellStyle name="20% - Accent3 6 3" xfId="128" xr:uid="{4FBC5CAE-52A9-4C5B-B866-3C7C809DF0E1}"/>
    <cellStyle name="20% - Accent3 6 4" xfId="129" xr:uid="{D78A1D94-7AD5-4FD0-8ECB-5C9B1B546145}"/>
    <cellStyle name="20% - Accent3 6 5" xfId="130" xr:uid="{51332565-0AFC-4560-B037-EE51F7F524BF}"/>
    <cellStyle name="20% - Accent3 6 6" xfId="131" xr:uid="{11C1B30F-BBF3-44DA-9AB0-50947E448261}"/>
    <cellStyle name="20% - Accent3 6 7" xfId="132" xr:uid="{E96CDC61-7577-4E21-A6C7-AE7331D5F8EC}"/>
    <cellStyle name="20% - Accent3 7 2" xfId="133" xr:uid="{7C95995E-0A76-4329-BF99-35B78C192F61}"/>
    <cellStyle name="20% - Accent3 7 3" xfId="134" xr:uid="{F4BDAE82-D9A7-48A7-82AC-A142C66925F1}"/>
    <cellStyle name="20% - Accent3 7 4" xfId="135" xr:uid="{F8BDD68D-7186-41C9-A531-C98576CADE0D}"/>
    <cellStyle name="20% - Accent3 7 5" xfId="136" xr:uid="{EC3E4FA6-A61E-4A9A-AA69-D53C14D0D9BA}"/>
    <cellStyle name="20% - Accent3 7 6" xfId="137" xr:uid="{2B6A9CF7-AADE-41D1-84ED-C75A3E3485A6}"/>
    <cellStyle name="20% - Accent3 7 7" xfId="138" xr:uid="{1D7E255A-4B71-43E2-87F5-0564A8DC00AB}"/>
    <cellStyle name="20% - Accent4 2" xfId="140" xr:uid="{6F114D7E-B575-45E6-BB51-25FC41B579CF}"/>
    <cellStyle name="20% - Accent4 2 2" xfId="141" xr:uid="{2E1E573B-E353-4416-9161-56D83F16F961}"/>
    <cellStyle name="20% - Accent4 2 3" xfId="142" xr:uid="{6E618E0C-D8F3-4A46-B2FB-40D67E59335E}"/>
    <cellStyle name="20% - Accent4 2 4" xfId="143" xr:uid="{1453DCBE-EDEA-4681-830E-C67C84C15672}"/>
    <cellStyle name="20% - Accent4 2 5" xfId="144" xr:uid="{CF0980E9-D08E-4D13-BD78-1F4ECD93EC8B}"/>
    <cellStyle name="20% - Accent4 2 6" xfId="145" xr:uid="{AD128948-721D-4DA8-A299-DE66065BA3C0}"/>
    <cellStyle name="20% - Accent4 2 7" xfId="146" xr:uid="{CCD72C88-AC3D-460D-B4B6-D7F18BE7EC99}"/>
    <cellStyle name="20% - Accent4 2 8" xfId="147" xr:uid="{8200D608-9B74-47A2-B198-7BEAD93DBF58}"/>
    <cellStyle name="20% - Accent4 2 9" xfId="148" xr:uid="{DB263FF8-80EA-4869-999B-A3BCA31E9310}"/>
    <cellStyle name="20% - Accent4 3 2" xfId="149" xr:uid="{342C2F21-1DAF-4581-91F4-D32CCEAF570A}"/>
    <cellStyle name="20% - Accent4 3 3" xfId="150" xr:uid="{CA7EEFA8-3388-4C99-961E-C2612A078E47}"/>
    <cellStyle name="20% - Accent4 3 4" xfId="151" xr:uid="{613CB403-239B-4CC7-9A56-3BD911B27707}"/>
    <cellStyle name="20% - Accent4 3 5" xfId="152" xr:uid="{06062873-70C0-4093-9C22-6F33E02152D8}"/>
    <cellStyle name="20% - Accent4 3 6" xfId="153" xr:uid="{355A5EA7-1302-4B28-AC8C-0D5F66612902}"/>
    <cellStyle name="20% - Accent4 3 7" xfId="154" xr:uid="{23D6B1DA-C418-43F9-BF2F-5D6C740612CB}"/>
    <cellStyle name="20% - Accent4 3 8" xfId="155" xr:uid="{67F3585F-7BDE-42E2-AC6E-AF83E1DC2F2C}"/>
    <cellStyle name="20% - Accent4 3 9" xfId="156" xr:uid="{6DAC7760-2A96-46DF-873D-A262A2B59A05}"/>
    <cellStyle name="20% - Accent4 4 2" xfId="157" xr:uid="{03BFB90A-8AD9-4F42-B3A6-D058ABC96E45}"/>
    <cellStyle name="20% - Accent4 4 3" xfId="158" xr:uid="{19ED3D2B-8BE8-4A4E-8774-EE29CE8AE2C7}"/>
    <cellStyle name="20% - Accent4 4 4" xfId="159" xr:uid="{BDD44C16-FF31-4410-AED1-101C9F265D5A}"/>
    <cellStyle name="20% - Accent4 4 5" xfId="160" xr:uid="{52EC02C9-0DA8-4888-8E00-10D6722DC417}"/>
    <cellStyle name="20% - Accent4 4 6" xfId="161" xr:uid="{0B184A9F-A310-400B-8E54-CCDE47BFC1C7}"/>
    <cellStyle name="20% - Accent4 4 7" xfId="162" xr:uid="{0E5B69AD-108F-4164-B634-0F6290978F59}"/>
    <cellStyle name="20% - Accent4 4 8" xfId="163" xr:uid="{694C325C-CE8B-4A4E-B6D7-9AE2B061EBA2}"/>
    <cellStyle name="20% - Accent4 4 9" xfId="164" xr:uid="{AE0F7D63-3DC3-4E9B-BE8A-36946381CECC}"/>
    <cellStyle name="20% - Accent4 5 2" xfId="165" xr:uid="{4B81FAAA-429C-4129-BCCE-492BFAF51998}"/>
    <cellStyle name="20% - Accent4 5 3" xfId="166" xr:uid="{BFBA6D9E-E1F9-48AE-BFC7-6C4CF7EB131A}"/>
    <cellStyle name="20% - Accent4 5 4" xfId="167" xr:uid="{882EF9FA-7F79-40E3-BBF2-8F27A91B1F94}"/>
    <cellStyle name="20% - Accent4 5 5" xfId="168" xr:uid="{9E3B41B2-2124-4E93-8A29-9559B1E56753}"/>
    <cellStyle name="20% - Accent4 5 6" xfId="169" xr:uid="{01B08321-604D-4FCD-97CD-951A9B9F3AE5}"/>
    <cellStyle name="20% - Accent4 5 7" xfId="170" xr:uid="{FD627781-DCB6-4B84-9411-DB0DA3505F33}"/>
    <cellStyle name="20% - Accent4 5 8" xfId="171" xr:uid="{DC819AA9-C220-42F2-821B-08462038FF03}"/>
    <cellStyle name="20% - Accent4 5 9" xfId="172" xr:uid="{7DFCFCCA-9744-4D6E-B20B-6E630C1BACFC}"/>
    <cellStyle name="20% - Accent4 6 2" xfId="173" xr:uid="{A1338E34-E112-4542-8A9D-947D05FE27C9}"/>
    <cellStyle name="20% - Accent4 6 3" xfId="174" xr:uid="{08BD8EDA-2F8B-4DC4-AB12-3009CD0736E3}"/>
    <cellStyle name="20% - Accent4 6 4" xfId="175" xr:uid="{14560F55-BD06-4883-A299-8A0031070A0A}"/>
    <cellStyle name="20% - Accent4 6 5" xfId="176" xr:uid="{4AC3866E-5E77-4571-AEAE-3B68F1F5A570}"/>
    <cellStyle name="20% - Accent4 6 6" xfId="177" xr:uid="{47FF3093-0B50-4C5E-AC0F-E0EAB85E8788}"/>
    <cellStyle name="20% - Accent4 6 7" xfId="178" xr:uid="{D8E94B50-90BA-49A5-84C8-F8200D904AA7}"/>
    <cellStyle name="20% - Accent4 7 2" xfId="179" xr:uid="{C7FDFF5A-F0F9-4F3C-88BC-75D01E0DA831}"/>
    <cellStyle name="20% - Accent4 7 3" xfId="180" xr:uid="{B53940CB-AEBC-444B-832D-73EBA1D20994}"/>
    <cellStyle name="20% - Accent4 7 4" xfId="181" xr:uid="{247BDA4C-CCEB-4CA8-A3A3-BA2066BAD68A}"/>
    <cellStyle name="20% - Accent4 7 5" xfId="182" xr:uid="{5924C2FB-8D0F-410D-AC60-E9FD0C7DF051}"/>
    <cellStyle name="20% - Accent4 7 6" xfId="183" xr:uid="{D9886303-2119-4B19-955D-82B4559816AE}"/>
    <cellStyle name="20% - Accent4 7 7" xfId="184" xr:uid="{B9DBB78C-92CF-4C40-8D40-3FFC2798C644}"/>
    <cellStyle name="20% - Accent5 2" xfId="186" xr:uid="{3A4B6D3A-F15F-4783-9D34-4A64CF328506}"/>
    <cellStyle name="20% - Accent5 2 2" xfId="187" xr:uid="{6A83CBF2-BAA5-4B98-A77D-1A11FE6736E1}"/>
    <cellStyle name="20% - Accent5 2 3" xfId="188" xr:uid="{97B052CE-C3BF-427C-B532-D1F5B8C95F84}"/>
    <cellStyle name="20% - Accent5 2 4" xfId="189" xr:uid="{68CB9142-2473-4375-BE6D-DEF0B052B407}"/>
    <cellStyle name="20% - Accent5 2 5" xfId="190" xr:uid="{62633763-1884-4E09-AE20-3C2E96D74AEB}"/>
    <cellStyle name="20% - Accent5 2 6" xfId="191" xr:uid="{2B94FF46-ECD6-4AD9-AAD1-9D34AD7E370A}"/>
    <cellStyle name="20% - Accent5 2 7" xfId="192" xr:uid="{8B30269A-3279-47FA-AD4A-F3B9E8607824}"/>
    <cellStyle name="20% - Accent5 2 8" xfId="193" xr:uid="{E09DC727-7212-4CF8-991E-9E6EA5FA8B3D}"/>
    <cellStyle name="20% - Accent5 2 9" xfId="194" xr:uid="{8192FD18-A596-4C38-9114-3CF5FE25C24F}"/>
    <cellStyle name="20% - Accent5 3 2" xfId="195" xr:uid="{3A86423F-BC77-4E55-91A9-A5A9F509E07D}"/>
    <cellStyle name="20% - Accent5 3 3" xfId="196" xr:uid="{FF560DFF-F839-4BF3-A6AF-1241B565C1EC}"/>
    <cellStyle name="20% - Accent5 3 4" xfId="197" xr:uid="{8699BA7F-048B-42EA-9B6A-44F6EAC5C781}"/>
    <cellStyle name="20% - Accent5 3 5" xfId="198" xr:uid="{3757FEF5-2F11-4FE6-BE9A-AAB4AB286534}"/>
    <cellStyle name="20% - Accent5 3 6" xfId="199" xr:uid="{9AFCAD45-254D-47DE-8936-753F1A28070D}"/>
    <cellStyle name="20% - Accent5 3 7" xfId="200" xr:uid="{341534F7-DD84-48E9-934D-09F10B286166}"/>
    <cellStyle name="20% - Accent5 3 8" xfId="201" xr:uid="{0F6BCF8B-A65A-4296-B891-B9A5344AC203}"/>
    <cellStyle name="20% - Accent5 3 9" xfId="202" xr:uid="{FB1355D2-BC43-4034-B59C-BB2F57B7486F}"/>
    <cellStyle name="20% - Accent5 4 2" xfId="203" xr:uid="{A8CD2FCE-61E5-43FA-A6D6-32CFE5EE4D8C}"/>
    <cellStyle name="20% - Accent5 4 3" xfId="204" xr:uid="{BAA22CA9-ECFB-4F24-A1B1-95411995FEA8}"/>
    <cellStyle name="20% - Accent5 4 4" xfId="205" xr:uid="{FDB3FF6A-17B4-4699-A79C-86DA5CB89CA5}"/>
    <cellStyle name="20% - Accent5 4 5" xfId="206" xr:uid="{21CBEB99-EA9D-48A4-AA7D-8E4750C4A2B7}"/>
    <cellStyle name="20% - Accent5 4 6" xfId="207" xr:uid="{393C60D7-3496-435B-B39D-A7251608176B}"/>
    <cellStyle name="20% - Accent5 4 7" xfId="208" xr:uid="{A1E36CB5-3246-4364-B840-5A3509F5E333}"/>
    <cellStyle name="20% - Accent5 4 8" xfId="209" xr:uid="{1024638E-2240-44EC-8E86-F1C96CE94FA4}"/>
    <cellStyle name="20% - Accent5 4 9" xfId="210" xr:uid="{E807F053-46E9-4C7A-B564-4B39E76CCCF3}"/>
    <cellStyle name="20% - Accent5 5 2" xfId="211" xr:uid="{F61A4C8F-69BD-4ABE-B172-638EE4A75F2A}"/>
    <cellStyle name="20% - Accent5 5 3" xfId="212" xr:uid="{E9588BEE-DCD3-44E2-9D25-2724CCDE9BEC}"/>
    <cellStyle name="20% - Accent5 5 4" xfId="213" xr:uid="{A3C8325A-6CBD-4656-A5DC-6E1BFF08A6E2}"/>
    <cellStyle name="20% - Accent5 5 5" xfId="214" xr:uid="{A1885C9B-DE02-4CDA-82D6-5B61C3308703}"/>
    <cellStyle name="20% - Accent5 5 6" xfId="215" xr:uid="{68DF85F5-B4D8-4D82-9B56-9AFC2A06797C}"/>
    <cellStyle name="20% - Accent5 5 7" xfId="216" xr:uid="{91400366-41C4-43CF-800F-F4C6293F4401}"/>
    <cellStyle name="20% - Accent5 5 8" xfId="217" xr:uid="{7AC8EFB9-9383-4914-B472-F7CD2A1D12BC}"/>
    <cellStyle name="20% - Accent5 5 9" xfId="218" xr:uid="{73391E41-A727-4825-B143-F77406CD2C5B}"/>
    <cellStyle name="20% - Accent5 6 2" xfId="219" xr:uid="{280818A6-DEB2-4BE0-B98D-93A2E2B498D9}"/>
    <cellStyle name="20% - Accent5 6 3" xfId="220" xr:uid="{4488A0D2-3CAA-4E57-B6A8-5EECB7E75E84}"/>
    <cellStyle name="20% - Accent5 6 4" xfId="221" xr:uid="{55715814-1FCE-467F-A2BE-8FBDB32C9E08}"/>
    <cellStyle name="20% - Accent5 6 5" xfId="222" xr:uid="{110B99FC-8F49-47C2-827A-1FCB8B968596}"/>
    <cellStyle name="20% - Accent5 6 6" xfId="223" xr:uid="{4BF3108F-2EA2-4D7A-9F40-7B2AD182B3E0}"/>
    <cellStyle name="20% - Accent5 6 7" xfId="224" xr:uid="{1A98CD06-1CFE-4284-B39F-FA5540F05410}"/>
    <cellStyle name="20% - Accent5 7 2" xfId="225" xr:uid="{FF5BC0DE-F8B9-4D6C-976E-7FFA6D458089}"/>
    <cellStyle name="20% - Accent5 7 3" xfId="226" xr:uid="{C0AE78E1-F4AA-40D1-9950-7A3F1AF163F7}"/>
    <cellStyle name="20% - Accent5 7 4" xfId="227" xr:uid="{59E9F464-535A-4DD0-B125-5C0C2F88818F}"/>
    <cellStyle name="20% - Accent5 7 5" xfId="228" xr:uid="{96CA62FF-39EE-46B9-9F1C-ABA1504FF6AC}"/>
    <cellStyle name="20% - Accent5 7 6" xfId="229" xr:uid="{7D283520-757E-4094-82FD-E55DC0636604}"/>
    <cellStyle name="20% - Accent5 7 7" xfId="230" xr:uid="{3413E768-DD7A-4556-AE58-ABEC4D98FBAB}"/>
    <cellStyle name="20% - Accent6 2" xfId="232" xr:uid="{2E59FCA0-301D-4036-8AA8-4DC5945D717A}"/>
    <cellStyle name="20% - Accent6 2 2" xfId="233" xr:uid="{F6217B5E-69DB-4930-8A15-085DC6EF8704}"/>
    <cellStyle name="20% - Accent6 2 3" xfId="234" xr:uid="{174E99B5-8413-40E6-8439-0F23E41233E0}"/>
    <cellStyle name="20% - Accent6 2 4" xfId="235" xr:uid="{55E846DC-0D50-491C-B035-9DD334A98744}"/>
    <cellStyle name="20% - Accent6 2 5" xfId="236" xr:uid="{DFB9643C-EB9A-4778-9545-50D3B193B8B3}"/>
    <cellStyle name="20% - Accent6 2 6" xfId="237" xr:uid="{CDCA4939-4D3D-4F74-816E-50B35E671774}"/>
    <cellStyle name="20% - Accent6 2 7" xfId="238" xr:uid="{93060E76-32C0-4FBC-A2D0-0087DD0EA7CC}"/>
    <cellStyle name="20% - Accent6 2 8" xfId="239" xr:uid="{87CC2FC2-FA0E-4904-8BF6-802B2436912A}"/>
    <cellStyle name="20% - Accent6 2 9" xfId="240" xr:uid="{E670EE21-BB3F-41EC-A228-346A24EE30AA}"/>
    <cellStyle name="20% - Accent6 3 2" xfId="241" xr:uid="{D4894037-254D-4B6D-8071-D9EDEE352A8C}"/>
    <cellStyle name="20% - Accent6 3 3" xfId="242" xr:uid="{0041C94A-7C8A-4DD3-BFD7-8CEC550C4A8B}"/>
    <cellStyle name="20% - Accent6 3 4" xfId="243" xr:uid="{12C3F0E3-E57B-4A3A-B823-47B29019D6A5}"/>
    <cellStyle name="20% - Accent6 3 5" xfId="244" xr:uid="{712BBA01-F805-4FA4-9C73-8A52A5298E66}"/>
    <cellStyle name="20% - Accent6 3 6" xfId="245" xr:uid="{77F5206C-ACD7-47F4-959C-F9E33BFB7C5D}"/>
    <cellStyle name="20% - Accent6 3 7" xfId="246" xr:uid="{64362C0C-41B2-4A22-8B0D-613311E06983}"/>
    <cellStyle name="20% - Accent6 3 8" xfId="247" xr:uid="{AEC7DBD9-6742-4BA7-8F37-5487E8E06C4A}"/>
    <cellStyle name="20% - Accent6 3 9" xfId="248" xr:uid="{183BDAAC-D429-4B53-847B-F743476A050E}"/>
    <cellStyle name="20% - Accent6 4 2" xfId="249" xr:uid="{8DB9CBAF-FC74-42A3-8833-770208762355}"/>
    <cellStyle name="20% - Accent6 4 3" xfId="250" xr:uid="{D53A35E1-6995-4D42-9522-A9FE6C8234E9}"/>
    <cellStyle name="20% - Accent6 4 4" xfId="251" xr:uid="{714556E5-0B9C-466A-BCAF-235978765762}"/>
    <cellStyle name="20% - Accent6 4 5" xfId="252" xr:uid="{3D924E68-DBD2-40AB-AA21-610C06E176BA}"/>
    <cellStyle name="20% - Accent6 4 6" xfId="253" xr:uid="{1A7342CB-97A5-4CF8-A9BC-EBD94D4748B9}"/>
    <cellStyle name="20% - Accent6 4 7" xfId="254" xr:uid="{4DE6B921-C283-485A-B7C6-2F3521F18F05}"/>
    <cellStyle name="20% - Accent6 4 8" xfId="255" xr:uid="{00714280-8ED4-42AA-81B1-ADDCAFD8CD31}"/>
    <cellStyle name="20% - Accent6 4 9" xfId="256" xr:uid="{9E394C62-F441-4E50-90A0-1006445917D7}"/>
    <cellStyle name="20% - Accent6 5 2" xfId="257" xr:uid="{8FEDEE22-F1AD-405D-883B-EA6FAF51530B}"/>
    <cellStyle name="20% - Accent6 5 3" xfId="258" xr:uid="{8915DB24-CFE8-4606-9B25-64FD2C52C147}"/>
    <cellStyle name="20% - Accent6 5 4" xfId="259" xr:uid="{99FFD628-3626-41B0-A81B-FCAFBA8C4A18}"/>
    <cellStyle name="20% - Accent6 5 5" xfId="260" xr:uid="{27E142B4-8CC6-4308-A071-1FA31CB05AB1}"/>
    <cellStyle name="20% - Accent6 5 6" xfId="261" xr:uid="{89ED6DB8-E893-4F70-BCF5-E788938492A2}"/>
    <cellStyle name="20% - Accent6 5 7" xfId="262" xr:uid="{A27FF299-8AFE-402F-95DE-17E17D1240A7}"/>
    <cellStyle name="20% - Accent6 5 8" xfId="263" xr:uid="{F661F4B8-46FD-4E66-BD90-A1A6312E42C0}"/>
    <cellStyle name="20% - Accent6 5 9" xfId="264" xr:uid="{9C4A45F8-2DA5-4157-96F3-23AC2BCB6D25}"/>
    <cellStyle name="20% - Accent6 6 2" xfId="265" xr:uid="{60EE8B54-3FAD-4A6E-886D-9C3B088A182D}"/>
    <cellStyle name="20% - Accent6 6 3" xfId="266" xr:uid="{317A29B2-845B-4671-87B8-6CE08FF31DF5}"/>
    <cellStyle name="20% - Accent6 6 4" xfId="267" xr:uid="{6F1C9E56-009D-4F66-90E3-CA0F7254201C}"/>
    <cellStyle name="20% - Accent6 6 5" xfId="268" xr:uid="{05DB4F71-3E90-4201-8AF7-3C0E88B3F408}"/>
    <cellStyle name="20% - Accent6 6 6" xfId="269" xr:uid="{C6BC48AD-1728-4CC0-916B-7BD7CFCD3F58}"/>
    <cellStyle name="20% - Accent6 6 7" xfId="270" xr:uid="{A4230583-E5F9-4654-9254-BD4DBD6CA7BA}"/>
    <cellStyle name="20% - Accent6 7 2" xfId="271" xr:uid="{8EDA9E55-B0A7-42CA-811A-BABD1C136469}"/>
    <cellStyle name="20% - Accent6 7 3" xfId="272" xr:uid="{522E406E-3C82-4DDB-8959-92A3B81F7032}"/>
    <cellStyle name="20% - Accent6 7 4" xfId="273" xr:uid="{AA5A87A1-3095-477A-A471-4144980B82CF}"/>
    <cellStyle name="20% - Accent6 7 5" xfId="274" xr:uid="{80D62841-6EB3-4D9F-996C-6FDE3672C90C}"/>
    <cellStyle name="20% - Accent6 7 6" xfId="275" xr:uid="{9398E6E7-5871-4552-8705-640554655CB6}"/>
    <cellStyle name="20% - Accent6 7 7" xfId="276" xr:uid="{EB933D27-B8F6-4719-9167-6DA51E3FB821}"/>
    <cellStyle name="20% no 1. izcēluma" xfId="1" builtinId="30" customBuiltin="1"/>
    <cellStyle name="20% no 2. izcēluma" xfId="47" builtinId="34" customBuiltin="1"/>
    <cellStyle name="20% no 3. izcēluma" xfId="93" builtinId="38" customBuiltin="1"/>
    <cellStyle name="20% no 4. izcēluma" xfId="139" builtinId="42" customBuiltin="1"/>
    <cellStyle name="20% no 5. izcēluma" xfId="185" builtinId="46" customBuiltin="1"/>
    <cellStyle name="20% no 6. izcēluma" xfId="231" builtinId="50" customBuiltin="1"/>
    <cellStyle name="40% - Accent1 2" xfId="278" xr:uid="{D6DC8604-F401-4362-95D3-191CF0E99D62}"/>
    <cellStyle name="40% - Accent1 2 2" xfId="279" xr:uid="{E1754E64-EA5E-405B-886B-765367602BAB}"/>
    <cellStyle name="40% - Accent1 2 3" xfId="280" xr:uid="{6A8B8E9C-A199-4D8C-B29C-F37C8F1B7AB1}"/>
    <cellStyle name="40% - Accent1 2 4" xfId="281" xr:uid="{133140A3-93A6-4E8C-B94A-133EA63BDC55}"/>
    <cellStyle name="40% - Accent1 2 5" xfId="282" xr:uid="{65CB983E-F8AF-4742-8FC5-B22396BC2C59}"/>
    <cellStyle name="40% - Accent1 2 6" xfId="283" xr:uid="{F5F5E259-393E-4A8D-8B84-9090306A33BF}"/>
    <cellStyle name="40% - Accent1 2 7" xfId="284" xr:uid="{3C06F368-A85B-4406-80EF-2E51744675D7}"/>
    <cellStyle name="40% - Accent1 2 8" xfId="285" xr:uid="{5337C59D-527B-4CFD-A6C7-A2DFE9ADF167}"/>
    <cellStyle name="40% - Accent1 2 9" xfId="286" xr:uid="{5A957857-6089-41B7-9F8E-DA3A18C4C282}"/>
    <cellStyle name="40% - Accent1 3 2" xfId="287" xr:uid="{E1605ACA-A354-4835-8F62-B73DBB55D9BC}"/>
    <cellStyle name="40% - Accent1 3 3" xfId="288" xr:uid="{51490D51-627A-4C35-B034-89DACC32F778}"/>
    <cellStyle name="40% - Accent1 3 4" xfId="289" xr:uid="{B6EB3486-0564-4088-81B3-19243DF3CB86}"/>
    <cellStyle name="40% - Accent1 3 5" xfId="290" xr:uid="{ED5A0B2F-6325-46BE-94A4-5A5D0305B396}"/>
    <cellStyle name="40% - Accent1 3 6" xfId="291" xr:uid="{0443F9D5-9611-44D3-85C2-ED98A5102CB8}"/>
    <cellStyle name="40% - Accent1 3 7" xfId="292" xr:uid="{5B7C2ED9-1D26-41DB-B377-D9ACD9AFE1C1}"/>
    <cellStyle name="40% - Accent1 3 8" xfId="293" xr:uid="{6E64917F-2F5B-4B76-91BF-E1742980A12B}"/>
    <cellStyle name="40% - Accent1 3 9" xfId="294" xr:uid="{BB88CFD5-710E-4B91-B71B-A49B92E90C67}"/>
    <cellStyle name="40% - Accent1 4 2" xfId="295" xr:uid="{0EB2586F-5553-4AE5-B0EF-85AF8BC54DF4}"/>
    <cellStyle name="40% - Accent1 4 3" xfId="296" xr:uid="{6D6204D5-C8B5-4F5A-A0BD-A1F1D61E97FE}"/>
    <cellStyle name="40% - Accent1 4 4" xfId="297" xr:uid="{461EAE42-E532-4853-8351-7BE307F7EF66}"/>
    <cellStyle name="40% - Accent1 4 5" xfId="298" xr:uid="{13F50BFC-6C0B-4240-AAF1-7D6E4138407F}"/>
    <cellStyle name="40% - Accent1 4 6" xfId="299" xr:uid="{9DCCD2DA-3E16-4526-B023-63F44C832AE2}"/>
    <cellStyle name="40% - Accent1 4 7" xfId="300" xr:uid="{93EE8154-BF23-4414-B3CD-C00F7B5E7986}"/>
    <cellStyle name="40% - Accent1 4 8" xfId="301" xr:uid="{FB13217E-515D-418B-AD63-BFE8B25FBDC0}"/>
    <cellStyle name="40% - Accent1 4 9" xfId="302" xr:uid="{2EE41FB1-9841-4970-BBF3-73C2D2FD6FF0}"/>
    <cellStyle name="40% - Accent1 5 2" xfId="303" xr:uid="{C4A89C32-FBDB-40AA-A59B-86F0538A8017}"/>
    <cellStyle name="40% - Accent1 5 3" xfId="304" xr:uid="{BC5F2022-B353-42F7-803D-04560E204B7F}"/>
    <cellStyle name="40% - Accent1 5 4" xfId="305" xr:uid="{824FB63C-B007-47B4-BBC2-F19182D962E7}"/>
    <cellStyle name="40% - Accent1 5 5" xfId="306" xr:uid="{B133A6C1-0CFB-4E8D-9421-776B8642D0AE}"/>
    <cellStyle name="40% - Accent1 5 6" xfId="307" xr:uid="{2CE67B84-9227-456E-9022-E1A7DBEC2DE7}"/>
    <cellStyle name="40% - Accent1 5 7" xfId="308" xr:uid="{8B0415F2-66D5-42A5-B297-559397C5B3AB}"/>
    <cellStyle name="40% - Accent1 5 8" xfId="309" xr:uid="{183816A9-E938-48C2-8742-F5A06DE2AC3C}"/>
    <cellStyle name="40% - Accent1 5 9" xfId="310" xr:uid="{2626E4BE-C6D7-4B97-BADA-C8786B181930}"/>
    <cellStyle name="40% - Accent1 6 2" xfId="311" xr:uid="{399ED48C-E068-4996-A4E6-7CAE4DC011BA}"/>
    <cellStyle name="40% - Accent1 6 3" xfId="312" xr:uid="{37D9A050-DF08-4610-9054-3FF4F1303B2B}"/>
    <cellStyle name="40% - Accent1 6 4" xfId="313" xr:uid="{FF525920-2CA8-49E4-86F5-6F7DD1BC9F02}"/>
    <cellStyle name="40% - Accent1 6 5" xfId="314" xr:uid="{9132A18F-929D-4484-9B8D-5A644F2438AC}"/>
    <cellStyle name="40% - Accent1 6 6" xfId="315" xr:uid="{7F3D2E98-9CE3-4654-B1C1-1B9432AEE809}"/>
    <cellStyle name="40% - Accent1 6 7" xfId="316" xr:uid="{FADD20E6-36C9-4AA8-A1B6-B66E104D1E22}"/>
    <cellStyle name="40% - Accent1 7 2" xfId="317" xr:uid="{00330976-6F1D-49A0-9FDA-6DACE5BC9038}"/>
    <cellStyle name="40% - Accent1 7 3" xfId="318" xr:uid="{8DAE8DB7-846F-4401-95AB-8F2E9BDF61CC}"/>
    <cellStyle name="40% - Accent1 7 4" xfId="319" xr:uid="{1EDE3886-D66E-4903-8258-86606EA0DFBD}"/>
    <cellStyle name="40% - Accent1 7 5" xfId="320" xr:uid="{74EFF794-58F7-4822-92EC-B727CA77B5DA}"/>
    <cellStyle name="40% - Accent1 7 6" xfId="321" xr:uid="{2B54DF36-845D-4A3C-A64C-3D266F593E16}"/>
    <cellStyle name="40% - Accent1 7 7" xfId="322" xr:uid="{BCB97292-1E79-444C-A23A-70F53DDA2B83}"/>
    <cellStyle name="40% - Accent2 2" xfId="324" xr:uid="{2E51F6C1-FA6C-453A-A733-05F4A999F943}"/>
    <cellStyle name="40% - Accent2 2 2" xfId="325" xr:uid="{5156ADF6-D1F9-4810-9CDD-27A926751D0D}"/>
    <cellStyle name="40% - Accent2 2 3" xfId="326" xr:uid="{3B14B57B-E8B7-4B76-AC4A-1747C9E42FAC}"/>
    <cellStyle name="40% - Accent2 2 4" xfId="327" xr:uid="{957345A5-8FF9-4620-9112-2AA436D64EF8}"/>
    <cellStyle name="40% - Accent2 2 5" xfId="328" xr:uid="{5A4A6FA8-19DE-4087-8E56-03B50990DE60}"/>
    <cellStyle name="40% - Accent2 2 6" xfId="329" xr:uid="{73D0FA77-8968-4DC8-94E1-6A9D1F5F47B3}"/>
    <cellStyle name="40% - Accent2 2 7" xfId="330" xr:uid="{4122579B-1373-4874-9C18-1DC2CDC06F8E}"/>
    <cellStyle name="40% - Accent2 2 8" xfId="331" xr:uid="{3822D968-E41A-49B8-B2B1-EFB4395C0C5C}"/>
    <cellStyle name="40% - Accent2 2 9" xfId="332" xr:uid="{180C677D-BA02-48A8-A858-3519690A0263}"/>
    <cellStyle name="40% - Accent2 3 2" xfId="333" xr:uid="{FF9E60B7-B1A3-4A16-AE44-D0F65946BB30}"/>
    <cellStyle name="40% - Accent2 3 3" xfId="334" xr:uid="{5B7A7D94-303C-49B1-B894-4C7C8DE971A3}"/>
    <cellStyle name="40% - Accent2 3 4" xfId="335" xr:uid="{92514425-26AB-4E69-8E39-57C908BB3CD2}"/>
    <cellStyle name="40% - Accent2 3 5" xfId="336" xr:uid="{3521ECA4-AB60-4E6B-8664-E376B6B7F64F}"/>
    <cellStyle name="40% - Accent2 3 6" xfId="337" xr:uid="{A45C47FF-81EE-4569-902E-BE3381B90C6F}"/>
    <cellStyle name="40% - Accent2 3 7" xfId="338" xr:uid="{364F37C9-8860-4687-8207-C4BCAEE623D9}"/>
    <cellStyle name="40% - Accent2 3 8" xfId="339" xr:uid="{743F5CA3-6281-42A1-8609-D0225A2BC408}"/>
    <cellStyle name="40% - Accent2 3 9" xfId="340" xr:uid="{D647344E-0FCC-4946-9F77-7F38D0391A97}"/>
    <cellStyle name="40% - Accent2 4 2" xfId="341" xr:uid="{061B23D7-6847-4B4C-90F5-07A966651DB7}"/>
    <cellStyle name="40% - Accent2 4 3" xfId="342" xr:uid="{30CD4978-7FE5-49BC-8474-92A04E6589C6}"/>
    <cellStyle name="40% - Accent2 4 4" xfId="343" xr:uid="{292AB568-846C-47FC-85EF-47D781854A57}"/>
    <cellStyle name="40% - Accent2 4 5" xfId="344" xr:uid="{465C7A18-8450-4A18-99B1-0724E8CC4C8F}"/>
    <cellStyle name="40% - Accent2 4 6" xfId="345" xr:uid="{03C223A1-5E8E-4101-B2EE-558C9852D320}"/>
    <cellStyle name="40% - Accent2 4 7" xfId="346" xr:uid="{D3846E3A-4AEB-41C7-9E87-9FA3EF23D516}"/>
    <cellStyle name="40% - Accent2 4 8" xfId="347" xr:uid="{20BB9FE7-C661-41C2-9D0E-A24300141723}"/>
    <cellStyle name="40% - Accent2 4 9" xfId="348" xr:uid="{BC191E47-FF15-491C-A1FB-8690A2399D8E}"/>
    <cellStyle name="40% - Accent2 5 2" xfId="349" xr:uid="{FEF4CB44-3938-407A-9D92-22F66AEC8C01}"/>
    <cellStyle name="40% - Accent2 5 3" xfId="350" xr:uid="{343CD7C4-8594-4C1D-8122-D9B0A10636BB}"/>
    <cellStyle name="40% - Accent2 5 4" xfId="351" xr:uid="{205C041B-A00E-4B95-BBA6-09242E2A353E}"/>
    <cellStyle name="40% - Accent2 5 5" xfId="352" xr:uid="{50ECAFCB-708E-4C56-81CC-F7B3D596DC5B}"/>
    <cellStyle name="40% - Accent2 5 6" xfId="353" xr:uid="{9EB8D51B-BBC6-4B59-9F2D-544164B5A329}"/>
    <cellStyle name="40% - Accent2 5 7" xfId="354" xr:uid="{5308D291-75BF-4A9F-A6F8-13FA4E78AFD6}"/>
    <cellStyle name="40% - Accent2 5 8" xfId="355" xr:uid="{A1888866-74C9-410D-A620-909BD6B02EA1}"/>
    <cellStyle name="40% - Accent2 5 9" xfId="356" xr:uid="{44FCD518-ED7C-498B-9B93-DD27619ABB57}"/>
    <cellStyle name="40% - Accent2 6 2" xfId="357" xr:uid="{7C3B8561-F7BA-41FA-B5C7-9BF7BD58B3C7}"/>
    <cellStyle name="40% - Accent2 6 3" xfId="358" xr:uid="{A002E23D-8929-4A7E-B49E-CC05F937F32B}"/>
    <cellStyle name="40% - Accent2 6 4" xfId="359" xr:uid="{785E0BFB-3422-4181-8DBE-D7A1990D7225}"/>
    <cellStyle name="40% - Accent2 6 5" xfId="360" xr:uid="{DAE5EBCE-14A8-43DE-8A4B-7F0C008FA7C0}"/>
    <cellStyle name="40% - Accent2 6 6" xfId="361" xr:uid="{1E0543A3-9344-4E63-94DB-CF1D94B883D9}"/>
    <cellStyle name="40% - Accent2 6 7" xfId="362" xr:uid="{CF269E42-6973-4D85-A263-5C45BA1E20FB}"/>
    <cellStyle name="40% - Accent2 7 2" xfId="363" xr:uid="{A9EEEDB8-A140-40DC-B8F2-3777379541F4}"/>
    <cellStyle name="40% - Accent2 7 3" xfId="364" xr:uid="{7EF5C683-95B7-4A04-B07C-116F1616264A}"/>
    <cellStyle name="40% - Accent2 7 4" xfId="365" xr:uid="{778D82E2-73BB-4D45-938C-6317421F3730}"/>
    <cellStyle name="40% - Accent2 7 5" xfId="366" xr:uid="{3D211B34-AF32-44E6-9D62-1E80E0AFB0A9}"/>
    <cellStyle name="40% - Accent2 7 6" xfId="367" xr:uid="{FF1EF633-7502-4691-866C-53EEB4E8B3D0}"/>
    <cellStyle name="40% - Accent2 7 7" xfId="368" xr:uid="{141E4757-488F-4368-AADA-39DD2B3358F2}"/>
    <cellStyle name="40% - Accent3 2" xfId="370" xr:uid="{00A9BFE5-3F94-40D6-B404-18E8CE76DE85}"/>
    <cellStyle name="40% - Accent3 2 2" xfId="371" xr:uid="{00BAC27F-8BB3-466F-9BC1-6A13DDFAB28E}"/>
    <cellStyle name="40% - Accent3 2 3" xfId="372" xr:uid="{CBB0CE97-B77E-4E1E-87BB-D27CBCE756F9}"/>
    <cellStyle name="40% - Accent3 2 4" xfId="373" xr:uid="{8DB69700-75B1-4D14-A83E-A8AC3B69C4A0}"/>
    <cellStyle name="40% - Accent3 2 5" xfId="374" xr:uid="{46B6F289-0D63-43C2-B094-5C433B3119E5}"/>
    <cellStyle name="40% - Accent3 2 6" xfId="375" xr:uid="{38C04EED-B86C-4086-88B4-761CBE6A28A6}"/>
    <cellStyle name="40% - Accent3 2 7" xfId="376" xr:uid="{4D506AF0-49A8-4692-970A-D23803AAD87E}"/>
    <cellStyle name="40% - Accent3 2 8" xfId="377" xr:uid="{ADD12267-E3A4-4DFE-90FC-6EDD946111EA}"/>
    <cellStyle name="40% - Accent3 2 9" xfId="378" xr:uid="{C45D2013-A437-432F-A58D-BAA9AFC334DE}"/>
    <cellStyle name="40% - Accent3 3 2" xfId="379" xr:uid="{D3B64895-00C5-41F0-BA8B-02C67DB16FE5}"/>
    <cellStyle name="40% - Accent3 3 3" xfId="380" xr:uid="{D6A6A5CD-3A40-4428-9F50-72EBABE88820}"/>
    <cellStyle name="40% - Accent3 3 4" xfId="381" xr:uid="{7161DA7E-3E23-400E-B53C-4BA689A9C6DA}"/>
    <cellStyle name="40% - Accent3 3 5" xfId="382" xr:uid="{E035FE38-1388-44EE-A9F6-F12A0D8B660E}"/>
    <cellStyle name="40% - Accent3 3 6" xfId="383" xr:uid="{EE21D11E-4ADE-4D62-BD17-49B4363A89B5}"/>
    <cellStyle name="40% - Accent3 3 7" xfId="384" xr:uid="{4A0A8F08-E8E4-4FC6-836F-6B221F2B5FC4}"/>
    <cellStyle name="40% - Accent3 3 8" xfId="385" xr:uid="{5E537D2C-1C2C-4058-B796-55758DA75DEB}"/>
    <cellStyle name="40% - Accent3 3 9" xfId="386" xr:uid="{67B4464D-F647-469D-B022-33BFF5357D65}"/>
    <cellStyle name="40% - Accent3 4 2" xfId="387" xr:uid="{43F38B05-D266-46AE-A230-C171420EB298}"/>
    <cellStyle name="40% - Accent3 4 3" xfId="388" xr:uid="{549C0162-04AA-4AD9-B586-992596A112A1}"/>
    <cellStyle name="40% - Accent3 4 4" xfId="389" xr:uid="{51375C24-F8E8-473A-AE81-1DBC09DA6CD1}"/>
    <cellStyle name="40% - Accent3 4 5" xfId="390" xr:uid="{8C2E3CBB-4A10-4DCB-A641-79D37D397F05}"/>
    <cellStyle name="40% - Accent3 4 6" xfId="391" xr:uid="{7E88203F-B95E-4F9C-82EB-D18B36D20188}"/>
    <cellStyle name="40% - Accent3 4 7" xfId="392" xr:uid="{F690E60E-79C7-44AB-AA67-4CB722E54AFE}"/>
    <cellStyle name="40% - Accent3 4 8" xfId="393" xr:uid="{CF541BD1-97E8-4AF0-8E72-A0B320FEBD43}"/>
    <cellStyle name="40% - Accent3 4 9" xfId="394" xr:uid="{8CC86FB8-E04F-474C-A96E-4DB4031E0E2A}"/>
    <cellStyle name="40% - Accent3 5 2" xfId="395" xr:uid="{106D2833-2EB6-47B7-AF42-344D20F43658}"/>
    <cellStyle name="40% - Accent3 5 3" xfId="396" xr:uid="{827A4D64-F099-4FA0-95CB-A4F5F5FB5126}"/>
    <cellStyle name="40% - Accent3 5 4" xfId="397" xr:uid="{C9332A44-9B38-4D74-A3DB-BEB8CA4FB0C0}"/>
    <cellStyle name="40% - Accent3 5 5" xfId="398" xr:uid="{873346BE-853D-4604-A5F1-873F9C99D1D0}"/>
    <cellStyle name="40% - Accent3 5 6" xfId="399" xr:uid="{56FA5927-7484-4A40-9461-3F9EE921CA13}"/>
    <cellStyle name="40% - Accent3 5 7" xfId="400" xr:uid="{07C0349D-739E-4F61-A6F7-F451091EE320}"/>
    <cellStyle name="40% - Accent3 5 8" xfId="401" xr:uid="{725FF837-64D8-4223-B050-20E1D251C7CB}"/>
    <cellStyle name="40% - Accent3 5 9" xfId="402" xr:uid="{023F58EA-08ED-4AEE-B541-912B89E817E3}"/>
    <cellStyle name="40% - Accent3 6 2" xfId="403" xr:uid="{A3546C9B-033A-4836-B984-9C4F55986CDC}"/>
    <cellStyle name="40% - Accent3 6 3" xfId="404" xr:uid="{65CF9472-686C-4699-B57C-E84102BCEE92}"/>
    <cellStyle name="40% - Accent3 6 4" xfId="405" xr:uid="{44F72E12-FF07-46DE-B6F2-6E7CAAE7DE47}"/>
    <cellStyle name="40% - Accent3 6 5" xfId="406" xr:uid="{B0731C4D-D395-4433-999B-CB41080A8EC7}"/>
    <cellStyle name="40% - Accent3 6 6" xfId="407" xr:uid="{ECF2A4ED-803E-4B0B-A084-AE7469B0E10F}"/>
    <cellStyle name="40% - Accent3 6 7" xfId="408" xr:uid="{D88FB878-1A7C-4795-A8F7-FEEA2FD59649}"/>
    <cellStyle name="40% - Accent3 7 2" xfId="409" xr:uid="{739808A8-60A2-4116-B53C-FD606A824F9B}"/>
    <cellStyle name="40% - Accent3 7 3" xfId="410" xr:uid="{ABDFFB1B-ED78-4CA4-8329-93C83F55DCD3}"/>
    <cellStyle name="40% - Accent3 7 4" xfId="411" xr:uid="{2C1CC414-7039-460E-8F9C-BC6E1DD5E778}"/>
    <cellStyle name="40% - Accent3 7 5" xfId="412" xr:uid="{3566FEE0-68F8-4FCF-B2D0-8EDE2BB8CB86}"/>
    <cellStyle name="40% - Accent3 7 6" xfId="413" xr:uid="{2FC72928-69A9-4C26-BB59-E682CA910E4E}"/>
    <cellStyle name="40% - Accent3 7 7" xfId="414" xr:uid="{97218E43-0F61-43F6-A38A-24754FECCA7E}"/>
    <cellStyle name="40% - Accent4 2" xfId="416" xr:uid="{3C3353A0-2B4F-4968-B262-536707C170B9}"/>
    <cellStyle name="40% - Accent4 2 2" xfId="417" xr:uid="{67A7612B-E6D6-4253-BBCA-D0889FEF5FD8}"/>
    <cellStyle name="40% - Accent4 2 3" xfId="418" xr:uid="{71BAA9FB-247A-4412-849E-B24944091AB8}"/>
    <cellStyle name="40% - Accent4 2 4" xfId="419" xr:uid="{A2E968D5-46A6-4D06-BB20-8BF2A034296A}"/>
    <cellStyle name="40% - Accent4 2 5" xfId="420" xr:uid="{13976737-5C2C-4C46-A2CC-71AA3D688842}"/>
    <cellStyle name="40% - Accent4 2 6" xfId="421" xr:uid="{BBCB9B9A-6844-4340-8028-B431F92DA27C}"/>
    <cellStyle name="40% - Accent4 2 7" xfId="422" xr:uid="{E29838B4-A011-450C-AEFC-3CA3A1DBC0D2}"/>
    <cellStyle name="40% - Accent4 2 8" xfId="423" xr:uid="{8405129D-7F1C-4369-A10D-FBF3E5B757FB}"/>
    <cellStyle name="40% - Accent4 2 9" xfId="424" xr:uid="{E2E4BA2D-DA96-43CF-A4C5-7D60FF261EFE}"/>
    <cellStyle name="40% - Accent4 3 2" xfId="425" xr:uid="{5A39BFAA-A6F7-42A6-B9A3-F47BA62E77EC}"/>
    <cellStyle name="40% - Accent4 3 3" xfId="426" xr:uid="{BC7556F0-5896-4392-BBE5-C4D52E2214E0}"/>
    <cellStyle name="40% - Accent4 3 4" xfId="427" xr:uid="{1C34866D-7D0D-4925-9ADB-658E41B2A5F4}"/>
    <cellStyle name="40% - Accent4 3 5" xfId="428" xr:uid="{F5015347-898F-4BA3-9E8F-4A3461082171}"/>
    <cellStyle name="40% - Accent4 3 6" xfId="429" xr:uid="{51A5BC3F-2D79-4020-AB0D-19089DE828BE}"/>
    <cellStyle name="40% - Accent4 3 7" xfId="430" xr:uid="{F9903CE6-D72F-4625-BC55-E505153C8FA7}"/>
    <cellStyle name="40% - Accent4 3 8" xfId="431" xr:uid="{2104087F-1007-4F6A-891D-787416C1A3CE}"/>
    <cellStyle name="40% - Accent4 3 9" xfId="432" xr:uid="{968F89FC-4097-4E9D-B87F-2AD03BC420A3}"/>
    <cellStyle name="40% - Accent4 4 2" xfId="433" xr:uid="{98366DEC-0A5E-4076-B594-C30A9F0FA72C}"/>
    <cellStyle name="40% - Accent4 4 3" xfId="434" xr:uid="{0EEBED38-1F3C-43E9-A764-0079AC19A032}"/>
    <cellStyle name="40% - Accent4 4 4" xfId="435" xr:uid="{73DE026F-418E-48BD-B50F-22D92EC84BE0}"/>
    <cellStyle name="40% - Accent4 4 5" xfId="436" xr:uid="{ED3CE708-DD23-480C-B316-135B14401F60}"/>
    <cellStyle name="40% - Accent4 4 6" xfId="437" xr:uid="{1084C8F1-2AD8-4CD9-8B98-6B950EE9F8AC}"/>
    <cellStyle name="40% - Accent4 4 7" xfId="438" xr:uid="{B3703609-F455-4900-8744-065FE91C26CD}"/>
    <cellStyle name="40% - Accent4 4 8" xfId="439" xr:uid="{AB29AB76-A4BE-497B-B298-CECE1A431966}"/>
    <cellStyle name="40% - Accent4 4 9" xfId="440" xr:uid="{5C945003-7163-4B97-A5D8-EA4B8D119161}"/>
    <cellStyle name="40% - Accent4 5 2" xfId="441" xr:uid="{8D042622-3ABE-4249-81F6-CA87D926043F}"/>
    <cellStyle name="40% - Accent4 5 3" xfId="442" xr:uid="{1754EF35-B436-4A70-A485-41A45A860C99}"/>
    <cellStyle name="40% - Accent4 5 4" xfId="443" xr:uid="{A10880A5-67A9-45B9-A2B4-EBBDB4FF9A6D}"/>
    <cellStyle name="40% - Accent4 5 5" xfId="444" xr:uid="{5ADB83DB-413D-4A43-967C-54BCEE1EC0AE}"/>
    <cellStyle name="40% - Accent4 5 6" xfId="445" xr:uid="{CBD44030-B4A3-4634-9D06-817649BC96C2}"/>
    <cellStyle name="40% - Accent4 5 7" xfId="446" xr:uid="{1DA2D6D1-270F-4441-806E-9F07C7B0A20B}"/>
    <cellStyle name="40% - Accent4 5 8" xfId="447" xr:uid="{61683111-75CC-41AC-A1DF-374C2C68EAA0}"/>
    <cellStyle name="40% - Accent4 5 9" xfId="448" xr:uid="{D3A42459-E732-4181-8135-1A88B8212CFD}"/>
    <cellStyle name="40% - Accent4 6 2" xfId="449" xr:uid="{986581DD-2891-45C7-846F-43AE92067CD1}"/>
    <cellStyle name="40% - Accent4 6 3" xfId="450" xr:uid="{72CC21EF-82EA-433A-9526-46E9752E3F01}"/>
    <cellStyle name="40% - Accent4 6 4" xfId="451" xr:uid="{5A14F6DE-F339-483B-9457-07C8860551A5}"/>
    <cellStyle name="40% - Accent4 6 5" xfId="452" xr:uid="{94334522-3EED-438B-81C3-1452042651A3}"/>
    <cellStyle name="40% - Accent4 6 6" xfId="453" xr:uid="{E62579EF-0D27-4BC9-82D5-BC4FE28B35BF}"/>
    <cellStyle name="40% - Accent4 6 7" xfId="454" xr:uid="{02C46210-4A74-4AA2-9D1D-3C4A0EF76F2C}"/>
    <cellStyle name="40% - Accent4 7 2" xfId="455" xr:uid="{6A73EDD0-8412-4ACC-9B2B-B6E92B733D5B}"/>
    <cellStyle name="40% - Accent4 7 3" xfId="456" xr:uid="{E56F84A7-0265-4BAA-81BF-FD1C78434633}"/>
    <cellStyle name="40% - Accent4 7 4" xfId="457" xr:uid="{453D904B-E991-47D9-B6D6-EEB335204A18}"/>
    <cellStyle name="40% - Accent4 7 5" xfId="458" xr:uid="{D4E9C721-1536-482C-B8C1-2C9EF53E2B3B}"/>
    <cellStyle name="40% - Accent4 7 6" xfId="459" xr:uid="{02B018B4-6B80-40AB-BE8F-0E1D5C8FD943}"/>
    <cellStyle name="40% - Accent4 7 7" xfId="460" xr:uid="{8D7342F2-95A6-4B49-B97A-55CFA35F0785}"/>
    <cellStyle name="40% - Accent5 2" xfId="462" xr:uid="{EF07B466-7A74-4CBD-AD8A-C689C40AD9ED}"/>
    <cellStyle name="40% - Accent5 2 2" xfId="463" xr:uid="{D4096C4A-5774-4242-9C42-0429716CA86C}"/>
    <cellStyle name="40% - Accent5 2 3" xfId="464" xr:uid="{59829484-0E44-4DC4-AB83-41A36F85965D}"/>
    <cellStyle name="40% - Accent5 2 4" xfId="465" xr:uid="{177CF4C4-FF2C-4C9C-9644-658E5BE85303}"/>
    <cellStyle name="40% - Accent5 2 5" xfId="466" xr:uid="{2CAA1E0C-935D-4C29-8F39-642E7498421F}"/>
    <cellStyle name="40% - Accent5 2 6" xfId="467" xr:uid="{A71FE1EA-11E0-4FAD-B3F1-8C0F4AE77687}"/>
    <cellStyle name="40% - Accent5 2 7" xfId="468" xr:uid="{10CFFEB7-7A84-420B-A25E-4E3629BCA3CA}"/>
    <cellStyle name="40% - Accent5 2 8" xfId="469" xr:uid="{29F2FC97-89C4-4206-B1AD-49E8BF08285A}"/>
    <cellStyle name="40% - Accent5 2 9" xfId="470" xr:uid="{79A405EE-B336-4C1B-BBAD-6833C96EDF07}"/>
    <cellStyle name="40% - Accent5 3 2" xfId="471" xr:uid="{08D10A93-F7F0-4AF4-88C5-395156139CFA}"/>
    <cellStyle name="40% - Accent5 3 3" xfId="472" xr:uid="{A093EB7E-FAB2-4835-B1FE-AE466C94C021}"/>
    <cellStyle name="40% - Accent5 3 4" xfId="473" xr:uid="{04D1D297-C8E8-4646-AF5F-6DBD4D9DD6F2}"/>
    <cellStyle name="40% - Accent5 3 5" xfId="474" xr:uid="{58E1A1D2-FAB8-4220-A8E9-58F9E8DBA017}"/>
    <cellStyle name="40% - Accent5 3 6" xfId="475" xr:uid="{FBAA15D1-44F4-49C8-91EF-3FCADC7AC39F}"/>
    <cellStyle name="40% - Accent5 3 7" xfId="476" xr:uid="{37DDF407-A959-43A2-BF32-F3E4E418EE7F}"/>
    <cellStyle name="40% - Accent5 3 8" xfId="477" xr:uid="{15F2BB4D-D465-4377-83FA-EB9DD85895F3}"/>
    <cellStyle name="40% - Accent5 3 9" xfId="478" xr:uid="{AC9A5004-E871-44BB-A7AD-3724F72C164C}"/>
    <cellStyle name="40% - Accent5 4 2" xfId="479" xr:uid="{923CCD96-768A-4269-937B-112449260E28}"/>
    <cellStyle name="40% - Accent5 4 3" xfId="480" xr:uid="{86CC3421-988F-446B-8304-2CAD0BEC441E}"/>
    <cellStyle name="40% - Accent5 4 4" xfId="481" xr:uid="{17FECBFD-78EA-4307-B6FC-A17544395A4A}"/>
    <cellStyle name="40% - Accent5 4 5" xfId="482" xr:uid="{BDB724E4-5243-4B3D-A79B-8417B04F1708}"/>
    <cellStyle name="40% - Accent5 4 6" xfId="483" xr:uid="{9611FA87-FFDE-4A87-BF85-69BC662119AA}"/>
    <cellStyle name="40% - Accent5 4 7" xfId="484" xr:uid="{6D15221F-7C60-4B84-B3BE-320B45869A61}"/>
    <cellStyle name="40% - Accent5 4 8" xfId="485" xr:uid="{B0C2B30E-138D-4692-874C-6CA01E418A6D}"/>
    <cellStyle name="40% - Accent5 4 9" xfId="486" xr:uid="{1BC244EF-32C6-4FC9-A82D-06CB51C8E267}"/>
    <cellStyle name="40% - Accent5 5 2" xfId="487" xr:uid="{BD88AE75-F887-4819-9AAA-D658B37B839E}"/>
    <cellStyle name="40% - Accent5 5 3" xfId="488" xr:uid="{136C08B2-76F1-48D7-8413-4BA0D944C123}"/>
    <cellStyle name="40% - Accent5 5 4" xfId="489" xr:uid="{3058FE1E-7BDF-4357-8DA0-AA79B01F5A22}"/>
    <cellStyle name="40% - Accent5 5 5" xfId="490" xr:uid="{E1079673-5F25-49CF-9768-05BB8829F3B4}"/>
    <cellStyle name="40% - Accent5 5 6" xfId="491" xr:uid="{CCE20333-B7A5-4122-BB6C-DF0298EE5940}"/>
    <cellStyle name="40% - Accent5 5 7" xfId="492" xr:uid="{751F0657-2761-48DD-AE0B-287F064EBBB3}"/>
    <cellStyle name="40% - Accent5 5 8" xfId="493" xr:uid="{2AAB8347-A6C3-467D-8A09-56211E0A2289}"/>
    <cellStyle name="40% - Accent5 5 9" xfId="494" xr:uid="{D6970211-42D6-4D9B-8F75-11811D8B57DF}"/>
    <cellStyle name="40% - Accent5 6 2" xfId="495" xr:uid="{38B46D08-EC29-4338-BDEF-8041A95916C4}"/>
    <cellStyle name="40% - Accent5 6 3" xfId="496" xr:uid="{1586AD45-6C42-43ED-BF65-83EC06F3543E}"/>
    <cellStyle name="40% - Accent5 6 4" xfId="497" xr:uid="{D2524A67-34BB-4508-8D7C-C60AB12966F5}"/>
    <cellStyle name="40% - Accent5 6 5" xfId="498" xr:uid="{4EA4DE90-7B88-4AB3-8514-FB936C9BEC10}"/>
    <cellStyle name="40% - Accent5 6 6" xfId="499" xr:uid="{672DBBBC-A720-453C-9719-210E1FE82D6E}"/>
    <cellStyle name="40% - Accent5 6 7" xfId="500" xr:uid="{969ABC9C-8839-4F8E-921C-519A69FCD5DD}"/>
    <cellStyle name="40% - Accent5 7 2" xfId="501" xr:uid="{AC32D671-B3B3-4CA0-8BF3-19B47B4343BB}"/>
    <cellStyle name="40% - Accent5 7 3" xfId="502" xr:uid="{E299938E-2DC2-4A33-B1E6-3EAD26994BEF}"/>
    <cellStyle name="40% - Accent5 7 4" xfId="503" xr:uid="{70C5DBAE-9A17-4C1B-BD01-1F2296D6A93D}"/>
    <cellStyle name="40% - Accent5 7 5" xfId="504" xr:uid="{54DDA046-6301-433A-A99E-1384D607BAEE}"/>
    <cellStyle name="40% - Accent5 7 6" xfId="505" xr:uid="{C8C8AD8D-6586-4233-AD9F-170650AE7355}"/>
    <cellStyle name="40% - Accent5 7 7" xfId="506" xr:uid="{99C39949-9DD5-4DC2-8D54-CC7AF05ED122}"/>
    <cellStyle name="40% - Accent6 2" xfId="508" xr:uid="{6CCA7183-D680-4655-8C63-9AC473141238}"/>
    <cellStyle name="40% - Accent6 2 2" xfId="509" xr:uid="{88A82E74-1701-4923-8155-EF10F494EFD9}"/>
    <cellStyle name="40% - Accent6 2 3" xfId="510" xr:uid="{7005D303-3EC9-4556-ADD8-4025A3813D8A}"/>
    <cellStyle name="40% - Accent6 2 4" xfId="511" xr:uid="{F5EBB940-4300-4B68-BF14-D6643D865B6C}"/>
    <cellStyle name="40% - Accent6 2 5" xfId="512" xr:uid="{B91C7BEB-39E5-4B57-8A70-ABAEB299AC29}"/>
    <cellStyle name="40% - Accent6 2 6" xfId="513" xr:uid="{F7D8F6EC-5375-4666-ADAA-59BEBBA8810E}"/>
    <cellStyle name="40% - Accent6 2 7" xfId="514" xr:uid="{6F5E45A5-3450-40E6-B796-E3CF0D36B31F}"/>
    <cellStyle name="40% - Accent6 2 8" xfId="515" xr:uid="{4E51BF54-8E3C-49C2-B28F-48D2BDB80D96}"/>
    <cellStyle name="40% - Accent6 2 9" xfId="516" xr:uid="{9C4AC481-CE6A-454A-95D9-42087F8356E9}"/>
    <cellStyle name="40% - Accent6 3 2" xfId="517" xr:uid="{EDFBFD5E-9F14-4380-83C2-2B06B91F7A08}"/>
    <cellStyle name="40% - Accent6 3 3" xfId="518" xr:uid="{C8F2DE30-A733-40E3-B683-AAF7B66D599C}"/>
    <cellStyle name="40% - Accent6 3 4" xfId="519" xr:uid="{8AD41C26-59CC-4829-95D7-5440C4E008AB}"/>
    <cellStyle name="40% - Accent6 3 5" xfId="520" xr:uid="{AD3429C0-C0B6-4453-B0E3-F7FBCF16BA03}"/>
    <cellStyle name="40% - Accent6 3 6" xfId="521" xr:uid="{57966C73-A640-4ECA-AB34-2770BDCDA94B}"/>
    <cellStyle name="40% - Accent6 3 7" xfId="522" xr:uid="{5BFB8602-1B95-4B30-ACBC-92542661E207}"/>
    <cellStyle name="40% - Accent6 3 8" xfId="523" xr:uid="{1AA786B7-C9C2-4174-8829-40A85891F1F5}"/>
    <cellStyle name="40% - Accent6 3 9" xfId="524" xr:uid="{A2659F72-55FE-4A5B-8773-17C62978968A}"/>
    <cellStyle name="40% - Accent6 4 2" xfId="525" xr:uid="{69B38207-44F4-4D44-B7F2-3C01C8F3B0CB}"/>
    <cellStyle name="40% - Accent6 4 3" xfId="526" xr:uid="{B8250AAF-7504-4375-8D1A-9BDC1D03C5E2}"/>
    <cellStyle name="40% - Accent6 4 4" xfId="527" xr:uid="{1FCECAA6-A9FE-46D4-BAED-1C5218E7C0A8}"/>
    <cellStyle name="40% - Accent6 4 5" xfId="528" xr:uid="{B9D7843C-638F-43FE-B94E-0F908FEA6402}"/>
    <cellStyle name="40% - Accent6 4 6" xfId="529" xr:uid="{56889729-F46A-4016-B65C-BDE3096241DD}"/>
    <cellStyle name="40% - Accent6 4 7" xfId="530" xr:uid="{A1F1A70E-199F-401C-A247-B3B954A94F3D}"/>
    <cellStyle name="40% - Accent6 4 8" xfId="531" xr:uid="{0A6B7EA2-1183-491B-9055-5412D572E801}"/>
    <cellStyle name="40% - Accent6 4 9" xfId="532" xr:uid="{028A7C05-5DBF-44D2-9E12-D339AFE84CF4}"/>
    <cellStyle name="40% - Accent6 5 2" xfId="533" xr:uid="{2B242538-FF12-4E69-8EF6-ED0367F391ED}"/>
    <cellStyle name="40% - Accent6 5 3" xfId="534" xr:uid="{C24857F9-210D-44D2-8844-DCA7938986FB}"/>
    <cellStyle name="40% - Accent6 5 4" xfId="535" xr:uid="{B6054C9C-35FE-4689-8F2D-5B52229FC51A}"/>
    <cellStyle name="40% - Accent6 5 5" xfId="536" xr:uid="{6B9147E5-07A2-4C49-9E44-31C2F8791519}"/>
    <cellStyle name="40% - Accent6 5 6" xfId="537" xr:uid="{CEA93541-A2DB-4E38-9B00-5621652E1117}"/>
    <cellStyle name="40% - Accent6 5 7" xfId="538" xr:uid="{8AB9A087-71F5-4ABC-B7C7-2BEC1B43625F}"/>
    <cellStyle name="40% - Accent6 5 8" xfId="539" xr:uid="{AFF8881A-5DAC-40A7-841A-EB3746246171}"/>
    <cellStyle name="40% - Accent6 5 9" xfId="540" xr:uid="{706CFA2F-3292-4BD6-9E82-D77C479620AA}"/>
    <cellStyle name="40% - Accent6 6 2" xfId="541" xr:uid="{8C3705EC-0F5C-4D4B-A37B-04037694F11B}"/>
    <cellStyle name="40% - Accent6 6 3" xfId="542" xr:uid="{00C54A96-A099-4297-84A8-C7CDD305917C}"/>
    <cellStyle name="40% - Accent6 6 4" xfId="543" xr:uid="{28FCDC4C-AC84-4103-8D1F-DB71F582BB97}"/>
    <cellStyle name="40% - Accent6 6 5" xfId="544" xr:uid="{AB63A208-A9C4-4EF3-9E1B-9D2516EB109F}"/>
    <cellStyle name="40% - Accent6 6 6" xfId="545" xr:uid="{E0718AB9-6884-4B20-8ACF-460695E457A6}"/>
    <cellStyle name="40% - Accent6 6 7" xfId="546" xr:uid="{C2C13077-A43B-4F10-9106-E49A56E9ABA9}"/>
    <cellStyle name="40% - Accent6 7 2" xfId="547" xr:uid="{179F9A2A-05AC-4DC1-BDC6-553F48AC3A6A}"/>
    <cellStyle name="40% - Accent6 7 3" xfId="548" xr:uid="{7B1A9D1C-DEE8-41CF-85AC-8E15D3030CC4}"/>
    <cellStyle name="40% - Accent6 7 4" xfId="549" xr:uid="{78F3051D-3BD2-4516-AD2B-FC614757EECC}"/>
    <cellStyle name="40% - Accent6 7 5" xfId="550" xr:uid="{6EF3DDCD-C929-4C4C-9BA7-E4234BBC4D56}"/>
    <cellStyle name="40% - Accent6 7 6" xfId="551" xr:uid="{1443F7B5-562A-40E9-8376-624EC34230BD}"/>
    <cellStyle name="40% - Accent6 7 7" xfId="552" xr:uid="{62EB2D0D-E723-42F0-87D8-C97D9F135F22}"/>
    <cellStyle name="40% no 1. izcēluma" xfId="277" builtinId="31" customBuiltin="1"/>
    <cellStyle name="40% no 2. izcēluma" xfId="323" builtinId="35" customBuiltin="1"/>
    <cellStyle name="40% no 3. izcēluma" xfId="369" builtinId="39" customBuiltin="1"/>
    <cellStyle name="40% no 4. izcēluma" xfId="415" builtinId="43" customBuiltin="1"/>
    <cellStyle name="40% no 5. izcēluma" xfId="461" builtinId="47" customBuiltin="1"/>
    <cellStyle name="40% no 6. izcēluma" xfId="507" builtinId="51" customBuiltin="1"/>
    <cellStyle name="60% - Accent1 2" xfId="554" xr:uid="{1D7A8BE6-4064-47AC-9DB7-B8A13A1A3BCE}"/>
    <cellStyle name="60% - Accent1 2 2" xfId="555" xr:uid="{0789D161-4423-4E28-B538-EE4A75197B92}"/>
    <cellStyle name="60% - Accent1 2 3" xfId="556" xr:uid="{781A4BBA-1AFF-4714-8386-D280884E360B}"/>
    <cellStyle name="60% - Accent1 2 4" xfId="557" xr:uid="{F54EEEA7-3BE4-48BC-AE07-CA0827DC1592}"/>
    <cellStyle name="60% - Accent1 2 5" xfId="558" xr:uid="{47471DC2-C540-45C8-8CDA-073674B6FE12}"/>
    <cellStyle name="60% - Accent1 2 6" xfId="559" xr:uid="{51781BBC-F932-4506-AA22-EEB1E6224CCE}"/>
    <cellStyle name="60% - Accent1 2 7" xfId="560" xr:uid="{287BD81C-2DDE-45EE-A5AA-FE86F64B7579}"/>
    <cellStyle name="60% - Accent1 2 8" xfId="561" xr:uid="{B297A87E-64AF-4D8E-B218-826C9C003347}"/>
    <cellStyle name="60% - Accent1 2 9" xfId="562" xr:uid="{721DC349-D64D-4C6E-B9FF-12D07DD770FD}"/>
    <cellStyle name="60% - Accent1 3 2" xfId="563" xr:uid="{BB988370-878C-4E43-8079-C17A903230C0}"/>
    <cellStyle name="60% - Accent1 3 3" xfId="564" xr:uid="{F86AB7D8-0BDE-4B67-B8E6-1B339155D3EC}"/>
    <cellStyle name="60% - Accent1 3 4" xfId="565" xr:uid="{127D592F-48E2-40AF-B053-59C952F9ED0D}"/>
    <cellStyle name="60% - Accent1 3 5" xfId="566" xr:uid="{3409A8F3-0FB2-4E93-A427-50359B1F30A4}"/>
    <cellStyle name="60% - Accent1 3 6" xfId="567" xr:uid="{CE039D11-0631-4934-A7A7-081A609DEE81}"/>
    <cellStyle name="60% - Accent1 3 7" xfId="568" xr:uid="{6A3F1259-5900-48BA-87BC-CE0F705ADAED}"/>
    <cellStyle name="60% - Accent1 3 8" xfId="569" xr:uid="{A421A991-4B9A-4BB4-A67C-07D3A7B0AC45}"/>
    <cellStyle name="60% - Accent1 3 9" xfId="570" xr:uid="{F17AFFA5-2942-4D10-82FE-EB9D987BA880}"/>
    <cellStyle name="60% - Accent1 4 2" xfId="571" xr:uid="{33FC17F7-4D5F-44B2-9906-8549D4E81B53}"/>
    <cellStyle name="60% - Accent1 4 3" xfId="572" xr:uid="{D6BD855C-105D-4B09-890C-D2E5629AFFD2}"/>
    <cellStyle name="60% - Accent1 4 4" xfId="573" xr:uid="{8D9E9D23-858F-460A-B065-23D3524BFE56}"/>
    <cellStyle name="60% - Accent1 4 5" xfId="574" xr:uid="{1C572813-93B9-4419-84AD-98E14D3AD2A0}"/>
    <cellStyle name="60% - Accent1 4 6" xfId="575" xr:uid="{E5DB5FCB-3C87-43B4-B5D9-7A8A031909F8}"/>
    <cellStyle name="60% - Accent1 4 7" xfId="576" xr:uid="{E3B5869C-7ECE-49BE-8DEE-B5B8CAF546D3}"/>
    <cellStyle name="60% - Accent1 4 8" xfId="577" xr:uid="{9F390F61-B7D4-4A00-8B77-5322D235EA6D}"/>
    <cellStyle name="60% - Accent1 4 9" xfId="578" xr:uid="{7D998799-3AD7-41D4-A517-08012B67D94A}"/>
    <cellStyle name="60% - Accent1 5 2" xfId="579" xr:uid="{88D6EC05-CF35-43BF-9F08-5B4304AED977}"/>
    <cellStyle name="60% - Accent1 5 3" xfId="580" xr:uid="{5E23310B-8142-49D7-B5C9-1A9EF35707C9}"/>
    <cellStyle name="60% - Accent1 5 4" xfId="581" xr:uid="{E378E5AB-3CD6-47B5-9D5F-5CC28B9DAE99}"/>
    <cellStyle name="60% - Accent1 5 5" xfId="582" xr:uid="{90FC00C4-6E59-4C35-95E4-A377D3B3521D}"/>
    <cellStyle name="60% - Accent1 5 6" xfId="583" xr:uid="{A2D41863-2AC2-4373-B5D6-AE20565C28D6}"/>
    <cellStyle name="60% - Accent1 5 7" xfId="584" xr:uid="{63454C07-AA89-4F23-B8D6-02FC9C93D22A}"/>
    <cellStyle name="60% - Accent1 5 8" xfId="585" xr:uid="{1732FA02-5AAF-4EA8-BF86-A968965D94F4}"/>
    <cellStyle name="60% - Accent1 5 9" xfId="586" xr:uid="{7D2F6D24-F879-498A-A2A6-D03B63AF5934}"/>
    <cellStyle name="60% - Accent1 6 2" xfId="587" xr:uid="{565F352F-E908-4A06-9F73-0249C3477907}"/>
    <cellStyle name="60% - Accent1 6 3" xfId="588" xr:uid="{A2DED3A6-6ECE-4B89-AAC2-59C08D466C27}"/>
    <cellStyle name="60% - Accent1 6 4" xfId="589" xr:uid="{76AC3B0C-50F7-4838-9D34-C0C6F9178A11}"/>
    <cellStyle name="60% - Accent1 6 5" xfId="590" xr:uid="{87456186-868E-4DC8-8B5C-F7CEE8B1C074}"/>
    <cellStyle name="60% - Accent1 6 6" xfId="591" xr:uid="{B922AD63-2955-413E-8796-E6DB1EAD8DF9}"/>
    <cellStyle name="60% - Accent1 6 7" xfId="592" xr:uid="{FF2AD1BA-1C6E-4288-A7F3-FC587CA30FD8}"/>
    <cellStyle name="60% - Accent1 7 2" xfId="593" xr:uid="{FEBD1AD7-06B3-4CE0-A09F-9826D30A6231}"/>
    <cellStyle name="60% - Accent1 7 3" xfId="594" xr:uid="{36A9F3CB-1A8F-4E70-9DB1-9B89AC56A943}"/>
    <cellStyle name="60% - Accent1 7 4" xfId="595" xr:uid="{94E0F5C4-7EAC-46E1-8C92-96A2FC446375}"/>
    <cellStyle name="60% - Accent1 7 5" xfId="596" xr:uid="{A44BD5A7-D446-4F20-8272-87F1D6C1C48F}"/>
    <cellStyle name="60% - Accent1 7 6" xfId="597" xr:uid="{C0BC61D5-3419-4CDD-B30C-3E6DD69E7B63}"/>
    <cellStyle name="60% - Accent1 7 7" xfId="598" xr:uid="{194C593C-0DF7-4C8E-B32B-841EA4C7AC5E}"/>
    <cellStyle name="60% - Accent2 2" xfId="600" xr:uid="{8A7EE744-5809-4911-89B0-998235570103}"/>
    <cellStyle name="60% - Accent2 2 2" xfId="601" xr:uid="{6CECE954-491D-418E-A486-8E6E02C2E938}"/>
    <cellStyle name="60% - Accent2 2 3" xfId="602" xr:uid="{BD2AD88B-FFB4-49C8-8F35-AAE0AB94DC1C}"/>
    <cellStyle name="60% - Accent2 2 4" xfId="603" xr:uid="{EBD6F55D-D991-4452-A419-7E955EE19337}"/>
    <cellStyle name="60% - Accent2 2 5" xfId="604" xr:uid="{2B933244-A7A9-44A1-9B1C-6D354AA6FAFF}"/>
    <cellStyle name="60% - Accent2 2 6" xfId="605" xr:uid="{9C9370F8-D45A-4D84-BB40-5F1C41D0176C}"/>
    <cellStyle name="60% - Accent2 2 7" xfId="606" xr:uid="{7E6DAAC7-FBD2-4A6A-9129-1183566F4E6E}"/>
    <cellStyle name="60% - Accent2 2 8" xfId="607" xr:uid="{AA5EE5D5-EAA8-407A-824A-0BBB055DB32D}"/>
    <cellStyle name="60% - Accent2 2 9" xfId="608" xr:uid="{7BF7F183-7FA9-4AA9-BB0F-EC6949B45CC1}"/>
    <cellStyle name="60% - Accent2 3 2" xfId="609" xr:uid="{07A87F5A-CBFB-4F6C-812A-C253853B0613}"/>
    <cellStyle name="60% - Accent2 3 3" xfId="610" xr:uid="{B2B8F0CF-C2AA-4848-B3F4-CED2EEA1C66D}"/>
    <cellStyle name="60% - Accent2 3 4" xfId="611" xr:uid="{F71E5F86-CF15-4FB6-A7BC-46491DB9FE3B}"/>
    <cellStyle name="60% - Accent2 3 5" xfId="612" xr:uid="{29F0A7C1-9152-4B77-AD14-D4335E6B176A}"/>
    <cellStyle name="60% - Accent2 3 6" xfId="613" xr:uid="{156B369F-11E6-494C-825C-29BEFF00533A}"/>
    <cellStyle name="60% - Accent2 3 7" xfId="614" xr:uid="{F69DAFF5-A654-4F61-8EF2-0FBCC0E25714}"/>
    <cellStyle name="60% - Accent2 3 8" xfId="615" xr:uid="{C57ECB2D-4B40-4EE5-A0B9-E71640E2BD6A}"/>
    <cellStyle name="60% - Accent2 3 9" xfId="616" xr:uid="{D93CD463-32A3-4C4A-9BAE-0BE44F4140C6}"/>
    <cellStyle name="60% - Accent2 4 2" xfId="617" xr:uid="{F27656BE-55AD-40D9-B106-0C98144B52D9}"/>
    <cellStyle name="60% - Accent2 4 3" xfId="618" xr:uid="{B142398F-9F1C-4C20-96C8-6A00E65CE3E5}"/>
    <cellStyle name="60% - Accent2 4 4" xfId="619" xr:uid="{D560C8AE-68A6-4CAE-A4DA-39D49BA4D5D9}"/>
    <cellStyle name="60% - Accent2 4 5" xfId="620" xr:uid="{FC93E54C-B726-42E6-9A6F-0FC1299BAA2E}"/>
    <cellStyle name="60% - Accent2 4 6" xfId="621" xr:uid="{79EC6551-9D2F-4EAC-BA46-3966895573C4}"/>
    <cellStyle name="60% - Accent2 4 7" xfId="622" xr:uid="{011FF2E0-0C0C-46A9-ADF3-90338415F8A1}"/>
    <cellStyle name="60% - Accent2 4 8" xfId="623" xr:uid="{4B2F4343-9C61-46AE-BFD3-B63607BE8500}"/>
    <cellStyle name="60% - Accent2 4 9" xfId="624" xr:uid="{162B68EC-A50B-4140-A8B7-89AD7DB043F0}"/>
    <cellStyle name="60% - Accent2 5 2" xfId="625" xr:uid="{DE0672B7-C967-4620-BA04-FA8397B2A02A}"/>
    <cellStyle name="60% - Accent2 5 3" xfId="626" xr:uid="{5EA06D47-D6BF-4BD0-89D1-DCFBFB7967A9}"/>
    <cellStyle name="60% - Accent2 5 4" xfId="627" xr:uid="{6581B27C-4228-4474-AF0A-DF9CD006165B}"/>
    <cellStyle name="60% - Accent2 5 5" xfId="628" xr:uid="{E48B5BF3-FF10-4782-B09B-E18EE109A410}"/>
    <cellStyle name="60% - Accent2 5 6" xfId="629" xr:uid="{0742D7C7-E4BE-411F-98E9-E44C58F4109E}"/>
    <cellStyle name="60% - Accent2 5 7" xfId="630" xr:uid="{1C4C2263-9E9B-480B-92F4-BA17E8774E95}"/>
    <cellStyle name="60% - Accent2 5 8" xfId="631" xr:uid="{96075A61-B53D-4745-B4FB-27C6DB19F668}"/>
    <cellStyle name="60% - Accent2 5 9" xfId="632" xr:uid="{7B8C5B90-9612-4752-BFDC-8B65D10CC0D3}"/>
    <cellStyle name="60% - Accent2 6 2" xfId="633" xr:uid="{59F4AB99-1722-47AB-B5A4-854F193FA7C0}"/>
    <cellStyle name="60% - Accent2 6 3" xfId="634" xr:uid="{5FC82942-F2E7-485E-8554-6A86A025C4FE}"/>
    <cellStyle name="60% - Accent2 6 4" xfId="635" xr:uid="{536DBAB0-6EE3-4B33-B4B4-16288D88B2D3}"/>
    <cellStyle name="60% - Accent2 6 5" xfId="636" xr:uid="{0E3AB634-6F08-4951-99DB-FD2069BB6B4B}"/>
    <cellStyle name="60% - Accent2 6 6" xfId="637" xr:uid="{5DAAE5EC-5E97-4E0A-BA79-789D92EEBD9D}"/>
    <cellStyle name="60% - Accent2 6 7" xfId="638" xr:uid="{EF2244A0-CF3D-4FF7-A7F2-43E67998FF02}"/>
    <cellStyle name="60% - Accent2 7 2" xfId="639" xr:uid="{896C0568-CC99-41B2-9C58-C1CA3B4AACE5}"/>
    <cellStyle name="60% - Accent2 7 3" xfId="640" xr:uid="{548F5911-2587-4975-A607-D2A9BD4A6C4E}"/>
    <cellStyle name="60% - Accent2 7 4" xfId="641" xr:uid="{1B802243-6B3E-49C1-99D9-21AB3FF0251E}"/>
    <cellStyle name="60% - Accent2 7 5" xfId="642" xr:uid="{6D15BD7C-09D1-4213-8E79-AEFE0C102CDB}"/>
    <cellStyle name="60% - Accent2 7 6" xfId="643" xr:uid="{AABCB982-1664-424D-9FFE-83A9B89A5483}"/>
    <cellStyle name="60% - Accent2 7 7" xfId="644" xr:uid="{B8622A90-ADD1-4EE1-8F16-1124FC1B2935}"/>
    <cellStyle name="60% - Accent3 2" xfId="646" xr:uid="{176CA785-CB78-488D-91C3-42D1E517202F}"/>
    <cellStyle name="60% - Accent3 2 2" xfId="647" xr:uid="{5A40E618-6EE4-4A51-8A54-6D0EB013ADB4}"/>
    <cellStyle name="60% - Accent3 2 3" xfId="648" xr:uid="{D6C57CCE-17C2-4F16-B443-76FB9D35AC24}"/>
    <cellStyle name="60% - Accent3 2 4" xfId="649" xr:uid="{4FEE4DE5-9415-48C5-8921-DE7BF10E659F}"/>
    <cellStyle name="60% - Accent3 2 5" xfId="650" xr:uid="{78247895-2ADD-454A-BCC6-AA5DADF226F0}"/>
    <cellStyle name="60% - Accent3 2 6" xfId="651" xr:uid="{B695F6F4-2EC3-4051-8D0D-59C8D5D499ED}"/>
    <cellStyle name="60% - Accent3 2 7" xfId="652" xr:uid="{B58FDCF0-4E47-46CC-AA7F-BA4B4B6E62A7}"/>
    <cellStyle name="60% - Accent3 2 8" xfId="653" xr:uid="{A145F539-766E-4CA9-B4B3-B97E1B538BC1}"/>
    <cellStyle name="60% - Accent3 2 9" xfId="654" xr:uid="{331AB616-EC53-4DB2-BA5A-A12EF774C40B}"/>
    <cellStyle name="60% - Accent3 3 2" xfId="655" xr:uid="{F75C68D3-D928-4F43-8DBF-C6DB888A5EEE}"/>
    <cellStyle name="60% - Accent3 3 3" xfId="656" xr:uid="{53ED7228-BEEB-426C-91A5-180484F8CE1D}"/>
    <cellStyle name="60% - Accent3 3 4" xfId="657" xr:uid="{17B53BFD-9844-4DC2-BF0F-17372FEDFEDB}"/>
    <cellStyle name="60% - Accent3 3 5" xfId="658" xr:uid="{1B8C4318-01E2-4F33-B09F-CC3138D75FB3}"/>
    <cellStyle name="60% - Accent3 3 6" xfId="659" xr:uid="{745AD2EF-419A-4714-8727-763EE6AEC16C}"/>
    <cellStyle name="60% - Accent3 3 7" xfId="660" xr:uid="{F07D2E70-7EF6-4248-8BCF-22ED27FB043E}"/>
    <cellStyle name="60% - Accent3 3 8" xfId="661" xr:uid="{2BFA7EB1-8555-4709-89FB-11483C4964B5}"/>
    <cellStyle name="60% - Accent3 3 9" xfId="662" xr:uid="{3DAF3E7D-55F9-4760-8387-CF52F06CA365}"/>
    <cellStyle name="60% - Accent3 4 2" xfId="663" xr:uid="{76539C9C-F7F3-43FA-9267-9BB007C5E7AC}"/>
    <cellStyle name="60% - Accent3 4 3" xfId="664" xr:uid="{47EB04C1-D88C-4E93-96E6-BAC981841B0E}"/>
    <cellStyle name="60% - Accent3 4 4" xfId="665" xr:uid="{F887061B-84FB-484A-9F05-3FC9684A0A92}"/>
    <cellStyle name="60% - Accent3 4 5" xfId="666" xr:uid="{32C815C9-F34D-4169-902C-23CCC9BEB741}"/>
    <cellStyle name="60% - Accent3 4 6" xfId="667" xr:uid="{C50CC220-4951-46DE-80C0-1A384F9868AC}"/>
    <cellStyle name="60% - Accent3 4 7" xfId="668" xr:uid="{674B3953-9E1D-4ED5-89A1-BB88A63422A0}"/>
    <cellStyle name="60% - Accent3 4 8" xfId="669" xr:uid="{8D05E623-FE9E-4D94-9F97-0405F62191E1}"/>
    <cellStyle name="60% - Accent3 4 9" xfId="670" xr:uid="{D90B87EF-CD0E-4AB1-B5BF-C32DE52F88F8}"/>
    <cellStyle name="60% - Accent3 5 2" xfId="671" xr:uid="{D76DAC8D-6B81-4500-B7F7-55889737EC5F}"/>
    <cellStyle name="60% - Accent3 5 3" xfId="672" xr:uid="{B1BE9EC0-BCC8-475A-8B98-341EB8AE4362}"/>
    <cellStyle name="60% - Accent3 5 4" xfId="673" xr:uid="{E1F0E918-4CA1-4438-8A3E-4B8858963516}"/>
    <cellStyle name="60% - Accent3 5 5" xfId="674" xr:uid="{5C23BB83-7977-4B46-AE70-8721384C4C2B}"/>
    <cellStyle name="60% - Accent3 5 6" xfId="675" xr:uid="{A14AB665-6799-49C0-A6BA-B85787A0ACD1}"/>
    <cellStyle name="60% - Accent3 5 7" xfId="676" xr:uid="{3B5AC049-F44C-49D5-90B6-DF29081B0868}"/>
    <cellStyle name="60% - Accent3 5 8" xfId="677" xr:uid="{BF4F6CC8-0902-454D-9150-C19AEB879ECB}"/>
    <cellStyle name="60% - Accent3 5 9" xfId="678" xr:uid="{163F9456-1E6E-4829-A59C-85589249CEFD}"/>
    <cellStyle name="60% - Accent3 6 2" xfId="679" xr:uid="{74DB11A6-7A5C-4243-81B8-061BBA530614}"/>
    <cellStyle name="60% - Accent3 6 3" xfId="680" xr:uid="{8E27102A-612D-4235-ACF8-C8A04EDB77E1}"/>
    <cellStyle name="60% - Accent3 6 4" xfId="681" xr:uid="{35A1A2D5-05E5-4DAD-8C81-C08540693D91}"/>
    <cellStyle name="60% - Accent3 6 5" xfId="682" xr:uid="{BBE8D51C-B46C-4773-9ED4-DE6492335207}"/>
    <cellStyle name="60% - Accent3 6 6" xfId="683" xr:uid="{5B46D786-5DE9-44F7-B5B3-25D74ED6C976}"/>
    <cellStyle name="60% - Accent3 6 7" xfId="684" xr:uid="{23DEA89A-B76F-40BB-AA82-EF86BE8A869F}"/>
    <cellStyle name="60% - Accent3 7 2" xfId="685" xr:uid="{AE41691D-AC3F-43E7-86FA-BC73479F9DA8}"/>
    <cellStyle name="60% - Accent3 7 3" xfId="686" xr:uid="{556B7D45-11B1-4D49-B233-4242FFBDF8B3}"/>
    <cellStyle name="60% - Accent3 7 4" xfId="687" xr:uid="{414DF5BD-E018-4AEC-AEBF-5BF90DD78FC6}"/>
    <cellStyle name="60% - Accent3 7 5" xfId="688" xr:uid="{E6F97132-E6D1-419C-908B-82D4896D2CA8}"/>
    <cellStyle name="60% - Accent3 7 6" xfId="689" xr:uid="{1548ABB7-8E88-4621-8909-E82C3E596CA1}"/>
    <cellStyle name="60% - Accent3 7 7" xfId="690" xr:uid="{69F19C95-AC6A-4ED8-B7D4-97834A786DDF}"/>
    <cellStyle name="60% - Accent4 2" xfId="692" xr:uid="{F861F43C-C5A7-4DCF-B90F-D0E3E5CAED95}"/>
    <cellStyle name="60% - Accent4 2 2" xfId="693" xr:uid="{6E0049F0-2C20-4E7B-8536-B1D929A949DB}"/>
    <cellStyle name="60% - Accent4 2 3" xfId="694" xr:uid="{8374A199-7A8D-4D99-827B-6325CA04D0A1}"/>
    <cellStyle name="60% - Accent4 2 4" xfId="695" xr:uid="{67ED05B7-D5A3-4B5B-A762-51DE7AF678F7}"/>
    <cellStyle name="60% - Accent4 2 5" xfId="696" xr:uid="{2F36719F-F42C-4BF8-8F4F-9E89042083E4}"/>
    <cellStyle name="60% - Accent4 2 6" xfId="697" xr:uid="{93E9804F-E2DE-4982-93D6-C63B2C198F32}"/>
    <cellStyle name="60% - Accent4 2 7" xfId="698" xr:uid="{C2BDEC66-9BA5-4B1D-95E2-DA37629D6DB9}"/>
    <cellStyle name="60% - Accent4 2 8" xfId="699" xr:uid="{80249059-9436-487D-B441-48528044779D}"/>
    <cellStyle name="60% - Accent4 2 9" xfId="700" xr:uid="{4135C3B9-436F-4940-B920-4B5380C43497}"/>
    <cellStyle name="60% - Accent4 3 2" xfId="701" xr:uid="{4C537707-9EDE-4019-BC0A-38EAAC76C26E}"/>
    <cellStyle name="60% - Accent4 3 3" xfId="702" xr:uid="{3D00E950-B65B-46F8-A388-B3EF3D11B980}"/>
    <cellStyle name="60% - Accent4 3 4" xfId="703" xr:uid="{9350F2E0-0A57-46B6-B9B0-2BC9EA1590CC}"/>
    <cellStyle name="60% - Accent4 3 5" xfId="704" xr:uid="{BD0CF88F-EFA5-4552-ADBD-5D640FBA50BE}"/>
    <cellStyle name="60% - Accent4 3 6" xfId="705" xr:uid="{044FEAE0-E831-4756-A474-F53B8A9E97E3}"/>
    <cellStyle name="60% - Accent4 3 7" xfId="706" xr:uid="{E3FA9838-22E4-444C-8988-25628C49892E}"/>
    <cellStyle name="60% - Accent4 3 8" xfId="707" xr:uid="{57CF81E9-6ADF-46E9-8FC2-DD408FAC1CEA}"/>
    <cellStyle name="60% - Accent4 3 9" xfId="708" xr:uid="{6E79A8F1-E84E-4365-AF26-87EADA44EE8D}"/>
    <cellStyle name="60% - Accent4 4 2" xfId="709" xr:uid="{2B060182-D92B-4D86-BFDE-AA32EA460996}"/>
    <cellStyle name="60% - Accent4 4 3" xfId="710" xr:uid="{621688E7-8C03-456C-A748-BE7B4347660F}"/>
    <cellStyle name="60% - Accent4 4 4" xfId="711" xr:uid="{0CF3B6A4-DAEE-479A-A171-D0CD8480C1E0}"/>
    <cellStyle name="60% - Accent4 4 5" xfId="712" xr:uid="{6527753C-1C12-4CCD-BD61-7CF7F3950D8F}"/>
    <cellStyle name="60% - Accent4 4 6" xfId="713" xr:uid="{BBF99118-6241-4D82-B861-4476E5904038}"/>
    <cellStyle name="60% - Accent4 4 7" xfId="714" xr:uid="{8AC3973B-C825-4A0B-AAD0-9B5265B6F28C}"/>
    <cellStyle name="60% - Accent4 4 8" xfId="715" xr:uid="{27EF7003-0373-4EAD-BB84-79D32C39EC74}"/>
    <cellStyle name="60% - Accent4 4 9" xfId="716" xr:uid="{FAB7146F-E9DC-44AE-BC1E-D7DAB12767FB}"/>
    <cellStyle name="60% - Accent4 5 2" xfId="717" xr:uid="{E7CF74FF-FCF7-4E0C-B678-F04A77B6991C}"/>
    <cellStyle name="60% - Accent4 5 3" xfId="718" xr:uid="{880A9445-FAA5-49EE-A1F0-98DE0B4ECC2C}"/>
    <cellStyle name="60% - Accent4 5 4" xfId="719" xr:uid="{B1D943BE-5E1E-4B7F-ADCE-D420AEA768F9}"/>
    <cellStyle name="60% - Accent4 5 5" xfId="720" xr:uid="{B4EBA7B6-23FF-48BC-8F49-372117475E86}"/>
    <cellStyle name="60% - Accent4 5 6" xfId="721" xr:uid="{13BD23CE-1AA3-49EA-919E-DA6B255F6B49}"/>
    <cellStyle name="60% - Accent4 5 7" xfId="722" xr:uid="{327AB4E6-67DE-427F-8DD4-C0AAE272195E}"/>
    <cellStyle name="60% - Accent4 5 8" xfId="723" xr:uid="{3D0F7D65-9A49-4E88-9C05-7234C6D9FBDC}"/>
    <cellStyle name="60% - Accent4 5 9" xfId="724" xr:uid="{DEF58C0E-A4DB-460C-B1A4-23801056B75F}"/>
    <cellStyle name="60% - Accent4 6 2" xfId="725" xr:uid="{431DED4D-1259-42BE-B468-213680A4B3A7}"/>
    <cellStyle name="60% - Accent4 6 3" xfId="726" xr:uid="{08021696-0C93-43BF-ADA5-2E6814A70638}"/>
    <cellStyle name="60% - Accent4 6 4" xfId="727" xr:uid="{7F573EE5-553B-4D7F-A99B-D547F039BC5A}"/>
    <cellStyle name="60% - Accent4 6 5" xfId="728" xr:uid="{E06D18E4-918C-4AF1-952A-8FD9E57CDF51}"/>
    <cellStyle name="60% - Accent4 6 6" xfId="729" xr:uid="{5EE5E668-AD6B-46E5-90AC-BE1E3844BC61}"/>
    <cellStyle name="60% - Accent4 6 7" xfId="730" xr:uid="{9AA523BC-3E8A-496E-9750-78D1B9EE2684}"/>
    <cellStyle name="60% - Accent4 7 2" xfId="731" xr:uid="{5B50C3B3-AD97-4C7E-B932-0DEB65B4892D}"/>
    <cellStyle name="60% - Accent4 7 3" xfId="732" xr:uid="{CE3F2C96-619C-42A0-90CD-851717EF8299}"/>
    <cellStyle name="60% - Accent4 7 4" xfId="733" xr:uid="{750C2A6A-116B-4DAB-9207-BAAAECCC3810}"/>
    <cellStyle name="60% - Accent4 7 5" xfId="734" xr:uid="{5F13F0CD-03BD-4DB0-8A56-E1FFCD826F8A}"/>
    <cellStyle name="60% - Accent4 7 6" xfId="735" xr:uid="{38C1FCBF-60C1-4F2A-AD0D-D39DF9028C2D}"/>
    <cellStyle name="60% - Accent4 7 7" xfId="736" xr:uid="{A3B377AC-20FD-494F-8BE7-71F72F1707CA}"/>
    <cellStyle name="60% - Accent5 2" xfId="738" xr:uid="{26A647E0-E8CE-4076-B823-5A2B3250FC55}"/>
    <cellStyle name="60% - Accent5 2 2" xfId="739" xr:uid="{DD3141BE-872C-47AB-9D2E-0CB5597AE1EF}"/>
    <cellStyle name="60% - Accent5 2 3" xfId="740" xr:uid="{540F6011-720B-4EA6-9DA2-EE2A9DCD869A}"/>
    <cellStyle name="60% - Accent5 2 4" xfId="741" xr:uid="{C1731540-022F-4D97-B884-B49C147C96ED}"/>
    <cellStyle name="60% - Accent5 2 5" xfId="742" xr:uid="{16A4208D-9C4A-4CB0-B60E-E0E284240E97}"/>
    <cellStyle name="60% - Accent5 2 6" xfId="743" xr:uid="{A6DA5DFA-0053-4CD9-B453-DBB94EBC98BD}"/>
    <cellStyle name="60% - Accent5 2 7" xfId="744" xr:uid="{45E7E0CA-79EC-42A4-A9EE-991F834CD9A0}"/>
    <cellStyle name="60% - Accent5 2 8" xfId="745" xr:uid="{DD3358C1-CB1D-4191-9F0D-07EB9F18C345}"/>
    <cellStyle name="60% - Accent5 2 9" xfId="746" xr:uid="{A648FB11-95C6-4B9C-98A9-1359961D61E7}"/>
    <cellStyle name="60% - Accent5 3 2" xfId="747" xr:uid="{16431B32-7FFA-41DD-BBFC-B5BC9A80D7B6}"/>
    <cellStyle name="60% - Accent5 3 3" xfId="748" xr:uid="{42298730-F7A9-413B-B435-63EFAF9945D0}"/>
    <cellStyle name="60% - Accent5 3 4" xfId="749" xr:uid="{C3B141BE-C242-48E9-8078-53C58D6D3ADE}"/>
    <cellStyle name="60% - Accent5 3 5" xfId="750" xr:uid="{785E6404-05BB-4171-87C9-4DC2CF3B00C8}"/>
    <cellStyle name="60% - Accent5 3 6" xfId="751" xr:uid="{9ED03A71-4FA2-4B70-87DD-42FFDCE75B01}"/>
    <cellStyle name="60% - Accent5 3 7" xfId="752" xr:uid="{7D3EE33B-EA77-4F2E-AEF3-8D8BB448D3DD}"/>
    <cellStyle name="60% - Accent5 3 8" xfId="753" xr:uid="{7FABD28E-DB57-4DF2-8A47-AC8B02F35E54}"/>
    <cellStyle name="60% - Accent5 3 9" xfId="754" xr:uid="{6E92C609-053C-42F3-8318-66C5E58C1143}"/>
    <cellStyle name="60% - Accent5 4 2" xfId="755" xr:uid="{A7A7AF57-4A17-407F-9F63-0D2ECF2DF2AE}"/>
    <cellStyle name="60% - Accent5 4 3" xfId="756" xr:uid="{F0748236-5156-467F-953D-7703DF1EB06D}"/>
    <cellStyle name="60% - Accent5 4 4" xfId="757" xr:uid="{74DFDB27-5A82-42B1-AFD5-CD2D036D8494}"/>
    <cellStyle name="60% - Accent5 4 5" xfId="758" xr:uid="{B0BAE6D1-23E7-45DA-9E72-4B9F09D0EC1D}"/>
    <cellStyle name="60% - Accent5 4 6" xfId="759" xr:uid="{73B0DC3B-F6EE-4D2F-A43F-84F84ECEEB78}"/>
    <cellStyle name="60% - Accent5 4 7" xfId="760" xr:uid="{D756AD19-4ABF-45B6-A90A-C7CC86959278}"/>
    <cellStyle name="60% - Accent5 4 8" xfId="761" xr:uid="{4B62CD04-36DD-4A21-9739-FDE891DADF26}"/>
    <cellStyle name="60% - Accent5 4 9" xfId="762" xr:uid="{BC7D7540-0A92-49FB-BFC5-EC959027C7EF}"/>
    <cellStyle name="60% - Accent5 5 2" xfId="763" xr:uid="{9690AD05-BAEA-4E93-B243-6C35A54B3E4A}"/>
    <cellStyle name="60% - Accent5 5 3" xfId="764" xr:uid="{E2B01638-F2BE-43D2-BBDA-28AB7D2FB118}"/>
    <cellStyle name="60% - Accent5 5 4" xfId="765" xr:uid="{02E5ADD1-DF82-4916-B89E-20D88345FB35}"/>
    <cellStyle name="60% - Accent5 5 5" xfId="766" xr:uid="{269F46F4-7964-4F25-B8B3-430E4AE9A70D}"/>
    <cellStyle name="60% - Accent5 5 6" xfId="767" xr:uid="{1BFE30FB-F85E-4B62-8A88-145F7D2B2478}"/>
    <cellStyle name="60% - Accent5 5 7" xfId="768" xr:uid="{03ACBF9F-200F-4481-B0A0-9E5C1C223130}"/>
    <cellStyle name="60% - Accent5 5 8" xfId="769" xr:uid="{3C986E6A-DE8C-45EE-B1D4-3BEEBDC510DE}"/>
    <cellStyle name="60% - Accent5 5 9" xfId="770" xr:uid="{9D5E1E21-B5EE-41C7-87E3-2D200B06BD12}"/>
    <cellStyle name="60% - Accent5 6 2" xfId="771" xr:uid="{DAB5FAB1-DD59-497A-8F4D-F6B43288A5FD}"/>
    <cellStyle name="60% - Accent5 6 3" xfId="772" xr:uid="{1A18D7A9-C887-43AD-AD5D-070CECCBFA7D}"/>
    <cellStyle name="60% - Accent5 6 4" xfId="773" xr:uid="{BCBE61B3-D4FA-4161-85D4-806305809C6C}"/>
    <cellStyle name="60% - Accent5 6 5" xfId="774" xr:uid="{E14FDE78-79E0-41D9-BC24-1F2C32068CEF}"/>
    <cellStyle name="60% - Accent5 6 6" xfId="775" xr:uid="{435FE14E-26EE-4331-B075-4A56E14FA453}"/>
    <cellStyle name="60% - Accent5 6 7" xfId="776" xr:uid="{9058CAF0-9C24-4FBB-9948-C2AECD70E251}"/>
    <cellStyle name="60% - Accent5 7 2" xfId="777" xr:uid="{58DE6903-4007-4817-8AC0-4367F09B96B3}"/>
    <cellStyle name="60% - Accent5 7 3" xfId="778" xr:uid="{09A1D8EB-1751-402F-B0FA-B4A55A0EEE37}"/>
    <cellStyle name="60% - Accent5 7 4" xfId="779" xr:uid="{E3B7558D-D170-484D-87F5-90E39AE0BFA4}"/>
    <cellStyle name="60% - Accent5 7 5" xfId="780" xr:uid="{FCC52923-F928-48F8-A5E4-D264100ECFDC}"/>
    <cellStyle name="60% - Accent5 7 6" xfId="781" xr:uid="{ACE34738-7F61-44E7-B23F-24AD6AD7DC86}"/>
    <cellStyle name="60% - Accent5 7 7" xfId="782" xr:uid="{39DC38BB-1663-4B08-8A33-24C64F445EC6}"/>
    <cellStyle name="60% - Accent6 2" xfId="784" xr:uid="{3AD68498-9BCD-494A-8D7D-0AEBBCF2E346}"/>
    <cellStyle name="60% - Accent6 2 2" xfId="785" xr:uid="{73B7F1EB-FEDB-4760-843E-9D0CD8D68D69}"/>
    <cellStyle name="60% - Accent6 2 3" xfId="786" xr:uid="{7056408A-CBF6-42D6-9C18-F710CFE9D71E}"/>
    <cellStyle name="60% - Accent6 2 4" xfId="787" xr:uid="{6E45F6B6-D911-4F5F-B8C7-D49769117B5B}"/>
    <cellStyle name="60% - Accent6 2 5" xfId="788" xr:uid="{E5117CF8-E41A-4580-8991-71068533359B}"/>
    <cellStyle name="60% - Accent6 2 6" xfId="789" xr:uid="{F10FC080-66A4-4802-AD27-34A699EB16C8}"/>
    <cellStyle name="60% - Accent6 2 7" xfId="790" xr:uid="{0180AD99-52D7-4C0C-9A1D-D272149410D6}"/>
    <cellStyle name="60% - Accent6 2 8" xfId="791" xr:uid="{9ADC6FBB-A424-41C8-9063-0A6245A6DF3C}"/>
    <cellStyle name="60% - Accent6 2 9" xfId="792" xr:uid="{43D5C5B2-508A-4192-A80F-40F57AD886C8}"/>
    <cellStyle name="60% - Accent6 3 2" xfId="793" xr:uid="{A83A96D2-7B98-4140-A05B-9A6AD1650381}"/>
    <cellStyle name="60% - Accent6 3 3" xfId="794" xr:uid="{3253ECCD-4939-46DD-B844-E8AE9FA5D723}"/>
    <cellStyle name="60% - Accent6 3 4" xfId="795" xr:uid="{A47F59C1-F0F0-4804-A2FE-6073A01CC906}"/>
    <cellStyle name="60% - Accent6 3 5" xfId="796" xr:uid="{4403E732-AB2A-4676-9348-D62659FE13F2}"/>
    <cellStyle name="60% - Accent6 3 6" xfId="797" xr:uid="{E0DAE48F-0540-4CCA-992D-B27C57FB97FC}"/>
    <cellStyle name="60% - Accent6 3 7" xfId="798" xr:uid="{ADA13A00-3FFD-4A24-881B-829379114F21}"/>
    <cellStyle name="60% - Accent6 3 8" xfId="799" xr:uid="{8C3D6455-A40D-4517-B0BC-AB0FC5CCC5E0}"/>
    <cellStyle name="60% - Accent6 3 9" xfId="800" xr:uid="{2CED5B1B-8B9A-40CE-9CF1-BF67A792CD78}"/>
    <cellStyle name="60% - Accent6 4 2" xfId="801" xr:uid="{714F2EE5-EEB5-405E-A3D1-0413F8BBE9E9}"/>
    <cellStyle name="60% - Accent6 4 3" xfId="802" xr:uid="{669D4116-3FFF-4067-AD6E-6E1BC35B6CB0}"/>
    <cellStyle name="60% - Accent6 4 4" xfId="803" xr:uid="{EB65C5BD-EF4B-4913-8FA8-570FACC90C90}"/>
    <cellStyle name="60% - Accent6 4 5" xfId="804" xr:uid="{06298C5D-49A9-4B14-82AA-9646247AA051}"/>
    <cellStyle name="60% - Accent6 4 6" xfId="805" xr:uid="{FB57800F-DEB7-46D0-A3EC-499C471F1EFB}"/>
    <cellStyle name="60% - Accent6 4 7" xfId="806" xr:uid="{1BA9B84A-26AD-412D-A3C3-AEA14B87902B}"/>
    <cellStyle name="60% - Accent6 4 8" xfId="807" xr:uid="{27F74610-ECCC-4A23-8EF1-4A2D2CD67E43}"/>
    <cellStyle name="60% - Accent6 4 9" xfId="808" xr:uid="{691C9EA5-6206-45A2-B00C-B86D2EFE39F3}"/>
    <cellStyle name="60% - Accent6 5 2" xfId="809" xr:uid="{84D76224-42F2-4A8F-9809-458F8013081B}"/>
    <cellStyle name="60% - Accent6 5 3" xfId="810" xr:uid="{9798F8DB-DC13-4F59-AD20-D6EF81C382BA}"/>
    <cellStyle name="60% - Accent6 5 4" xfId="811" xr:uid="{B831C8B7-0DE9-4CF0-9C4C-EF7E7F549EB9}"/>
    <cellStyle name="60% - Accent6 5 5" xfId="812" xr:uid="{131BCAFA-ED00-44E0-8BBC-EEECB70D9DED}"/>
    <cellStyle name="60% - Accent6 5 6" xfId="813" xr:uid="{0618652D-EFF7-4548-AA31-53B6B27F3E34}"/>
    <cellStyle name="60% - Accent6 5 7" xfId="814" xr:uid="{7F37D9EB-FD46-4080-9AA8-709E0FFE34F6}"/>
    <cellStyle name="60% - Accent6 5 8" xfId="815" xr:uid="{D1B6489A-AFDA-47DE-9055-179E24CFD6CF}"/>
    <cellStyle name="60% - Accent6 5 9" xfId="816" xr:uid="{8728474B-F43B-4C89-9AFC-B584BB70EDCB}"/>
    <cellStyle name="60% - Accent6 6 2" xfId="817" xr:uid="{311FA6D2-1C22-4836-A2F7-FC29066F4FE8}"/>
    <cellStyle name="60% - Accent6 6 3" xfId="818" xr:uid="{B22E610E-FF33-4D45-A5E2-730A633AC919}"/>
    <cellStyle name="60% - Accent6 6 4" xfId="819" xr:uid="{7F054572-6049-42C5-A730-56D18C0813FF}"/>
    <cellStyle name="60% - Accent6 6 5" xfId="820" xr:uid="{44B5887B-57B1-4E41-8E48-503A7FA2AD02}"/>
    <cellStyle name="60% - Accent6 6 6" xfId="821" xr:uid="{322429ED-8FD1-43B9-B020-84A8B0B131B4}"/>
    <cellStyle name="60% - Accent6 6 7" xfId="822" xr:uid="{EB85A578-8CD4-4267-905E-31B4E70C8E29}"/>
    <cellStyle name="60% - Accent6 7 2" xfId="823" xr:uid="{04B5308A-D1B7-429A-AB5A-FF73D193C840}"/>
    <cellStyle name="60% - Accent6 7 3" xfId="824" xr:uid="{E068D382-575E-4E80-931B-521785D9E9A3}"/>
    <cellStyle name="60% - Accent6 7 4" xfId="825" xr:uid="{76330DEB-447B-413F-A685-2DCEA8A694F7}"/>
    <cellStyle name="60% - Accent6 7 5" xfId="826" xr:uid="{BAACB9CF-61F0-4EA9-9E6E-86F64CC3E596}"/>
    <cellStyle name="60% - Accent6 7 6" xfId="827" xr:uid="{981DBB74-28CD-4FC1-B3C1-005578589DF0}"/>
    <cellStyle name="60% - Accent6 7 7" xfId="828" xr:uid="{592B13C8-FE37-486B-BB69-1EDE16D2F40F}"/>
    <cellStyle name="60% no 1. izcēluma" xfId="553" builtinId="32" customBuiltin="1"/>
    <cellStyle name="60% no 2. izcēluma" xfId="599" builtinId="36" customBuiltin="1"/>
    <cellStyle name="60% no 3. izcēluma" xfId="645" builtinId="40" customBuiltin="1"/>
    <cellStyle name="60% no 4. izcēluma" xfId="691" builtinId="44" customBuiltin="1"/>
    <cellStyle name="60% no 5. izcēluma" xfId="737" builtinId="48" customBuiltin="1"/>
    <cellStyle name="60% no 6. izcēluma" xfId="783" builtinId="52" customBuiltin="1"/>
    <cellStyle name="Accent1 2" xfId="830" xr:uid="{6AC80340-153B-4AC5-A955-0BAA49F017CE}"/>
    <cellStyle name="Accent1 2 2" xfId="831" xr:uid="{99A354DF-DFB1-4031-8B70-9F78DAC3AFDF}"/>
    <cellStyle name="Accent1 2 3" xfId="832" xr:uid="{B41887F6-935E-4219-B43B-CB892D084166}"/>
    <cellStyle name="Accent1 2 4" xfId="833" xr:uid="{DB892481-1418-4638-9AA6-676CF3FA2224}"/>
    <cellStyle name="Accent1 2 5" xfId="834" xr:uid="{82FEC925-3994-4125-843F-8D5E07F481FE}"/>
    <cellStyle name="Accent1 2 6" xfId="835" xr:uid="{85998247-23A9-42E2-AF99-7B90C8B9DC5D}"/>
    <cellStyle name="Accent1 2 7" xfId="836" xr:uid="{EDAE2CDE-986B-4A50-9A92-B696E784E270}"/>
    <cellStyle name="Accent1 2 8" xfId="837" xr:uid="{BA619CAE-112F-46A7-A2AB-E661E8A8CFC0}"/>
    <cellStyle name="Accent1 2 9" xfId="838" xr:uid="{10468BF2-7B58-4E68-88FE-1D7E8FF20548}"/>
    <cellStyle name="Accent1 3 2" xfId="839" xr:uid="{21B594D7-8C7B-41B7-A3DD-0F23D0508904}"/>
    <cellStyle name="Accent1 3 3" xfId="840" xr:uid="{92EDDC2F-F68C-43FB-B039-68F2CCB03472}"/>
    <cellStyle name="Accent1 3 4" xfId="841" xr:uid="{411269AB-05AD-4DD0-91F2-642CE67B3147}"/>
    <cellStyle name="Accent1 3 5" xfId="842" xr:uid="{D98DF0B4-67F3-4EC7-9DC1-696B2E9979E5}"/>
    <cellStyle name="Accent1 3 6" xfId="843" xr:uid="{B6AA6951-3D99-444C-AFD7-8A17FB8A40BF}"/>
    <cellStyle name="Accent1 3 7" xfId="844" xr:uid="{7177F879-47BC-4C7F-9476-5FBB1196AF1E}"/>
    <cellStyle name="Accent1 3 8" xfId="845" xr:uid="{1E0E4BE5-DC55-497F-82EE-8CB425A2E62D}"/>
    <cellStyle name="Accent1 3 9" xfId="846" xr:uid="{70EE24AF-0957-4E67-935A-B0015E160DE7}"/>
    <cellStyle name="Accent1 4 2" xfId="847" xr:uid="{C2D4F64D-749D-4121-B512-63316B22962E}"/>
    <cellStyle name="Accent1 4 3" xfId="848" xr:uid="{71D9251C-4699-4830-8B6E-8BE4DDB27ECD}"/>
    <cellStyle name="Accent1 4 4" xfId="849" xr:uid="{71AA99F6-89A5-49EC-9874-A5EA72357F7C}"/>
    <cellStyle name="Accent1 4 5" xfId="850" xr:uid="{2AE49842-C99B-406F-AA5E-899E50026C13}"/>
    <cellStyle name="Accent1 4 6" xfId="851" xr:uid="{88CD49BB-3AA3-49CB-B406-B6F6EF161221}"/>
    <cellStyle name="Accent1 4 7" xfId="852" xr:uid="{DFF654C5-E21D-490D-9793-8982A40F17CB}"/>
    <cellStyle name="Accent1 4 8" xfId="853" xr:uid="{9C060004-8CF0-48C3-BD1E-445C0FB12A4F}"/>
    <cellStyle name="Accent1 4 9" xfId="854" xr:uid="{6CF37D25-553F-4FE4-9099-423FDF0AB99A}"/>
    <cellStyle name="Accent1 5 2" xfId="855" xr:uid="{04D72211-2B55-4BAD-9473-299B51635572}"/>
    <cellStyle name="Accent1 5 3" xfId="856" xr:uid="{2DD9BC5B-FE46-487E-83AF-5D180415ECD7}"/>
    <cellStyle name="Accent1 5 4" xfId="857" xr:uid="{5D293D5E-8DAD-400D-B4DA-5082D27DD2D8}"/>
    <cellStyle name="Accent1 5 5" xfId="858" xr:uid="{3152E3ED-0211-4CC5-A3B7-A12D415259BE}"/>
    <cellStyle name="Accent1 5 6" xfId="859" xr:uid="{B9D0D58F-4AF4-4644-850E-C805CFD66500}"/>
    <cellStyle name="Accent1 5 7" xfId="860" xr:uid="{8E63C053-1DEA-490F-AE03-8223F86F3987}"/>
    <cellStyle name="Accent1 5 8" xfId="861" xr:uid="{AC35006E-C11E-47D8-8B6D-210A0078FE03}"/>
    <cellStyle name="Accent1 5 9" xfId="862" xr:uid="{2477B598-59F4-4752-A4B5-2E771C226B74}"/>
    <cellStyle name="Accent1 6 2" xfId="863" xr:uid="{3D60ED1C-352E-4BAC-B567-A78EA880493D}"/>
    <cellStyle name="Accent1 6 3" xfId="864" xr:uid="{FCFFB754-2564-4095-801F-35D8612F3C11}"/>
    <cellStyle name="Accent1 6 4" xfId="865" xr:uid="{D0747FD8-E7E6-4FB2-9D57-972C9B310825}"/>
    <cellStyle name="Accent1 6 5" xfId="866" xr:uid="{FDA32FAD-B398-4013-9BB2-846C2D54A75B}"/>
    <cellStyle name="Accent1 6 6" xfId="867" xr:uid="{9F753B08-26EE-44F5-BDA2-E4C1CBF8C2E0}"/>
    <cellStyle name="Accent1 6 7" xfId="868" xr:uid="{ECCABD97-7962-49B2-A13F-62B7E7E3198A}"/>
    <cellStyle name="Accent1 7 2" xfId="869" xr:uid="{404AD411-5420-4C8C-8E15-5A51617A7911}"/>
    <cellStyle name="Accent1 7 3" xfId="870" xr:uid="{8C9326D0-2025-4432-BE06-67E5D982D0E6}"/>
    <cellStyle name="Accent1 7 4" xfId="871" xr:uid="{A1EB7ADA-BD4C-4E83-8800-2C1D1C22A47D}"/>
    <cellStyle name="Accent1 7 5" xfId="872" xr:uid="{0B48CD76-46AA-440F-BAA4-BC839D0EB976}"/>
    <cellStyle name="Accent1 7 6" xfId="873" xr:uid="{BDBB8729-F047-4205-ACB5-48EADC1C9444}"/>
    <cellStyle name="Accent1 7 7" xfId="874" xr:uid="{90D05958-DF34-4ED1-80A1-81D1F981C3EF}"/>
    <cellStyle name="Accent2 2" xfId="876" xr:uid="{0D610F1B-774B-4775-881E-31A28EA1DD00}"/>
    <cellStyle name="Accent2 2 2" xfId="877" xr:uid="{2DD735A1-C702-452F-BE75-BF5A104E3D97}"/>
    <cellStyle name="Accent2 2 3" xfId="878" xr:uid="{5C88A965-9C05-40AD-AA7E-770C6A719485}"/>
    <cellStyle name="Accent2 2 4" xfId="879" xr:uid="{DD9C6CE7-403D-4588-A6F8-A2BA82DC5F21}"/>
    <cellStyle name="Accent2 2 5" xfId="880" xr:uid="{CF318A20-70ED-45BC-B3F7-77C88E858DEB}"/>
    <cellStyle name="Accent2 2 6" xfId="881" xr:uid="{7F6BF815-2EDD-4E91-9C96-A0D5147217B7}"/>
    <cellStyle name="Accent2 2 7" xfId="882" xr:uid="{4DB6202B-EB28-4B93-88FB-FC28BC2377CD}"/>
    <cellStyle name="Accent2 2 8" xfId="883" xr:uid="{E4862DFF-A9C6-468C-97E5-B0F1377C8119}"/>
    <cellStyle name="Accent2 2 9" xfId="884" xr:uid="{48BF23D7-AE5A-4290-8A3F-53A1DCE22ACC}"/>
    <cellStyle name="Accent2 3 2" xfId="885" xr:uid="{88EE0C69-564C-4EC0-B6E3-8C4A44987FC2}"/>
    <cellStyle name="Accent2 3 3" xfId="886" xr:uid="{1028D45D-EBFE-4A1A-BC8A-AA91EEC23DE3}"/>
    <cellStyle name="Accent2 3 4" xfId="887" xr:uid="{A6621E7B-EBBC-49B2-B806-FF3940A9AC2B}"/>
    <cellStyle name="Accent2 3 5" xfId="888" xr:uid="{1359B489-D799-40BF-974D-D9D8340143B7}"/>
    <cellStyle name="Accent2 3 6" xfId="889" xr:uid="{95EFB655-B339-4731-B495-3E358BCC2A9A}"/>
    <cellStyle name="Accent2 3 7" xfId="890" xr:uid="{C9DF9F6A-EB29-4394-9CA0-F1F45F9EDB8B}"/>
    <cellStyle name="Accent2 3 8" xfId="891" xr:uid="{198184E9-D27D-492B-86D0-2F1612870316}"/>
    <cellStyle name="Accent2 3 9" xfId="892" xr:uid="{C4A6D30E-DC58-4915-B593-95468EF4BE98}"/>
    <cellStyle name="Accent2 4 2" xfId="893" xr:uid="{6AB5B1E0-76C1-4DC6-9473-7B16B79A652B}"/>
    <cellStyle name="Accent2 4 3" xfId="894" xr:uid="{7B0C6367-9A92-4043-B963-B61288ADB6F4}"/>
    <cellStyle name="Accent2 4 4" xfId="895" xr:uid="{5E9FCFC1-B6BF-4DF2-B8F2-BEF932F5BC0D}"/>
    <cellStyle name="Accent2 4 5" xfId="896" xr:uid="{52A78D1D-1965-4F05-8ADA-2D1FCC8BF107}"/>
    <cellStyle name="Accent2 4 6" xfId="897" xr:uid="{7608E8EF-AB70-4218-97B2-7FB8CBC0E8A6}"/>
    <cellStyle name="Accent2 4 7" xfId="898" xr:uid="{CF61E604-F7E8-4FA3-BCEE-39A31ADCDF8A}"/>
    <cellStyle name="Accent2 4 8" xfId="899" xr:uid="{74BB4B93-01B4-43BB-B787-DAB58A649EE0}"/>
    <cellStyle name="Accent2 4 9" xfId="900" xr:uid="{7000CC16-F309-4C81-8F2F-F752C805CC1E}"/>
    <cellStyle name="Accent2 5 2" xfId="901" xr:uid="{661F6504-94C7-4329-9D3B-7ECD03A741E4}"/>
    <cellStyle name="Accent2 5 3" xfId="902" xr:uid="{2E67F345-13C4-4639-8C87-2555B0DE34C7}"/>
    <cellStyle name="Accent2 5 4" xfId="903" xr:uid="{26650E2A-55F1-47FA-BBB9-00F010A18C09}"/>
    <cellStyle name="Accent2 5 5" xfId="904" xr:uid="{F29DD11E-9989-46E2-93CC-6C6FC95F36B9}"/>
    <cellStyle name="Accent2 5 6" xfId="905" xr:uid="{68E6ADED-9431-4302-BCEC-861F1DF2F99E}"/>
    <cellStyle name="Accent2 5 7" xfId="906" xr:uid="{2D972FB0-F8C6-4589-87B0-61E3766A1923}"/>
    <cellStyle name="Accent2 5 8" xfId="907" xr:uid="{A7A8A0BC-9924-45B4-B266-A7F87CD03EC9}"/>
    <cellStyle name="Accent2 5 9" xfId="908" xr:uid="{F2E5B559-389A-445E-86C8-B40451960BBA}"/>
    <cellStyle name="Accent2 6 2" xfId="909" xr:uid="{8BCDF038-F01F-43AF-85AA-C755CF93B70D}"/>
    <cellStyle name="Accent2 6 3" xfId="910" xr:uid="{1C69FB94-1A80-4014-8544-40C0B359429B}"/>
    <cellStyle name="Accent2 6 4" xfId="911" xr:uid="{95774E72-FDA0-41D7-B56B-82793D5A3494}"/>
    <cellStyle name="Accent2 6 5" xfId="912" xr:uid="{BC4F447E-C2AC-4E6B-8F0E-AA5AD60B2B71}"/>
    <cellStyle name="Accent2 6 6" xfId="913" xr:uid="{957B4468-4E99-4EDA-89AB-C19AC50EF764}"/>
    <cellStyle name="Accent2 6 7" xfId="914" xr:uid="{187DE9D7-8897-4152-9C7E-36D1A9A78C81}"/>
    <cellStyle name="Accent2 7 2" xfId="915" xr:uid="{5FD8B0E8-20C4-43F3-8002-23C5A3501841}"/>
    <cellStyle name="Accent2 7 3" xfId="916" xr:uid="{04C4B302-24BC-4323-9AA9-713F44FDB509}"/>
    <cellStyle name="Accent2 7 4" xfId="917" xr:uid="{041E5844-40D9-4182-9315-D1FC61644108}"/>
    <cellStyle name="Accent2 7 5" xfId="918" xr:uid="{17EC0625-9749-456F-9128-BC805FC94F8E}"/>
    <cellStyle name="Accent2 7 6" xfId="919" xr:uid="{260602D8-82E6-4586-B27B-ED6471700DFA}"/>
    <cellStyle name="Accent2 7 7" xfId="920" xr:uid="{5F31051F-0001-4EAE-929F-E4771A420505}"/>
    <cellStyle name="Accent3 2" xfId="922" xr:uid="{3DB28398-D87B-40B9-AB86-6DAACC55930D}"/>
    <cellStyle name="Accent3 2 2" xfId="923" xr:uid="{0BE9434A-7487-4D7F-B5D8-671F411354D8}"/>
    <cellStyle name="Accent3 2 3" xfId="924" xr:uid="{B75A450B-7192-4A47-B6D2-1C5C36C97524}"/>
    <cellStyle name="Accent3 2 4" xfId="925" xr:uid="{9FB140F6-4CAC-4A30-AE99-CBECA3F474DB}"/>
    <cellStyle name="Accent3 2 5" xfId="926" xr:uid="{FED5114B-344A-4772-AF71-B5731E56E3FE}"/>
    <cellStyle name="Accent3 2 6" xfId="927" xr:uid="{EC3833FC-CF45-4B39-BE15-34B5CA91BABC}"/>
    <cellStyle name="Accent3 2 7" xfId="928" xr:uid="{59F9421B-41CF-4927-9723-B65BE72A888C}"/>
    <cellStyle name="Accent3 2 8" xfId="929" xr:uid="{1C6E0279-8D3C-4A3F-B468-C63F9BF58E97}"/>
    <cellStyle name="Accent3 2 9" xfId="930" xr:uid="{22C720C6-2EAB-4170-A8C4-6DA6A3A7D97E}"/>
    <cellStyle name="Accent3 3 2" xfId="931" xr:uid="{7785AF34-B33D-48BD-BA51-0A1D98A8F336}"/>
    <cellStyle name="Accent3 3 3" xfId="932" xr:uid="{1F1974DC-0333-4447-9772-2FF2EBC70CF3}"/>
    <cellStyle name="Accent3 3 4" xfId="933" xr:uid="{D586C02F-3BD6-45F3-91B3-3479B3CCF4EB}"/>
    <cellStyle name="Accent3 3 5" xfId="934" xr:uid="{DB212E1B-D1B5-4807-8CFE-7357E7C1BF23}"/>
    <cellStyle name="Accent3 3 6" xfId="935" xr:uid="{8CB6F36E-19B8-454A-BC54-F56F685602D7}"/>
    <cellStyle name="Accent3 3 7" xfId="936" xr:uid="{194F6295-C096-4BC5-98ED-A237F8AA47E9}"/>
    <cellStyle name="Accent3 3 8" xfId="937" xr:uid="{6B78B79F-93DF-4FCF-9529-E7438311A107}"/>
    <cellStyle name="Accent3 3 9" xfId="938" xr:uid="{C7363A1C-4EF6-4B0B-8F1B-61E5883F8860}"/>
    <cellStyle name="Accent3 4 2" xfId="939" xr:uid="{E75B986A-E6F1-4432-9BAB-81DB6DB71531}"/>
    <cellStyle name="Accent3 4 3" xfId="940" xr:uid="{66A8FF52-CC2F-41F6-8987-2DD6B906C77B}"/>
    <cellStyle name="Accent3 4 4" xfId="941" xr:uid="{03BC3A0C-0AD8-44C3-9C1E-D56F35F1E693}"/>
    <cellStyle name="Accent3 4 5" xfId="942" xr:uid="{825C7A92-B85D-47DA-8979-05D177FE5945}"/>
    <cellStyle name="Accent3 4 6" xfId="943" xr:uid="{0059BF50-E8EF-45BE-A7C1-DC9BAF29AB72}"/>
    <cellStyle name="Accent3 4 7" xfId="944" xr:uid="{1AC0E824-47C9-445D-A06A-DB3358072D48}"/>
    <cellStyle name="Accent3 4 8" xfId="945" xr:uid="{6CCDC3C5-3F74-430D-99DE-F57182020D01}"/>
    <cellStyle name="Accent3 4 9" xfId="946" xr:uid="{71DECDEA-BFFE-46AD-BA64-6970E0A94FDC}"/>
    <cellStyle name="Accent3 5 2" xfId="947" xr:uid="{7C69AD67-B77D-4B55-B0FB-5F4B5F893E22}"/>
    <cellStyle name="Accent3 5 3" xfId="948" xr:uid="{061194DB-FC1C-4C3F-ABBA-59A4B44C5C6B}"/>
    <cellStyle name="Accent3 5 4" xfId="949" xr:uid="{3F19913A-7567-49AE-9789-A8D1FBAA8107}"/>
    <cellStyle name="Accent3 5 5" xfId="950" xr:uid="{0ABFA477-6C9E-46EC-BE0A-1CD39CE7ED1D}"/>
    <cellStyle name="Accent3 5 6" xfId="951" xr:uid="{590D3DB0-58F3-4C17-B98A-04E1447C2FE3}"/>
    <cellStyle name="Accent3 5 7" xfId="952" xr:uid="{40085994-CB5E-463B-8376-9199958FB06B}"/>
    <cellStyle name="Accent3 5 8" xfId="953" xr:uid="{96919F2F-504E-41D0-9C13-72D073E0E75E}"/>
    <cellStyle name="Accent3 5 9" xfId="954" xr:uid="{ED0A08C1-FBC9-46B5-A199-04C5A28F3659}"/>
    <cellStyle name="Accent3 6 2" xfId="955" xr:uid="{C3A5A371-786A-4278-9CA1-BC8E052AA7BF}"/>
    <cellStyle name="Accent3 6 3" xfId="956" xr:uid="{A798A5A6-DC0F-4C39-A5C4-64B2A3A7BA4D}"/>
    <cellStyle name="Accent3 6 4" xfId="957" xr:uid="{5EDFDAB4-1D2B-42E5-A783-80D5B589D49B}"/>
    <cellStyle name="Accent3 6 5" xfId="958" xr:uid="{F6C78EF0-ECCD-45E5-B8BC-8A874B8EAA1D}"/>
    <cellStyle name="Accent3 6 6" xfId="959" xr:uid="{FCAB5847-DB56-456F-8169-C3642C287472}"/>
    <cellStyle name="Accent3 6 7" xfId="960" xr:uid="{245A2FF0-AAB8-425C-B9E2-1B8303DF6952}"/>
    <cellStyle name="Accent3 7 2" xfId="961" xr:uid="{D5F99E32-BE05-4954-842A-655176B8DA6C}"/>
    <cellStyle name="Accent3 7 3" xfId="962" xr:uid="{E6D12AB6-AE7D-4F25-BD53-2AC8CE33A342}"/>
    <cellStyle name="Accent3 7 4" xfId="963" xr:uid="{26CB32DF-A5C6-413C-8CBC-917D9334DB22}"/>
    <cellStyle name="Accent3 7 5" xfId="964" xr:uid="{C34AA26D-A628-4F81-AEFD-5669C41D3C91}"/>
    <cellStyle name="Accent3 7 6" xfId="965" xr:uid="{DF802720-DBE0-4955-986D-CF2F906444D3}"/>
    <cellStyle name="Accent3 7 7" xfId="966" xr:uid="{AF38E071-CE5B-48DE-9BC7-19D441218D98}"/>
    <cellStyle name="Accent4 2" xfId="968" xr:uid="{06B74F81-6C8A-4AB5-AD8A-07D0E3F11359}"/>
    <cellStyle name="Accent4 2 2" xfId="969" xr:uid="{5190EA7B-875E-4E38-ACF8-0632D196C740}"/>
    <cellStyle name="Accent4 2 3" xfId="970" xr:uid="{2C695B81-1674-4062-A9D1-CC3A7E42A199}"/>
    <cellStyle name="Accent4 2 4" xfId="971" xr:uid="{4483D9B4-6C1C-4101-BFAC-9A335E66DFF7}"/>
    <cellStyle name="Accent4 2 5" xfId="972" xr:uid="{C82A2B8E-A3A9-4234-AB38-F2E7ACEDC7EA}"/>
    <cellStyle name="Accent4 2 6" xfId="973" xr:uid="{CE07A6D1-A4BB-48B9-B0E6-B69816869A08}"/>
    <cellStyle name="Accent4 2 7" xfId="974" xr:uid="{78866743-F5BC-4DD0-8B10-FE373B4766D3}"/>
    <cellStyle name="Accent4 2 8" xfId="975" xr:uid="{98083A1A-130F-4A29-982A-24E211A6FD41}"/>
    <cellStyle name="Accent4 2 9" xfId="976" xr:uid="{0E25F66B-3134-43B6-926B-F91AA0784D24}"/>
    <cellStyle name="Accent4 3 2" xfId="977" xr:uid="{4339AE37-7DDC-469C-8A31-95786BC92654}"/>
    <cellStyle name="Accent4 3 3" xfId="978" xr:uid="{9E9D9A98-F269-4D52-AFD8-E039229B3EBD}"/>
    <cellStyle name="Accent4 3 4" xfId="979" xr:uid="{D8C1EF21-8CBC-49E9-813A-1931C6AEC57C}"/>
    <cellStyle name="Accent4 3 5" xfId="980" xr:uid="{D06DE991-6C59-4122-8722-7FC1DA52ABB8}"/>
    <cellStyle name="Accent4 3 6" xfId="981" xr:uid="{4BEDAFAB-9F98-4564-851D-A1404994E8B9}"/>
    <cellStyle name="Accent4 3 7" xfId="982" xr:uid="{9898B2D7-3D7A-488B-97A2-236B1264C302}"/>
    <cellStyle name="Accent4 3 8" xfId="983" xr:uid="{A067BA2A-5DF5-41AC-914C-C4F0178C5A0A}"/>
    <cellStyle name="Accent4 3 9" xfId="984" xr:uid="{D53094B5-08A3-46AC-A6B2-853A6581D835}"/>
    <cellStyle name="Accent4 4 2" xfId="985" xr:uid="{9922DF9E-B3BB-4CED-810E-58C186661396}"/>
    <cellStyle name="Accent4 4 3" xfId="986" xr:uid="{DFEAB752-A00B-4590-85DA-4FC6BBD4F174}"/>
    <cellStyle name="Accent4 4 4" xfId="987" xr:uid="{29F27303-8BE0-4FE6-B4E0-EF5191074BB0}"/>
    <cellStyle name="Accent4 4 5" xfId="988" xr:uid="{D0418A71-561B-4669-B25D-409A4F4B192F}"/>
    <cellStyle name="Accent4 4 6" xfId="989" xr:uid="{0B91F283-7F42-4B4C-A838-F51295D09D06}"/>
    <cellStyle name="Accent4 4 7" xfId="990" xr:uid="{CA396967-5FBA-4E91-92F4-D988231AF643}"/>
    <cellStyle name="Accent4 4 8" xfId="991" xr:uid="{7843F84C-C799-4776-8081-292397FDB29F}"/>
    <cellStyle name="Accent4 4 9" xfId="992" xr:uid="{E4037E57-356D-4CCF-A160-0D8200CB7639}"/>
    <cellStyle name="Accent4 5 2" xfId="993" xr:uid="{8848A8E5-9AF7-469A-A4FD-A6E8DD76B488}"/>
    <cellStyle name="Accent4 5 3" xfId="994" xr:uid="{A3A8EDFD-BB71-40B2-9DF1-1A9B0B7BA192}"/>
    <cellStyle name="Accent4 5 4" xfId="995" xr:uid="{13171D04-F128-4461-B59C-00024578A497}"/>
    <cellStyle name="Accent4 5 5" xfId="996" xr:uid="{38B0CDFC-0FA1-4109-922B-58A2175097CC}"/>
    <cellStyle name="Accent4 5 6" xfId="997" xr:uid="{CDCBD26C-EBB6-46CB-8CA9-FC318F34173D}"/>
    <cellStyle name="Accent4 5 7" xfId="998" xr:uid="{8DCC146B-D0BD-4621-939A-BE56BAF4ED25}"/>
    <cellStyle name="Accent4 5 8" xfId="999" xr:uid="{4998F07B-22BA-484B-AD68-04905257E1B3}"/>
    <cellStyle name="Accent4 5 9" xfId="1000" xr:uid="{EDC78716-2B22-4187-B972-3FD05ECAA2EB}"/>
    <cellStyle name="Accent4 6 2" xfId="1001" xr:uid="{91561F11-18C8-433C-8F5F-0BCE6E93F4D3}"/>
    <cellStyle name="Accent4 6 3" xfId="1002" xr:uid="{AEB8120D-5864-4F2C-895B-5473D063EF16}"/>
    <cellStyle name="Accent4 6 4" xfId="1003" xr:uid="{6C254F9D-75AE-4F2F-AC0E-BA4FAC0D35FE}"/>
    <cellStyle name="Accent4 6 5" xfId="1004" xr:uid="{23355928-1440-4FC7-91B8-B71EA558F523}"/>
    <cellStyle name="Accent4 6 6" xfId="1005" xr:uid="{1EBB8016-95F7-4019-8271-ABC934C6EF07}"/>
    <cellStyle name="Accent4 6 7" xfId="1006" xr:uid="{F1B07152-790D-4645-BFDE-9ED49328A948}"/>
    <cellStyle name="Accent4 7 2" xfId="1007" xr:uid="{C1E34620-B236-44FC-81E0-DD8D939B275D}"/>
    <cellStyle name="Accent4 7 3" xfId="1008" xr:uid="{F94CC421-393E-4D37-B66D-76A9FDA85588}"/>
    <cellStyle name="Accent4 7 4" xfId="1009" xr:uid="{DFDD75A3-B550-4B88-847B-EC5D3169F8C0}"/>
    <cellStyle name="Accent4 7 5" xfId="1010" xr:uid="{73F31A01-87B6-4B19-BE5E-2CAC7FB57CDF}"/>
    <cellStyle name="Accent4 7 6" xfId="1011" xr:uid="{F26DAC24-EC85-4736-A77D-AA11C397A6F6}"/>
    <cellStyle name="Accent4 7 7" xfId="1012" xr:uid="{FECB953D-2703-4096-AE99-F64BD40E587F}"/>
    <cellStyle name="Accent5 2" xfId="1014" xr:uid="{FC40AA7E-0D4E-42BB-BAB0-3638437EF041}"/>
    <cellStyle name="Accent5 2 2" xfId="1015" xr:uid="{57A3B3BE-BB4F-4473-8858-B2B9DFE3773A}"/>
    <cellStyle name="Accent5 2 3" xfId="1016" xr:uid="{DB70A6F0-BB7A-4CF5-95F9-9515505CD5A8}"/>
    <cellStyle name="Accent5 2 4" xfId="1017" xr:uid="{7203ACCA-3C87-4F24-8644-88B5F83738FA}"/>
    <cellStyle name="Accent5 2 5" xfId="1018" xr:uid="{62F702D9-023B-4E79-A1F6-EA1F91249353}"/>
    <cellStyle name="Accent5 2 6" xfId="1019" xr:uid="{711FF02A-D3E5-4986-BD23-F836C4E6F1A9}"/>
    <cellStyle name="Accent5 2 7" xfId="1020" xr:uid="{C227F20E-B307-45B1-AED7-FFEE6D3C2965}"/>
    <cellStyle name="Accent5 2 8" xfId="1021" xr:uid="{1B958959-618B-4D59-9B71-86B6C1372B28}"/>
    <cellStyle name="Accent5 2 9" xfId="1022" xr:uid="{7BBBBEAF-CFCC-4CF7-AF3C-BBB97E6A8137}"/>
    <cellStyle name="Accent5 3 2" xfId="1023" xr:uid="{BF838D9B-7DD4-474F-8255-6DF0126D6EF8}"/>
    <cellStyle name="Accent5 3 3" xfId="1024" xr:uid="{76469F18-1D25-480D-AB4A-2225799AE70B}"/>
    <cellStyle name="Accent5 3 4" xfId="1025" xr:uid="{0515E9CF-E34B-4B25-BFB0-03DA262329A8}"/>
    <cellStyle name="Accent5 3 5" xfId="1026" xr:uid="{27232792-E8DF-4A4F-A19A-C0767FE6EDDD}"/>
    <cellStyle name="Accent5 3 6" xfId="1027" xr:uid="{185F1734-445E-49B1-88FA-33DDBBFC51FD}"/>
    <cellStyle name="Accent5 3 7" xfId="1028" xr:uid="{CBBA0C64-728C-4D70-8D56-8C7C82655D49}"/>
    <cellStyle name="Accent5 3 8" xfId="1029" xr:uid="{434BF0DE-B89B-4AC3-9160-3FFFCE2C97F4}"/>
    <cellStyle name="Accent5 3 9" xfId="1030" xr:uid="{16FDD911-D1A1-4D79-AC39-46AC59D7B882}"/>
    <cellStyle name="Accent5 4 2" xfId="1031" xr:uid="{35A27474-03A5-475F-ABFB-03D6ED296B19}"/>
    <cellStyle name="Accent5 4 3" xfId="1032" xr:uid="{FBAFDB41-F4CA-431B-8FB8-F3B367CBC656}"/>
    <cellStyle name="Accent5 4 4" xfId="1033" xr:uid="{3394887A-DF52-4F27-947E-490812061E9C}"/>
    <cellStyle name="Accent5 4 5" xfId="1034" xr:uid="{9B54B655-4CE7-4DD3-B91B-A9251D9E39EB}"/>
    <cellStyle name="Accent5 4 6" xfId="1035" xr:uid="{2D93709D-63BF-470A-AFFC-097BA97E3F7B}"/>
    <cellStyle name="Accent5 4 7" xfId="1036" xr:uid="{BACDED25-9DFE-4411-9A68-42AFD5F15CB6}"/>
    <cellStyle name="Accent5 4 8" xfId="1037" xr:uid="{90C1B3C6-B1C2-4508-A18D-A36C8B130EF7}"/>
    <cellStyle name="Accent5 4 9" xfId="1038" xr:uid="{6AA33C79-62A4-4A2F-9472-CF5F67240013}"/>
    <cellStyle name="Accent5 5 2" xfId="1039" xr:uid="{04951765-CECE-427E-8847-70C6DF8B35A2}"/>
    <cellStyle name="Accent5 5 3" xfId="1040" xr:uid="{CFEE34CA-350C-4B0A-A52D-130709D2A6AC}"/>
    <cellStyle name="Accent5 5 4" xfId="1041" xr:uid="{6EEB5639-9B3C-408F-9F21-687147F993D9}"/>
    <cellStyle name="Accent5 5 5" xfId="1042" xr:uid="{A5EE4DAB-EEB9-472E-BEBF-3F7858C32E14}"/>
    <cellStyle name="Accent5 5 6" xfId="1043" xr:uid="{2D9153BE-4890-4E31-A69B-4C766FAF3F26}"/>
    <cellStyle name="Accent5 5 7" xfId="1044" xr:uid="{D24018D7-0C8A-498E-9D2B-BE1D3083D399}"/>
    <cellStyle name="Accent5 5 8" xfId="1045" xr:uid="{6B243C37-248A-49C3-82C1-56FE74B3E06E}"/>
    <cellStyle name="Accent5 5 9" xfId="1046" xr:uid="{9984873E-2365-489E-81F7-FD46825CD9E2}"/>
    <cellStyle name="Accent5 6 2" xfId="1047" xr:uid="{5463DDFA-EC13-42E0-8EDB-9CAC8106D9A3}"/>
    <cellStyle name="Accent5 6 3" xfId="1048" xr:uid="{6535667C-1663-4BC8-A564-3D4C0E2BBDAC}"/>
    <cellStyle name="Accent5 6 4" xfId="1049" xr:uid="{1ECE3AC7-7F56-47C6-89CF-315EFCEA1AD1}"/>
    <cellStyle name="Accent5 6 5" xfId="1050" xr:uid="{676E8354-8C6A-4F6D-A6E8-1353176A77BC}"/>
    <cellStyle name="Accent5 6 6" xfId="1051" xr:uid="{74D9F0E7-AFE9-4455-B8A8-EA6740BDAA8F}"/>
    <cellStyle name="Accent5 6 7" xfId="1052" xr:uid="{C0BF9067-57E6-4A8C-B276-E2188A372785}"/>
    <cellStyle name="Accent5 7 2" xfId="1053" xr:uid="{AFBB5056-9835-4BC2-B681-13E7C448EE4F}"/>
    <cellStyle name="Accent5 7 3" xfId="1054" xr:uid="{C04F3576-5F65-4628-8448-A0F650D5B162}"/>
    <cellStyle name="Accent5 7 4" xfId="1055" xr:uid="{03FC48E2-5ED3-4D43-A994-348539D2166A}"/>
    <cellStyle name="Accent5 7 5" xfId="1056" xr:uid="{72D8AA26-5E73-43AD-BA0C-FD06A4F93FCC}"/>
    <cellStyle name="Accent5 7 6" xfId="1057" xr:uid="{82950A2A-4D22-4F6D-B9BB-24718598EC1A}"/>
    <cellStyle name="Accent5 7 7" xfId="1058" xr:uid="{8B15B703-DEEB-4DCE-9866-C518DB35A4F9}"/>
    <cellStyle name="Accent6 2" xfId="1060" xr:uid="{AC37C577-8B02-41B0-B481-B456641E88D7}"/>
    <cellStyle name="Accent6 2 2" xfId="1061" xr:uid="{1A294F07-5466-416E-8BB7-87B6D0697AF7}"/>
    <cellStyle name="Accent6 2 3" xfId="1062" xr:uid="{311D1456-8AC9-4B5A-90F0-C35941A3D676}"/>
    <cellStyle name="Accent6 2 4" xfId="1063" xr:uid="{FCB9D0F4-03C5-4FC4-A067-449539A76774}"/>
    <cellStyle name="Accent6 2 5" xfId="1064" xr:uid="{5045AC10-F5F1-41EA-A6CB-E317478F523C}"/>
    <cellStyle name="Accent6 2 6" xfId="1065" xr:uid="{90D0E946-F0BF-4843-8C1B-B2F4D38C7940}"/>
    <cellStyle name="Accent6 2 7" xfId="1066" xr:uid="{CAC8839D-FD5D-468B-A307-954F78CAE62D}"/>
    <cellStyle name="Accent6 2 8" xfId="1067" xr:uid="{3E557309-FB39-402C-9129-AC85A3B6E366}"/>
    <cellStyle name="Accent6 2 9" xfId="1068" xr:uid="{9D0BEDC1-5D0F-4594-8952-D3D5723B1D25}"/>
    <cellStyle name="Accent6 3 2" xfId="1069" xr:uid="{124FA45B-C433-45D6-BCC3-98E954876E6E}"/>
    <cellStyle name="Accent6 3 3" xfId="1070" xr:uid="{E92EB500-C7EB-44E0-83F6-985119219574}"/>
    <cellStyle name="Accent6 3 4" xfId="1071" xr:uid="{39880CAC-855E-461D-BFD7-4704BE489857}"/>
    <cellStyle name="Accent6 3 5" xfId="1072" xr:uid="{3270608A-7F5F-437C-939D-6197246B95E0}"/>
    <cellStyle name="Accent6 3 6" xfId="1073" xr:uid="{6B50F517-4249-43F3-A64D-D9C08F634575}"/>
    <cellStyle name="Accent6 3 7" xfId="1074" xr:uid="{716E3376-2B20-4224-B163-E8160D973B75}"/>
    <cellStyle name="Accent6 3 8" xfId="1075" xr:uid="{27BB9864-7B13-487D-81AB-0A82C41C6B75}"/>
    <cellStyle name="Accent6 3 9" xfId="1076" xr:uid="{3A76C120-B505-4574-817F-8FCEF9BF040D}"/>
    <cellStyle name="Accent6 4 2" xfId="1077" xr:uid="{DFA1BA71-ABE2-43F0-84CB-E6276463E0B4}"/>
    <cellStyle name="Accent6 4 3" xfId="1078" xr:uid="{E4550684-FF02-4E46-8D55-42A74AB01330}"/>
    <cellStyle name="Accent6 4 4" xfId="1079" xr:uid="{284D19D9-EEC0-458E-AF69-C7E4EA4A31D2}"/>
    <cellStyle name="Accent6 4 5" xfId="1080" xr:uid="{F99C2CED-7DFA-42E1-941D-EF223E2B11BB}"/>
    <cellStyle name="Accent6 4 6" xfId="1081" xr:uid="{04EBDC9D-78DE-4D9A-951A-F31B2993E6F3}"/>
    <cellStyle name="Accent6 4 7" xfId="1082" xr:uid="{F5235078-3A6B-4FDB-BE66-16B5DB06D27F}"/>
    <cellStyle name="Accent6 4 8" xfId="1083" xr:uid="{A5CB14C2-B088-4B94-A0F1-9F739C0FBE15}"/>
    <cellStyle name="Accent6 4 9" xfId="1084" xr:uid="{1E9FE485-78BA-4223-849A-96ED183587E3}"/>
    <cellStyle name="Accent6 5 2" xfId="1085" xr:uid="{51A79610-958B-4DCD-A671-0C200FDFC736}"/>
    <cellStyle name="Accent6 5 3" xfId="1086" xr:uid="{935FD5F5-5968-41CF-B46E-3744CCB1D6E9}"/>
    <cellStyle name="Accent6 5 4" xfId="1087" xr:uid="{08D9B32D-E7E0-4FB7-96C6-48CBC37BCE1E}"/>
    <cellStyle name="Accent6 5 5" xfId="1088" xr:uid="{188B77B6-CD02-42BC-98A6-946FC2E84CC2}"/>
    <cellStyle name="Accent6 5 6" xfId="1089" xr:uid="{0F22A61E-BA87-4FA9-BFD6-1906E836E5FD}"/>
    <cellStyle name="Accent6 5 7" xfId="1090" xr:uid="{958ECA2E-10C4-461D-A3ED-3BDCEA1CA6C4}"/>
    <cellStyle name="Accent6 5 8" xfId="1091" xr:uid="{12E4B946-C244-4248-BC49-2486E2D224E3}"/>
    <cellStyle name="Accent6 5 9" xfId="1092" xr:uid="{2A27B607-482F-4C08-A671-C6AAAF02C69C}"/>
    <cellStyle name="Accent6 6 2" xfId="1093" xr:uid="{12D9C89C-C948-4D4D-9800-2E9E7D3852E0}"/>
    <cellStyle name="Accent6 6 3" xfId="1094" xr:uid="{B4E611B4-6D5D-493E-9335-4295BC2BABD9}"/>
    <cellStyle name="Accent6 6 4" xfId="1095" xr:uid="{DEDAE2C5-47B1-43E0-A79B-D5FAFF25C93B}"/>
    <cellStyle name="Accent6 6 5" xfId="1096" xr:uid="{EA0D3593-980F-4087-A0EC-4C80DFD9A781}"/>
    <cellStyle name="Accent6 6 6" xfId="1097" xr:uid="{383862A3-EC68-4D4E-853F-44C11F715890}"/>
    <cellStyle name="Accent6 6 7" xfId="1098" xr:uid="{75C95115-9493-425B-A5E7-D745FF7E989F}"/>
    <cellStyle name="Accent6 7 2" xfId="1099" xr:uid="{31B8C19A-5D98-4807-A308-DBB1796E74D0}"/>
    <cellStyle name="Accent6 7 3" xfId="1100" xr:uid="{E7E42B52-92BE-42FF-8D43-7A1D4F2E10E7}"/>
    <cellStyle name="Accent6 7 4" xfId="1101" xr:uid="{652C51A3-1226-44D5-951F-229043FDA933}"/>
    <cellStyle name="Accent6 7 5" xfId="1102" xr:uid="{8A818014-E587-4AE7-8E3F-B9F826FBE602}"/>
    <cellStyle name="Accent6 7 6" xfId="1103" xr:uid="{94A0C6A4-B422-424F-8B8E-2A4CC303A0C6}"/>
    <cellStyle name="Accent6 7 7" xfId="1104" xr:uid="{F1BC61FB-CF16-4650-A384-2AF8A7A2DBF2}"/>
    <cellStyle name="Aprēķināšana" xfId="1151" builtinId="22" customBuiltin="1"/>
    <cellStyle name="Bad 2" xfId="1106" xr:uid="{15524D9B-EDC1-4C54-9932-CA8BE768A2FA}"/>
    <cellStyle name="Bad 2 2" xfId="1107" xr:uid="{EB0F749E-2C99-4819-9E52-E03AE6D93588}"/>
    <cellStyle name="Bad 2 3" xfId="1108" xr:uid="{93450B57-C8E8-40E4-B110-3074C6078859}"/>
    <cellStyle name="Bad 2 4" xfId="1109" xr:uid="{073117C6-1691-4BB4-B7CB-EE099D0DC534}"/>
    <cellStyle name="Bad 2 5" xfId="1110" xr:uid="{6D992A5B-AF1D-4A83-A5D5-CDDEEC254BBD}"/>
    <cellStyle name="Bad 2 6" xfId="1111" xr:uid="{87AC77E1-A504-4FE3-BC48-FD9009D48126}"/>
    <cellStyle name="Bad 2 7" xfId="1112" xr:uid="{EE3EC333-62EC-4CAB-A35A-D8A4410182EA}"/>
    <cellStyle name="Bad 2 8" xfId="1113" xr:uid="{CFD57A2C-A2F2-4B24-AE2E-CE390F1E2A14}"/>
    <cellStyle name="Bad 2 9" xfId="1114" xr:uid="{57025838-E95A-4E61-8A5C-309DE0A8A80B}"/>
    <cellStyle name="Bad 3 2" xfId="1115" xr:uid="{EDD8CD1B-C7BA-46CB-ADA7-742193497738}"/>
    <cellStyle name="Bad 3 3" xfId="1116" xr:uid="{AE446B2E-CA60-41C8-B311-758682F4BB6F}"/>
    <cellStyle name="Bad 3 4" xfId="1117" xr:uid="{485E523D-94C7-4FC8-B536-EB77729083EE}"/>
    <cellStyle name="Bad 3 5" xfId="1118" xr:uid="{9E390DEE-7597-46B0-BDC2-549D61C99BC2}"/>
    <cellStyle name="Bad 3 6" xfId="1119" xr:uid="{004928BB-D4D6-4E1E-87A6-2CB32763EC69}"/>
    <cellStyle name="Bad 3 7" xfId="1120" xr:uid="{1708237D-31BC-4E55-BE2F-B3B180651F5C}"/>
    <cellStyle name="Bad 3 8" xfId="1121" xr:uid="{9FE659D4-E7EC-4513-AFE8-BC1521B8F642}"/>
    <cellStyle name="Bad 3 9" xfId="1122" xr:uid="{E0480A1C-D822-40AE-AE04-285EAB2F8C58}"/>
    <cellStyle name="Bad 4 2" xfId="1123" xr:uid="{9907729B-DF0D-4FB5-A232-A6E98CB74013}"/>
    <cellStyle name="Bad 4 3" xfId="1124" xr:uid="{388AC9D2-E909-4952-B314-CE9276408875}"/>
    <cellStyle name="Bad 4 4" xfId="1125" xr:uid="{A79BB887-5624-4648-B0A9-EDB94ABC2804}"/>
    <cellStyle name="Bad 4 5" xfId="1126" xr:uid="{6417F67D-A4A1-4C5A-B9C4-2C8BD03755F0}"/>
    <cellStyle name="Bad 4 6" xfId="1127" xr:uid="{98B150DB-DAA0-4EEA-93B0-76CA4AF6CDEF}"/>
    <cellStyle name="Bad 4 7" xfId="1128" xr:uid="{ED671D3C-7BAA-45FA-90D9-7CA01608A126}"/>
    <cellStyle name="Bad 4 8" xfId="1129" xr:uid="{8C8C1EA1-B01D-4AE9-9BBB-08D4300AD69D}"/>
    <cellStyle name="Bad 4 9" xfId="1130" xr:uid="{B58A45F1-B5EB-41F2-8DD2-857DB5B2679A}"/>
    <cellStyle name="Bad 5 2" xfId="1131" xr:uid="{39AA5D62-4B0E-4210-A358-F6FEE703DCE3}"/>
    <cellStyle name="Bad 5 3" xfId="1132" xr:uid="{07E0F31E-DCD4-41A6-B8DE-FAE4049E5091}"/>
    <cellStyle name="Bad 5 4" xfId="1133" xr:uid="{18934792-DAEE-4F97-B778-7AB711EB1E74}"/>
    <cellStyle name="Bad 5 5" xfId="1134" xr:uid="{DF199747-B5E0-4D34-84E4-1490E1E53E04}"/>
    <cellStyle name="Bad 5 6" xfId="1135" xr:uid="{A37E73DD-28BA-469E-AF58-66775B76A48F}"/>
    <cellStyle name="Bad 5 7" xfId="1136" xr:uid="{6894E254-B12C-4A6D-BCF6-EB60C33D4590}"/>
    <cellStyle name="Bad 5 8" xfId="1137" xr:uid="{B2CA5DC9-44F7-42AC-A8EC-8EBBB6F17FED}"/>
    <cellStyle name="Bad 5 9" xfId="1138" xr:uid="{B971F721-3A8D-489D-8D8C-C82EB7631598}"/>
    <cellStyle name="Bad 6 2" xfId="1139" xr:uid="{949DA962-B710-4853-AC62-CF51C6287021}"/>
    <cellStyle name="Bad 6 3" xfId="1140" xr:uid="{EA47A658-7432-4B7A-9266-B77BD0C52D60}"/>
    <cellStyle name="Bad 6 4" xfId="1141" xr:uid="{D914A073-615C-408F-B3C0-31F53A3F8D9A}"/>
    <cellStyle name="Bad 6 5" xfId="1142" xr:uid="{6DA82D0C-C1E4-4BE5-9F59-7900AC3073AE}"/>
    <cellStyle name="Bad 6 6" xfId="1143" xr:uid="{A2D90E26-6BAE-4832-9070-A2E689E026FB}"/>
    <cellStyle name="Bad 6 7" xfId="1144" xr:uid="{82F28A4D-BB2D-4359-BFF8-90286B94CD3C}"/>
    <cellStyle name="Bad 7 2" xfId="1145" xr:uid="{DC1BEA56-C8F6-486F-BE09-C879149B7E93}"/>
    <cellStyle name="Bad 7 3" xfId="1146" xr:uid="{0A45A2AC-A643-4D73-88E9-F296216B75FB}"/>
    <cellStyle name="Bad 7 4" xfId="1147" xr:uid="{EB15F313-950D-4D8B-8E24-E5EC84A9F0ED}"/>
    <cellStyle name="Bad 7 5" xfId="1148" xr:uid="{05779810-0AF9-42E0-97BB-D34608346FD2}"/>
    <cellStyle name="Bad 7 6" xfId="1149" xr:uid="{659A9925-8E3E-47CA-9026-CD9287CA59DB}"/>
    <cellStyle name="Bad 7 7" xfId="1150" xr:uid="{F7279754-CD55-4E52-882A-4BC071A15E8B}"/>
    <cellStyle name="Brīdinājuma teksts" xfId="1917" builtinId="11" customBuiltin="1"/>
    <cellStyle name="Calculation 2" xfId="1152" xr:uid="{23DE4698-92B5-4CF3-BF6B-18F4199F098C}"/>
    <cellStyle name="Calculation 2 2" xfId="1153" xr:uid="{42A59A0C-741A-4EE8-9B2A-352344B584A5}"/>
    <cellStyle name="Calculation 2 3" xfId="1154" xr:uid="{A7ED2E92-7694-4D2F-8A70-0D2A0D3E22D6}"/>
    <cellStyle name="Calculation 2 4" xfId="1155" xr:uid="{A5CA2AF1-786D-421E-A5CB-AD47484A6F9C}"/>
    <cellStyle name="Calculation 2 5" xfId="1156" xr:uid="{ABC19503-CFA8-4D0A-A1F2-DF3F15784575}"/>
    <cellStyle name="Calculation 2 6" xfId="1157" xr:uid="{E93F50BD-BCB0-4C3F-A60A-31B9E6318CDF}"/>
    <cellStyle name="Calculation 2 7" xfId="1158" xr:uid="{1FF7B957-0711-499F-80FF-9B969C9566E4}"/>
    <cellStyle name="Calculation 2 8" xfId="1159" xr:uid="{85F1E5F2-7445-4E8E-B44B-CBAEA20BB43E}"/>
    <cellStyle name="Calculation 2 9" xfId="1160" xr:uid="{F35091C2-BC37-4355-9C93-823EB3DBFA5B}"/>
    <cellStyle name="Calculation 3 2" xfId="1161" xr:uid="{E2C4E2D9-636E-4548-AD7A-D80DFDCAE8E0}"/>
    <cellStyle name="Calculation 3 3" xfId="1162" xr:uid="{AA3EA8EC-C499-4DF2-82AF-6895968B4DBC}"/>
    <cellStyle name="Calculation 3 4" xfId="1163" xr:uid="{97C67CAC-41C4-4859-ACB4-305D64371199}"/>
    <cellStyle name="Calculation 3 5" xfId="1164" xr:uid="{CE0FC3A8-6FCE-42AA-A534-987B0B02963F}"/>
    <cellStyle name="Calculation 3 6" xfId="1165" xr:uid="{E50FC160-87E3-481E-A9F9-67BAB363DC81}"/>
    <cellStyle name="Calculation 3 7" xfId="1166" xr:uid="{C120F13A-0942-44F3-973E-7A95B6A77ECE}"/>
    <cellStyle name="Calculation 3 8" xfId="1167" xr:uid="{FFE3F130-E9F6-4E26-B3AB-7D344F62DF75}"/>
    <cellStyle name="Calculation 3 9" xfId="1168" xr:uid="{4228976D-6E81-423D-9F0C-7D1B1CE3DCEE}"/>
    <cellStyle name="Calculation 4 2" xfId="1169" xr:uid="{2C23B56B-B86C-4590-B89C-35B23E95A07C}"/>
    <cellStyle name="Calculation 4 3" xfId="1170" xr:uid="{3E7B50BE-8EDD-438D-AA44-5295320B5BF2}"/>
    <cellStyle name="Calculation 4 4" xfId="1171" xr:uid="{7E62FB4E-4795-4E35-8133-6C932FEEC888}"/>
    <cellStyle name="Calculation 4 5" xfId="1172" xr:uid="{B369C232-17A5-4916-A564-8F2B52565AF3}"/>
    <cellStyle name="Calculation 4 6" xfId="1173" xr:uid="{401EC38B-9CBC-422E-93D9-2F6D4E834B00}"/>
    <cellStyle name="Calculation 4 7" xfId="1174" xr:uid="{842F7D76-C2B5-4742-BFA8-B0110F97F288}"/>
    <cellStyle name="Calculation 4 8" xfId="1175" xr:uid="{F764BCC2-63E5-44EE-9B46-8A988A0D424E}"/>
    <cellStyle name="Calculation 4 9" xfId="1176" xr:uid="{28547B0C-85F4-4004-88A3-3F2407020F00}"/>
    <cellStyle name="Calculation 5 2" xfId="1177" xr:uid="{D9CFE5E5-DA39-461E-9750-76BFAE752632}"/>
    <cellStyle name="Calculation 5 3" xfId="1178" xr:uid="{62B1F2AE-9B2B-445C-B3C8-043C23A51347}"/>
    <cellStyle name="Calculation 5 4" xfId="1179" xr:uid="{1C8B743E-2C4C-43DB-B280-3B32E5BA68EE}"/>
    <cellStyle name="Calculation 5 5" xfId="1180" xr:uid="{91B02ABE-6871-44E8-841A-32080E5F763F}"/>
    <cellStyle name="Calculation 5 6" xfId="1181" xr:uid="{644194E3-2447-425E-BA28-4F273DE60B94}"/>
    <cellStyle name="Calculation 5 7" xfId="1182" xr:uid="{15BC989F-E4D6-4769-B476-036C8502A036}"/>
    <cellStyle name="Calculation 5 8" xfId="1183" xr:uid="{D62F1D8D-2585-4F36-9998-0E74FDD49304}"/>
    <cellStyle name="Calculation 5 9" xfId="1184" xr:uid="{C7117260-FE54-4D80-8AC4-5F108B73C4F1}"/>
    <cellStyle name="Calculation 6 2" xfId="1185" xr:uid="{46099A3F-70F1-4F12-BEBD-B897B2CCA834}"/>
    <cellStyle name="Calculation 6 3" xfId="1186" xr:uid="{4BB681CF-12AD-4139-882F-2FA3F30C451C}"/>
    <cellStyle name="Calculation 6 4" xfId="1187" xr:uid="{E8FCBDA2-CFE1-4B23-B944-A7E2E9F8465D}"/>
    <cellStyle name="Calculation 6 5" xfId="1188" xr:uid="{5A0ACD72-B213-445A-B059-F0BB008CAEB1}"/>
    <cellStyle name="Calculation 6 6" xfId="1189" xr:uid="{6045D8CB-5634-4B33-AB91-823D5886E65F}"/>
    <cellStyle name="Calculation 6 7" xfId="1190" xr:uid="{63920DC2-D8F7-458E-907E-3215E8FE1CE3}"/>
    <cellStyle name="Calculation 7 2" xfId="1191" xr:uid="{ED67780F-7EC3-4F17-AB25-0B4465ED450B}"/>
    <cellStyle name="Calculation 7 3" xfId="1192" xr:uid="{830AB465-CA22-4DE6-BA08-F309D60CE322}"/>
    <cellStyle name="Calculation 7 4" xfId="1193" xr:uid="{B9C4C51F-9B61-4558-A475-68C2B2D017AC}"/>
    <cellStyle name="Calculation 7 5" xfId="1194" xr:uid="{4C8451A7-462B-488B-AD8A-BA4760D8CE2A}"/>
    <cellStyle name="Calculation 7 6" xfId="1195" xr:uid="{732853B2-1AA6-4308-B479-5063FC6B6845}"/>
    <cellStyle name="Calculation 7 7" xfId="1196" xr:uid="{53155350-879E-40E3-B158-EBBEC7DE8508}"/>
    <cellStyle name="Check Cell 2" xfId="1198" xr:uid="{CEF78CF7-37D7-4C8E-B66C-EF86D58FFF1E}"/>
    <cellStyle name="Check Cell 2 2" xfId="1199" xr:uid="{8ABB0D5E-D263-4EA1-9AEC-81EA5D48FFD3}"/>
    <cellStyle name="Check Cell 2 3" xfId="1200" xr:uid="{602EB7CB-3402-4328-82C1-BC5D4096F29D}"/>
    <cellStyle name="Check Cell 2 4" xfId="1201" xr:uid="{C199FDD0-3F48-4C54-92E2-2BE3347F1232}"/>
    <cellStyle name="Check Cell 2 5" xfId="1202" xr:uid="{15310EBD-FB49-4D4E-94A7-5A0B436934BA}"/>
    <cellStyle name="Check Cell 2 6" xfId="1203" xr:uid="{02B90652-71F9-472C-80AF-0E7539B28F1F}"/>
    <cellStyle name="Check Cell 2 7" xfId="1204" xr:uid="{91B954BF-CDEA-483F-9DDE-FD2C10D1DD62}"/>
    <cellStyle name="Check Cell 2 8" xfId="1205" xr:uid="{DB097AEB-5700-4D80-B908-B516104C0375}"/>
    <cellStyle name="Check Cell 2 9" xfId="1206" xr:uid="{E81314E1-CCB8-4A57-A2FA-8979E91A8534}"/>
    <cellStyle name="Check Cell 3 2" xfId="1207" xr:uid="{0A20FB22-524C-492F-8382-CA08C1700326}"/>
    <cellStyle name="Check Cell 3 3" xfId="1208" xr:uid="{73B4AD5D-CC06-4E61-B41A-3B25C83E833B}"/>
    <cellStyle name="Check Cell 3 4" xfId="1209" xr:uid="{B944E28D-FCC7-40CF-B868-5DA9C5614BDC}"/>
    <cellStyle name="Check Cell 3 5" xfId="1210" xr:uid="{C2055E3C-8F86-40F1-925E-0326B4583F9C}"/>
    <cellStyle name="Check Cell 3 6" xfId="1211" xr:uid="{B6C0297D-B20D-4B60-AE19-B20F6DBED258}"/>
    <cellStyle name="Check Cell 3 7" xfId="1212" xr:uid="{82EB843F-87F4-4F13-9D47-A019E4072D99}"/>
    <cellStyle name="Check Cell 3 8" xfId="1213" xr:uid="{0E0138D7-4F13-4C6F-8775-66F94971ED5A}"/>
    <cellStyle name="Check Cell 3 9" xfId="1214" xr:uid="{859F8CCE-100E-4432-AD32-0B4321BDCD7D}"/>
    <cellStyle name="Check Cell 4 2" xfId="1215" xr:uid="{BA2B16DC-6798-4C94-A066-97DC4F59354B}"/>
    <cellStyle name="Check Cell 4 3" xfId="1216" xr:uid="{4A0DC4D5-DE73-4A7C-9C11-576D95DDD13D}"/>
    <cellStyle name="Check Cell 4 4" xfId="1217" xr:uid="{81FD82C9-A316-450C-A4B9-86A4D732601E}"/>
    <cellStyle name="Check Cell 4 5" xfId="1218" xr:uid="{7802B6FA-FC10-4AD4-AF25-1AAD6D052F17}"/>
    <cellStyle name="Check Cell 4 6" xfId="1219" xr:uid="{84758929-AA3D-451B-BACC-7C71A9F47B52}"/>
    <cellStyle name="Check Cell 4 7" xfId="1220" xr:uid="{5D2EE323-F64E-4A0E-917E-9CDAE93F803E}"/>
    <cellStyle name="Check Cell 4 8" xfId="1221" xr:uid="{6BF6592C-5E13-46BC-81C0-F34349DEC13D}"/>
    <cellStyle name="Check Cell 4 9" xfId="1222" xr:uid="{704D3326-A703-4E20-B719-D26B43CB7494}"/>
    <cellStyle name="Check Cell 5 2" xfId="1223" xr:uid="{BDF77364-CC55-4361-8D80-205737847D5D}"/>
    <cellStyle name="Check Cell 5 3" xfId="1224" xr:uid="{0DE59AEB-8B59-4B5D-B2DF-5BBB43847477}"/>
    <cellStyle name="Check Cell 5 4" xfId="1225" xr:uid="{0224B6D1-E443-421F-A607-A2725DC35CDF}"/>
    <cellStyle name="Check Cell 5 5" xfId="1226" xr:uid="{EE4645AE-03FD-42C9-9210-41B2B532C2E6}"/>
    <cellStyle name="Check Cell 5 6" xfId="1227" xr:uid="{E23C66AE-A52F-4F22-BD9A-64D3EFD56599}"/>
    <cellStyle name="Check Cell 5 7" xfId="1228" xr:uid="{1A4AC907-A238-4D98-A512-2467E468CEE0}"/>
    <cellStyle name="Check Cell 5 8" xfId="1229" xr:uid="{47AE8D9D-CAD9-429B-8D26-8F2071D808A4}"/>
    <cellStyle name="Check Cell 5 9" xfId="1230" xr:uid="{1D2715CD-6315-4B21-BC08-0F74D919E93F}"/>
    <cellStyle name="Check Cell 6 2" xfId="1231" xr:uid="{B2B7FE16-9F19-4165-A5F3-D7FB5182E4BE}"/>
    <cellStyle name="Check Cell 6 3" xfId="1232" xr:uid="{97304971-C11F-45C6-B087-AE87AEE3AE27}"/>
    <cellStyle name="Check Cell 6 4" xfId="1233" xr:uid="{312C36B4-033E-41E3-8C0F-21C3B1228EB7}"/>
    <cellStyle name="Check Cell 6 5" xfId="1234" xr:uid="{6C5FB12D-EA4B-417C-8909-5531EC09A1DC}"/>
    <cellStyle name="Check Cell 6 6" xfId="1235" xr:uid="{BAC6499C-C633-48A6-BBD7-067E1264910D}"/>
    <cellStyle name="Check Cell 6 7" xfId="1236" xr:uid="{5ADF95D9-201A-49DB-853D-E70046A31211}"/>
    <cellStyle name="Check Cell 7 2" xfId="1237" xr:uid="{E0D767DE-BA26-4D07-A8F8-0DEA8C71910F}"/>
    <cellStyle name="Check Cell 7 3" xfId="1238" xr:uid="{C84BFB58-790A-4CCD-8340-4B152137057E}"/>
    <cellStyle name="Check Cell 7 4" xfId="1239" xr:uid="{9EF1D4F2-E5CD-405B-BFC6-199E177997DB}"/>
    <cellStyle name="Check Cell 7 5" xfId="1240" xr:uid="{0125E3D3-F146-41BC-ACC9-AEC6EE656892}"/>
    <cellStyle name="Check Cell 7 6" xfId="1241" xr:uid="{8CC26461-F0BE-46C4-9115-6936AFD2B142}"/>
    <cellStyle name="Check Cell 7 7" xfId="1242" xr:uid="{9EAEA51C-A85E-4C1F-80FA-94145B38A045}"/>
    <cellStyle name="Excel Built-in Normal" xfId="1243" xr:uid="{9DD93332-8D62-4CDB-B964-217D93B71400}"/>
    <cellStyle name="Explanatory Text 2" xfId="1245" xr:uid="{F2153B31-4CED-4A03-81B7-BFFA5034890F}"/>
    <cellStyle name="Explanatory Text 2 2" xfId="1246" xr:uid="{8A31CE06-40CD-4C1E-AEAD-A5E17EB07C4D}"/>
    <cellStyle name="Explanatory Text 2 3" xfId="1247" xr:uid="{BB5F9F9E-5597-40A0-A58D-51F462F93036}"/>
    <cellStyle name="Explanatory Text 2 4" xfId="1248" xr:uid="{432BDF17-F519-42E0-855E-70A6D375C967}"/>
    <cellStyle name="Explanatory Text 2 5" xfId="1249" xr:uid="{D9CCA6DE-10C4-473C-8282-3511253E7E02}"/>
    <cellStyle name="Explanatory Text 2 6" xfId="1250" xr:uid="{0E40C67C-FF6F-4822-9D44-FBA993E7C33C}"/>
    <cellStyle name="Explanatory Text 2 7" xfId="1251" xr:uid="{4311FAF3-BA6F-422A-8C7B-D626B3E3C8C3}"/>
    <cellStyle name="Explanatory Text 2 8" xfId="1252" xr:uid="{7B3F973A-9F4B-4447-9697-2A27E1AA2BE7}"/>
    <cellStyle name="Explanatory Text 2 9" xfId="1253" xr:uid="{A43D78D0-7DDD-44E0-95CF-B709AF38DF10}"/>
    <cellStyle name="Explanatory Text 3 2" xfId="1254" xr:uid="{F8244425-47EF-4316-9BEA-CAA2714B2AA5}"/>
    <cellStyle name="Explanatory Text 3 3" xfId="1255" xr:uid="{08E62FDE-A822-4FCE-A2FD-B764802AB3B7}"/>
    <cellStyle name="Explanatory Text 3 4" xfId="1256" xr:uid="{CA2851EE-067A-41A1-994C-1F5C3C8E73A5}"/>
    <cellStyle name="Explanatory Text 3 5" xfId="1257" xr:uid="{625B6F89-77D7-4496-86F9-28CC49269DE2}"/>
    <cellStyle name="Explanatory Text 3 6" xfId="1258" xr:uid="{FB7F478C-3C34-4446-A786-9D2974B8FE6D}"/>
    <cellStyle name="Explanatory Text 3 7" xfId="1259" xr:uid="{1B826721-BE8A-4246-B696-0D6C7FAE756A}"/>
    <cellStyle name="Explanatory Text 3 8" xfId="1260" xr:uid="{DA6DC943-14F5-488B-A547-165B62E57F65}"/>
    <cellStyle name="Explanatory Text 3 9" xfId="1261" xr:uid="{4580389D-471E-440A-BDB7-2369939C7E30}"/>
    <cellStyle name="Explanatory Text 4 2" xfId="1262" xr:uid="{06BD0582-6A81-4A58-903F-65529B1D8750}"/>
    <cellStyle name="Explanatory Text 4 3" xfId="1263" xr:uid="{42EE27C9-9185-454C-BF90-EDACED1F7F7E}"/>
    <cellStyle name="Explanatory Text 4 4" xfId="1264" xr:uid="{7A911D23-FF89-4A90-A8CA-E4B3B973088A}"/>
    <cellStyle name="Explanatory Text 4 5" xfId="1265" xr:uid="{7264CBF7-8395-45DA-B16F-41710C15083D}"/>
    <cellStyle name="Explanatory Text 4 6" xfId="1266" xr:uid="{CF5BF75C-BEB8-4560-89E5-4C2D8190D56C}"/>
    <cellStyle name="Explanatory Text 4 7" xfId="1267" xr:uid="{01FFF145-0BC3-48FB-989F-F94297C8E490}"/>
    <cellStyle name="Explanatory Text 4 8" xfId="1268" xr:uid="{542DB835-E495-4510-B912-C9AD106B58CC}"/>
    <cellStyle name="Explanatory Text 4 9" xfId="1269" xr:uid="{E76169A9-0D38-476C-9355-6CD43C38E0EF}"/>
    <cellStyle name="Explanatory Text 5 2" xfId="1270" xr:uid="{2851FEBD-06D6-4142-9A87-2A0FF60BDCAB}"/>
    <cellStyle name="Explanatory Text 5 3" xfId="1271" xr:uid="{DC4FBE2C-F6E7-4D43-8256-89A664572596}"/>
    <cellStyle name="Explanatory Text 5 4" xfId="1272" xr:uid="{6958C1F1-E6BE-4E4B-8CDE-641E100A51F4}"/>
    <cellStyle name="Explanatory Text 5 5" xfId="1273" xr:uid="{AA126186-1C21-486B-AAC8-1EA40CDA8374}"/>
    <cellStyle name="Explanatory Text 5 6" xfId="1274" xr:uid="{B0FFDF50-E4D5-4540-82D3-D418CE5997E7}"/>
    <cellStyle name="Explanatory Text 5 7" xfId="1275" xr:uid="{3D813D1D-C24E-42F4-9156-E29D63710413}"/>
    <cellStyle name="Explanatory Text 5 8" xfId="1276" xr:uid="{150E4A24-A0DC-4620-BDAD-9219530E0DFF}"/>
    <cellStyle name="Explanatory Text 5 9" xfId="1277" xr:uid="{D87EFA01-2597-44EB-B16D-0C99F9367F75}"/>
    <cellStyle name="Explanatory Text 6 2" xfId="1278" xr:uid="{3CE5E6EF-B2F6-4795-9B49-A77FDCEF1420}"/>
    <cellStyle name="Explanatory Text 6 3" xfId="1279" xr:uid="{88FC5CF3-2761-4A88-A702-9306FA859C74}"/>
    <cellStyle name="Explanatory Text 6 4" xfId="1280" xr:uid="{8DCE424D-C65D-4CE3-8804-788D2A421A48}"/>
    <cellStyle name="Explanatory Text 6 5" xfId="1281" xr:uid="{E8652B23-250C-471F-96A4-3CC059B73399}"/>
    <cellStyle name="Explanatory Text 6 6" xfId="1282" xr:uid="{87FC687E-23E1-4946-861D-EC0259D728B7}"/>
    <cellStyle name="Explanatory Text 6 7" xfId="1283" xr:uid="{29BB95EF-BFEA-4049-A84E-19D73A26258D}"/>
    <cellStyle name="Explanatory Text 7 2" xfId="1284" xr:uid="{843C26B3-6000-44BF-BB77-86096338BB88}"/>
    <cellStyle name="Explanatory Text 7 3" xfId="1285" xr:uid="{14B71EC8-0450-46B2-9D9C-2C16E4B414F5}"/>
    <cellStyle name="Explanatory Text 7 4" xfId="1286" xr:uid="{1A608048-54E3-42D3-A029-F78F05EEF644}"/>
    <cellStyle name="Explanatory Text 7 5" xfId="1287" xr:uid="{87F3F0F4-34A8-4E24-BABE-BAA5AA0C68F5}"/>
    <cellStyle name="Explanatory Text 7 6" xfId="1288" xr:uid="{7E4CA4BB-9E46-4483-89B2-306F1CFB0203}"/>
    <cellStyle name="Explanatory Text 7 7" xfId="1289" xr:uid="{AFD6CE6D-D973-4CE3-8A0F-1A4DB1F8CC92}"/>
    <cellStyle name="Good 2" xfId="1291" xr:uid="{43E8E3D6-E9A1-4E6B-AD2D-2B4EBE5B37EE}"/>
    <cellStyle name="Good 2 2" xfId="1292" xr:uid="{73BDE1EA-CE0C-42DF-B767-97062986F4E2}"/>
    <cellStyle name="Good 2 3" xfId="1293" xr:uid="{C340DA0B-2018-421D-9C15-19A882219656}"/>
    <cellStyle name="Good 2 4" xfId="1294" xr:uid="{CF6FB5AA-3A2E-4FD6-8BCD-12DE85CC3570}"/>
    <cellStyle name="Good 2 5" xfId="1295" xr:uid="{0503E249-DBD0-4F62-9E52-EAB4AACD14B2}"/>
    <cellStyle name="Good 2 6" xfId="1296" xr:uid="{FB3998C3-3AB1-4F49-BF1C-C46D88D5B3D4}"/>
    <cellStyle name="Good 2 7" xfId="1297" xr:uid="{E73430DA-9106-45A5-A343-320B9BE76C0F}"/>
    <cellStyle name="Good 2 8" xfId="1298" xr:uid="{D5F7948C-6651-43CE-9107-29855E9AEEEA}"/>
    <cellStyle name="Good 2 9" xfId="1299" xr:uid="{2144972E-EEE1-489E-B96E-64FA6AA4620B}"/>
    <cellStyle name="Good 3 2" xfId="1300" xr:uid="{825A02BD-229D-42A5-87E0-A25ACD550478}"/>
    <cellStyle name="Good 3 3" xfId="1301" xr:uid="{49B3538F-7219-4150-AA54-A6561A54E390}"/>
    <cellStyle name="Good 3 4" xfId="1302" xr:uid="{71F0B55A-925A-429C-9124-8DC7A2CD8FAB}"/>
    <cellStyle name="Good 3 5" xfId="1303" xr:uid="{6776131A-BCA6-497D-AFDC-BA86277FFFD2}"/>
    <cellStyle name="Good 3 6" xfId="1304" xr:uid="{C9A387D4-9F6D-4376-B01C-558CD20BCD24}"/>
    <cellStyle name="Good 3 7" xfId="1305" xr:uid="{D2BE20BB-CDA3-430C-ACCC-8FE6B5247709}"/>
    <cellStyle name="Good 3 8" xfId="1306" xr:uid="{5998C68C-69D2-4B9F-B040-1D0EBD7A08A6}"/>
    <cellStyle name="Good 3 9" xfId="1307" xr:uid="{16520F2B-4C2B-49C6-A098-6A9A5AD3D8CE}"/>
    <cellStyle name="Good 4 2" xfId="1308" xr:uid="{1472D07F-73C7-4B4C-8834-B8B9FB0A35D2}"/>
    <cellStyle name="Good 4 3" xfId="1309" xr:uid="{92E33A2C-0A57-4519-A88A-87CA80976D1C}"/>
    <cellStyle name="Good 4 4" xfId="1310" xr:uid="{31B0F0F7-85D4-437A-A88B-29E488FE1A27}"/>
    <cellStyle name="Good 4 5" xfId="1311" xr:uid="{008D1FF2-66CA-4403-A4A9-9CF37C4CA964}"/>
    <cellStyle name="Good 4 6" xfId="1312" xr:uid="{098596C4-3661-4AF8-9FBE-F25D84C61AF6}"/>
    <cellStyle name="Good 4 7" xfId="1313" xr:uid="{BD673EE1-206E-457B-B7A8-1A0D326B7649}"/>
    <cellStyle name="Good 4 8" xfId="1314" xr:uid="{64F0805D-B334-4C80-9A36-0D73A01D9C3A}"/>
    <cellStyle name="Good 4 9" xfId="1315" xr:uid="{D398C2F4-72D9-4949-B7CE-24D141EAC229}"/>
    <cellStyle name="Good 5 2" xfId="1316" xr:uid="{31D189FF-242B-486E-9C4A-BEDB52153DA9}"/>
    <cellStyle name="Good 5 3" xfId="1317" xr:uid="{5672CFE6-06A3-47E0-8C16-ADC485A6943A}"/>
    <cellStyle name="Good 5 4" xfId="1318" xr:uid="{869AF6C7-6F71-4804-BDFB-8D2557F79074}"/>
    <cellStyle name="Good 5 5" xfId="1319" xr:uid="{7F00CB89-3715-4746-AEFE-4896C279FF3F}"/>
    <cellStyle name="Good 5 6" xfId="1320" xr:uid="{6CFA492D-3975-4430-80D7-CD7354EEF644}"/>
    <cellStyle name="Good 5 7" xfId="1321" xr:uid="{D40CF06A-C758-43E5-88D5-A52C993A4DB8}"/>
    <cellStyle name="Good 5 8" xfId="1322" xr:uid="{62BF9C92-3DA4-44E8-ABB2-1C33EEB31CD6}"/>
    <cellStyle name="Good 5 9" xfId="1323" xr:uid="{1EA43651-EF3F-426F-A1D2-B41A209882F5}"/>
    <cellStyle name="Good 6 2" xfId="1324" xr:uid="{D9A5F7D7-039A-4E44-931D-2E7D5DA5F152}"/>
    <cellStyle name="Good 6 3" xfId="1325" xr:uid="{91A35241-7144-45F7-8FB7-7F3F0202E6EB}"/>
    <cellStyle name="Good 6 4" xfId="1326" xr:uid="{40BC318B-C9EB-4828-A3B8-C9DC776398F6}"/>
    <cellStyle name="Good 6 5" xfId="1327" xr:uid="{A5EF7C51-B3BC-4160-9F68-B2890C668F60}"/>
    <cellStyle name="Good 6 6" xfId="1328" xr:uid="{63A30809-65F5-4FBD-884D-FAA7CD941701}"/>
    <cellStyle name="Good 6 7" xfId="1329" xr:uid="{06187456-4C36-47B3-9F10-39CBB05E1EB7}"/>
    <cellStyle name="Good 7 2" xfId="1330" xr:uid="{A7D89150-1508-4812-B605-6648508FF623}"/>
    <cellStyle name="Good 7 3" xfId="1331" xr:uid="{E4D68B46-31CB-47A6-AF98-C757CB9DED67}"/>
    <cellStyle name="Good 7 4" xfId="1332" xr:uid="{CD30671B-3BFE-4A0A-B0FD-7E431780B3AA}"/>
    <cellStyle name="Good 7 5" xfId="1333" xr:uid="{8E171202-A777-4F23-BA7F-0B5ABB8491E4}"/>
    <cellStyle name="Good 7 6" xfId="1334" xr:uid="{E3BE937D-36BF-413D-A54D-88363610457C}"/>
    <cellStyle name="Good 7 7" xfId="1335" xr:uid="{422AC649-C7E8-4A36-AF70-97FB8F3619B2}"/>
    <cellStyle name="Heading 1 2" xfId="1337" xr:uid="{4F1BCF5C-F64A-4F5B-AB89-2C2BFA08A9B4}"/>
    <cellStyle name="Heading 1 2 2" xfId="1338" xr:uid="{545E6DBA-20D7-40C3-91EA-9A19B966AF9A}"/>
    <cellStyle name="Heading 1 2 3" xfId="1339" xr:uid="{58EC65E8-41D7-40A5-9C4F-B521B2D11FF2}"/>
    <cellStyle name="Heading 1 2 4" xfId="1340" xr:uid="{9AD85E88-965A-4949-B40F-B50A90D619EB}"/>
    <cellStyle name="Heading 1 2 5" xfId="1341" xr:uid="{D2D11E29-FC30-43B2-8256-B9B0FB1C774A}"/>
    <cellStyle name="Heading 1 2 6" xfId="1342" xr:uid="{D9668FBC-E366-421F-82CB-1803A0F4C7A1}"/>
    <cellStyle name="Heading 1 2 7" xfId="1343" xr:uid="{EB8298F0-6786-4AAA-8E0C-2ADDE9C63034}"/>
    <cellStyle name="Heading 1 2 8" xfId="1344" xr:uid="{26EFEB76-8451-4F5A-839C-61B16784EA60}"/>
    <cellStyle name="Heading 1 2 9" xfId="1345" xr:uid="{0BDF16AC-87CE-4FAA-B0BD-19404FC210F6}"/>
    <cellStyle name="Heading 1 3 2" xfId="1346" xr:uid="{309C5B0E-FB0D-4ED9-8AFF-D0460C046814}"/>
    <cellStyle name="Heading 1 3 3" xfId="1347" xr:uid="{42407B1A-3E50-4B75-9806-B5A4D3114C5B}"/>
    <cellStyle name="Heading 1 3 4" xfId="1348" xr:uid="{E2652404-9795-4A34-8F55-1B39EA844D32}"/>
    <cellStyle name="Heading 1 3 5" xfId="1349" xr:uid="{95FFFA29-F220-4C38-8066-1E94D4C4C64D}"/>
    <cellStyle name="Heading 1 3 6" xfId="1350" xr:uid="{F4564B5A-1B83-4FE1-BA7E-13CC1467BBA5}"/>
    <cellStyle name="Heading 1 3 7" xfId="1351" xr:uid="{08EB6D83-AD8A-41D3-8394-BA14719CF15E}"/>
    <cellStyle name="Heading 1 3 8" xfId="1352" xr:uid="{F3973F33-4917-439C-AC78-593C749195A8}"/>
    <cellStyle name="Heading 1 3 9" xfId="1353" xr:uid="{ADE9A52F-B7AD-4450-9307-9E22C53F876F}"/>
    <cellStyle name="Heading 1 4 2" xfId="1354" xr:uid="{6D46E25B-0C26-4F98-9047-D207B4A68038}"/>
    <cellStyle name="Heading 1 4 3" xfId="1355" xr:uid="{0363D875-0C1A-4DC3-8703-A48D680A459A}"/>
    <cellStyle name="Heading 1 4 4" xfId="1356" xr:uid="{10057074-4DED-440E-9F47-FF135F822576}"/>
    <cellStyle name="Heading 1 4 5" xfId="1357" xr:uid="{0085225D-62C4-49F5-BC10-E724F07351D6}"/>
    <cellStyle name="Heading 1 4 6" xfId="1358" xr:uid="{89E2703A-CFF5-4452-A81D-17C40AFF5C3E}"/>
    <cellStyle name="Heading 1 4 7" xfId="1359" xr:uid="{15C9F70A-12AC-4A9F-820D-BE2811463848}"/>
    <cellStyle name="Heading 1 4 8" xfId="1360" xr:uid="{3E10489C-7641-4C7A-96C7-DF60BA83704B}"/>
    <cellStyle name="Heading 1 4 9" xfId="1361" xr:uid="{C8DDB707-9384-4FDD-8DAB-2B4D5019FB2F}"/>
    <cellStyle name="Heading 1 5 2" xfId="1362" xr:uid="{B4378639-27ED-4A89-81CA-BDCF4C30FFD1}"/>
    <cellStyle name="Heading 1 5 3" xfId="1363" xr:uid="{5DD6DB3A-CC64-4114-92B4-EE5A9074A205}"/>
    <cellStyle name="Heading 1 5 4" xfId="1364" xr:uid="{C83309EC-D56A-4EFE-BD96-CC7FBF965988}"/>
    <cellStyle name="Heading 1 5 5" xfId="1365" xr:uid="{C3FAE306-AB22-4C6F-8CB6-68AD50A88B49}"/>
    <cellStyle name="Heading 1 5 6" xfId="1366" xr:uid="{E9585E85-02E3-4FB7-B3A2-91C09BECD7EB}"/>
    <cellStyle name="Heading 1 5 7" xfId="1367" xr:uid="{CBD6BD8C-4242-4372-B659-B7868FCCF126}"/>
    <cellStyle name="Heading 1 5 8" xfId="1368" xr:uid="{F8E55D35-A248-4C45-9C80-320D616310A0}"/>
    <cellStyle name="Heading 1 5 9" xfId="1369" xr:uid="{458BFC95-C9DB-4AA6-8EFF-E04098474793}"/>
    <cellStyle name="Heading 1 6 2" xfId="1370" xr:uid="{2A0EC717-B3A1-42E8-8097-B1A11E0DDDF5}"/>
    <cellStyle name="Heading 1 6 3" xfId="1371" xr:uid="{2B066366-5DB8-49AD-AFC0-10E09941515F}"/>
    <cellStyle name="Heading 1 6 4" xfId="1372" xr:uid="{BE2CD5F9-E253-4B3D-BDAB-A4C4D2861041}"/>
    <cellStyle name="Heading 1 6 5" xfId="1373" xr:uid="{25068C9A-5572-4A9C-B5ED-CABB28F6C3B2}"/>
    <cellStyle name="Heading 1 6 6" xfId="1374" xr:uid="{AF1272C3-7067-4D5B-B515-5965BDA97094}"/>
    <cellStyle name="Heading 1 6 7" xfId="1375" xr:uid="{906F58D8-2BC5-4391-AA12-B90195DC4C25}"/>
    <cellStyle name="Heading 1 7 2" xfId="1376" xr:uid="{A03F2EF8-7C14-4395-BF9C-99358EB2BA20}"/>
    <cellStyle name="Heading 1 7 3" xfId="1377" xr:uid="{9DB8E16F-776E-4666-A762-183CE005F51B}"/>
    <cellStyle name="Heading 1 7 4" xfId="1378" xr:uid="{D1C571BA-795E-4FDE-9055-E0E4B556F111}"/>
    <cellStyle name="Heading 1 7 5" xfId="1379" xr:uid="{172B55F5-3540-4D8B-B2D8-8E967C1A1692}"/>
    <cellStyle name="Heading 1 7 6" xfId="1380" xr:uid="{1C88B670-5E4A-44D3-8193-1C3E54840CC3}"/>
    <cellStyle name="Heading 1 7 7" xfId="1381" xr:uid="{167BA33C-AE8D-4B24-AEAF-3269205819A9}"/>
    <cellStyle name="Heading 2 2" xfId="1383" xr:uid="{E18ED1D5-976E-48CB-96A8-5C1E1DD8385D}"/>
    <cellStyle name="Heading 2 2 2" xfId="1384" xr:uid="{6CA97310-FDB2-46BB-BBED-5A68C8C7578F}"/>
    <cellStyle name="Heading 2 2 3" xfId="1385" xr:uid="{E447CA75-5497-4907-A7FE-89861F0B2004}"/>
    <cellStyle name="Heading 2 2 4" xfId="1386" xr:uid="{47C61855-DB61-4035-A0AF-F264EA9382E4}"/>
    <cellStyle name="Heading 2 2 5" xfId="1387" xr:uid="{DCB27297-0416-46C2-9E78-6B6496D3D248}"/>
    <cellStyle name="Heading 2 2 6" xfId="1388" xr:uid="{8E6DCF46-B38F-4ED5-89AB-D031E8EFE0FB}"/>
    <cellStyle name="Heading 2 2 7" xfId="1389" xr:uid="{B6DF2C45-7B10-4C10-85AF-0EDE2AF0D8C6}"/>
    <cellStyle name="Heading 2 2 8" xfId="1390" xr:uid="{E49AB049-38A6-42C2-B8F3-2B8FABB37FD0}"/>
    <cellStyle name="Heading 2 2 9" xfId="1391" xr:uid="{E45CCFFE-6CFE-4E4A-944C-1400915D9CD6}"/>
    <cellStyle name="Heading 2 3 2" xfId="1392" xr:uid="{383FE1DE-7EBB-4BAE-993E-9477398443F2}"/>
    <cellStyle name="Heading 2 3 3" xfId="1393" xr:uid="{40F32FED-2EEA-47BD-947F-A08EB3122F40}"/>
    <cellStyle name="Heading 2 3 4" xfId="1394" xr:uid="{B1CA0F15-99BC-44EB-8B16-3EC5A6DF92CC}"/>
    <cellStyle name="Heading 2 3 5" xfId="1395" xr:uid="{1B41E57F-0433-4E92-8B52-EA35B1D41E6A}"/>
    <cellStyle name="Heading 2 3 6" xfId="1396" xr:uid="{5B579858-D02B-4B9A-93B7-5C55F3C0C36A}"/>
    <cellStyle name="Heading 2 3 7" xfId="1397" xr:uid="{702EEFB4-C1D1-4D46-A799-D77CEF988026}"/>
    <cellStyle name="Heading 2 3 8" xfId="1398" xr:uid="{B5071B30-103F-436B-97E1-661306F40828}"/>
    <cellStyle name="Heading 2 3 9" xfId="1399" xr:uid="{514DF3E3-C59B-436C-B05B-C4B35CD8C204}"/>
    <cellStyle name="Heading 2 4 2" xfId="1400" xr:uid="{D21FBF1D-0079-4D9F-A2CB-4E042D64A908}"/>
    <cellStyle name="Heading 2 4 3" xfId="1401" xr:uid="{54054239-AD83-48B1-986E-A2E17FD083A1}"/>
    <cellStyle name="Heading 2 4 4" xfId="1402" xr:uid="{56DD1E41-AEC1-4920-AB42-8F3EB57CDC00}"/>
    <cellStyle name="Heading 2 4 5" xfId="1403" xr:uid="{4655DCA1-6FEB-4D00-8AAF-829BE237E544}"/>
    <cellStyle name="Heading 2 4 6" xfId="1404" xr:uid="{0BD8014E-2783-4DB9-BCAC-98B681D72A96}"/>
    <cellStyle name="Heading 2 4 7" xfId="1405" xr:uid="{06903847-D24E-461E-85EA-DDF972C25440}"/>
    <cellStyle name="Heading 2 4 8" xfId="1406" xr:uid="{152A5A4D-44B8-4DB4-9E2E-5B02944B12E4}"/>
    <cellStyle name="Heading 2 4 9" xfId="1407" xr:uid="{420D0253-A0BF-4E6B-B3BD-ADAB695E29F4}"/>
    <cellStyle name="Heading 2 5 2" xfId="1408" xr:uid="{4100089C-84F7-481F-8A77-604797AE3952}"/>
    <cellStyle name="Heading 2 5 3" xfId="1409" xr:uid="{6EB62E28-5002-4371-A670-4D65FB21196E}"/>
    <cellStyle name="Heading 2 5 4" xfId="1410" xr:uid="{059BC954-EF9C-452A-9D5F-81052E2F368B}"/>
    <cellStyle name="Heading 2 5 5" xfId="1411" xr:uid="{7B4D613B-F558-4F40-83D1-EC2E928B69B5}"/>
    <cellStyle name="Heading 2 5 6" xfId="1412" xr:uid="{1EF8190E-AA6C-4629-8649-455501D12197}"/>
    <cellStyle name="Heading 2 5 7" xfId="1413" xr:uid="{FDFA3390-0CD3-4781-8B27-9269B5571BE5}"/>
    <cellStyle name="Heading 2 5 8" xfId="1414" xr:uid="{54847242-22BA-49B0-829A-970470B220AF}"/>
    <cellStyle name="Heading 2 5 9" xfId="1415" xr:uid="{137BCA2D-8970-4E34-968F-2ED920734D16}"/>
    <cellStyle name="Heading 2 6 2" xfId="1416" xr:uid="{96AA475B-E391-447C-A411-D49D0342313C}"/>
    <cellStyle name="Heading 2 6 3" xfId="1417" xr:uid="{C4430994-4934-42DC-95A2-0FEA3D24FE21}"/>
    <cellStyle name="Heading 2 6 4" xfId="1418" xr:uid="{5393E76D-DFDC-4C40-9E00-71FAF856C35C}"/>
    <cellStyle name="Heading 2 6 5" xfId="1419" xr:uid="{06655DD5-3250-4756-AEDF-763E721DDE31}"/>
    <cellStyle name="Heading 2 6 6" xfId="1420" xr:uid="{A64C4A43-0EC4-4F58-ACFE-3C21E38592B4}"/>
    <cellStyle name="Heading 2 6 7" xfId="1421" xr:uid="{B1B0F295-8F0B-4B58-B04C-A283B0092C58}"/>
    <cellStyle name="Heading 2 7 2" xfId="1422" xr:uid="{784652B4-988C-4CCB-8789-AB4FA8ABA9DD}"/>
    <cellStyle name="Heading 2 7 3" xfId="1423" xr:uid="{A334A79C-B65B-4118-A8D2-EA65BCA31840}"/>
    <cellStyle name="Heading 2 7 4" xfId="1424" xr:uid="{73AEA8DD-8221-4668-8AB0-3F5A318D44D2}"/>
    <cellStyle name="Heading 2 7 5" xfId="1425" xr:uid="{66846E80-02AA-49A3-BF24-C1DE3E18C3F0}"/>
    <cellStyle name="Heading 2 7 6" xfId="1426" xr:uid="{77AF659E-FE3C-4EE3-9E98-BC6D1B8199CC}"/>
    <cellStyle name="Heading 2 7 7" xfId="1427" xr:uid="{50C5ECB2-67E3-49B4-873B-319449D8DF43}"/>
    <cellStyle name="Heading 3 2" xfId="1429" xr:uid="{24F50472-4F79-4C51-BE59-990A99E49439}"/>
    <cellStyle name="Heading 3 2 2" xfId="1430" xr:uid="{5A7E2303-5DDB-4D5B-92CD-0F7274A93607}"/>
    <cellStyle name="Heading 3 2 3" xfId="1431" xr:uid="{7F2CA7D5-89F5-4CD6-9B36-0C21C99E76EF}"/>
    <cellStyle name="Heading 3 2 4" xfId="1432" xr:uid="{E6398A2B-29E3-476D-830A-919212A592D4}"/>
    <cellStyle name="Heading 3 2 5" xfId="1433" xr:uid="{7594EF85-9ECC-41E6-A589-FA0528ECFB9F}"/>
    <cellStyle name="Heading 3 2 6" xfId="1434" xr:uid="{C94E76B3-653C-4577-95D9-97A6884F69D7}"/>
    <cellStyle name="Heading 3 2 7" xfId="1435" xr:uid="{4687E05D-4A20-4586-B557-52D81930F97C}"/>
    <cellStyle name="Heading 3 2 8" xfId="1436" xr:uid="{954166FE-3E89-4A9A-BA6D-38E523A835B6}"/>
    <cellStyle name="Heading 3 2 9" xfId="1437" xr:uid="{D3E24FC9-F904-4C38-9E9F-574828CE106D}"/>
    <cellStyle name="Heading 3 3 2" xfId="1438" xr:uid="{007278F2-F23B-4324-B368-6BB4A95C2A65}"/>
    <cellStyle name="Heading 3 3 3" xfId="1439" xr:uid="{3F16C563-4CF5-406B-8C51-B60DEC663C67}"/>
    <cellStyle name="Heading 3 3 4" xfId="1440" xr:uid="{DD502C9D-F315-46E5-A117-CAD1BF7AD65E}"/>
    <cellStyle name="Heading 3 3 5" xfId="1441" xr:uid="{610D8EDB-0382-432D-BBA6-055482EF701C}"/>
    <cellStyle name="Heading 3 3 6" xfId="1442" xr:uid="{06ECE2E5-C298-4C73-94FF-D5AAFA328ACB}"/>
    <cellStyle name="Heading 3 3 7" xfId="1443" xr:uid="{241D8A8A-E3F7-4D10-9AE5-2F8567A805AA}"/>
    <cellStyle name="Heading 3 3 8" xfId="1444" xr:uid="{77FCC18F-D425-41A4-8FE0-2B10D13667E1}"/>
    <cellStyle name="Heading 3 3 9" xfId="1445" xr:uid="{B31E8A9C-0602-4473-8F8A-3EC263F75C8A}"/>
    <cellStyle name="Heading 3 4 2" xfId="1446" xr:uid="{39F3FA59-CE66-41D8-8EE2-C17934C3FF7E}"/>
    <cellStyle name="Heading 3 4 3" xfId="1447" xr:uid="{04367AC5-0545-4363-9255-A940F3F861FA}"/>
    <cellStyle name="Heading 3 4 4" xfId="1448" xr:uid="{875A308E-17EF-4192-AA4F-EBFE1EF4DD68}"/>
    <cellStyle name="Heading 3 4 5" xfId="1449" xr:uid="{5E2F6973-1C10-47C9-B764-D544CC2C5F14}"/>
    <cellStyle name="Heading 3 4 6" xfId="1450" xr:uid="{E4A76AF9-BC7E-49EF-965F-5B817621C255}"/>
    <cellStyle name="Heading 3 4 7" xfId="1451" xr:uid="{2FD1F273-F692-4633-9689-6BAD44B9E6ED}"/>
    <cellStyle name="Heading 3 4 8" xfId="1452" xr:uid="{981DF0E5-6DED-418B-9712-7B0013464D48}"/>
    <cellStyle name="Heading 3 4 9" xfId="1453" xr:uid="{4B92D394-977D-44A7-8938-4B82A4213FF5}"/>
    <cellStyle name="Heading 3 5 2" xfId="1454" xr:uid="{F8BCBA00-AE98-49F2-A713-60981915A146}"/>
    <cellStyle name="Heading 3 5 3" xfId="1455" xr:uid="{C5BA3AE3-71C3-4FE1-BA4E-9D4E858353DB}"/>
    <cellStyle name="Heading 3 5 4" xfId="1456" xr:uid="{DEB16686-83BD-4A18-ADED-DE656B796949}"/>
    <cellStyle name="Heading 3 5 5" xfId="1457" xr:uid="{54692908-721B-4A64-9123-01576F3EC075}"/>
    <cellStyle name="Heading 3 5 6" xfId="1458" xr:uid="{D9383BF7-1470-4857-89C7-8DB714ED3BD0}"/>
    <cellStyle name="Heading 3 5 7" xfId="1459" xr:uid="{785FD1A3-6E5D-4EC3-8CFC-A8324C807EF8}"/>
    <cellStyle name="Heading 3 5 8" xfId="1460" xr:uid="{02F26D5D-16FE-44D7-BB7B-B47198EAE662}"/>
    <cellStyle name="Heading 3 5 9" xfId="1461" xr:uid="{EA022D41-CFCE-451E-94A8-3517577BEBFB}"/>
    <cellStyle name="Heading 3 6 2" xfId="1462" xr:uid="{EEF1F4FF-5CE8-47BD-BB84-C93B8D8E744C}"/>
    <cellStyle name="Heading 3 6 3" xfId="1463" xr:uid="{E44F0ECC-29AD-4DE5-B7E1-DCE8C0186752}"/>
    <cellStyle name="Heading 3 6 4" xfId="1464" xr:uid="{D17998B4-1576-4FCF-9EFE-11B06B8CE5E9}"/>
    <cellStyle name="Heading 3 6 5" xfId="1465" xr:uid="{E885FC9C-8ECC-4407-8675-FE93BF9A7A22}"/>
    <cellStyle name="Heading 3 6 6" xfId="1466" xr:uid="{3C331DAC-2D17-4510-9B71-034331632ED5}"/>
    <cellStyle name="Heading 3 6 7" xfId="1467" xr:uid="{C8BA3BED-D696-47EF-92CD-14CECDF58DF9}"/>
    <cellStyle name="Heading 3 7 2" xfId="1468" xr:uid="{0D1E709D-2C6D-40AE-9D55-21F7E61CF3AF}"/>
    <cellStyle name="Heading 3 7 3" xfId="1469" xr:uid="{96146A70-19B0-4C54-AB38-A31AC0AAC8AB}"/>
    <cellStyle name="Heading 3 7 4" xfId="1470" xr:uid="{81B9FBB3-A215-41AE-95F5-AC19545483F5}"/>
    <cellStyle name="Heading 3 7 5" xfId="1471" xr:uid="{1C1BDE3E-E3FF-4483-989F-F0916D10A08E}"/>
    <cellStyle name="Heading 3 7 6" xfId="1472" xr:uid="{3D1F789F-6564-4843-A016-0D4C77E5C482}"/>
    <cellStyle name="Heading 3 7 7" xfId="1473" xr:uid="{FDAE8B1D-1105-4042-9607-F9F89E5189BB}"/>
    <cellStyle name="Heading 4 2" xfId="1475" xr:uid="{5437037D-30EA-46F3-9B7C-00EA85D1AE1C}"/>
    <cellStyle name="Heading 4 2 2" xfId="1476" xr:uid="{3A8B5F81-03B1-46D3-8EBF-E53E71C3170F}"/>
    <cellStyle name="Heading 4 2 3" xfId="1477" xr:uid="{9549DBF6-4383-46BC-8BAA-2A8778284258}"/>
    <cellStyle name="Heading 4 2 4" xfId="1478" xr:uid="{2BE67975-BDC5-4759-987E-E6C911AF6A70}"/>
    <cellStyle name="Heading 4 2 5" xfId="1479" xr:uid="{9E8E6B8B-4B82-400D-B65C-C84DF5107003}"/>
    <cellStyle name="Heading 4 2 6" xfId="1480" xr:uid="{44589890-DA1D-4448-AA2D-844A8ABEDA6B}"/>
    <cellStyle name="Heading 4 2 7" xfId="1481" xr:uid="{60CECC1A-980E-405B-900F-ED30233AD0C5}"/>
    <cellStyle name="Heading 4 2 8" xfId="1482" xr:uid="{FE91921F-D178-4AA7-9953-71D2CB951FA6}"/>
    <cellStyle name="Heading 4 2 9" xfId="1483" xr:uid="{4A6C03FC-A923-4B1A-84B6-A91BFCA80A67}"/>
    <cellStyle name="Heading 4 3 2" xfId="1484" xr:uid="{8C11100E-3A3E-4EBE-9C70-FF3DA84A8470}"/>
    <cellStyle name="Heading 4 3 3" xfId="1485" xr:uid="{A1CC4C6B-1155-4AFE-81C6-883453C2A946}"/>
    <cellStyle name="Heading 4 3 4" xfId="1486" xr:uid="{991000D5-CECF-4651-A6F3-9839FDC85C61}"/>
    <cellStyle name="Heading 4 3 5" xfId="1487" xr:uid="{580A2226-1EBD-4E54-9618-5756D89755BE}"/>
    <cellStyle name="Heading 4 3 6" xfId="1488" xr:uid="{F48F7A33-3A4B-4160-B1AC-3F8551214CA1}"/>
    <cellStyle name="Heading 4 3 7" xfId="1489" xr:uid="{E0695D92-0EE1-44E9-A34E-00871C4E35BC}"/>
    <cellStyle name="Heading 4 3 8" xfId="1490" xr:uid="{C7CF16C6-8B4A-4F50-993D-F47905B9B275}"/>
    <cellStyle name="Heading 4 3 9" xfId="1491" xr:uid="{A681752A-9F28-4AFF-877F-D7289D392529}"/>
    <cellStyle name="Heading 4 4 2" xfId="1492" xr:uid="{AEE95CE7-CAF0-43B4-97DB-8A315561CFDB}"/>
    <cellStyle name="Heading 4 4 3" xfId="1493" xr:uid="{035464DE-390D-4AF4-BBE7-98D131963938}"/>
    <cellStyle name="Heading 4 4 4" xfId="1494" xr:uid="{5F9BAD29-43AA-4C31-8134-BF90404BA3E8}"/>
    <cellStyle name="Heading 4 4 5" xfId="1495" xr:uid="{5CA38A76-478B-45E7-BB2F-A95847465411}"/>
    <cellStyle name="Heading 4 4 6" xfId="1496" xr:uid="{49F323EE-26BB-468E-B04B-2F5012669D98}"/>
    <cellStyle name="Heading 4 4 7" xfId="1497" xr:uid="{391F30E0-2BB2-47AE-B2C4-12B1D5119413}"/>
    <cellStyle name="Heading 4 4 8" xfId="1498" xr:uid="{15255CF4-03C6-4B70-B3C3-4541C1D87714}"/>
    <cellStyle name="Heading 4 4 9" xfId="1499" xr:uid="{4EBE23BC-5110-4689-9F0C-833A70A66A0D}"/>
    <cellStyle name="Heading 4 5 2" xfId="1500" xr:uid="{81A97921-E331-484A-BFFA-1C3659193B01}"/>
    <cellStyle name="Heading 4 5 3" xfId="1501" xr:uid="{E08F1FEF-562D-4706-8235-894BCB842E30}"/>
    <cellStyle name="Heading 4 5 4" xfId="1502" xr:uid="{C19CE5DF-98A6-44CE-9A2C-B149F5E3233F}"/>
    <cellStyle name="Heading 4 5 5" xfId="1503" xr:uid="{A22D7C8B-6F05-4678-B99E-39DA97DE8300}"/>
    <cellStyle name="Heading 4 5 6" xfId="1504" xr:uid="{E07B6331-E231-4F72-ABF9-828CCB1AC0C7}"/>
    <cellStyle name="Heading 4 5 7" xfId="1505" xr:uid="{3F8453C0-BDFF-4C9D-901F-2FE3F64E7694}"/>
    <cellStyle name="Heading 4 5 8" xfId="1506" xr:uid="{256ED733-5059-4E2B-8133-ABC1F0DB6388}"/>
    <cellStyle name="Heading 4 5 9" xfId="1507" xr:uid="{E87CFA94-FB03-4831-AAE9-1C1D31B34787}"/>
    <cellStyle name="Heading 4 6 2" xfId="1508" xr:uid="{1DF37A5E-BF14-41DA-9725-3B0AA7320F4E}"/>
    <cellStyle name="Heading 4 6 3" xfId="1509" xr:uid="{0D496380-C8DB-45F3-82F2-4F3F6A93BF77}"/>
    <cellStyle name="Heading 4 6 4" xfId="1510" xr:uid="{C0781B85-8F49-4D6E-89D4-721D8F44C6C1}"/>
    <cellStyle name="Heading 4 6 5" xfId="1511" xr:uid="{10341B4D-B0CF-44A5-A103-61E280D95146}"/>
    <cellStyle name="Heading 4 6 6" xfId="1512" xr:uid="{DBEA0690-8122-4728-A09A-A7465A48D962}"/>
    <cellStyle name="Heading 4 6 7" xfId="1513" xr:uid="{0DBC0239-750E-420A-A919-264C8A959B03}"/>
    <cellStyle name="Heading 4 7 2" xfId="1514" xr:uid="{10F8C900-765D-4B52-AE81-63E3B1C1B6E6}"/>
    <cellStyle name="Heading 4 7 3" xfId="1515" xr:uid="{61166B38-F45C-4305-A973-3C6EF08B936B}"/>
    <cellStyle name="Heading 4 7 4" xfId="1516" xr:uid="{E24DEDFE-AF28-4187-9597-0371B66B6DAF}"/>
    <cellStyle name="Heading 4 7 5" xfId="1517" xr:uid="{D8CD63F9-F194-4704-BB6D-3E7B32AF6E26}"/>
    <cellStyle name="Heading 4 7 6" xfId="1518" xr:uid="{57DB5424-074A-4686-B3B9-7B489D491950}"/>
    <cellStyle name="Heading 4 7 7" xfId="1519" xr:uid="{97532762-9788-462D-8C85-672BEED0886B}"/>
    <cellStyle name="Ievade" xfId="1520" builtinId="20" customBuiltin="1"/>
    <cellStyle name="Input 2" xfId="1521" xr:uid="{2EC10176-689C-48FB-B9BB-79DC234FF990}"/>
    <cellStyle name="Input 2 2" xfId="1522" xr:uid="{369A8DB1-E2E9-43CC-9726-823A4F1012EE}"/>
    <cellStyle name="Input 2 3" xfId="1523" xr:uid="{E0558113-7617-459E-B003-8B3D62A55A1E}"/>
    <cellStyle name="Input 2 4" xfId="1524" xr:uid="{4DD9826C-A832-43D0-95AE-69EAF9C3EC63}"/>
    <cellStyle name="Input 2 5" xfId="1525" xr:uid="{C11EFBC5-6848-427F-993D-EA28F8EC1420}"/>
    <cellStyle name="Input 2 6" xfId="1526" xr:uid="{D0DDE01E-E94E-4CD2-BF87-F2A3B7A75500}"/>
    <cellStyle name="Input 2 7" xfId="1527" xr:uid="{37459DF3-D7A5-42AB-A7A3-8EDF9FAFE2A2}"/>
    <cellStyle name="Input 2 8" xfId="1528" xr:uid="{33340302-7AA4-4601-B27A-3E38A42DD4C6}"/>
    <cellStyle name="Input 2 9" xfId="1529" xr:uid="{F406D9CA-B814-4FCD-85A8-4503564831C6}"/>
    <cellStyle name="Input 3 2" xfId="1530" xr:uid="{94CD1C0D-DF16-460D-976C-2D7A181DC94A}"/>
    <cellStyle name="Input 3 3" xfId="1531" xr:uid="{FD7394B4-976D-4D4C-B6C4-F508694D5BDD}"/>
    <cellStyle name="Input 3 4" xfId="1532" xr:uid="{1F00ACF6-3639-4FCA-9AC0-60CC88B5229C}"/>
    <cellStyle name="Input 3 5" xfId="1533" xr:uid="{F1529727-F9A3-4861-8A37-3C4C6FC9EEA5}"/>
    <cellStyle name="Input 3 6" xfId="1534" xr:uid="{5312A135-9288-40F3-B326-4D1C5B5D0A7E}"/>
    <cellStyle name="Input 3 7" xfId="1535" xr:uid="{C29DC9C3-04F6-4783-9ACA-833559E2D146}"/>
    <cellStyle name="Input 3 8" xfId="1536" xr:uid="{21B2D6BF-144C-4CFE-B52F-2348D1289110}"/>
    <cellStyle name="Input 3 9" xfId="1537" xr:uid="{77A02319-67EF-4B70-9DA0-77EF2F94EB24}"/>
    <cellStyle name="Input 4 2" xfId="1538" xr:uid="{9BED2383-84F7-4C09-B3AC-7B83AE1CB02D}"/>
    <cellStyle name="Input 4 3" xfId="1539" xr:uid="{761B4356-20A1-4096-B21C-0297693B972E}"/>
    <cellStyle name="Input 4 4" xfId="1540" xr:uid="{BF399AA2-B047-441B-AA42-F1DC8DE3843B}"/>
    <cellStyle name="Input 4 5" xfId="1541" xr:uid="{F4618702-AD55-4E02-B2D9-7A8E8809E052}"/>
    <cellStyle name="Input 4 6" xfId="1542" xr:uid="{2544F6E5-1CB1-44CF-8298-5F5531C532F0}"/>
    <cellStyle name="Input 4 7" xfId="1543" xr:uid="{EEEF8DB2-14B8-4C28-8AEB-97A3EB06A4A6}"/>
    <cellStyle name="Input 4 8" xfId="1544" xr:uid="{F3E9F705-82FE-4491-9E98-44FF18A05990}"/>
    <cellStyle name="Input 4 9" xfId="1545" xr:uid="{8D777843-AA74-43DB-A668-A4F173371432}"/>
    <cellStyle name="Input 5 2" xfId="1546" xr:uid="{79EB65E9-EC2F-45D0-8FD5-E4CD08666EF6}"/>
    <cellStyle name="Input 5 3" xfId="1547" xr:uid="{59EFCC33-6D9F-4EF9-95E9-4A42B7EA333D}"/>
    <cellStyle name="Input 5 4" xfId="1548" xr:uid="{A7B12DFC-EA4C-45F0-A045-AAB0CB41A276}"/>
    <cellStyle name="Input 5 5" xfId="1549" xr:uid="{0C6700A3-DCB2-4866-A012-B63DBA953D64}"/>
    <cellStyle name="Input 5 6" xfId="1550" xr:uid="{CB23D44B-FE96-4A0A-B464-1978A108ED17}"/>
    <cellStyle name="Input 5 7" xfId="1551" xr:uid="{53B05E4C-5715-47EB-8577-999EAE32C73B}"/>
    <cellStyle name="Input 5 8" xfId="1552" xr:uid="{E221EBCD-D526-4A84-A20F-4FA8ACE93624}"/>
    <cellStyle name="Input 5 9" xfId="1553" xr:uid="{262BD9E8-69E0-47F4-827B-BCB2D69724D2}"/>
    <cellStyle name="Input 6 2" xfId="1554" xr:uid="{1DC2CECD-5562-404C-A730-4E9C22BBD970}"/>
    <cellStyle name="Input 6 3" xfId="1555" xr:uid="{4CAD5F4C-7442-4281-B8E8-F99E2C01F34A}"/>
    <cellStyle name="Input 6 4" xfId="1556" xr:uid="{968F39BC-B5AE-4D48-8438-5E8AE7D21EE5}"/>
    <cellStyle name="Input 6 5" xfId="1557" xr:uid="{73EA8AFE-A308-4EAB-89F0-969F1C75D88E}"/>
    <cellStyle name="Input 6 6" xfId="1558" xr:uid="{0A0BCC29-C384-476D-B4B3-8E8FA9768E4C}"/>
    <cellStyle name="Input 6 7" xfId="1559" xr:uid="{A2C80C28-6B75-45EF-B184-EE0E16E54DED}"/>
    <cellStyle name="Input 7 2" xfId="1560" xr:uid="{3C55736F-3346-4C3F-8439-41DD487091C5}"/>
    <cellStyle name="Input 7 3" xfId="1561" xr:uid="{E66396C2-A2F8-4B62-BB67-33CCDA1F2E1F}"/>
    <cellStyle name="Input 7 4" xfId="1562" xr:uid="{BB7B81D8-EEBA-445C-B578-26D7DA4AD3B8}"/>
    <cellStyle name="Input 7 5" xfId="1563" xr:uid="{119E8F75-A4AC-4C6A-9DC9-FB283E30B271}"/>
    <cellStyle name="Input 7 6" xfId="1564" xr:uid="{A7EAE30B-E8D4-469A-82D3-E52B43F648BD}"/>
    <cellStyle name="Input 7 7" xfId="1565" xr:uid="{883C3041-6112-4DE8-8DB6-F56783E85CBC}"/>
    <cellStyle name="Izcēlums (1. veids)" xfId="829" builtinId="29" customBuiltin="1"/>
    <cellStyle name="Izcēlums (2. veids)" xfId="875" builtinId="33" customBuiltin="1"/>
    <cellStyle name="Izcēlums (3. veids)" xfId="921" builtinId="37" customBuiltin="1"/>
    <cellStyle name="Izcēlums (4. veids)" xfId="967" builtinId="41" customBuiltin="1"/>
    <cellStyle name="Izcēlums (5. veids)" xfId="1013" builtinId="45" customBuiltin="1"/>
    <cellStyle name="Izcēlums (6. veids)" xfId="1059" builtinId="49" customBuiltin="1"/>
    <cellStyle name="Izvade" xfId="1822" builtinId="21" customBuiltin="1"/>
    <cellStyle name="Kopsumma" xfId="1871" builtinId="25" customBuiltin="1"/>
    <cellStyle name="Labs" xfId="1290" builtinId="26" customBuiltin="1"/>
    <cellStyle name="Linked Cell 2" xfId="1567" xr:uid="{0CF25AA3-FF38-4E50-B080-243F32FDCCA7}"/>
    <cellStyle name="Linked Cell 2 2" xfId="1568" xr:uid="{56773BA9-8AAE-411E-90BA-279EEA4DFD5D}"/>
    <cellStyle name="Linked Cell 2 3" xfId="1569" xr:uid="{BFA34865-B54D-4127-8476-75EBDC595DC7}"/>
    <cellStyle name="Linked Cell 2 4" xfId="1570" xr:uid="{2EA49F7C-9D28-4698-9C65-E1410B5207B4}"/>
    <cellStyle name="Linked Cell 2 5" xfId="1571" xr:uid="{E43D611C-6C84-4F9E-AA21-2AC82DF57840}"/>
    <cellStyle name="Linked Cell 2 6" xfId="1572" xr:uid="{70F33E1F-68F8-4800-9410-60C27C305760}"/>
    <cellStyle name="Linked Cell 2 7" xfId="1573" xr:uid="{411ED270-C2D9-4733-8C22-98B40E9BC4CD}"/>
    <cellStyle name="Linked Cell 2 8" xfId="1574" xr:uid="{9772AD5D-A9CA-48EC-A30C-3EB99713A6F9}"/>
    <cellStyle name="Linked Cell 2 9" xfId="1575" xr:uid="{6B31E0A4-17A3-42AC-82EE-06EFBDBACE66}"/>
    <cellStyle name="Linked Cell 3 2" xfId="1576" xr:uid="{2BAA67C5-6EE6-4F03-90A0-05F382B03483}"/>
    <cellStyle name="Linked Cell 3 3" xfId="1577" xr:uid="{7F1551F4-B670-4F42-9943-ED64D8EDFAB6}"/>
    <cellStyle name="Linked Cell 3 4" xfId="1578" xr:uid="{F332C5D5-2CC2-4293-BCA0-3504704EDAAC}"/>
    <cellStyle name="Linked Cell 3 5" xfId="1579" xr:uid="{F6ED385A-7535-40F3-B776-94D83C179C6E}"/>
    <cellStyle name="Linked Cell 3 6" xfId="1580" xr:uid="{3CB81FF4-147F-4ADB-AA5A-9607C6013AB7}"/>
    <cellStyle name="Linked Cell 3 7" xfId="1581" xr:uid="{9F6F56E2-1733-44FD-A7EC-BD1B47D34055}"/>
    <cellStyle name="Linked Cell 3 8" xfId="1582" xr:uid="{DB38D852-D5B4-4E6A-A745-FEE032631B08}"/>
    <cellStyle name="Linked Cell 3 9" xfId="1583" xr:uid="{879060EF-9BC4-4858-9B47-0C99AC39A790}"/>
    <cellStyle name="Linked Cell 4 2" xfId="1584" xr:uid="{DB997C99-FF82-4F10-81F3-8023C207FEE4}"/>
    <cellStyle name="Linked Cell 4 3" xfId="1585" xr:uid="{9149FA7C-1CED-4E47-A813-2B14E77AE4F5}"/>
    <cellStyle name="Linked Cell 4 4" xfId="1586" xr:uid="{08D22427-6331-4F45-8058-0EE8ACD16E1D}"/>
    <cellStyle name="Linked Cell 4 5" xfId="1587" xr:uid="{AD7D1150-1B1F-44D6-8DE8-8BF3F8F366FB}"/>
    <cellStyle name="Linked Cell 4 6" xfId="1588" xr:uid="{D7FAB547-1D9F-4AF0-A22D-061613125754}"/>
    <cellStyle name="Linked Cell 4 7" xfId="1589" xr:uid="{B6C4167C-235C-4EBB-9D24-ADCCB84AC4BB}"/>
    <cellStyle name="Linked Cell 4 8" xfId="1590" xr:uid="{EBA924A2-F3B6-47FD-87DA-444048A7B03C}"/>
    <cellStyle name="Linked Cell 4 9" xfId="1591" xr:uid="{1E796600-CD65-4F91-B4CE-4B0CEB5FCDB9}"/>
    <cellStyle name="Linked Cell 5 2" xfId="1592" xr:uid="{854ACC06-4C99-4998-8F66-AFF2E427CF8E}"/>
    <cellStyle name="Linked Cell 5 3" xfId="1593" xr:uid="{1FC26A1A-6D1A-4ED2-85C0-5166C9D3BF92}"/>
    <cellStyle name="Linked Cell 5 4" xfId="1594" xr:uid="{14414C5A-9E7C-4460-BAB0-EDD948FB8915}"/>
    <cellStyle name="Linked Cell 5 5" xfId="1595" xr:uid="{E31A45F2-8DD8-4977-9913-EA64B12E1976}"/>
    <cellStyle name="Linked Cell 5 6" xfId="1596" xr:uid="{38F20780-81EE-4A70-B5C7-801940369DA7}"/>
    <cellStyle name="Linked Cell 5 7" xfId="1597" xr:uid="{4FDBA747-3597-4647-9472-486BA9839B28}"/>
    <cellStyle name="Linked Cell 5 8" xfId="1598" xr:uid="{790B4300-B766-4B45-B502-5809C8023896}"/>
    <cellStyle name="Linked Cell 5 9" xfId="1599" xr:uid="{71F00288-A5ED-4125-9907-5E4D8E2863C1}"/>
    <cellStyle name="Linked Cell 6 2" xfId="1600" xr:uid="{AEB25FEE-254B-412D-A4FD-4BFEC3272FFD}"/>
    <cellStyle name="Linked Cell 6 3" xfId="1601" xr:uid="{C3690154-0368-4062-864D-F06E18E779DB}"/>
    <cellStyle name="Linked Cell 6 4" xfId="1602" xr:uid="{D24174AB-9158-4B5F-B6DB-754832ADDCAF}"/>
    <cellStyle name="Linked Cell 6 5" xfId="1603" xr:uid="{04D1A988-99B7-4163-B449-FAC6F682E0C5}"/>
    <cellStyle name="Linked Cell 6 6" xfId="1604" xr:uid="{76B0C716-8232-45D0-A3FE-DD64303D0178}"/>
    <cellStyle name="Linked Cell 6 7" xfId="1605" xr:uid="{AB9B7EDA-95B5-46F0-90E8-B8240720042A}"/>
    <cellStyle name="Linked Cell 7 2" xfId="1606" xr:uid="{3E9627FA-FB8F-41BB-9098-21DC278384FF}"/>
    <cellStyle name="Linked Cell 7 3" xfId="1607" xr:uid="{AB73ABF3-3237-49A6-BE57-C967249F12AA}"/>
    <cellStyle name="Linked Cell 7 4" xfId="1608" xr:uid="{530BAC15-914A-4A6D-8361-BA7F02D650BC}"/>
    <cellStyle name="Linked Cell 7 5" xfId="1609" xr:uid="{7450DD40-B7C7-4F96-8F2B-A3B96279AA2F}"/>
    <cellStyle name="Linked Cell 7 6" xfId="1610" xr:uid="{5D2AB4DE-6F34-4434-84E0-F04CE0F44CFC}"/>
    <cellStyle name="Linked Cell 7 7" xfId="1611" xr:uid="{94CF41E0-C426-4481-9A58-D7BA7FC3F007}"/>
    <cellStyle name="Neitrāls" xfId="1612" builtinId="28" customBuiltin="1"/>
    <cellStyle name="Neutral 2" xfId="1613" xr:uid="{7E37A116-9B03-4958-BD92-CF7B293E0228}"/>
    <cellStyle name="Neutral 2 2" xfId="1614" xr:uid="{2AA0B8FF-057F-418F-9F23-B01AAA794D95}"/>
    <cellStyle name="Neutral 2 3" xfId="1615" xr:uid="{1B6D51C6-0179-4DAF-930F-0884CBDA4692}"/>
    <cellStyle name="Neutral 2 4" xfId="1616" xr:uid="{1E8768F7-0CB1-4712-A3BE-F4704A645337}"/>
    <cellStyle name="Neutral 2 5" xfId="1617" xr:uid="{57079A3F-548F-4118-8CFE-F9FF4F1863EF}"/>
    <cellStyle name="Neutral 2 6" xfId="1618" xr:uid="{D0E43E83-0A2B-4A24-865A-1D654DB80166}"/>
    <cellStyle name="Neutral 2 7" xfId="1619" xr:uid="{248BED0D-93CC-41A6-88C1-DB8A8364FDD3}"/>
    <cellStyle name="Neutral 2 8" xfId="1620" xr:uid="{2DF49897-E45C-47EE-B03E-07440836B163}"/>
    <cellStyle name="Neutral 2 9" xfId="1621" xr:uid="{21F7AD16-E4A3-49FE-85E4-A2AF17371073}"/>
    <cellStyle name="Neutral 3 2" xfId="1622" xr:uid="{6E6F02ED-6517-4236-B6DA-AF8A03655616}"/>
    <cellStyle name="Neutral 3 3" xfId="1623" xr:uid="{2A3F3800-D45A-4272-AB34-6A209CBC5786}"/>
    <cellStyle name="Neutral 3 4" xfId="1624" xr:uid="{DDA1B892-1966-42AE-A1E2-D5ED633566C8}"/>
    <cellStyle name="Neutral 3 5" xfId="1625" xr:uid="{FCC60CC3-6A08-4BDD-AFD1-86F94C398FE4}"/>
    <cellStyle name="Neutral 3 6" xfId="1626" xr:uid="{8EBE8020-0BF3-49CC-8C0C-7D1428718258}"/>
    <cellStyle name="Neutral 3 7" xfId="1627" xr:uid="{E84F4AEC-AED7-44A0-9DAF-A6327FA416F7}"/>
    <cellStyle name="Neutral 3 8" xfId="1628" xr:uid="{733CDA69-8AD8-4EE6-A833-45D82EC27F70}"/>
    <cellStyle name="Neutral 3 9" xfId="1629" xr:uid="{3F1FA9E0-E332-46B3-91B3-2E9A36BE4509}"/>
    <cellStyle name="Neutral 4 2" xfId="1630" xr:uid="{4D585A51-4343-4015-9B85-EDC1EAEC927B}"/>
    <cellStyle name="Neutral 4 3" xfId="1631" xr:uid="{A0C90856-F122-4411-8CE2-00F91772BDDB}"/>
    <cellStyle name="Neutral 4 4" xfId="1632" xr:uid="{A967461B-00C4-4D9C-AC44-58A2B9379B72}"/>
    <cellStyle name="Neutral 4 5" xfId="1633" xr:uid="{A0E0A19A-E6E9-4A4D-A516-428DD74F75D4}"/>
    <cellStyle name="Neutral 4 6" xfId="1634" xr:uid="{0018DB81-4DC8-41E0-A5D1-9269CCF43E21}"/>
    <cellStyle name="Neutral 4 7" xfId="1635" xr:uid="{494A172B-B37F-422F-9788-BFC0BB880618}"/>
    <cellStyle name="Neutral 4 8" xfId="1636" xr:uid="{50FBFDEE-EB66-4FDF-8C5B-521A62531455}"/>
    <cellStyle name="Neutral 4 9" xfId="1637" xr:uid="{3D87C029-6568-47AE-BF34-ADFBE69D92C5}"/>
    <cellStyle name="Neutral 5 2" xfId="1638" xr:uid="{E1ECB7C7-1F9E-4793-AE54-DED630D5CE15}"/>
    <cellStyle name="Neutral 5 3" xfId="1639" xr:uid="{F8843720-5E26-470E-B1C2-26D165D7FD0B}"/>
    <cellStyle name="Neutral 5 4" xfId="1640" xr:uid="{AA2912F3-2390-4297-93DD-02C9D28F180C}"/>
    <cellStyle name="Neutral 5 5" xfId="1641" xr:uid="{DBB95B0B-4C5C-4702-A6C7-68910015E63B}"/>
    <cellStyle name="Neutral 5 6" xfId="1642" xr:uid="{B1A1B018-B4ED-4D54-8D64-B802B34160F7}"/>
    <cellStyle name="Neutral 5 7" xfId="1643" xr:uid="{DA62EBE6-736C-4385-B063-B34CFBFE0EF9}"/>
    <cellStyle name="Neutral 5 8" xfId="1644" xr:uid="{9B0E1599-5C4F-4578-995B-4B813EF5B095}"/>
    <cellStyle name="Neutral 5 9" xfId="1645" xr:uid="{00D37670-1F99-4ECC-8A99-63F6DCBA7A03}"/>
    <cellStyle name="Neutral 6 2" xfId="1646" xr:uid="{7F9FED6B-833D-4B61-9B84-B0DB4A2DF1F4}"/>
    <cellStyle name="Neutral 6 3" xfId="1647" xr:uid="{03AB5E06-18D3-4287-9BF4-7CCFDD6294B9}"/>
    <cellStyle name="Neutral 6 4" xfId="1648" xr:uid="{F275BE28-6E71-4537-BEF5-DCE6492F1F88}"/>
    <cellStyle name="Neutral 6 5" xfId="1649" xr:uid="{FAE029AD-680F-4291-B01A-2E7C01133DC7}"/>
    <cellStyle name="Neutral 6 6" xfId="1650" xr:uid="{4F0CD94F-7F8B-4BAB-A238-A41908B6CA52}"/>
    <cellStyle name="Neutral 6 7" xfId="1651" xr:uid="{821110E7-9094-4B9A-BA41-84AA531EAE53}"/>
    <cellStyle name="Neutral 7 2" xfId="1652" xr:uid="{5C01DF2A-DF92-4352-82C1-2510D6E939FD}"/>
    <cellStyle name="Neutral 7 3" xfId="1653" xr:uid="{E9624B57-BCC7-4FF1-9930-0A885CF692B3}"/>
    <cellStyle name="Neutral 7 4" xfId="1654" xr:uid="{2E10B5A7-182E-49A1-A8E7-169D6D18FE56}"/>
    <cellStyle name="Neutral 7 5" xfId="1655" xr:uid="{5E8D2DC4-776A-4D22-AF18-0D475DF8866C}"/>
    <cellStyle name="Neutral 7 6" xfId="1656" xr:uid="{4A31CD33-5617-48C9-9965-AAD8A021CE97}"/>
    <cellStyle name="Neutral 7 7" xfId="1657" xr:uid="{4CE8C235-032B-4B1B-B3CE-5362C197E2A2}"/>
    <cellStyle name="Normal 10 2" xfId="1658" xr:uid="{2FDF0ED0-B777-4E99-951C-EFBB060073E1}"/>
    <cellStyle name="Normal 10 3" xfId="1659" xr:uid="{B04E0C6D-3377-4BE9-889D-88457EDAE9A2}"/>
    <cellStyle name="Normal 10 4" xfId="1660" xr:uid="{51B954E9-E629-4C23-879F-6C4C2B587846}"/>
    <cellStyle name="Normal 10 5" xfId="1661" xr:uid="{89A4158D-0CDA-4FDB-843C-A997B17C910B}"/>
    <cellStyle name="Normal 10 6" xfId="1662" xr:uid="{3056AF0E-1D6B-46BB-9533-98829CFD2BE7}"/>
    <cellStyle name="Normal 10 7" xfId="1663" xr:uid="{4593F455-5139-4BB6-A280-24AB434C2E14}"/>
    <cellStyle name="Normal 12 2" xfId="1664" xr:uid="{1A223F23-86D9-4172-BE97-DB977530D842}"/>
    <cellStyle name="Normal 12 3" xfId="1665" xr:uid="{DF7B21E4-5722-4AF5-B96B-FCDE5EA312C8}"/>
    <cellStyle name="Normal 12 4" xfId="1666" xr:uid="{4D14D9FF-EC69-43DB-A52C-447DC5406608}"/>
    <cellStyle name="Normal 12 5" xfId="1667" xr:uid="{13AEF189-FBA4-4F46-8D30-639448CB91BE}"/>
    <cellStyle name="Normal 12 6" xfId="1668" xr:uid="{91962869-BAF4-47C3-97EB-BBCC936EBF31}"/>
    <cellStyle name="Normal 12 7" xfId="1669" xr:uid="{229A53A8-ADCF-49E5-9BB0-3BBFD2BB4ED6}"/>
    <cellStyle name="Normal 14 2" xfId="1670" xr:uid="{716D7648-A7B3-44F1-BDD9-A7344B4CB068}"/>
    <cellStyle name="Normal 15 2" xfId="1671" xr:uid="{8513A3F2-2017-4CDD-B1C5-2512858D5CCB}"/>
    <cellStyle name="Normal 19" xfId="1672" xr:uid="{1F757015-BA42-407D-B881-707A69363E1A}"/>
    <cellStyle name="Normal 2 10" xfId="1673" xr:uid="{D190B19D-207A-4897-8F06-D6957CCBFF10}"/>
    <cellStyle name="Normal 2 11" xfId="1674" xr:uid="{01607D3F-C194-43DD-B448-D9111DC62E07}"/>
    <cellStyle name="Normal 2 12" xfId="1675" xr:uid="{E71ECB7E-7331-4223-BF58-38D34A96AD21}"/>
    <cellStyle name="Normal 2 13" xfId="1676" xr:uid="{4057EC2D-1E57-4DFC-9D0D-E5EE34AB78D3}"/>
    <cellStyle name="Normal 2 14" xfId="1677" xr:uid="{2D57CA0F-DCF7-4D55-BF30-30C15F68A833}"/>
    <cellStyle name="Normal 2 15" xfId="1678" xr:uid="{56C60409-58B8-42D3-AF15-10A205B29C81}"/>
    <cellStyle name="Normal 2 16" xfId="1679" xr:uid="{83E17A01-B267-4842-A346-26BE09463C43}"/>
    <cellStyle name="Normal 2 2" xfId="1680" xr:uid="{65AE8FCC-D06F-4362-B1AA-F77F2D0D66C4}"/>
    <cellStyle name="Normal 2 2 10" xfId="1681" xr:uid="{587E0980-F95C-4905-A554-F5DD1663DC71}"/>
    <cellStyle name="Normal 2 2 2" xfId="1682" xr:uid="{5C4D3F3C-1837-4342-94DE-FECAC17742E4}"/>
    <cellStyle name="Normal 2 2 3" xfId="1683" xr:uid="{6690BF72-DD77-4A86-9E58-A20D38B038B7}"/>
    <cellStyle name="Normal 2 2 4" xfId="1684" xr:uid="{F892021B-A1FA-455D-B6E6-691A800D0BD3}"/>
    <cellStyle name="Normal 2 2 5" xfId="1685" xr:uid="{7503DC01-899F-4AAA-B387-98F34B254E29}"/>
    <cellStyle name="Normal 2 2 6" xfId="1686" xr:uid="{548A0DF3-1A8C-405F-A2BD-60CFC3EA4C74}"/>
    <cellStyle name="Normal 2 2 7" xfId="1687" xr:uid="{3FB0CDF5-3DB6-4E9F-9DCA-E01E283ACD2E}"/>
    <cellStyle name="Normal 2 2 8" xfId="1688" xr:uid="{96E07E9C-BEEE-48E2-B71D-50936292258B}"/>
    <cellStyle name="Normal 2 2 9" xfId="1689" xr:uid="{4E3C56D1-31D6-4C30-8059-E73BF3031F74}"/>
    <cellStyle name="Normal 2 3" xfId="1690" xr:uid="{8DDBAD85-34BA-4645-A6D2-8E1684CD26F1}"/>
    <cellStyle name="Normal 2 3 2" xfId="1691" xr:uid="{C1C0C4D4-B38A-4794-A2BF-0C640EBCEB8E}"/>
    <cellStyle name="Normal 2 4" xfId="1692" xr:uid="{5C6359FF-F25F-4CC9-AFEE-9F163DD40862}"/>
    <cellStyle name="Normal 2 5" xfId="1693" xr:uid="{C483589E-82A9-48F8-89EE-8E3BC65464B0}"/>
    <cellStyle name="Normal 2 6" xfId="1694" xr:uid="{A0A2228B-DDB4-403E-9DDD-E6981586EDE1}"/>
    <cellStyle name="Normal 2 7" xfId="1695" xr:uid="{7C8D53FD-4A97-4AD7-B769-E7329880C998}"/>
    <cellStyle name="Normal 2 8" xfId="1696" xr:uid="{4FC18D99-706C-4594-9696-4B2EF24C60E1}"/>
    <cellStyle name="Normal 2 9" xfId="1697" xr:uid="{17D67490-B51D-4EC0-8517-7B6300417329}"/>
    <cellStyle name="Normal 2 9 2" xfId="1698" xr:uid="{B4ABE534-79FC-4A19-8024-68894785FD4F}"/>
    <cellStyle name="Normal 2 9 3" xfId="1699" xr:uid="{13EB28A6-7354-4488-9285-6A623C8A78CF}"/>
    <cellStyle name="Normal 3" xfId="1700" xr:uid="{EBB28A86-F4EB-4F39-B258-50210C8A8367}"/>
    <cellStyle name="Normal 3 10" xfId="1701" xr:uid="{05C5AF13-56D5-4137-9F48-443C8E5DEE07}"/>
    <cellStyle name="Normal 3 11" xfId="1702" xr:uid="{4892776F-C165-41F2-985B-7F0D617FF565}"/>
    <cellStyle name="Normal 3 12" xfId="1703" xr:uid="{61604BD8-DF33-450E-A86A-C73B60B78D41}"/>
    <cellStyle name="Normal 3 13" xfId="1704" xr:uid="{7FFBFA8B-0D84-480D-8389-28C05E58B8A7}"/>
    <cellStyle name="Normal 3 14" xfId="1705" xr:uid="{6C8661BD-1337-4C3E-B02A-4BD351D2C1F7}"/>
    <cellStyle name="Normal 3 15" xfId="1706" xr:uid="{F1018B79-D93F-4E90-A511-26D5EF8F5287}"/>
    <cellStyle name="Normal 3 16" xfId="1707" xr:uid="{C852369A-069A-4C76-A6B8-82DE00FB2667}"/>
    <cellStyle name="Normal 3 2" xfId="1708" xr:uid="{963BD94F-BD72-4DBB-ADC2-1C7DA350B06D}"/>
    <cellStyle name="Normal 3 3" xfId="1709" xr:uid="{BE121A55-D504-4AB7-8868-2D3C5B2516B5}"/>
    <cellStyle name="Normal 3 4" xfId="1710" xr:uid="{57A7A43D-7DC5-457D-B01C-EA24C3E53B66}"/>
    <cellStyle name="Normal 3 5" xfId="1711" xr:uid="{DCD070B7-45DC-4963-A14B-F323FE7CBCFB}"/>
    <cellStyle name="Normal 3 6" xfId="1712" xr:uid="{60277E4B-C349-4645-8797-F527D910A73B}"/>
    <cellStyle name="Normal 3 7" xfId="1713" xr:uid="{7793BE09-7540-4870-A4BD-CA075AAC02E3}"/>
    <cellStyle name="Normal 3 8" xfId="1714" xr:uid="{6AE1AA05-9673-4A18-923C-41943D5B0479}"/>
    <cellStyle name="Normal 3 9" xfId="1715" xr:uid="{0028AE77-D0FF-41A9-87A0-E5463FFF10C2}"/>
    <cellStyle name="Normal 4 10" xfId="1716" xr:uid="{73E15425-EE80-4742-AD0C-2B9814FC8CDF}"/>
    <cellStyle name="Normal 4 11" xfId="1717" xr:uid="{961726BE-6235-4CA4-8024-3ADAA2FFF784}"/>
    <cellStyle name="Normal 4 12" xfId="1718" xr:uid="{EA3A9A4A-F916-4285-986D-6D80CDA74A88}"/>
    <cellStyle name="Normal 4 13" xfId="1719" xr:uid="{B056E0C7-787C-4FA3-B710-7793B2B7F153}"/>
    <cellStyle name="Normal 4 14" xfId="1720" xr:uid="{6357D295-B230-4ED9-B003-1B32F8186411}"/>
    <cellStyle name="Normal 4 15" xfId="1721" xr:uid="{E1785305-0609-42E0-B2B1-CC6444D07CFD}"/>
    <cellStyle name="Normal 4 16" xfId="1722" xr:uid="{757E9F78-DE13-456A-9743-2E72103C00F9}"/>
    <cellStyle name="Normal 4 2" xfId="1723" xr:uid="{0749526B-06BC-4DD1-A6AD-84ECE47D7022}"/>
    <cellStyle name="Normal 4 3" xfId="1724" xr:uid="{B1A13001-3881-4E6C-B849-1EA0EC987EE5}"/>
    <cellStyle name="Normal 4 4" xfId="1725" xr:uid="{867D7074-1D52-4787-B927-AADAE4E9ED84}"/>
    <cellStyle name="Normal 4 5" xfId="1726" xr:uid="{2D992FCE-3657-4A9D-9061-7270CE70991C}"/>
    <cellStyle name="Normal 4 6" xfId="1727" xr:uid="{ED206A13-D468-42EF-9783-5694B6A35B16}"/>
    <cellStyle name="Normal 4 7" xfId="1728" xr:uid="{3F4A2332-76F8-4B8D-98C6-0A2CE02AFC91}"/>
    <cellStyle name="Normal 4 8" xfId="1729" xr:uid="{1BDB0663-F4BE-4CB9-BBB3-1A67AEF92F6E}"/>
    <cellStyle name="Normal 4 9" xfId="1730" xr:uid="{BBBD446A-ABE1-4B93-B7FE-1782674B97DB}"/>
    <cellStyle name="Normal 5 10" xfId="1731" xr:uid="{7146D63A-4EE3-4B26-8347-FB96AADCE7E3}"/>
    <cellStyle name="Normal 5 2" xfId="1732" xr:uid="{58EF6851-C0F6-4171-9AD1-93CA09799F46}"/>
    <cellStyle name="Normal 5 2 2" xfId="1733" xr:uid="{C102F5FE-9A42-4DF2-859A-4B1DA6B01C4C}"/>
    <cellStyle name="Normal 5 3" xfId="1734" xr:uid="{F4A7FAA1-23B0-4651-B50A-869C39090DDD}"/>
    <cellStyle name="Normal 5 4" xfId="1735" xr:uid="{54393DAA-A232-4B16-8C3A-3F3D471B6BFF}"/>
    <cellStyle name="Normal 5 5" xfId="1736" xr:uid="{2C625C93-E37E-4BE8-A17D-4CB496028A60}"/>
    <cellStyle name="Normal 5 6" xfId="1737" xr:uid="{C5C2146A-8CA4-4DE8-B247-9D6E13C57F89}"/>
    <cellStyle name="Normal 5 7" xfId="1738" xr:uid="{E4F27DD5-C522-4D19-A60D-E95B8F44DB46}"/>
    <cellStyle name="Normal 5 8" xfId="1739" xr:uid="{6B7A3A23-9384-42C3-8570-82BBFE557712}"/>
    <cellStyle name="Normal 5 9" xfId="1740" xr:uid="{44DD8F00-F213-45FA-B962-7777B34A88BA}"/>
    <cellStyle name="Normal 6 10" xfId="1741" xr:uid="{30A8518F-A280-4DBE-AC69-5C24AEA4D4B1}"/>
    <cellStyle name="Normal 6 2" xfId="1742" xr:uid="{A084CFF9-E3B7-48C5-A186-21DAB5B91892}"/>
    <cellStyle name="Normal 6 3" xfId="1743" xr:uid="{D70E55C7-F027-46ED-BE1D-FCC0306331F7}"/>
    <cellStyle name="Normal 6 4" xfId="1744" xr:uid="{ABF68C1A-CF11-4873-9EDB-E11F1FB00791}"/>
    <cellStyle name="Normal 6 5" xfId="1745" xr:uid="{8319FE35-2F4A-449D-A76A-949C083F65EF}"/>
    <cellStyle name="Normal 6 6" xfId="1746" xr:uid="{49C4BFB5-50E4-45AA-A80B-891B36606024}"/>
    <cellStyle name="Normal 6 7" xfId="1747" xr:uid="{CBE10980-80A6-4C16-9C42-5F6AEAEEEA03}"/>
    <cellStyle name="Normal 6 8" xfId="1748" xr:uid="{99057E56-2F71-4560-9231-08B7E3258B60}"/>
    <cellStyle name="Normal 6 9" xfId="1749" xr:uid="{7EF7B47F-083A-4D6C-BAED-457F51E5FE4E}"/>
    <cellStyle name="Normal 7 10" xfId="1750" xr:uid="{9BC49E1A-2B24-4DC1-8383-9EAABB488C9B}"/>
    <cellStyle name="Normal 7 2" xfId="1751" xr:uid="{215C38E8-3353-423E-85F9-0E46825CB0A0}"/>
    <cellStyle name="Normal 7 3" xfId="1752" xr:uid="{8399160A-8DB1-41D2-8B03-261430B9C913}"/>
    <cellStyle name="Normal 7 4" xfId="1753" xr:uid="{FF43665F-A9B4-4EAF-87B7-08D2D0CE8722}"/>
    <cellStyle name="Normal 7 5" xfId="1754" xr:uid="{D8FD7C8A-2A78-41B3-8DA0-748C3CA95B98}"/>
    <cellStyle name="Normal 7 6" xfId="1755" xr:uid="{DA0D41CE-625D-481B-9DC9-FF6F7E240242}"/>
    <cellStyle name="Normal 7 7" xfId="1756" xr:uid="{9650DED5-E0D6-4FF5-B23C-A0F6D9F6FCF0}"/>
    <cellStyle name="Normal 7 8" xfId="1757" xr:uid="{CCD36304-3508-404F-8C3A-71DB0A813B9A}"/>
    <cellStyle name="Normal 7 9" xfId="1758" xr:uid="{DBA94F63-4D29-42BA-AE41-ED839B8DF159}"/>
    <cellStyle name="Normal 8 10" xfId="1759" xr:uid="{539B5AAD-FEFD-40BA-820D-8C867F5906C3}"/>
    <cellStyle name="Normal 8 2" xfId="1760" xr:uid="{7CE9FE30-672F-4F69-A360-07B8C95F6E0A}"/>
    <cellStyle name="Normal 8 3" xfId="1761" xr:uid="{F247A99F-DF2E-48D4-8F81-B560CF2D33E6}"/>
    <cellStyle name="Normal 8 4" xfId="1762" xr:uid="{33BC40DA-03B0-4BF5-8ED9-345CC86194E3}"/>
    <cellStyle name="Normal 8 5" xfId="1763" xr:uid="{8BF3A391-51FD-46ED-9B44-A12DBAA6D289}"/>
    <cellStyle name="Normal 8 6" xfId="1764" xr:uid="{3358F3E3-0B9B-4EF9-A80A-AAF67BD29852}"/>
    <cellStyle name="Normal 8 7" xfId="1765" xr:uid="{09C2696F-D273-4B32-844F-A90FF95F1E42}"/>
    <cellStyle name="Normal 8 8" xfId="1766" xr:uid="{F958605A-EA48-4F10-903E-71CB610951B9}"/>
    <cellStyle name="Normal 8 9" xfId="1767" xr:uid="{8E6A6F5D-DB8D-4B10-9C63-7DF2977140F7}"/>
    <cellStyle name="Normal 9 2" xfId="1768" xr:uid="{E60CA907-0528-497A-9422-BE2150E5787D}"/>
    <cellStyle name="Normal 9 3" xfId="1769" xr:uid="{AEBE2237-D7C6-4D1A-B2B4-E11C1116A213}"/>
    <cellStyle name="Normal 9 4" xfId="1770" xr:uid="{854CCED8-DB63-45C0-9226-44D2505A5482}"/>
    <cellStyle name="Normal 9 5" xfId="1771" xr:uid="{1DF1592A-5D24-492E-A822-099A91BB2E39}"/>
    <cellStyle name="Normal 9 6" xfId="1772" xr:uid="{D28026A6-24F7-4734-B204-AE91E3C0A207}"/>
    <cellStyle name="Normal 9 7" xfId="1773" xr:uid="{AF298211-6249-4FF0-BAD9-B7D021B31DFC}"/>
    <cellStyle name="Normal_Sheet1 2" xfId="1774" xr:uid="{70CB010B-F65C-44A1-9F02-2AC06A3B3AF1}"/>
    <cellStyle name="Normal_Sheet3" xfId="1775" xr:uid="{5283DCC2-6C5D-4352-A147-0299064AB3FE}"/>
    <cellStyle name="Nosaukums" xfId="1869" builtinId="15" customBuiltin="1"/>
    <cellStyle name="Note 2" xfId="1777" xr:uid="{46371595-3704-41C9-8A6C-E3ACB9C053E1}"/>
    <cellStyle name="Note 2 2" xfId="1778" xr:uid="{7E108247-4BA0-4FD9-BE47-9F5143C3E279}"/>
    <cellStyle name="Note 2 3" xfId="1779" xr:uid="{4753D2A4-2210-4FF5-8D4C-8A77570F5439}"/>
    <cellStyle name="Note 2 4" xfId="1780" xr:uid="{E3629230-33F9-4FED-B38C-9DC5633ED0F3}"/>
    <cellStyle name="Note 2 5" xfId="1781" xr:uid="{CF1A9102-6660-45EE-87D8-EEB2EA2EF97D}"/>
    <cellStyle name="Note 2 6" xfId="1782" xr:uid="{F9E6962A-81D9-47D5-A264-B4D78DABE293}"/>
    <cellStyle name="Note 2 7" xfId="1783" xr:uid="{A612AE85-9F31-44A6-96F0-2D9F5BB932F7}"/>
    <cellStyle name="Note 2 8" xfId="1784" xr:uid="{B723C679-6DBD-42F0-9BEF-5D87DF672857}"/>
    <cellStyle name="Note 2 9" xfId="1785" xr:uid="{E99F8ECB-A5FF-4517-9404-0C0875FEA930}"/>
    <cellStyle name="Note 3 2" xfId="1786" xr:uid="{A7CD4C1E-5BF1-4326-8C7F-61BC1A5BA5D9}"/>
    <cellStyle name="Note 3 3" xfId="1787" xr:uid="{BBC6F13D-F904-4E15-919F-ED04BC56A972}"/>
    <cellStyle name="Note 3 4" xfId="1788" xr:uid="{51D67356-60EC-4E9D-9FCA-552469616C2D}"/>
    <cellStyle name="Note 3 5" xfId="1789" xr:uid="{D2DAD5A5-96FC-483C-B5F2-084890BCD84D}"/>
    <cellStyle name="Note 3 6" xfId="1790" xr:uid="{57E307C2-D0E0-4EB5-81D2-FBA29B7E066B}"/>
    <cellStyle name="Note 3 7" xfId="1791" xr:uid="{CDA5B7F5-8FF2-46A8-B5A8-82E235ED92C6}"/>
    <cellStyle name="Note 3 8" xfId="1792" xr:uid="{B6B22126-235B-4736-834E-1011946CC255}"/>
    <cellStyle name="Note 3 9" xfId="1793" xr:uid="{601943ED-74CB-4A9A-BBE6-A95295E52F5E}"/>
    <cellStyle name="Note 4 2" xfId="1794" xr:uid="{511F35A1-1B27-4948-87E4-931A3F936DD5}"/>
    <cellStyle name="Note 4 3" xfId="1795" xr:uid="{90F66A81-5F68-473E-B5EE-EB562CA1E313}"/>
    <cellStyle name="Note 4 4" xfId="1796" xr:uid="{74A91459-F686-4444-8CF5-DCFD3CC575CC}"/>
    <cellStyle name="Note 4 5" xfId="1797" xr:uid="{5338FFCD-629F-434B-85C8-B7C5320EE75F}"/>
    <cellStyle name="Note 4 6" xfId="1798" xr:uid="{06E451CF-B920-44C6-8DCF-D9A5AFDCC2C8}"/>
    <cellStyle name="Note 4 7" xfId="1799" xr:uid="{B9AE2545-0B0A-4E0D-AF93-FDCF71B47752}"/>
    <cellStyle name="Note 4 8" xfId="1800" xr:uid="{E898AF47-99CC-42EB-8C2D-EA7C726FA6DD}"/>
    <cellStyle name="Note 4 9" xfId="1801" xr:uid="{9AEA0026-3E1E-45AC-BDE1-BD074E8C5705}"/>
    <cellStyle name="Note 5 2" xfId="1802" xr:uid="{FBE178F8-2F4B-46A4-B330-E1E2D5743116}"/>
    <cellStyle name="Note 5 3" xfId="1803" xr:uid="{242C773A-4AA4-452F-BDA2-31A4EE92CD3E}"/>
    <cellStyle name="Note 5 4" xfId="1804" xr:uid="{0B7C9884-7BA7-4C17-A1E7-7AEA424CD707}"/>
    <cellStyle name="Note 5 5" xfId="1805" xr:uid="{DA92581A-38E5-4BDB-9DE9-05C22F9EB17D}"/>
    <cellStyle name="Note 5 6" xfId="1806" xr:uid="{0D0336A1-168E-4339-BA27-90D533DDFCC0}"/>
    <cellStyle name="Note 5 7" xfId="1807" xr:uid="{FEDA2092-ABFF-44D9-9E8F-CD529A3E7217}"/>
    <cellStyle name="Note 5 8" xfId="1808" xr:uid="{FB745172-1467-4F96-892A-9426E0AE4F19}"/>
    <cellStyle name="Note 5 9" xfId="1809" xr:uid="{3610AEB8-B1C4-46C2-83CE-B8594FC4CB90}"/>
    <cellStyle name="Note 6 2" xfId="1810" xr:uid="{B34C40B4-FC0B-4074-AA0F-E8B70A92249F}"/>
    <cellStyle name="Note 6 3" xfId="1811" xr:uid="{26B0D9CD-F52A-4BDC-8D55-5E28424B7D71}"/>
    <cellStyle name="Note 6 4" xfId="1812" xr:uid="{6E0CF358-EEC7-417D-B8F7-B797C6A8390C}"/>
    <cellStyle name="Note 6 5" xfId="1813" xr:uid="{C3F994FA-2D9C-4AE3-82BF-BB4562F7EE96}"/>
    <cellStyle name="Note 6 6" xfId="1814" xr:uid="{0088A8A9-17BD-461D-894A-BE6ED540CBBA}"/>
    <cellStyle name="Note 6 7" xfId="1815" xr:uid="{EB69D04B-9862-4B29-9E32-26D71D71833B}"/>
    <cellStyle name="Note 7 2" xfId="1816" xr:uid="{BA426661-5107-4FFA-8F09-209C82C1B748}"/>
    <cellStyle name="Note 7 3" xfId="1817" xr:uid="{FEC7579A-3D76-465F-AB8D-BA98BB671DBF}"/>
    <cellStyle name="Note 7 4" xfId="1818" xr:uid="{B1A802AD-4B54-45D9-9968-BCEB3F184288}"/>
    <cellStyle name="Note 7 5" xfId="1819" xr:uid="{6DDADAEF-E0A6-4F13-8F55-D238F251D018}"/>
    <cellStyle name="Note 7 6" xfId="1820" xr:uid="{F81D3BC5-2B5A-412C-99D1-9356D207362E}"/>
    <cellStyle name="Note 7 7" xfId="1821" xr:uid="{57F2B793-811B-4E51-9B1A-CEACB95013E9}"/>
    <cellStyle name="Output 2" xfId="1823" xr:uid="{59071A72-F4D1-4D94-B8AB-B12A9890D56E}"/>
    <cellStyle name="Output 2 2" xfId="1824" xr:uid="{A0C150BF-E3B4-4D78-80B1-EBE12C3457A0}"/>
    <cellStyle name="Output 2 3" xfId="1825" xr:uid="{57C35E76-5ADD-428A-ACD3-3F64077F390B}"/>
    <cellStyle name="Output 2 4" xfId="1826" xr:uid="{864070D7-8D9E-43E3-96BA-CAD1D027132D}"/>
    <cellStyle name="Output 2 5" xfId="1827" xr:uid="{4BE6D02D-7BB2-4426-B90D-0159D91D4AD2}"/>
    <cellStyle name="Output 2 6" xfId="1828" xr:uid="{E3C13929-3D32-4D13-8C40-2145835FE292}"/>
    <cellStyle name="Output 2 7" xfId="1829" xr:uid="{9D75A759-8619-4434-9105-C9C927F672FB}"/>
    <cellStyle name="Output 2 8" xfId="1830" xr:uid="{3D900DFC-99ED-4DA6-94FA-697EBFD81909}"/>
    <cellStyle name="Output 2 9" xfId="1831" xr:uid="{5A8B0AB2-5397-41F5-BFDE-B8123099E3E1}"/>
    <cellStyle name="Output 3 2" xfId="1832" xr:uid="{0C74304A-83B3-436C-B9B7-A26EE6F42719}"/>
    <cellStyle name="Output 3 3" xfId="1833" xr:uid="{DEE889A2-4EAC-405D-BE34-59AB55F0BC35}"/>
    <cellStyle name="Output 3 4" xfId="1834" xr:uid="{D78C1ECA-B99B-42DD-94FA-0D8DF64164BB}"/>
    <cellStyle name="Output 3 5" xfId="1835" xr:uid="{03069F40-C802-4EDD-9B1E-78C23EA052B2}"/>
    <cellStyle name="Output 3 6" xfId="1836" xr:uid="{1F9DA1F6-55E2-4969-A3A8-DDE2861F3F3B}"/>
    <cellStyle name="Output 3 7" xfId="1837" xr:uid="{35573E07-09C5-4733-AD16-C3FB4D8BD733}"/>
    <cellStyle name="Output 3 8" xfId="1838" xr:uid="{2A6D1015-2C51-4568-B757-FDDDC0E64187}"/>
    <cellStyle name="Output 3 9" xfId="1839" xr:uid="{703FCA8F-2A69-44F0-AEA4-CCC641C2909B}"/>
    <cellStyle name="Output 4 2" xfId="1840" xr:uid="{A8CF9838-399E-4535-AF2A-9A0152E650D4}"/>
    <cellStyle name="Output 4 3" xfId="1841" xr:uid="{25A2EB23-042B-47FD-978B-7C4EB4EBE8E2}"/>
    <cellStyle name="Output 4 4" xfId="1842" xr:uid="{DACFBA67-0EF3-4B06-83CF-59B4A0265ABF}"/>
    <cellStyle name="Output 4 5" xfId="1843" xr:uid="{80822548-AF69-48A6-BCD1-9A8014A4F4D3}"/>
    <cellStyle name="Output 4 6" xfId="1844" xr:uid="{9EBF6387-95B7-4CE1-89AF-4B2CF3C5832F}"/>
    <cellStyle name="Output 4 7" xfId="1845" xr:uid="{C2393DCC-9EC4-46B8-81DC-83D0CBDF108C}"/>
    <cellStyle name="Output 4 8" xfId="1846" xr:uid="{77259B41-F2E4-4582-87B6-FCE6E3D55B6B}"/>
    <cellStyle name="Output 4 9" xfId="1847" xr:uid="{37D5DA12-E015-4D38-9BA8-B3EC23CD007E}"/>
    <cellStyle name="Output 5 2" xfId="1848" xr:uid="{45CCA350-411C-4A3E-8B7C-29BA807FDA9E}"/>
    <cellStyle name="Output 5 3" xfId="1849" xr:uid="{9435FAE7-0838-46D7-876F-94C9621426A7}"/>
    <cellStyle name="Output 5 4" xfId="1850" xr:uid="{B2B8340F-BD97-4043-8CC4-7A646506EC12}"/>
    <cellStyle name="Output 5 5" xfId="1851" xr:uid="{EDE0FA59-E0A8-4B79-A043-366E391D3E61}"/>
    <cellStyle name="Output 5 6" xfId="1852" xr:uid="{B9CB2B5C-B366-42E1-B374-F81591C4FDB8}"/>
    <cellStyle name="Output 5 7" xfId="1853" xr:uid="{864F9A2C-CDB4-4072-B029-6799DD549706}"/>
    <cellStyle name="Output 5 8" xfId="1854" xr:uid="{A8C00396-55F8-4C3B-8D8D-1F85F64F39EC}"/>
    <cellStyle name="Output 5 9" xfId="1855" xr:uid="{F30DBAF1-760A-4345-BF1A-1948256D8060}"/>
    <cellStyle name="Output 6 2" xfId="1856" xr:uid="{79A2F48E-ECDA-4DAF-9D81-072158C599AD}"/>
    <cellStyle name="Output 6 3" xfId="1857" xr:uid="{9A7BC4B9-FFDB-491C-9C83-EE8EFD09FB1E}"/>
    <cellStyle name="Output 6 4" xfId="1858" xr:uid="{5B7D902B-7F73-44CB-884B-6BEC4B88224C}"/>
    <cellStyle name="Output 6 5" xfId="1859" xr:uid="{5003D10C-FEA6-4889-A590-8210B6D80DF7}"/>
    <cellStyle name="Output 6 6" xfId="1860" xr:uid="{8944B83C-1857-47EE-8200-BDA9B06BD2D4}"/>
    <cellStyle name="Output 6 7" xfId="1861" xr:uid="{9F0149B9-BA47-4E7A-B5ED-D7FB8EBFE7DA}"/>
    <cellStyle name="Output 7 2" xfId="1862" xr:uid="{22420AE1-03A2-422F-B2AE-62ED02EDB3F3}"/>
    <cellStyle name="Output 7 3" xfId="1863" xr:uid="{45E64081-68A3-4E70-9188-2BBDB46FF86C}"/>
    <cellStyle name="Output 7 4" xfId="1864" xr:uid="{EC6A3D8C-14EC-4390-820E-9FAAB237DD92}"/>
    <cellStyle name="Output 7 5" xfId="1865" xr:uid="{4F0F9B6C-41F4-4E6E-AF4D-EF15D0F1C217}"/>
    <cellStyle name="Output 7 6" xfId="1866" xr:uid="{33CB8F0C-E22E-43E9-80AC-98319397EFD6}"/>
    <cellStyle name="Output 7 7" xfId="1867" xr:uid="{5E33A3E5-0137-4044-9FEE-5B8E0A31CDC8}"/>
    <cellStyle name="Parastais_Standarta_tame_2005" xfId="1868" xr:uid="{F73A8D26-B8E7-4981-96FE-36CB837B2BA3}"/>
    <cellStyle name="Parasts" xfId="0" builtinId="0"/>
    <cellStyle name="Paskaidrojošs teksts" xfId="1244" builtinId="53" customBuiltin="1"/>
    <cellStyle name="Pārbaudes šūna" xfId="1197" builtinId="23" customBuiltin="1"/>
    <cellStyle name="Piezīme" xfId="1776" builtinId="10" customBuiltin="1"/>
    <cellStyle name="Saistīta šūna" xfId="1566" builtinId="24" customBuiltin="1"/>
    <cellStyle name="Slikts" xfId="1105" builtinId="27" customBuiltin="1"/>
    <cellStyle name="Title 2" xfId="1870" xr:uid="{00182C58-68D6-4A25-94C9-7387B4F784C5}"/>
    <cellStyle name="Total 2" xfId="1872" xr:uid="{B53D38EF-D450-44EB-B74C-B155CC105142}"/>
    <cellStyle name="Total 2 2" xfId="1873" xr:uid="{4E2A50EA-E794-4EEA-BF6C-981B18942A0E}"/>
    <cellStyle name="Total 2 3" xfId="1874" xr:uid="{54BA0341-C58C-43F2-BB69-B322AE5B24E6}"/>
    <cellStyle name="Total 2 4" xfId="1875" xr:uid="{0C74C1C9-16AF-4F08-9D54-CCC137A7C9D4}"/>
    <cellStyle name="Total 2 5" xfId="1876" xr:uid="{A983BDA3-561C-49F8-90CB-01F2FCD5D6DF}"/>
    <cellStyle name="Total 2 6" xfId="1877" xr:uid="{76BE3781-12CF-4D70-82D0-62558547F6AD}"/>
    <cellStyle name="Total 2 7" xfId="1878" xr:uid="{EC582184-D19B-441C-B7B2-D1778A2A2AB8}"/>
    <cellStyle name="Total 2 8" xfId="1879" xr:uid="{13294721-9ED7-4164-A6F8-1CC26377E93D}"/>
    <cellStyle name="Total 2 9" xfId="1880" xr:uid="{D5856814-2733-4011-8A17-B68B1824C174}"/>
    <cellStyle name="Total 3 2" xfId="1881" xr:uid="{17DEA854-A18E-4DEB-946E-AFC3493BC4B8}"/>
    <cellStyle name="Total 3 3" xfId="1882" xr:uid="{DDAB0019-9A1D-4604-AC89-9A7F36D02E69}"/>
    <cellStyle name="Total 3 4" xfId="1883" xr:uid="{B8D18463-D68E-403C-80B7-C7DAE6C2D6B4}"/>
    <cellStyle name="Total 3 5" xfId="1884" xr:uid="{B95CA127-A0CC-4C6F-A15E-254C9C1F6A38}"/>
    <cellStyle name="Total 3 6" xfId="1885" xr:uid="{412DB45A-5C1F-40E2-B45D-98DECBC6B8A2}"/>
    <cellStyle name="Total 3 7" xfId="1886" xr:uid="{284D075B-FA03-44F7-9DA2-79B3661D1D57}"/>
    <cellStyle name="Total 3 8" xfId="1887" xr:uid="{680CC3D3-98B6-4EDF-A3F8-25D0528A2D9F}"/>
    <cellStyle name="Total 3 9" xfId="1888" xr:uid="{8FDCCC98-624F-4475-8F33-6AF09B8AB62E}"/>
    <cellStyle name="Total 4 2" xfId="1889" xr:uid="{0B74379F-5892-416A-B99E-8D212DB056C4}"/>
    <cellStyle name="Total 4 3" xfId="1890" xr:uid="{4155C863-CAD5-4B6D-A985-D8F034DD5372}"/>
    <cellStyle name="Total 4 4" xfId="1891" xr:uid="{9983EAF5-15AE-4370-92F5-6806BAD78E6E}"/>
    <cellStyle name="Total 4 5" xfId="1892" xr:uid="{ECAEFB85-7B47-438F-B7F4-4290D12515FF}"/>
    <cellStyle name="Total 4 6" xfId="1893" xr:uid="{DE1B1CA8-E6CA-47FF-A0EB-CB2B79A3D07F}"/>
    <cellStyle name="Total 4 7" xfId="1894" xr:uid="{3C2696A2-7A71-478B-A7EE-6DB8A6A60E72}"/>
    <cellStyle name="Total 4 8" xfId="1895" xr:uid="{264A8B96-43A0-4338-B7CC-2A8459FE5B14}"/>
    <cellStyle name="Total 4 9" xfId="1896" xr:uid="{1945A2FB-618A-465A-BD56-425B9D70E7D9}"/>
    <cellStyle name="Total 5 2" xfId="1897" xr:uid="{FFFA62DA-47BB-420B-89B1-008EC27B88D9}"/>
    <cellStyle name="Total 5 3" xfId="1898" xr:uid="{CD2CCB37-2DE0-482B-9B67-DE8F031CA0CE}"/>
    <cellStyle name="Total 5 4" xfId="1899" xr:uid="{E699DC20-6BE1-4EF2-BEB5-A63E33B858DE}"/>
    <cellStyle name="Total 5 5" xfId="1900" xr:uid="{EDDB13D5-0E41-4B4B-9BD8-13B6BC836A40}"/>
    <cellStyle name="Total 5 6" xfId="1901" xr:uid="{329591CE-145C-4429-A05A-388CA667CFEB}"/>
    <cellStyle name="Total 5 7" xfId="1902" xr:uid="{EAB44D11-124E-4AF8-A786-EBC028B1292C}"/>
    <cellStyle name="Total 5 8" xfId="1903" xr:uid="{5C4F517F-C24E-4C92-94EE-DC40503C7E9E}"/>
    <cellStyle name="Total 5 9" xfId="1904" xr:uid="{53DFBC97-AFD5-4260-8DD6-784BA3E6A68A}"/>
    <cellStyle name="Total 6 2" xfId="1905" xr:uid="{362EDF54-2E19-4468-9BDD-89D1DB74A1F0}"/>
    <cellStyle name="Total 6 3" xfId="1906" xr:uid="{DC4BA5EB-0E92-4684-93CF-62FEACC1649E}"/>
    <cellStyle name="Total 6 4" xfId="1907" xr:uid="{36612BD0-3938-4F96-8D47-163624145383}"/>
    <cellStyle name="Total 6 5" xfId="1908" xr:uid="{F9E55B5A-7399-4036-8608-91FE935BBA3C}"/>
    <cellStyle name="Total 6 6" xfId="1909" xr:uid="{BBA2067C-71E2-46E1-80FC-2E2286E9859E}"/>
    <cellStyle name="Total 6 7" xfId="1910" xr:uid="{99AC3C0D-F534-492F-AC2A-F1B2DEC8D665}"/>
    <cellStyle name="Total 7 2" xfId="1911" xr:uid="{1250E2A0-9024-42C0-946F-45AECD2E29D3}"/>
    <cellStyle name="Total 7 3" xfId="1912" xr:uid="{B9229131-7FAB-450F-8586-2EC1A2C101AC}"/>
    <cellStyle name="Total 7 4" xfId="1913" xr:uid="{12D955B5-6D48-423C-8D1F-492B22CA9681}"/>
    <cellStyle name="Total 7 5" xfId="1914" xr:uid="{87DFE3DD-324D-403D-9FB1-198E58F02AA4}"/>
    <cellStyle name="Total 7 6" xfId="1915" xr:uid="{6ACFA866-E045-4F42-AE16-72FC38B57542}"/>
    <cellStyle name="Total 7 7" xfId="1916" xr:uid="{63765A85-41E6-4A3E-83A6-CA040C15615E}"/>
    <cellStyle name="Virsraksts 1" xfId="1336" builtinId="16" customBuiltin="1"/>
    <cellStyle name="Virsraksts 2" xfId="1382" builtinId="17" customBuiltin="1"/>
    <cellStyle name="Virsraksts 3" xfId="1428" builtinId="18" customBuiltin="1"/>
    <cellStyle name="Virsraksts 4" xfId="1474" builtinId="19" customBuiltin="1"/>
    <cellStyle name="Warning Text 2" xfId="1918" xr:uid="{EEA95814-6608-47FC-A9F3-C12DA6034390}"/>
    <cellStyle name="Warning Text 2 2" xfId="1919" xr:uid="{51D004D9-0C15-4692-BDAC-47880B0639E8}"/>
    <cellStyle name="Warning Text 2 3" xfId="1920" xr:uid="{1856EC1F-2F06-4623-BAA5-11A336C652E0}"/>
    <cellStyle name="Warning Text 2 4" xfId="1921" xr:uid="{14067D33-F8B3-4F1D-8143-2EDBF8B8D38F}"/>
    <cellStyle name="Warning Text 2 5" xfId="1922" xr:uid="{C6523FB2-4426-4A25-AF20-E3603FE82F6C}"/>
    <cellStyle name="Warning Text 2 6" xfId="1923" xr:uid="{268F984B-E310-401A-BE92-737B79356929}"/>
    <cellStyle name="Warning Text 2 7" xfId="1924" xr:uid="{6B69D281-3676-4899-A4A3-BD304125DEC4}"/>
    <cellStyle name="Warning Text 2 8" xfId="1925" xr:uid="{C11D2BA3-A441-4462-AF83-0B1F2058DDE9}"/>
    <cellStyle name="Warning Text 2 9" xfId="1926" xr:uid="{F0E5B11F-051A-44A5-84EE-87FF6D51403E}"/>
    <cellStyle name="Warning Text 3 2" xfId="1927" xr:uid="{67252A4D-6146-4646-AE3E-1FE649AF6560}"/>
    <cellStyle name="Warning Text 3 3" xfId="1928" xr:uid="{2A1D9EF7-829F-4F42-B4A4-46ED84E0F513}"/>
    <cellStyle name="Warning Text 3 4" xfId="1929" xr:uid="{03CF3AE6-F50B-4EFE-8DA7-CF80DD9DBD5D}"/>
    <cellStyle name="Warning Text 3 5" xfId="1930" xr:uid="{F45DC750-4145-4798-8ABF-0F9D0A93244B}"/>
    <cellStyle name="Warning Text 3 6" xfId="1931" xr:uid="{4BF359BE-C2B4-4894-A73A-AC32EFBBD927}"/>
    <cellStyle name="Warning Text 3 7" xfId="1932" xr:uid="{7965E3DB-8C3D-4DA0-A269-8AFBACE01A68}"/>
    <cellStyle name="Warning Text 3 8" xfId="1933" xr:uid="{E10C5B7C-F7E7-4579-BAFB-743718383DE7}"/>
    <cellStyle name="Warning Text 3 9" xfId="1934" xr:uid="{A0B7D29C-DB9D-4069-99AA-86900ABF5CC9}"/>
    <cellStyle name="Warning Text 4 2" xfId="1935" xr:uid="{AF7B5971-4B9F-42B9-A298-2DCCA4672D49}"/>
    <cellStyle name="Warning Text 4 3" xfId="1936" xr:uid="{B1FDB34F-0FD1-4157-A292-E8D0CFA2FDB2}"/>
    <cellStyle name="Warning Text 4 4" xfId="1937" xr:uid="{67615869-4D9A-4D1F-9121-F58D2CB83423}"/>
    <cellStyle name="Warning Text 4 5" xfId="1938" xr:uid="{484ACEFE-FEDD-41DE-ABBC-F6B16615B798}"/>
    <cellStyle name="Warning Text 4 6" xfId="1939" xr:uid="{27130A18-47C1-4E00-B2B0-1AA7D86C3CED}"/>
    <cellStyle name="Warning Text 4 7" xfId="1940" xr:uid="{0CA87543-2EA8-452F-A924-D515FDB3BF89}"/>
    <cellStyle name="Warning Text 4 8" xfId="1941" xr:uid="{C19B1532-CC19-471B-911F-2981D09AC61E}"/>
    <cellStyle name="Warning Text 4 9" xfId="1942" xr:uid="{4178B369-DB70-4630-AAB7-2246103190B8}"/>
    <cellStyle name="Warning Text 5 2" xfId="1943" xr:uid="{99858806-869C-4FB6-B891-302373958B5C}"/>
    <cellStyle name="Warning Text 5 3" xfId="1944" xr:uid="{388E97EE-501B-4DEC-BCEA-5093F9144635}"/>
    <cellStyle name="Warning Text 5 4" xfId="1945" xr:uid="{9C849AF6-7C5E-4143-8DB2-17664FA46E41}"/>
    <cellStyle name="Warning Text 5 5" xfId="1946" xr:uid="{69D1DCC4-A650-48C8-8052-DED2CFF82497}"/>
    <cellStyle name="Warning Text 5 6" xfId="1947" xr:uid="{AADBE25A-2811-4311-9A31-04681CA0BE2D}"/>
    <cellStyle name="Warning Text 5 7" xfId="1948" xr:uid="{F7BD4D0F-A8DA-49BB-B96D-3752B78DD561}"/>
    <cellStyle name="Warning Text 5 8" xfId="1949" xr:uid="{A27DA903-8910-4710-A403-A00DDBC57F8F}"/>
    <cellStyle name="Warning Text 5 9" xfId="1950" xr:uid="{C63E746F-675A-4C70-8F66-E2DAE82C9129}"/>
    <cellStyle name="Warning Text 6 2" xfId="1951" xr:uid="{A6146041-DE6D-4772-8C77-2D7920E4724E}"/>
    <cellStyle name="Warning Text 6 3" xfId="1952" xr:uid="{305C308B-1629-4338-B144-8073163F89F6}"/>
    <cellStyle name="Warning Text 6 4" xfId="1953" xr:uid="{18BA18AD-39D3-427E-BDD2-F2ABAF3C0F4C}"/>
    <cellStyle name="Warning Text 6 5" xfId="1954" xr:uid="{B0479864-3363-41A5-A98D-F2447397C5E6}"/>
    <cellStyle name="Warning Text 6 6" xfId="1955" xr:uid="{D5AC6CA8-998D-4883-B16D-E68ABBE389C9}"/>
    <cellStyle name="Warning Text 6 7" xfId="1956" xr:uid="{5AAB0C28-C47C-48C4-ABD5-C12E867C3ED4}"/>
    <cellStyle name="Warning Text 7 2" xfId="1957" xr:uid="{DF5F5F41-31D5-40F4-AE11-68BA10BD02DD}"/>
    <cellStyle name="Warning Text 7 3" xfId="1958" xr:uid="{80D2496B-1862-4CE4-BD51-FEC9C128FC81}"/>
    <cellStyle name="Warning Text 7 4" xfId="1959" xr:uid="{BC1B3B70-B89A-4733-B69E-9C36D86151A5}"/>
    <cellStyle name="Warning Text 7 5" xfId="1960" xr:uid="{209128BE-CE47-4197-890E-756EEA047B89}"/>
    <cellStyle name="Warning Text 7 6" xfId="1961" xr:uid="{DE377E01-3AD2-4E52-84F8-2DF0BD019608}"/>
    <cellStyle name="Warning Text 7 7" xfId="1962" xr:uid="{4B801072-8642-4FB3-A77F-A864D6CCFFB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olyroad\RTU\Smirnovs\Smirnovs\Avariju%20koeficienta%20metode_Asja\avariju%20koefic%20aprekinashan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RTU\Andra%20paraugi%20K\K%20Kasparam\K3%20Kasparam\z.d.aprekin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bo tabula"/>
      <sheetName val="Pebo grafiks"/>
      <sheetName val="Luksa tabula"/>
      <sheetName val="Luksa grafiks"/>
      <sheetName val="ASJA_tab"/>
      <sheetName val="ASJA_graf"/>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ats"/>
      <sheetName val="iistais"/>
      <sheetName val="galeejais"/>
    </sheetNames>
    <sheetDataSet>
      <sheetData sheetId="0">
        <row r="13">
          <cell r="X13">
            <v>0.3515625</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bodyPr/>
      <a:lstStyle/>
      <a:style>
        <a:lnRef idx="2">
          <a:schemeClr val="dk1"/>
        </a:lnRef>
        <a:fillRef idx="0">
          <a:schemeClr val="dk1"/>
        </a:fillRef>
        <a:effectRef idx="1">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BE294-96C4-435D-BD77-35675192E74F}">
  <sheetPr>
    <tabColor theme="5"/>
  </sheetPr>
  <dimension ref="A1:J975"/>
  <sheetViews>
    <sheetView topLeftCell="A5" zoomScaleNormal="100" workbookViewId="0">
      <selection sqref="A1:C1"/>
    </sheetView>
  </sheetViews>
  <sheetFormatPr defaultColWidth="9.33203125" defaultRowHeight="13.2"/>
  <cols>
    <col min="1" max="1" width="16.33203125" style="17" customWidth="1"/>
    <col min="2" max="2" width="71.44140625" style="4" customWidth="1"/>
    <col min="3" max="3" width="12.77734375" style="15" customWidth="1"/>
    <col min="4" max="4" width="9.77734375" style="4" customWidth="1"/>
    <col min="5" max="5" width="14.109375" style="4" customWidth="1"/>
    <col min="6" max="8" width="9.77734375" style="4" customWidth="1"/>
    <col min="9" max="9" width="11.77734375" style="4" bestFit="1" customWidth="1"/>
    <col min="10" max="15" width="9.77734375" style="4" customWidth="1"/>
    <col min="16" max="16384" width="9.33203125" style="4"/>
  </cols>
  <sheetData>
    <row r="1" spans="1:9" ht="22.5" customHeight="1">
      <c r="A1" s="161" t="s">
        <v>412</v>
      </c>
      <c r="B1" s="161"/>
      <c r="C1" s="161"/>
    </row>
    <row r="2" spans="1:9" ht="20.100000000000001" customHeight="1">
      <c r="A2" s="162"/>
      <c r="B2" s="162"/>
      <c r="C2" s="162"/>
    </row>
    <row r="3" spans="1:9" ht="15" customHeight="1">
      <c r="A3" s="120" t="s">
        <v>5</v>
      </c>
      <c r="B3" s="163" t="s">
        <v>42</v>
      </c>
      <c r="C3" s="164"/>
    </row>
    <row r="4" spans="1:9" ht="15" customHeight="1">
      <c r="A4" s="120" t="s">
        <v>47</v>
      </c>
      <c r="B4" s="163" t="s">
        <v>213</v>
      </c>
      <c r="C4" s="164"/>
    </row>
    <row r="5" spans="1:9" ht="15" customHeight="1">
      <c r="A5" s="120" t="s">
        <v>1</v>
      </c>
      <c r="B5" s="163" t="s">
        <v>614</v>
      </c>
      <c r="C5" s="164"/>
    </row>
    <row r="6" spans="1:9" ht="15" customHeight="1">
      <c r="A6" s="6"/>
      <c r="B6" s="8"/>
      <c r="C6" s="11"/>
    </row>
    <row r="7" spans="1:9" ht="30" customHeight="1">
      <c r="A7" s="117" t="s">
        <v>7</v>
      </c>
      <c r="B7" s="118" t="s">
        <v>50</v>
      </c>
      <c r="C7" s="119" t="s">
        <v>16</v>
      </c>
    </row>
    <row r="8" spans="1:9" ht="20.100000000000001" customHeight="1">
      <c r="A8" s="20" t="s">
        <v>17</v>
      </c>
      <c r="B8" s="128" t="s">
        <v>606</v>
      </c>
      <c r="C8" s="129">
        <f>'TS-CD_P'!G83</f>
        <v>0</v>
      </c>
      <c r="E8" s="15"/>
      <c r="H8" s="29"/>
      <c r="I8" s="34"/>
    </row>
    <row r="9" spans="1:9" ht="20.100000000000001" customHeight="1">
      <c r="A9" s="20" t="s">
        <v>19</v>
      </c>
      <c r="B9" s="2" t="s">
        <v>607</v>
      </c>
      <c r="C9" s="21">
        <f>'TS-CD K.V'!G83</f>
        <v>0</v>
      </c>
      <c r="E9" s="15"/>
      <c r="H9" s="29"/>
      <c r="I9" s="34"/>
    </row>
    <row r="10" spans="1:9" ht="20.100000000000001" customHeight="1">
      <c r="A10" s="20" t="s">
        <v>25</v>
      </c>
      <c r="B10" s="128" t="s">
        <v>608</v>
      </c>
      <c r="C10" s="129">
        <f>'LKT_UKT P'!G137</f>
        <v>0</v>
      </c>
      <c r="E10" s="15"/>
      <c r="H10" s="29"/>
      <c r="I10" s="34"/>
    </row>
    <row r="11" spans="1:9" ht="20.100000000000001" customHeight="1">
      <c r="A11" s="20" t="s">
        <v>28</v>
      </c>
      <c r="B11" s="2" t="s">
        <v>609</v>
      </c>
      <c r="C11" s="21">
        <f>'LKT_UKT K.V'!G140</f>
        <v>0</v>
      </c>
      <c r="E11" s="15"/>
      <c r="H11" s="29"/>
      <c r="I11" s="34"/>
    </row>
    <row r="12" spans="1:9" ht="20.100000000000001" customHeight="1">
      <c r="A12" s="20" t="s">
        <v>29</v>
      </c>
      <c r="B12" s="128" t="s">
        <v>610</v>
      </c>
      <c r="C12" s="129">
        <f>'ELT-apgaismojums_P'!G57</f>
        <v>0</v>
      </c>
      <c r="E12" s="15"/>
    </row>
    <row r="13" spans="1:9" ht="20.100000000000001" customHeight="1">
      <c r="A13" s="20" t="s">
        <v>31</v>
      </c>
      <c r="B13" s="2" t="s">
        <v>611</v>
      </c>
      <c r="C13" s="21">
        <f>'ELT-apgaismojums_K.V'!G70</f>
        <v>0</v>
      </c>
      <c r="E13" s="15"/>
    </row>
    <row r="14" spans="1:9" ht="20.100000000000001" customHeight="1">
      <c r="A14" s="20" t="s">
        <v>41</v>
      </c>
      <c r="B14" s="128" t="s">
        <v>612</v>
      </c>
      <c r="C14" s="129">
        <f>EST_P!G81</f>
        <v>0</v>
      </c>
      <c r="E14" s="15"/>
    </row>
    <row r="15" spans="1:9" ht="20.100000000000001" customHeight="1">
      <c r="A15" s="20" t="s">
        <v>44</v>
      </c>
      <c r="B15" s="2" t="s">
        <v>613</v>
      </c>
      <c r="C15" s="127">
        <f>EST_K.V!G81</f>
        <v>0</v>
      </c>
      <c r="E15" s="15"/>
    </row>
    <row r="16" spans="1:9" ht="20.100000000000001" customHeight="1">
      <c r="A16" s="20" t="s">
        <v>45</v>
      </c>
      <c r="B16" s="103" t="s">
        <v>415</v>
      </c>
      <c r="C16" s="104" t="s">
        <v>414</v>
      </c>
      <c r="E16" s="15"/>
    </row>
    <row r="17" spans="1:6" ht="20.100000000000001" customHeight="1">
      <c r="A17" s="41" t="s">
        <v>3</v>
      </c>
      <c r="B17" s="116" t="s">
        <v>20</v>
      </c>
      <c r="C17" s="112">
        <f>SUM(C8:C16)</f>
        <v>0</v>
      </c>
      <c r="E17" s="15"/>
    </row>
    <row r="18" spans="1:6" ht="20.100000000000001" customHeight="1">
      <c r="A18" s="41" t="s">
        <v>4</v>
      </c>
      <c r="B18" s="116" t="s">
        <v>32</v>
      </c>
      <c r="C18" s="113">
        <f>ROUND(C17*0.21,2)</f>
        <v>0</v>
      </c>
      <c r="E18" s="32"/>
    </row>
    <row r="19" spans="1:6" ht="20.100000000000001" customHeight="1">
      <c r="A19" s="41" t="s">
        <v>6</v>
      </c>
      <c r="B19" s="116" t="s">
        <v>33</v>
      </c>
      <c r="C19" s="113">
        <f>C17+C18</f>
        <v>0</v>
      </c>
      <c r="E19" s="15"/>
      <c r="F19" s="15"/>
    </row>
    <row r="20" spans="1:6" ht="15" customHeight="1">
      <c r="A20" s="12"/>
      <c r="B20" s="14"/>
      <c r="C20" s="4"/>
    </row>
    <row r="21" spans="1:6" ht="15" customHeight="1">
      <c r="A21" s="18" t="s">
        <v>0</v>
      </c>
      <c r="B21" s="101"/>
      <c r="C21" s="4"/>
    </row>
    <row r="22" spans="1:6" ht="15" customHeight="1">
      <c r="A22" s="160" t="s">
        <v>566</v>
      </c>
      <c r="B22" s="160"/>
      <c r="C22" s="160"/>
    </row>
    <row r="23" spans="1:6" ht="15" customHeight="1">
      <c r="A23" s="102"/>
      <c r="B23" s="102"/>
      <c r="C23" s="102"/>
    </row>
    <row r="24" spans="1:6" ht="15" customHeight="1">
      <c r="A24" s="12"/>
      <c r="B24" s="100"/>
      <c r="C24" s="4"/>
    </row>
    <row r="25" spans="1:6" ht="20.25" customHeight="1">
      <c r="A25" s="12"/>
      <c r="B25" s="100"/>
    </row>
    <row r="26" spans="1:6" ht="37.5" customHeight="1">
      <c r="A26" s="12"/>
      <c r="B26" s="42"/>
      <c r="C26" s="1"/>
    </row>
    <row r="27" spans="1:6" ht="15" customHeight="1">
      <c r="A27" s="12"/>
      <c r="B27" s="14"/>
    </row>
    <row r="28" spans="1:6" ht="15" customHeight="1">
      <c r="A28" s="12"/>
      <c r="B28" s="14"/>
      <c r="C28" s="4"/>
    </row>
    <row r="29" spans="1:6" ht="15" customHeight="1">
      <c r="A29" s="12"/>
      <c r="B29" s="14"/>
      <c r="C29" s="4"/>
    </row>
    <row r="30" spans="1:6" ht="15" customHeight="1">
      <c r="A30" s="12"/>
      <c r="B30" s="14"/>
      <c r="C30" s="4"/>
    </row>
    <row r="31" spans="1:6" ht="15" customHeight="1">
      <c r="A31" s="12"/>
      <c r="B31" s="14"/>
    </row>
    <row r="32" spans="1:6" ht="15" customHeight="1">
      <c r="A32" s="12"/>
      <c r="B32" s="14"/>
    </row>
    <row r="33" spans="1:2" ht="15" customHeight="1">
      <c r="A33" s="12"/>
      <c r="B33" s="14"/>
    </row>
    <row r="34" spans="1:2" ht="15" customHeight="1">
      <c r="A34" s="12"/>
      <c r="B34" s="14"/>
    </row>
    <row r="35" spans="1:2" ht="15" customHeight="1">
      <c r="A35" s="12"/>
      <c r="B35" s="14"/>
    </row>
    <row r="36" spans="1:2" ht="15" customHeight="1">
      <c r="A36" s="12"/>
      <c r="B36" s="14"/>
    </row>
    <row r="37" spans="1:2" ht="15" customHeight="1">
      <c r="A37" s="12"/>
      <c r="B37" s="14"/>
    </row>
    <row r="38" spans="1:2" ht="15" customHeight="1">
      <c r="A38" s="12"/>
      <c r="B38" s="14"/>
    </row>
    <row r="39" spans="1:2" ht="15" customHeight="1">
      <c r="A39" s="12"/>
      <c r="B39" s="14"/>
    </row>
    <row r="40" spans="1:2" ht="15" customHeight="1">
      <c r="A40" s="12"/>
      <c r="B40" s="14"/>
    </row>
    <row r="41" spans="1:2" ht="15" customHeight="1">
      <c r="A41" s="12"/>
      <c r="B41" s="14"/>
    </row>
    <row r="42" spans="1:2" ht="15" customHeight="1">
      <c r="A42" s="12"/>
      <c r="B42" s="14"/>
    </row>
    <row r="43" spans="1:2" ht="15" customHeight="1">
      <c r="A43" s="12"/>
      <c r="B43" s="14"/>
    </row>
    <row r="44" spans="1:2" ht="15" customHeight="1">
      <c r="A44" s="12"/>
      <c r="B44" s="14"/>
    </row>
    <row r="45" spans="1:2" ht="15" customHeight="1">
      <c r="A45" s="12"/>
      <c r="B45" s="14"/>
    </row>
    <row r="46" spans="1:2" ht="15" customHeight="1">
      <c r="A46" s="12"/>
      <c r="B46" s="14"/>
    </row>
    <row r="47" spans="1:2" ht="15" customHeight="1">
      <c r="A47" s="12"/>
      <c r="B47" s="14"/>
    </row>
    <row r="48" spans="1:2" ht="15" customHeight="1">
      <c r="A48" s="12"/>
      <c r="B48" s="14"/>
    </row>
    <row r="49" spans="1:2" ht="15" customHeight="1">
      <c r="A49" s="12"/>
      <c r="B49" s="14"/>
    </row>
    <row r="50" spans="1:2" ht="15" customHeight="1">
      <c r="A50" s="12"/>
      <c r="B50" s="14"/>
    </row>
    <row r="51" spans="1:2" ht="15" customHeight="1">
      <c r="A51" s="12"/>
      <c r="B51" s="14"/>
    </row>
    <row r="52" spans="1:2" ht="15" customHeight="1">
      <c r="A52" s="12"/>
      <c r="B52" s="14"/>
    </row>
    <row r="53" spans="1:2" ht="15" customHeight="1">
      <c r="A53" s="12"/>
      <c r="B53" s="14"/>
    </row>
    <row r="54" spans="1:2" ht="15" customHeight="1">
      <c r="A54" s="12"/>
      <c r="B54" s="14"/>
    </row>
    <row r="55" spans="1:2" ht="15" customHeight="1">
      <c r="A55" s="12"/>
      <c r="B55" s="14"/>
    </row>
    <row r="56" spans="1:2" ht="15" customHeight="1">
      <c r="A56" s="12"/>
      <c r="B56" s="14"/>
    </row>
    <row r="57" spans="1:2" ht="15" customHeight="1">
      <c r="A57" s="12"/>
      <c r="B57" s="14"/>
    </row>
    <row r="58" spans="1:2" ht="15" customHeight="1">
      <c r="A58" s="12"/>
      <c r="B58" s="14"/>
    </row>
    <row r="59" spans="1:2" ht="15" customHeight="1">
      <c r="A59" s="12"/>
      <c r="B59" s="14"/>
    </row>
    <row r="60" spans="1:2" ht="15" customHeight="1">
      <c r="A60" s="12"/>
      <c r="B60" s="14"/>
    </row>
    <row r="61" spans="1:2" ht="15" customHeight="1">
      <c r="A61" s="12"/>
      <c r="B61" s="14"/>
    </row>
    <row r="62" spans="1:2" ht="15" customHeight="1">
      <c r="A62" s="12"/>
      <c r="B62" s="14"/>
    </row>
    <row r="63" spans="1:2" ht="15" customHeight="1">
      <c r="A63" s="12"/>
      <c r="B63" s="14"/>
    </row>
    <row r="64" spans="1:2" ht="15" customHeight="1">
      <c r="A64" s="12"/>
      <c r="B64" s="14"/>
    </row>
    <row r="65" spans="1:2" ht="15" customHeight="1">
      <c r="A65" s="12"/>
      <c r="B65" s="14"/>
    </row>
    <row r="66" spans="1:2" ht="15" customHeight="1">
      <c r="A66" s="12"/>
      <c r="B66" s="14"/>
    </row>
    <row r="67" spans="1:2" ht="12.75" customHeight="1">
      <c r="A67" s="12"/>
      <c r="B67" s="14"/>
    </row>
    <row r="68" spans="1:2" ht="12.75" customHeight="1">
      <c r="A68" s="12"/>
      <c r="B68" s="14"/>
    </row>
    <row r="69" spans="1:2" ht="12.75" customHeight="1">
      <c r="A69" s="12"/>
      <c r="B69" s="14"/>
    </row>
    <row r="70" spans="1:2" ht="12.75" customHeight="1">
      <c r="A70" s="12"/>
      <c r="B70" s="14"/>
    </row>
    <row r="71" spans="1:2" ht="12.75" customHeight="1">
      <c r="A71" s="12"/>
      <c r="B71" s="14"/>
    </row>
    <row r="72" spans="1:2" ht="12.75" customHeight="1">
      <c r="A72" s="12"/>
      <c r="B72" s="14"/>
    </row>
    <row r="73" spans="1:2" ht="12.75" customHeight="1">
      <c r="A73" s="12"/>
      <c r="B73" s="14"/>
    </row>
    <row r="74" spans="1:2" ht="12.75" customHeight="1">
      <c r="A74" s="12"/>
      <c r="B74" s="14"/>
    </row>
    <row r="75" spans="1:2" ht="12.75" customHeight="1">
      <c r="A75" s="12"/>
      <c r="B75" s="14"/>
    </row>
    <row r="76" spans="1:2" ht="12.75" customHeight="1">
      <c r="A76" s="12"/>
      <c r="B76" s="14"/>
    </row>
    <row r="77" spans="1:2" ht="12.75" customHeight="1">
      <c r="A77" s="12"/>
      <c r="B77" s="14"/>
    </row>
    <row r="78" spans="1:2" ht="12.75" customHeight="1">
      <c r="A78" s="12"/>
      <c r="B78" s="14"/>
    </row>
    <row r="79" spans="1:2" ht="12.75" customHeight="1">
      <c r="A79" s="12"/>
      <c r="B79" s="14"/>
    </row>
    <row r="80" spans="1:2" ht="12.75" customHeight="1">
      <c r="A80" s="12"/>
      <c r="B80" s="14"/>
    </row>
    <row r="81" spans="1:2" ht="12.75" customHeight="1">
      <c r="A81" s="12"/>
      <c r="B81" s="14"/>
    </row>
    <row r="82" spans="1:2" ht="12.75" customHeight="1">
      <c r="A82" s="12"/>
      <c r="B82" s="14"/>
    </row>
    <row r="83" spans="1:2" ht="12.75" customHeight="1">
      <c r="A83" s="12"/>
      <c r="B83" s="14"/>
    </row>
    <row r="84" spans="1:2" ht="12.75" customHeight="1">
      <c r="A84" s="12"/>
      <c r="B84" s="14"/>
    </row>
    <row r="85" spans="1:2" ht="12.75" customHeight="1">
      <c r="A85" s="12"/>
      <c r="B85" s="14"/>
    </row>
    <row r="86" spans="1:2" ht="12.75" customHeight="1">
      <c r="A86" s="12"/>
      <c r="B86" s="14"/>
    </row>
    <row r="87" spans="1:2" ht="12.75" customHeight="1">
      <c r="A87" s="12"/>
      <c r="B87" s="14"/>
    </row>
    <row r="88" spans="1:2" ht="12.75" customHeight="1">
      <c r="A88" s="12"/>
      <c r="B88" s="14"/>
    </row>
    <row r="89" spans="1:2" ht="12.75" customHeight="1">
      <c r="A89" s="12"/>
      <c r="B89" s="14"/>
    </row>
    <row r="90" spans="1:2" ht="12.75" customHeight="1">
      <c r="A90" s="12"/>
      <c r="B90" s="14"/>
    </row>
    <row r="91" spans="1:2" ht="12.75" customHeight="1">
      <c r="A91" s="12"/>
      <c r="B91" s="14"/>
    </row>
    <row r="92" spans="1:2" ht="12.75" customHeight="1">
      <c r="A92" s="12"/>
      <c r="B92" s="14"/>
    </row>
    <row r="93" spans="1:2" ht="12.75" customHeight="1">
      <c r="A93" s="12"/>
      <c r="B93" s="14"/>
    </row>
    <row r="94" spans="1:2" ht="12.75" customHeight="1">
      <c r="A94" s="12"/>
      <c r="B94" s="14"/>
    </row>
    <row r="95" spans="1:2" ht="12.75" customHeight="1">
      <c r="A95" s="12"/>
      <c r="B95" s="14"/>
    </row>
    <row r="96" spans="1:2" ht="12.75" customHeight="1">
      <c r="A96" s="12"/>
      <c r="B96" s="14"/>
    </row>
    <row r="97" spans="1:5" ht="12.75" customHeight="1">
      <c r="A97" s="12"/>
      <c r="B97" s="14"/>
    </row>
    <row r="98" spans="1:5" ht="12.75" customHeight="1">
      <c r="A98" s="12"/>
      <c r="B98" s="14"/>
    </row>
    <row r="99" spans="1:5" ht="12.75" customHeight="1">
      <c r="A99" s="12"/>
      <c r="B99" s="14"/>
      <c r="D99" s="3"/>
      <c r="E99" s="3"/>
    </row>
    <row r="100" spans="1:5" ht="12.75" customHeight="1">
      <c r="A100" s="12"/>
      <c r="B100" s="14"/>
      <c r="D100" s="3"/>
      <c r="E100" s="3"/>
    </row>
    <row r="101" spans="1:5" ht="12.75" customHeight="1">
      <c r="A101" s="12"/>
      <c r="B101" s="14"/>
      <c r="D101" s="3"/>
      <c r="E101" s="3"/>
    </row>
    <row r="102" spans="1:5" ht="12.75" customHeight="1">
      <c r="A102" s="12"/>
      <c r="B102" s="14"/>
      <c r="D102" s="3"/>
      <c r="E102" s="3"/>
    </row>
    <row r="103" spans="1:5" ht="12.75" customHeight="1">
      <c r="A103" s="12"/>
      <c r="B103" s="14"/>
      <c r="D103" s="3"/>
      <c r="E103" s="3"/>
    </row>
    <row r="104" spans="1:5" ht="12.75" customHeight="1">
      <c r="A104" s="12"/>
      <c r="B104" s="14"/>
      <c r="D104" s="3"/>
      <c r="E104" s="3"/>
    </row>
    <row r="105" spans="1:5" ht="12.75" customHeight="1">
      <c r="A105" s="12"/>
      <c r="B105" s="14"/>
      <c r="D105" s="3"/>
      <c r="E105" s="3"/>
    </row>
    <row r="106" spans="1:5" ht="12.75" customHeight="1">
      <c r="A106" s="12"/>
      <c r="B106" s="14"/>
      <c r="D106" s="3"/>
      <c r="E106" s="3"/>
    </row>
    <row r="107" spans="1:5" ht="12.75" customHeight="1">
      <c r="A107" s="12"/>
      <c r="B107" s="14"/>
      <c r="D107" s="3"/>
      <c r="E107" s="3"/>
    </row>
    <row r="108" spans="1:5" ht="12.75" customHeight="1">
      <c r="A108" s="12"/>
      <c r="B108" s="14"/>
      <c r="D108" s="3"/>
      <c r="E108" s="3"/>
    </row>
    <row r="109" spans="1:5" ht="12.75" customHeight="1">
      <c r="A109" s="12"/>
      <c r="B109" s="14"/>
      <c r="D109" s="3"/>
      <c r="E109" s="3"/>
    </row>
    <row r="110" spans="1:5" ht="12.75" customHeight="1">
      <c r="A110" s="12"/>
      <c r="B110" s="14"/>
      <c r="D110" s="3"/>
      <c r="E110" s="3"/>
    </row>
    <row r="111" spans="1:5" ht="12.75" customHeight="1">
      <c r="A111" s="12"/>
      <c r="B111" s="14"/>
      <c r="D111" s="3"/>
      <c r="E111" s="3"/>
    </row>
    <row r="112" spans="1:5" ht="12.75" customHeight="1">
      <c r="A112" s="12"/>
      <c r="B112" s="14"/>
      <c r="D112" s="3"/>
      <c r="E112" s="3"/>
    </row>
    <row r="113" spans="1:5" ht="12.75" customHeight="1">
      <c r="A113" s="12"/>
      <c r="B113" s="14"/>
      <c r="D113" s="3"/>
      <c r="E113" s="3"/>
    </row>
    <row r="114" spans="1:5" ht="12.75" customHeight="1">
      <c r="A114" s="12"/>
      <c r="B114" s="14"/>
      <c r="D114" s="3"/>
      <c r="E114" s="3"/>
    </row>
    <row r="115" spans="1:5" ht="12.75" customHeight="1">
      <c r="A115" s="12"/>
      <c r="B115" s="14"/>
      <c r="D115" s="3"/>
      <c r="E115" s="3"/>
    </row>
    <row r="116" spans="1:5" ht="12.75" customHeight="1">
      <c r="A116" s="12"/>
      <c r="B116" s="14"/>
      <c r="D116" s="3"/>
      <c r="E116" s="3"/>
    </row>
    <row r="117" spans="1:5" ht="12.75" customHeight="1">
      <c r="A117" s="12"/>
      <c r="B117" s="14"/>
      <c r="D117" s="3"/>
      <c r="E117" s="3"/>
    </row>
    <row r="118" spans="1:5" ht="12.75" customHeight="1">
      <c r="A118" s="12"/>
      <c r="B118" s="14"/>
      <c r="D118" s="3"/>
      <c r="E118" s="3"/>
    </row>
    <row r="119" spans="1:5" ht="12.75" customHeight="1">
      <c r="A119" s="12"/>
      <c r="B119" s="14"/>
      <c r="D119" s="3"/>
      <c r="E119" s="3"/>
    </row>
    <row r="120" spans="1:5" ht="12.75" customHeight="1">
      <c r="A120" s="12"/>
      <c r="B120" s="14"/>
      <c r="D120" s="3"/>
      <c r="E120" s="3"/>
    </row>
    <row r="121" spans="1:5" ht="12.75" customHeight="1">
      <c r="A121" s="12"/>
      <c r="B121" s="14"/>
      <c r="D121" s="3"/>
      <c r="E121" s="3"/>
    </row>
    <row r="122" spans="1:5" ht="12.75" customHeight="1">
      <c r="A122" s="12"/>
      <c r="B122" s="14"/>
      <c r="D122" s="3"/>
      <c r="E122" s="3"/>
    </row>
    <row r="123" spans="1:5" ht="12.75" customHeight="1">
      <c r="A123" s="12"/>
      <c r="B123" s="14"/>
      <c r="D123" s="3"/>
      <c r="E123" s="3"/>
    </row>
    <row r="124" spans="1:5" ht="12.75" customHeight="1">
      <c r="A124" s="12"/>
      <c r="B124" s="14"/>
      <c r="D124" s="3"/>
      <c r="E124" s="3"/>
    </row>
    <row r="125" spans="1:5" ht="12.75" customHeight="1">
      <c r="A125" s="12"/>
      <c r="B125" s="14"/>
      <c r="D125" s="3"/>
      <c r="E125" s="3"/>
    </row>
    <row r="126" spans="1:5" ht="12.75" customHeight="1">
      <c r="A126" s="12"/>
      <c r="B126" s="14"/>
      <c r="D126" s="3"/>
      <c r="E126" s="3"/>
    </row>
    <row r="127" spans="1:5" ht="12.75" customHeight="1">
      <c r="A127" s="12"/>
      <c r="B127" s="14"/>
      <c r="D127" s="3"/>
      <c r="E127" s="3"/>
    </row>
    <row r="128" spans="1:5" ht="12.75" customHeight="1">
      <c r="A128" s="12"/>
      <c r="B128" s="14"/>
      <c r="D128" s="3"/>
      <c r="E128" s="3"/>
    </row>
    <row r="129" spans="1:5" ht="12.75" customHeight="1">
      <c r="A129" s="12"/>
      <c r="B129" s="14"/>
      <c r="D129" s="3"/>
      <c r="E129" s="3"/>
    </row>
    <row r="130" spans="1:5" ht="12.75" customHeight="1">
      <c r="A130" s="12"/>
      <c r="B130" s="14"/>
      <c r="D130" s="3"/>
      <c r="E130" s="3"/>
    </row>
    <row r="131" spans="1:5" ht="12.75" customHeight="1">
      <c r="A131" s="12"/>
      <c r="B131" s="14"/>
      <c r="D131" s="3"/>
      <c r="E131" s="3"/>
    </row>
    <row r="132" spans="1:5" ht="12.75" customHeight="1">
      <c r="A132" s="12"/>
      <c r="B132" s="14"/>
      <c r="D132" s="3"/>
      <c r="E132" s="3"/>
    </row>
    <row r="133" spans="1:5" ht="12.75" customHeight="1">
      <c r="A133" s="12"/>
      <c r="B133" s="14"/>
      <c r="D133" s="3"/>
      <c r="E133" s="3"/>
    </row>
    <row r="134" spans="1:5" ht="12.75" customHeight="1">
      <c r="A134" s="12"/>
      <c r="B134" s="14"/>
      <c r="D134" s="3"/>
      <c r="E134" s="3"/>
    </row>
    <row r="135" spans="1:5" ht="12.75" customHeight="1">
      <c r="A135" s="12"/>
      <c r="B135" s="14"/>
      <c r="D135" s="3"/>
      <c r="E135" s="3"/>
    </row>
    <row r="136" spans="1:5" ht="12.75" customHeight="1">
      <c r="A136" s="12"/>
      <c r="B136" s="14"/>
      <c r="D136" s="3"/>
      <c r="E136" s="3"/>
    </row>
    <row r="137" spans="1:5" ht="12.75" customHeight="1">
      <c r="A137" s="12"/>
      <c r="B137" s="14"/>
      <c r="D137" s="3"/>
      <c r="E137" s="3"/>
    </row>
    <row r="138" spans="1:5" ht="12.75" customHeight="1">
      <c r="A138" s="12"/>
      <c r="B138" s="14"/>
      <c r="D138" s="3"/>
      <c r="E138" s="3"/>
    </row>
    <row r="139" spans="1:5" ht="12.75" customHeight="1">
      <c r="A139" s="12"/>
      <c r="B139" s="14"/>
      <c r="D139" s="3"/>
      <c r="E139" s="3"/>
    </row>
    <row r="140" spans="1:5" ht="12.75" customHeight="1">
      <c r="A140" s="12"/>
      <c r="B140" s="14"/>
      <c r="D140" s="3"/>
      <c r="E140" s="3"/>
    </row>
    <row r="141" spans="1:5" ht="12.75" customHeight="1">
      <c r="A141" s="12"/>
      <c r="B141" s="14"/>
      <c r="D141" s="3"/>
      <c r="E141" s="3"/>
    </row>
    <row r="142" spans="1:5" ht="12.75" customHeight="1">
      <c r="A142" s="12"/>
      <c r="B142" s="14"/>
      <c r="D142" s="3"/>
      <c r="E142" s="3"/>
    </row>
    <row r="143" spans="1:5" ht="12.75" customHeight="1">
      <c r="A143" s="12"/>
      <c r="B143" s="14"/>
      <c r="D143" s="3"/>
      <c r="E143" s="3"/>
    </row>
    <row r="144" spans="1:5" ht="12.75" customHeight="1">
      <c r="A144" s="12"/>
      <c r="B144" s="14"/>
      <c r="D144" s="3"/>
      <c r="E144" s="3"/>
    </row>
    <row r="145" spans="1:5" ht="12.75" customHeight="1">
      <c r="A145" s="12"/>
      <c r="B145" s="14"/>
      <c r="D145" s="3"/>
      <c r="E145" s="3"/>
    </row>
    <row r="146" spans="1:5" ht="12.75" customHeight="1">
      <c r="A146" s="12"/>
      <c r="B146" s="14"/>
      <c r="D146" s="3"/>
      <c r="E146" s="3"/>
    </row>
    <row r="147" spans="1:5" ht="12.75" customHeight="1">
      <c r="A147" s="12"/>
      <c r="B147" s="14"/>
      <c r="D147" s="3"/>
      <c r="E147" s="3"/>
    </row>
    <row r="148" spans="1:5" ht="12.75" customHeight="1">
      <c r="A148" s="12"/>
      <c r="B148" s="14"/>
      <c r="D148" s="3"/>
      <c r="E148" s="3"/>
    </row>
    <row r="149" spans="1:5" ht="12.75" customHeight="1">
      <c r="A149" s="12"/>
      <c r="B149" s="14"/>
      <c r="D149" s="3"/>
      <c r="E149" s="3"/>
    </row>
    <row r="150" spans="1:5" ht="12.75" customHeight="1">
      <c r="A150" s="12"/>
      <c r="B150" s="14"/>
      <c r="D150" s="3"/>
      <c r="E150" s="3"/>
    </row>
    <row r="151" spans="1:5" ht="12.75" customHeight="1">
      <c r="A151" s="12"/>
      <c r="B151" s="14"/>
      <c r="D151" s="3"/>
      <c r="E151" s="3"/>
    </row>
    <row r="152" spans="1:5" ht="12.75" customHeight="1">
      <c r="A152" s="12"/>
      <c r="B152" s="14"/>
      <c r="D152" s="3"/>
      <c r="E152" s="3"/>
    </row>
    <row r="153" spans="1:5" ht="12.75" customHeight="1">
      <c r="A153" s="12"/>
      <c r="B153" s="14"/>
      <c r="D153" s="3"/>
      <c r="E153" s="3"/>
    </row>
    <row r="154" spans="1:5" ht="12.75" customHeight="1">
      <c r="A154" s="12"/>
      <c r="B154" s="14"/>
      <c r="D154" s="3"/>
      <c r="E154" s="3"/>
    </row>
    <row r="155" spans="1:5" ht="12.75" customHeight="1">
      <c r="A155" s="12"/>
      <c r="B155" s="14"/>
      <c r="D155" s="3"/>
      <c r="E155" s="3"/>
    </row>
    <row r="156" spans="1:5" ht="12.75" customHeight="1">
      <c r="A156" s="12"/>
      <c r="B156" s="14"/>
      <c r="D156" s="3"/>
      <c r="E156" s="3"/>
    </row>
    <row r="157" spans="1:5" ht="12.75" customHeight="1">
      <c r="A157" s="12"/>
      <c r="B157" s="14"/>
      <c r="D157" s="3"/>
      <c r="E157" s="3"/>
    </row>
    <row r="158" spans="1:5" ht="12.75" customHeight="1">
      <c r="A158" s="12"/>
      <c r="B158" s="14"/>
      <c r="D158" s="3"/>
      <c r="E158" s="3"/>
    </row>
    <row r="159" spans="1:5" ht="12.75" customHeight="1">
      <c r="A159" s="12"/>
      <c r="B159" s="14"/>
      <c r="D159" s="3"/>
      <c r="E159" s="3"/>
    </row>
    <row r="160" spans="1:5" ht="12.75" customHeight="1">
      <c r="A160" s="12"/>
      <c r="B160" s="14"/>
      <c r="D160" s="3"/>
      <c r="E160" s="3"/>
    </row>
    <row r="161" spans="1:5" ht="12.75" customHeight="1">
      <c r="A161" s="12"/>
      <c r="B161" s="14"/>
      <c r="D161" s="3"/>
      <c r="E161" s="3"/>
    </row>
    <row r="162" spans="1:5" ht="12.75" customHeight="1">
      <c r="A162" s="12"/>
      <c r="B162" s="14"/>
      <c r="D162" s="3"/>
      <c r="E162" s="3"/>
    </row>
    <row r="163" spans="1:5" ht="12.75" customHeight="1">
      <c r="A163" s="12"/>
      <c r="B163" s="14"/>
      <c r="D163" s="3"/>
      <c r="E163" s="3"/>
    </row>
    <row r="164" spans="1:5" ht="12.75" customHeight="1">
      <c r="A164" s="12"/>
      <c r="B164" s="14"/>
      <c r="D164" s="3"/>
      <c r="E164" s="3"/>
    </row>
    <row r="165" spans="1:5" ht="12.75" customHeight="1">
      <c r="A165" s="12"/>
      <c r="B165" s="14"/>
      <c r="D165" s="3"/>
      <c r="E165" s="3"/>
    </row>
    <row r="166" spans="1:5" ht="12.75" customHeight="1">
      <c r="A166" s="12"/>
      <c r="B166" s="14"/>
      <c r="D166" s="3"/>
      <c r="E166" s="3"/>
    </row>
    <row r="167" spans="1:5" ht="12.75" customHeight="1">
      <c r="A167" s="12"/>
      <c r="B167" s="14"/>
      <c r="D167" s="3"/>
      <c r="E167" s="3"/>
    </row>
    <row r="168" spans="1:5" ht="12.75" customHeight="1">
      <c r="A168" s="12"/>
      <c r="B168" s="14"/>
      <c r="D168" s="3"/>
      <c r="E168" s="3"/>
    </row>
    <row r="169" spans="1:5" ht="12.75" customHeight="1">
      <c r="A169" s="12"/>
      <c r="B169" s="14"/>
      <c r="D169" s="3"/>
      <c r="E169" s="3"/>
    </row>
    <row r="170" spans="1:5" ht="12.75" customHeight="1">
      <c r="A170" s="12"/>
      <c r="B170" s="14"/>
      <c r="D170" s="3"/>
      <c r="E170" s="3"/>
    </row>
    <row r="171" spans="1:5" ht="12.75" customHeight="1">
      <c r="A171" s="12"/>
      <c r="B171" s="14"/>
      <c r="D171" s="3"/>
      <c r="E171" s="3"/>
    </row>
    <row r="172" spans="1:5" ht="12.75" customHeight="1">
      <c r="A172" s="12"/>
      <c r="B172" s="14"/>
      <c r="D172" s="3"/>
      <c r="E172" s="3"/>
    </row>
    <row r="173" spans="1:5" ht="12.75" customHeight="1">
      <c r="A173" s="12"/>
      <c r="B173" s="14"/>
      <c r="D173" s="3"/>
      <c r="E173" s="3"/>
    </row>
    <row r="174" spans="1:5" ht="12.75" customHeight="1">
      <c r="A174" s="12"/>
      <c r="B174" s="14"/>
      <c r="D174" s="3"/>
      <c r="E174" s="3"/>
    </row>
    <row r="175" spans="1:5" ht="12.75" customHeight="1">
      <c r="A175" s="12"/>
      <c r="B175" s="14"/>
      <c r="D175" s="3"/>
      <c r="E175" s="3"/>
    </row>
    <row r="176" spans="1:5" ht="12.75" customHeight="1">
      <c r="A176" s="12"/>
      <c r="B176" s="14"/>
      <c r="D176" s="3"/>
      <c r="E176" s="3"/>
    </row>
    <row r="177" spans="1:5" ht="12.75" customHeight="1">
      <c r="A177" s="12"/>
      <c r="B177" s="14"/>
      <c r="D177" s="3"/>
      <c r="E177" s="3"/>
    </row>
    <row r="178" spans="1:5" ht="12.75" customHeight="1">
      <c r="A178" s="12"/>
      <c r="B178" s="14"/>
      <c r="D178" s="3"/>
      <c r="E178" s="3"/>
    </row>
    <row r="179" spans="1:5" ht="12.75" customHeight="1">
      <c r="A179" s="12"/>
      <c r="B179" s="14"/>
      <c r="D179" s="3"/>
      <c r="E179" s="3"/>
    </row>
    <row r="180" spans="1:5" ht="12.75" customHeight="1">
      <c r="A180" s="12"/>
      <c r="B180" s="14"/>
      <c r="D180" s="3"/>
      <c r="E180" s="3"/>
    </row>
    <row r="181" spans="1:5" ht="12.75" customHeight="1">
      <c r="A181" s="12"/>
      <c r="B181" s="14"/>
      <c r="D181" s="3"/>
      <c r="E181" s="3"/>
    </row>
    <row r="182" spans="1:5" ht="12.75" customHeight="1">
      <c r="A182" s="12"/>
      <c r="B182" s="14"/>
      <c r="D182" s="3"/>
      <c r="E182" s="3"/>
    </row>
    <row r="183" spans="1:5" ht="12.75" customHeight="1">
      <c r="A183" s="12"/>
      <c r="B183" s="14"/>
      <c r="D183" s="3"/>
      <c r="E183" s="3"/>
    </row>
    <row r="184" spans="1:5" ht="12.75" customHeight="1">
      <c r="A184" s="12"/>
      <c r="B184" s="14"/>
      <c r="D184" s="3"/>
      <c r="E184" s="3"/>
    </row>
    <row r="185" spans="1:5" ht="12.75" customHeight="1">
      <c r="A185" s="12"/>
      <c r="B185" s="14"/>
      <c r="D185" s="3"/>
      <c r="E185" s="3"/>
    </row>
    <row r="186" spans="1:5" ht="12.75" customHeight="1">
      <c r="A186" s="12"/>
      <c r="B186" s="14"/>
      <c r="D186" s="3"/>
      <c r="E186" s="3"/>
    </row>
    <row r="187" spans="1:5" ht="12.75" customHeight="1">
      <c r="A187" s="12"/>
      <c r="B187" s="14"/>
      <c r="D187" s="3"/>
      <c r="E187" s="3"/>
    </row>
    <row r="188" spans="1:5" ht="12.75" customHeight="1">
      <c r="A188" s="12"/>
      <c r="B188" s="14"/>
      <c r="D188" s="3"/>
      <c r="E188" s="3"/>
    </row>
    <row r="189" spans="1:5" ht="12.75" customHeight="1">
      <c r="A189" s="12"/>
      <c r="B189" s="14"/>
      <c r="D189" s="3"/>
      <c r="E189" s="3"/>
    </row>
    <row r="190" spans="1:5" ht="12.75" customHeight="1">
      <c r="A190" s="12"/>
      <c r="B190" s="14"/>
      <c r="D190" s="3"/>
      <c r="E190" s="3"/>
    </row>
    <row r="191" spans="1:5" ht="12.75" customHeight="1">
      <c r="A191" s="12"/>
      <c r="B191" s="14"/>
      <c r="D191" s="3"/>
      <c r="E191" s="3"/>
    </row>
    <row r="192" spans="1:5" ht="12.75" customHeight="1">
      <c r="A192" s="12"/>
      <c r="B192" s="14"/>
      <c r="D192" s="3"/>
      <c r="E192" s="3"/>
    </row>
    <row r="193" spans="1:5" ht="12.75" customHeight="1">
      <c r="A193" s="12"/>
      <c r="B193" s="14"/>
      <c r="D193" s="3"/>
      <c r="E193" s="3"/>
    </row>
    <row r="194" spans="1:5" ht="12.75" customHeight="1">
      <c r="A194" s="12"/>
      <c r="B194" s="14"/>
      <c r="D194" s="3"/>
      <c r="E194" s="3"/>
    </row>
    <row r="195" spans="1:5" ht="12.75" customHeight="1">
      <c r="A195" s="12"/>
      <c r="B195" s="14"/>
      <c r="D195" s="3"/>
      <c r="E195" s="3"/>
    </row>
    <row r="196" spans="1:5" ht="12.75" customHeight="1">
      <c r="A196" s="12"/>
      <c r="B196" s="14"/>
      <c r="D196" s="3"/>
      <c r="E196" s="3"/>
    </row>
    <row r="197" spans="1:5" ht="12.75" customHeight="1">
      <c r="A197" s="12"/>
      <c r="B197" s="14"/>
      <c r="D197" s="3"/>
      <c r="E197" s="3"/>
    </row>
    <row r="198" spans="1:5" ht="12.75" customHeight="1">
      <c r="A198" s="12"/>
      <c r="B198" s="14"/>
      <c r="D198" s="3"/>
      <c r="E198" s="3"/>
    </row>
    <row r="199" spans="1:5" ht="12.75" customHeight="1">
      <c r="A199" s="12"/>
      <c r="B199" s="14"/>
      <c r="D199" s="3"/>
      <c r="E199" s="3"/>
    </row>
    <row r="200" spans="1:5" ht="12.75" customHeight="1">
      <c r="A200" s="12"/>
      <c r="B200" s="14"/>
      <c r="D200" s="3"/>
      <c r="E200" s="3"/>
    </row>
    <row r="201" spans="1:5" ht="12.75" customHeight="1">
      <c r="A201" s="12"/>
      <c r="B201" s="14"/>
      <c r="D201" s="3"/>
      <c r="E201" s="3"/>
    </row>
    <row r="202" spans="1:5" ht="12.75" customHeight="1">
      <c r="A202" s="12"/>
      <c r="B202" s="14"/>
      <c r="D202" s="3"/>
      <c r="E202" s="3"/>
    </row>
    <row r="203" spans="1:5" ht="12.75" customHeight="1">
      <c r="A203" s="12"/>
      <c r="B203" s="14"/>
      <c r="D203" s="3"/>
      <c r="E203" s="3"/>
    </row>
    <row r="204" spans="1:5" ht="12.75" customHeight="1">
      <c r="A204" s="12"/>
      <c r="B204" s="14"/>
      <c r="D204" s="3"/>
      <c r="E204" s="3"/>
    </row>
    <row r="205" spans="1:5" ht="12.75" customHeight="1">
      <c r="A205" s="12"/>
      <c r="B205" s="14"/>
      <c r="D205" s="3"/>
      <c r="E205" s="3"/>
    </row>
    <row r="206" spans="1:5" ht="12.75" customHeight="1">
      <c r="A206" s="12"/>
      <c r="B206" s="14"/>
      <c r="D206" s="3"/>
      <c r="E206" s="3"/>
    </row>
    <row r="207" spans="1:5" ht="12.75" customHeight="1">
      <c r="A207" s="12"/>
      <c r="B207" s="14"/>
      <c r="D207" s="3"/>
      <c r="E207" s="3"/>
    </row>
    <row r="208" spans="1:5" ht="12.75" customHeight="1">
      <c r="A208" s="12"/>
      <c r="B208" s="14"/>
      <c r="D208" s="3"/>
      <c r="E208" s="3"/>
    </row>
    <row r="209" spans="1:5" ht="12.75" customHeight="1">
      <c r="A209" s="12"/>
      <c r="B209" s="14"/>
      <c r="D209" s="3"/>
      <c r="E209" s="3"/>
    </row>
    <row r="210" spans="1:5" ht="12.75" customHeight="1">
      <c r="A210" s="12"/>
      <c r="B210" s="14"/>
      <c r="D210" s="3"/>
      <c r="E210" s="3"/>
    </row>
    <row r="211" spans="1:5" ht="12.75" customHeight="1">
      <c r="A211" s="12"/>
      <c r="B211" s="14"/>
      <c r="D211" s="3"/>
      <c r="E211" s="3"/>
    </row>
    <row r="212" spans="1:5" ht="12.75" customHeight="1">
      <c r="A212" s="12"/>
      <c r="B212" s="14"/>
      <c r="D212" s="3"/>
      <c r="E212" s="3"/>
    </row>
    <row r="213" spans="1:5" ht="12.75" customHeight="1">
      <c r="A213" s="12"/>
      <c r="B213" s="14"/>
      <c r="D213" s="3"/>
      <c r="E213" s="3"/>
    </row>
    <row r="214" spans="1:5" ht="12.75" customHeight="1">
      <c r="A214" s="12"/>
      <c r="B214" s="14"/>
      <c r="D214" s="3"/>
      <c r="E214" s="3"/>
    </row>
    <row r="215" spans="1:5" ht="12.75" customHeight="1">
      <c r="A215" s="12"/>
      <c r="B215" s="14"/>
      <c r="D215" s="3"/>
      <c r="E215" s="3"/>
    </row>
    <row r="216" spans="1:5" ht="12.75" customHeight="1">
      <c r="A216" s="12"/>
      <c r="B216" s="14"/>
      <c r="D216" s="3"/>
      <c r="E216" s="3"/>
    </row>
    <row r="217" spans="1:5" ht="12.75" customHeight="1">
      <c r="A217" s="12"/>
      <c r="B217" s="14"/>
      <c r="D217" s="3"/>
      <c r="E217" s="3"/>
    </row>
    <row r="218" spans="1:5" ht="12.75" customHeight="1">
      <c r="A218" s="12"/>
      <c r="B218" s="14"/>
      <c r="D218" s="3"/>
      <c r="E218" s="3"/>
    </row>
    <row r="219" spans="1:5" ht="12.75" customHeight="1">
      <c r="A219" s="12"/>
      <c r="B219" s="14"/>
      <c r="D219" s="3"/>
      <c r="E219" s="3"/>
    </row>
    <row r="220" spans="1:5" ht="12.75" customHeight="1">
      <c r="A220" s="12"/>
      <c r="B220" s="14"/>
      <c r="D220" s="3"/>
      <c r="E220" s="3"/>
    </row>
    <row r="221" spans="1:5" ht="12.75" customHeight="1">
      <c r="A221" s="12"/>
      <c r="B221" s="14"/>
      <c r="D221" s="3"/>
      <c r="E221" s="3"/>
    </row>
    <row r="222" spans="1:5" ht="12.75" customHeight="1">
      <c r="A222" s="12"/>
      <c r="B222" s="14"/>
      <c r="D222" s="3"/>
      <c r="E222" s="3"/>
    </row>
    <row r="223" spans="1:5" ht="12.75" customHeight="1">
      <c r="A223" s="12"/>
      <c r="B223" s="14"/>
      <c r="D223" s="3"/>
      <c r="E223" s="3"/>
    </row>
    <row r="224" spans="1:5" ht="12.75" customHeight="1">
      <c r="A224" s="12"/>
      <c r="B224" s="14"/>
      <c r="D224" s="3"/>
      <c r="E224" s="3"/>
    </row>
    <row r="225" spans="1:5" ht="12.75" customHeight="1">
      <c r="A225" s="12"/>
      <c r="B225" s="14"/>
      <c r="D225" s="3"/>
      <c r="E225" s="3"/>
    </row>
    <row r="226" spans="1:5" ht="12.75" customHeight="1">
      <c r="A226" s="12"/>
      <c r="B226" s="14"/>
      <c r="D226" s="3"/>
      <c r="E226" s="3"/>
    </row>
    <row r="227" spans="1:5" ht="12.75" customHeight="1">
      <c r="A227" s="12"/>
      <c r="B227" s="14"/>
      <c r="D227" s="3"/>
      <c r="E227" s="3"/>
    </row>
    <row r="228" spans="1:5" ht="12.75" customHeight="1">
      <c r="A228" s="12"/>
      <c r="B228" s="14"/>
      <c r="D228" s="3"/>
      <c r="E228" s="3"/>
    </row>
    <row r="229" spans="1:5" ht="12.75" customHeight="1">
      <c r="A229" s="12"/>
      <c r="B229" s="14"/>
      <c r="D229" s="3"/>
      <c r="E229" s="3"/>
    </row>
    <row r="230" spans="1:5" ht="12.75" customHeight="1">
      <c r="A230" s="12"/>
      <c r="B230" s="14"/>
      <c r="D230" s="3"/>
      <c r="E230" s="3"/>
    </row>
    <row r="231" spans="1:5" ht="12.75" customHeight="1">
      <c r="A231" s="12"/>
      <c r="B231" s="14"/>
      <c r="D231" s="3"/>
      <c r="E231" s="3"/>
    </row>
    <row r="232" spans="1:5" ht="12.75" customHeight="1">
      <c r="A232" s="12"/>
      <c r="B232" s="14"/>
      <c r="D232" s="3"/>
      <c r="E232" s="3"/>
    </row>
    <row r="233" spans="1:5" ht="12.75" customHeight="1">
      <c r="A233" s="12"/>
      <c r="B233" s="14"/>
      <c r="D233" s="3"/>
      <c r="E233" s="3"/>
    </row>
    <row r="234" spans="1:5" ht="12.75" customHeight="1">
      <c r="A234" s="12"/>
      <c r="B234" s="14"/>
      <c r="D234" s="3"/>
      <c r="E234" s="3"/>
    </row>
    <row r="235" spans="1:5" ht="12.75" customHeight="1">
      <c r="A235" s="12"/>
      <c r="B235" s="14"/>
      <c r="D235" s="3"/>
      <c r="E235" s="3"/>
    </row>
    <row r="236" spans="1:5" ht="12.75" customHeight="1">
      <c r="A236" s="12"/>
      <c r="B236" s="14"/>
      <c r="D236" s="3"/>
      <c r="E236" s="3"/>
    </row>
    <row r="237" spans="1:5" ht="12.75" customHeight="1">
      <c r="A237" s="12"/>
      <c r="B237" s="14"/>
      <c r="D237" s="3"/>
      <c r="E237" s="3"/>
    </row>
    <row r="238" spans="1:5" ht="12.75" customHeight="1">
      <c r="A238" s="12"/>
      <c r="B238" s="14"/>
      <c r="D238" s="3"/>
      <c r="E238" s="3"/>
    </row>
    <row r="239" spans="1:5" ht="12.75" customHeight="1">
      <c r="A239" s="12"/>
      <c r="B239" s="14"/>
      <c r="D239" s="3"/>
      <c r="E239" s="3"/>
    </row>
    <row r="240" spans="1:5" ht="12.75" customHeight="1">
      <c r="A240" s="12"/>
      <c r="B240" s="14"/>
      <c r="D240" s="3"/>
      <c r="E240" s="3"/>
    </row>
    <row r="241" spans="1:5" ht="12.75" customHeight="1">
      <c r="A241" s="12"/>
      <c r="B241" s="14"/>
      <c r="D241" s="3"/>
      <c r="E241" s="3"/>
    </row>
    <row r="242" spans="1:5" ht="12.75" customHeight="1">
      <c r="A242" s="12"/>
      <c r="B242" s="14"/>
      <c r="D242" s="3"/>
      <c r="E242" s="3"/>
    </row>
    <row r="243" spans="1:5" ht="12.75" customHeight="1">
      <c r="A243" s="12"/>
      <c r="B243" s="14"/>
      <c r="D243" s="3"/>
      <c r="E243" s="3"/>
    </row>
    <row r="244" spans="1:5" ht="12.75" customHeight="1">
      <c r="A244" s="12"/>
      <c r="B244" s="14"/>
      <c r="D244" s="3"/>
      <c r="E244" s="3"/>
    </row>
    <row r="245" spans="1:5" ht="12.75" customHeight="1">
      <c r="A245" s="12"/>
      <c r="B245" s="14"/>
      <c r="D245" s="3"/>
      <c r="E245" s="3"/>
    </row>
    <row r="246" spans="1:5" ht="12.75" customHeight="1">
      <c r="A246" s="12"/>
      <c r="B246" s="14"/>
      <c r="D246" s="3"/>
      <c r="E246" s="3"/>
    </row>
    <row r="247" spans="1:5" ht="12.75" customHeight="1">
      <c r="A247" s="12"/>
      <c r="B247" s="14"/>
      <c r="D247" s="3"/>
      <c r="E247" s="3"/>
    </row>
    <row r="248" spans="1:5" ht="12.75" customHeight="1">
      <c r="A248" s="12"/>
      <c r="B248" s="14"/>
      <c r="D248" s="3"/>
      <c r="E248" s="3"/>
    </row>
    <row r="249" spans="1:5" ht="12.75" customHeight="1">
      <c r="A249" s="12"/>
      <c r="B249" s="14"/>
      <c r="D249" s="3"/>
      <c r="E249" s="3"/>
    </row>
    <row r="250" spans="1:5" ht="12.75" customHeight="1">
      <c r="A250" s="12"/>
      <c r="B250" s="14"/>
      <c r="D250" s="3"/>
      <c r="E250" s="3"/>
    </row>
    <row r="251" spans="1:5" ht="12.75" customHeight="1">
      <c r="A251" s="12"/>
      <c r="B251" s="14"/>
      <c r="D251" s="3"/>
      <c r="E251" s="3"/>
    </row>
    <row r="252" spans="1:5" ht="12.75" customHeight="1">
      <c r="A252" s="12"/>
      <c r="B252" s="14"/>
      <c r="D252" s="3"/>
      <c r="E252" s="3"/>
    </row>
    <row r="253" spans="1:5" ht="12.75" customHeight="1">
      <c r="A253" s="12"/>
      <c r="B253" s="14"/>
      <c r="D253" s="3"/>
      <c r="E253" s="3"/>
    </row>
    <row r="254" spans="1:5" ht="12.75" customHeight="1">
      <c r="A254" s="12"/>
      <c r="B254" s="14"/>
      <c r="D254" s="3"/>
      <c r="E254" s="3"/>
    </row>
    <row r="255" spans="1:5" ht="12.75" customHeight="1">
      <c r="A255" s="12"/>
      <c r="B255" s="14"/>
      <c r="D255" s="3"/>
      <c r="E255" s="3"/>
    </row>
    <row r="256" spans="1:5" ht="12.75" customHeight="1">
      <c r="A256" s="12"/>
      <c r="B256" s="14"/>
      <c r="D256" s="3"/>
      <c r="E256" s="3"/>
    </row>
    <row r="257" spans="1:5" ht="12.75" customHeight="1">
      <c r="A257" s="12"/>
      <c r="B257" s="14"/>
      <c r="D257" s="3"/>
      <c r="E257" s="3"/>
    </row>
    <row r="258" spans="1:5" ht="12.75" customHeight="1">
      <c r="A258" s="12"/>
      <c r="B258" s="14"/>
      <c r="D258" s="3"/>
      <c r="E258" s="3"/>
    </row>
    <row r="259" spans="1:5" ht="12.75" customHeight="1">
      <c r="A259" s="12"/>
      <c r="B259" s="14"/>
      <c r="D259" s="3"/>
      <c r="E259" s="3"/>
    </row>
    <row r="260" spans="1:5" ht="12.75" customHeight="1">
      <c r="A260" s="12"/>
      <c r="B260" s="14"/>
      <c r="D260" s="3"/>
      <c r="E260" s="3"/>
    </row>
    <row r="261" spans="1:5" ht="12.75" customHeight="1">
      <c r="A261" s="12"/>
      <c r="B261" s="14"/>
      <c r="D261" s="3"/>
      <c r="E261" s="3"/>
    </row>
    <row r="262" spans="1:5" ht="12.75" customHeight="1">
      <c r="A262" s="12"/>
      <c r="B262" s="14"/>
      <c r="D262" s="3"/>
      <c r="E262" s="3"/>
    </row>
    <row r="263" spans="1:5" ht="12.75" customHeight="1">
      <c r="A263" s="12"/>
      <c r="B263" s="14"/>
      <c r="D263" s="3"/>
      <c r="E263" s="3"/>
    </row>
    <row r="264" spans="1:5" ht="12.75" customHeight="1">
      <c r="A264" s="12"/>
      <c r="B264" s="14"/>
      <c r="D264" s="3"/>
      <c r="E264" s="3"/>
    </row>
    <row r="265" spans="1:5" ht="12.75" customHeight="1">
      <c r="A265" s="12"/>
      <c r="B265" s="14"/>
      <c r="D265" s="3"/>
      <c r="E265" s="3"/>
    </row>
    <row r="266" spans="1:5" ht="12.75" customHeight="1">
      <c r="A266" s="12"/>
      <c r="B266" s="14"/>
      <c r="D266" s="3"/>
      <c r="E266" s="3"/>
    </row>
    <row r="267" spans="1:5" ht="12.75" customHeight="1">
      <c r="A267" s="12"/>
      <c r="B267" s="14"/>
      <c r="D267" s="3"/>
      <c r="E267" s="3"/>
    </row>
    <row r="268" spans="1:5" ht="12.75" customHeight="1">
      <c r="A268" s="12"/>
      <c r="B268" s="14"/>
      <c r="D268" s="3"/>
      <c r="E268" s="3"/>
    </row>
    <row r="269" spans="1:5" ht="12.75" customHeight="1">
      <c r="A269" s="12"/>
      <c r="B269" s="14"/>
      <c r="D269" s="3"/>
      <c r="E269" s="3"/>
    </row>
    <row r="270" spans="1:5" ht="12.75" customHeight="1">
      <c r="A270" s="12"/>
      <c r="B270" s="14"/>
      <c r="D270" s="3"/>
      <c r="E270" s="3"/>
    </row>
    <row r="271" spans="1:5" ht="12.75" customHeight="1">
      <c r="A271" s="12"/>
      <c r="B271" s="14"/>
      <c r="D271" s="3"/>
      <c r="E271" s="3"/>
    </row>
    <row r="272" spans="1:5" ht="12.75" customHeight="1">
      <c r="A272" s="12"/>
      <c r="B272" s="14"/>
      <c r="D272" s="3"/>
      <c r="E272" s="3"/>
    </row>
    <row r="273" spans="1:5" ht="12.75" customHeight="1">
      <c r="A273" s="12"/>
      <c r="B273" s="14"/>
      <c r="D273" s="3"/>
      <c r="E273" s="3"/>
    </row>
    <row r="274" spans="1:5" ht="12.75" customHeight="1">
      <c r="A274" s="12"/>
      <c r="B274" s="14"/>
      <c r="D274" s="3"/>
      <c r="E274" s="3"/>
    </row>
    <row r="275" spans="1:5" ht="12.75" customHeight="1">
      <c r="A275" s="12"/>
      <c r="B275" s="14"/>
      <c r="D275" s="3"/>
      <c r="E275" s="3"/>
    </row>
    <row r="276" spans="1:5" ht="12.75" customHeight="1">
      <c r="A276" s="12"/>
      <c r="B276" s="14"/>
      <c r="D276" s="3"/>
      <c r="E276" s="3"/>
    </row>
    <row r="277" spans="1:5" ht="12.75" customHeight="1">
      <c r="A277" s="12"/>
      <c r="B277" s="14"/>
      <c r="D277" s="3"/>
      <c r="E277" s="3"/>
    </row>
    <row r="278" spans="1:5" ht="12.75" customHeight="1">
      <c r="A278" s="12"/>
      <c r="B278" s="14"/>
      <c r="D278" s="3"/>
      <c r="E278" s="3"/>
    </row>
    <row r="279" spans="1:5" ht="12.75" customHeight="1">
      <c r="A279" s="12"/>
      <c r="B279" s="14"/>
      <c r="D279" s="3"/>
      <c r="E279" s="3"/>
    </row>
    <row r="280" spans="1:5" ht="12.75" customHeight="1">
      <c r="A280" s="12"/>
      <c r="B280" s="14"/>
      <c r="D280" s="3"/>
      <c r="E280" s="3"/>
    </row>
    <row r="281" spans="1:5" ht="12.75" customHeight="1">
      <c r="A281" s="12"/>
      <c r="B281" s="14"/>
      <c r="D281" s="3"/>
      <c r="E281" s="3"/>
    </row>
    <row r="282" spans="1:5" ht="12.75" customHeight="1">
      <c r="A282" s="12"/>
      <c r="B282" s="14"/>
      <c r="D282" s="3"/>
      <c r="E282" s="3"/>
    </row>
    <row r="283" spans="1:5" ht="12.75" customHeight="1">
      <c r="A283" s="12"/>
      <c r="B283" s="14"/>
      <c r="D283" s="3"/>
      <c r="E283" s="3"/>
    </row>
    <row r="284" spans="1:5" ht="12.75" customHeight="1">
      <c r="A284" s="12"/>
      <c r="B284" s="14"/>
      <c r="D284" s="3"/>
      <c r="E284" s="3"/>
    </row>
    <row r="285" spans="1:5" ht="12.75" customHeight="1">
      <c r="A285" s="12"/>
      <c r="B285" s="14"/>
      <c r="D285" s="3"/>
      <c r="E285" s="3"/>
    </row>
    <row r="286" spans="1:5" ht="12.75" customHeight="1">
      <c r="A286" s="12"/>
      <c r="B286" s="14"/>
      <c r="D286" s="3"/>
      <c r="E286" s="3"/>
    </row>
    <row r="287" spans="1:5" ht="12.75" customHeight="1">
      <c r="A287" s="12"/>
      <c r="B287" s="14"/>
      <c r="D287" s="3"/>
      <c r="E287" s="3"/>
    </row>
    <row r="288" spans="1:5" ht="12.75" customHeight="1">
      <c r="A288" s="12"/>
      <c r="B288" s="14"/>
      <c r="D288" s="3"/>
      <c r="E288" s="3"/>
    </row>
    <row r="289" spans="1:5" ht="12.75" customHeight="1">
      <c r="A289" s="12"/>
      <c r="B289" s="14"/>
      <c r="D289" s="3"/>
      <c r="E289" s="3"/>
    </row>
    <row r="290" spans="1:5" ht="12.75" customHeight="1">
      <c r="A290" s="12"/>
      <c r="B290" s="14"/>
      <c r="D290" s="3"/>
      <c r="E290" s="3"/>
    </row>
    <row r="291" spans="1:5" ht="12.75" customHeight="1">
      <c r="A291" s="12"/>
      <c r="B291" s="14"/>
      <c r="D291" s="3"/>
      <c r="E291" s="3"/>
    </row>
    <row r="292" spans="1:5" ht="12.75" customHeight="1">
      <c r="A292" s="12"/>
      <c r="B292" s="14"/>
      <c r="D292" s="3"/>
      <c r="E292" s="3"/>
    </row>
    <row r="293" spans="1:5" ht="12.75" customHeight="1">
      <c r="A293" s="12"/>
      <c r="B293" s="14"/>
      <c r="D293" s="3"/>
      <c r="E293" s="3"/>
    </row>
    <row r="294" spans="1:5" ht="12.75" customHeight="1">
      <c r="A294" s="12"/>
      <c r="B294" s="14"/>
      <c r="D294" s="3"/>
      <c r="E294" s="3"/>
    </row>
    <row r="295" spans="1:5" ht="12.75" customHeight="1">
      <c r="A295" s="12"/>
      <c r="B295" s="14"/>
      <c r="D295" s="3"/>
      <c r="E295" s="3"/>
    </row>
    <row r="296" spans="1:5" ht="12.75" customHeight="1">
      <c r="A296" s="12"/>
      <c r="B296" s="14"/>
      <c r="D296" s="3"/>
      <c r="E296" s="3"/>
    </row>
    <row r="297" spans="1:5" ht="12.75" customHeight="1">
      <c r="A297" s="12"/>
      <c r="B297" s="14"/>
      <c r="D297" s="3"/>
      <c r="E297" s="3"/>
    </row>
    <row r="298" spans="1:5" ht="12.75" customHeight="1">
      <c r="A298" s="12"/>
      <c r="B298" s="14"/>
      <c r="D298" s="3"/>
      <c r="E298" s="3"/>
    </row>
    <row r="299" spans="1:5" ht="12.75" customHeight="1">
      <c r="A299" s="12"/>
      <c r="B299" s="14"/>
      <c r="D299" s="3"/>
      <c r="E299" s="3"/>
    </row>
    <row r="300" spans="1:5" ht="12.75" customHeight="1">
      <c r="A300" s="12"/>
      <c r="B300" s="14"/>
      <c r="D300" s="3"/>
      <c r="E300" s="3"/>
    </row>
    <row r="301" spans="1:5" ht="12.75" customHeight="1">
      <c r="A301" s="12"/>
      <c r="B301" s="14"/>
      <c r="D301" s="3"/>
      <c r="E301" s="3"/>
    </row>
    <row r="302" spans="1:5" ht="12.75" customHeight="1">
      <c r="A302" s="12"/>
      <c r="B302" s="14"/>
      <c r="D302" s="3"/>
      <c r="E302" s="3"/>
    </row>
    <row r="303" spans="1:5" ht="12.75" customHeight="1">
      <c r="A303" s="12"/>
      <c r="B303" s="14"/>
      <c r="D303" s="3"/>
      <c r="E303" s="3"/>
    </row>
    <row r="304" spans="1:5" ht="12.75" customHeight="1">
      <c r="A304" s="12"/>
      <c r="B304" s="14"/>
      <c r="D304" s="3"/>
      <c r="E304" s="3"/>
    </row>
    <row r="305" spans="1:5" ht="12.75" customHeight="1">
      <c r="A305" s="12"/>
      <c r="B305" s="14"/>
      <c r="D305" s="3"/>
      <c r="E305" s="3"/>
    </row>
    <row r="306" spans="1:5" ht="12.75" customHeight="1">
      <c r="A306" s="12"/>
      <c r="B306" s="14"/>
      <c r="D306" s="3"/>
      <c r="E306" s="3"/>
    </row>
    <row r="307" spans="1:5" ht="12.75" customHeight="1">
      <c r="A307" s="12"/>
      <c r="B307" s="14"/>
      <c r="D307" s="3"/>
      <c r="E307" s="3"/>
    </row>
    <row r="308" spans="1:5" ht="12.75" customHeight="1">
      <c r="A308" s="12"/>
      <c r="B308" s="14"/>
      <c r="D308" s="3"/>
      <c r="E308" s="3"/>
    </row>
    <row r="309" spans="1:5" ht="12.75" customHeight="1">
      <c r="A309" s="12"/>
      <c r="B309" s="14"/>
      <c r="D309" s="3"/>
      <c r="E309" s="3"/>
    </row>
    <row r="310" spans="1:5" ht="12.75" customHeight="1">
      <c r="A310" s="12"/>
      <c r="B310" s="14"/>
      <c r="D310" s="3"/>
      <c r="E310" s="3"/>
    </row>
    <row r="311" spans="1:5" ht="12.75" customHeight="1">
      <c r="A311" s="12"/>
      <c r="B311" s="14"/>
      <c r="D311" s="3"/>
      <c r="E311" s="3"/>
    </row>
    <row r="312" spans="1:5" ht="12.75" customHeight="1">
      <c r="A312" s="12"/>
      <c r="B312" s="14"/>
      <c r="D312" s="3"/>
      <c r="E312" s="3"/>
    </row>
    <row r="313" spans="1:5" ht="12.75" customHeight="1">
      <c r="A313" s="12"/>
      <c r="B313" s="14"/>
      <c r="D313" s="3"/>
      <c r="E313" s="3"/>
    </row>
    <row r="314" spans="1:5" ht="12.75" customHeight="1">
      <c r="A314" s="12"/>
      <c r="B314" s="14"/>
      <c r="D314" s="3"/>
      <c r="E314" s="3"/>
    </row>
    <row r="315" spans="1:5" ht="12.75" customHeight="1">
      <c r="A315" s="12"/>
      <c r="B315" s="14"/>
      <c r="D315" s="3"/>
      <c r="E315" s="3"/>
    </row>
    <row r="316" spans="1:5" ht="12.75" customHeight="1">
      <c r="A316" s="12"/>
      <c r="B316" s="14"/>
      <c r="D316" s="3"/>
      <c r="E316" s="3"/>
    </row>
    <row r="317" spans="1:5" ht="12.75" customHeight="1">
      <c r="A317" s="12"/>
      <c r="B317" s="14"/>
      <c r="D317" s="3"/>
      <c r="E317" s="3"/>
    </row>
    <row r="318" spans="1:5" ht="12.75" customHeight="1">
      <c r="A318" s="12"/>
      <c r="B318" s="14"/>
      <c r="D318" s="3"/>
      <c r="E318" s="3"/>
    </row>
    <row r="319" spans="1:5" ht="12.75" customHeight="1">
      <c r="A319" s="12"/>
      <c r="B319" s="14"/>
      <c r="D319" s="3"/>
      <c r="E319" s="3"/>
    </row>
    <row r="320" spans="1:5" ht="12.75" customHeight="1">
      <c r="A320" s="12"/>
      <c r="B320" s="14"/>
      <c r="D320" s="3"/>
      <c r="E320" s="3"/>
    </row>
    <row r="321" spans="1:5" ht="12.75" customHeight="1">
      <c r="A321" s="12"/>
      <c r="B321" s="14"/>
      <c r="D321" s="3"/>
      <c r="E321" s="3"/>
    </row>
    <row r="322" spans="1:5" ht="12.75" customHeight="1">
      <c r="A322" s="12"/>
      <c r="B322" s="14"/>
      <c r="D322" s="3"/>
      <c r="E322" s="3"/>
    </row>
    <row r="323" spans="1:5" ht="12.75" customHeight="1">
      <c r="A323" s="12"/>
      <c r="B323" s="14"/>
      <c r="D323" s="3"/>
      <c r="E323" s="3"/>
    </row>
    <row r="324" spans="1:5" ht="12.75" customHeight="1">
      <c r="A324" s="12"/>
      <c r="B324" s="14"/>
      <c r="D324" s="3"/>
      <c r="E324" s="3"/>
    </row>
    <row r="325" spans="1:5" ht="12.75" customHeight="1">
      <c r="A325" s="12"/>
      <c r="B325" s="14"/>
      <c r="D325" s="3"/>
      <c r="E325" s="3"/>
    </row>
    <row r="326" spans="1:5" ht="12.75" customHeight="1">
      <c r="A326" s="12"/>
      <c r="B326" s="14"/>
      <c r="D326" s="3"/>
      <c r="E326" s="3"/>
    </row>
    <row r="327" spans="1:5" ht="12.75" customHeight="1">
      <c r="A327" s="12"/>
      <c r="B327" s="14"/>
      <c r="D327" s="3"/>
      <c r="E327" s="3"/>
    </row>
    <row r="328" spans="1:5" ht="12.75" customHeight="1">
      <c r="A328" s="12"/>
      <c r="B328" s="14"/>
      <c r="D328" s="3"/>
      <c r="E328" s="3"/>
    </row>
    <row r="329" spans="1:5" ht="12.75" customHeight="1">
      <c r="A329" s="12"/>
      <c r="B329" s="14"/>
      <c r="D329" s="3"/>
      <c r="E329" s="3"/>
    </row>
    <row r="330" spans="1:5" ht="12.75" customHeight="1">
      <c r="A330" s="12"/>
      <c r="B330" s="14"/>
      <c r="D330" s="3"/>
      <c r="E330" s="3"/>
    </row>
    <row r="331" spans="1:5" ht="12.75" customHeight="1">
      <c r="A331" s="12"/>
      <c r="B331" s="14"/>
      <c r="D331" s="3"/>
      <c r="E331" s="3"/>
    </row>
    <row r="332" spans="1:5" ht="12.75" customHeight="1">
      <c r="A332" s="12"/>
      <c r="B332" s="14"/>
      <c r="D332" s="3"/>
      <c r="E332" s="3"/>
    </row>
    <row r="333" spans="1:5" ht="12.75" customHeight="1">
      <c r="A333" s="12"/>
      <c r="B333" s="14"/>
      <c r="D333" s="3"/>
      <c r="E333" s="3"/>
    </row>
    <row r="334" spans="1:5" ht="12.75" customHeight="1">
      <c r="A334" s="12"/>
      <c r="B334" s="14"/>
      <c r="D334" s="3"/>
      <c r="E334" s="3"/>
    </row>
    <row r="335" spans="1:5" ht="12.75" customHeight="1">
      <c r="A335" s="12"/>
      <c r="B335" s="14"/>
      <c r="D335" s="3"/>
      <c r="E335" s="3"/>
    </row>
    <row r="336" spans="1:5" ht="12.75" customHeight="1">
      <c r="A336" s="12"/>
      <c r="B336" s="14"/>
      <c r="D336" s="3"/>
      <c r="E336" s="3"/>
    </row>
    <row r="337" spans="1:5" ht="12.75" customHeight="1">
      <c r="A337" s="12"/>
      <c r="B337" s="14"/>
      <c r="D337" s="3"/>
      <c r="E337" s="3"/>
    </row>
    <row r="338" spans="1:5" ht="12.75" customHeight="1">
      <c r="A338" s="12"/>
      <c r="B338" s="14"/>
      <c r="D338" s="3"/>
      <c r="E338" s="3"/>
    </row>
    <row r="339" spans="1:5" ht="12.75" customHeight="1">
      <c r="A339" s="12"/>
      <c r="B339" s="14"/>
      <c r="D339" s="3"/>
      <c r="E339" s="3"/>
    </row>
    <row r="340" spans="1:5" ht="12.75" customHeight="1">
      <c r="A340" s="12"/>
      <c r="B340" s="14"/>
      <c r="D340" s="3"/>
      <c r="E340" s="3"/>
    </row>
    <row r="341" spans="1:5" ht="12.75" customHeight="1">
      <c r="A341" s="12"/>
      <c r="B341" s="14"/>
      <c r="D341" s="3"/>
      <c r="E341" s="3"/>
    </row>
    <row r="342" spans="1:5" ht="12.75" customHeight="1">
      <c r="A342" s="12"/>
      <c r="B342" s="14"/>
      <c r="D342" s="3"/>
      <c r="E342" s="3"/>
    </row>
    <row r="343" spans="1:5" ht="12.75" customHeight="1">
      <c r="A343" s="12"/>
      <c r="B343" s="14"/>
      <c r="D343" s="3"/>
      <c r="E343" s="3"/>
    </row>
    <row r="344" spans="1:5" ht="12.75" customHeight="1">
      <c r="A344" s="12"/>
      <c r="B344" s="14"/>
      <c r="D344" s="3"/>
      <c r="E344" s="3"/>
    </row>
    <row r="345" spans="1:5" ht="12.75" customHeight="1">
      <c r="A345" s="12"/>
      <c r="B345" s="14"/>
      <c r="D345" s="3"/>
      <c r="E345" s="3"/>
    </row>
    <row r="346" spans="1:5" ht="12.75" customHeight="1">
      <c r="A346" s="12"/>
      <c r="B346" s="14"/>
      <c r="D346" s="3"/>
      <c r="E346" s="3"/>
    </row>
    <row r="347" spans="1:5" ht="12.75" customHeight="1">
      <c r="A347" s="12"/>
      <c r="B347" s="14"/>
      <c r="D347" s="3"/>
      <c r="E347" s="3"/>
    </row>
    <row r="348" spans="1:5" ht="12.75" customHeight="1">
      <c r="A348" s="12"/>
      <c r="B348" s="14"/>
      <c r="D348" s="3"/>
      <c r="E348" s="3"/>
    </row>
    <row r="349" spans="1:5" ht="12.75" customHeight="1">
      <c r="A349" s="12"/>
      <c r="B349" s="14"/>
      <c r="D349" s="3"/>
      <c r="E349" s="3"/>
    </row>
    <row r="350" spans="1:5" ht="12.75" customHeight="1">
      <c r="A350" s="12"/>
      <c r="B350" s="14"/>
      <c r="D350" s="3"/>
      <c r="E350" s="3"/>
    </row>
    <row r="351" spans="1:5" ht="12.75" customHeight="1">
      <c r="A351" s="12"/>
      <c r="B351" s="14"/>
      <c r="D351" s="3"/>
      <c r="E351" s="3"/>
    </row>
    <row r="352" spans="1:5" ht="12.75" customHeight="1">
      <c r="A352" s="12"/>
      <c r="B352" s="14"/>
      <c r="D352" s="3"/>
      <c r="E352" s="3"/>
    </row>
    <row r="353" spans="1:5" ht="12.75" customHeight="1">
      <c r="A353" s="12"/>
      <c r="B353" s="14"/>
      <c r="D353" s="3"/>
      <c r="E353" s="3"/>
    </row>
    <row r="354" spans="1:5" ht="12.75" customHeight="1">
      <c r="A354" s="12"/>
      <c r="B354" s="14"/>
      <c r="D354" s="3"/>
      <c r="E354" s="3"/>
    </row>
    <row r="355" spans="1:5" ht="12.75" customHeight="1">
      <c r="A355" s="12"/>
      <c r="B355" s="14"/>
      <c r="D355" s="3"/>
      <c r="E355" s="3"/>
    </row>
    <row r="356" spans="1:5" ht="12.75" customHeight="1">
      <c r="A356" s="12"/>
      <c r="B356" s="14"/>
      <c r="D356" s="3"/>
      <c r="E356" s="3"/>
    </row>
    <row r="357" spans="1:5" ht="12.75" customHeight="1">
      <c r="A357" s="12"/>
      <c r="B357" s="14"/>
      <c r="D357" s="3"/>
      <c r="E357" s="3"/>
    </row>
    <row r="358" spans="1:5" ht="12.75" customHeight="1">
      <c r="A358" s="12"/>
      <c r="B358" s="14"/>
      <c r="D358" s="3"/>
      <c r="E358" s="3"/>
    </row>
    <row r="359" spans="1:5" ht="12.75" customHeight="1">
      <c r="A359" s="12"/>
      <c r="B359" s="14"/>
      <c r="D359" s="3"/>
      <c r="E359" s="3"/>
    </row>
    <row r="360" spans="1:5" ht="12.75" customHeight="1">
      <c r="A360" s="12"/>
      <c r="B360" s="14"/>
      <c r="D360" s="3"/>
      <c r="E360" s="3"/>
    </row>
    <row r="361" spans="1:5" ht="12.75" customHeight="1">
      <c r="A361" s="12"/>
      <c r="B361" s="14"/>
      <c r="D361" s="3"/>
      <c r="E361" s="3"/>
    </row>
    <row r="362" spans="1:5" ht="12.75" customHeight="1">
      <c r="A362" s="12"/>
      <c r="B362" s="14"/>
      <c r="D362" s="3"/>
      <c r="E362" s="3"/>
    </row>
    <row r="363" spans="1:5" ht="12.75" customHeight="1">
      <c r="A363" s="12"/>
      <c r="B363" s="14"/>
      <c r="D363" s="3"/>
      <c r="E363" s="3"/>
    </row>
    <row r="364" spans="1:5" ht="12.75" customHeight="1">
      <c r="A364" s="12"/>
      <c r="B364" s="14"/>
      <c r="D364" s="3"/>
      <c r="E364" s="3"/>
    </row>
    <row r="365" spans="1:5" ht="12.75" customHeight="1">
      <c r="A365" s="12"/>
      <c r="B365" s="14"/>
      <c r="D365" s="3"/>
      <c r="E365" s="3"/>
    </row>
    <row r="366" spans="1:5" ht="12.75" customHeight="1">
      <c r="A366" s="12"/>
      <c r="B366" s="14"/>
      <c r="D366" s="3"/>
      <c r="E366" s="3"/>
    </row>
    <row r="367" spans="1:5" ht="12.75" customHeight="1">
      <c r="A367" s="12"/>
      <c r="B367" s="14"/>
      <c r="D367" s="3"/>
      <c r="E367" s="3"/>
    </row>
    <row r="368" spans="1:5" ht="12.75" customHeight="1">
      <c r="A368" s="12"/>
      <c r="B368" s="14"/>
      <c r="D368" s="3"/>
      <c r="E368" s="3"/>
    </row>
    <row r="369" spans="1:5" ht="12.75" customHeight="1">
      <c r="A369" s="12"/>
      <c r="B369" s="14"/>
      <c r="D369" s="3"/>
      <c r="E369" s="3"/>
    </row>
    <row r="370" spans="1:5" ht="12.75" customHeight="1">
      <c r="A370" s="12"/>
      <c r="B370" s="14"/>
      <c r="D370" s="3"/>
      <c r="E370" s="3"/>
    </row>
    <row r="371" spans="1:5" ht="12.75" customHeight="1">
      <c r="A371" s="12"/>
      <c r="B371" s="14"/>
      <c r="D371" s="3"/>
      <c r="E371" s="3"/>
    </row>
    <row r="372" spans="1:5" ht="12.75" customHeight="1">
      <c r="A372" s="12"/>
      <c r="B372" s="14"/>
      <c r="D372" s="3"/>
      <c r="E372" s="3"/>
    </row>
    <row r="373" spans="1:5" ht="12.75" customHeight="1">
      <c r="A373" s="12"/>
      <c r="B373" s="14"/>
      <c r="D373" s="3"/>
      <c r="E373" s="3"/>
    </row>
    <row r="374" spans="1:5" ht="12.75" customHeight="1">
      <c r="A374" s="12"/>
      <c r="B374" s="14"/>
      <c r="D374" s="3"/>
      <c r="E374" s="3"/>
    </row>
    <row r="375" spans="1:5" ht="12.75" customHeight="1">
      <c r="A375" s="12"/>
      <c r="B375" s="14"/>
      <c r="D375" s="3"/>
      <c r="E375" s="3"/>
    </row>
    <row r="376" spans="1:5" ht="12.75" customHeight="1">
      <c r="A376" s="12"/>
      <c r="B376" s="14"/>
      <c r="D376" s="3"/>
      <c r="E376" s="3"/>
    </row>
    <row r="377" spans="1:5" ht="12.75" customHeight="1">
      <c r="A377" s="12"/>
      <c r="B377" s="14"/>
      <c r="D377" s="3"/>
      <c r="E377" s="3"/>
    </row>
    <row r="378" spans="1:5" ht="12.75" customHeight="1">
      <c r="A378" s="12"/>
      <c r="B378" s="14"/>
      <c r="D378" s="3"/>
      <c r="E378" s="3"/>
    </row>
    <row r="379" spans="1:5" ht="12.75" customHeight="1">
      <c r="A379" s="12"/>
      <c r="B379" s="14"/>
      <c r="D379" s="3"/>
      <c r="E379" s="3"/>
    </row>
    <row r="380" spans="1:5" ht="12.75" customHeight="1">
      <c r="A380" s="12"/>
      <c r="B380" s="14"/>
      <c r="D380" s="3"/>
      <c r="E380" s="3"/>
    </row>
    <row r="381" spans="1:5" ht="12.75" customHeight="1">
      <c r="A381" s="12"/>
      <c r="B381" s="14"/>
      <c r="D381" s="3"/>
      <c r="E381" s="3"/>
    </row>
    <row r="382" spans="1:5" ht="12.75" customHeight="1">
      <c r="A382" s="12"/>
      <c r="B382" s="14"/>
      <c r="D382" s="3"/>
      <c r="E382" s="3"/>
    </row>
    <row r="383" spans="1:5" ht="12.75" customHeight="1">
      <c r="A383" s="12"/>
      <c r="B383" s="14"/>
      <c r="D383" s="3"/>
      <c r="E383" s="3"/>
    </row>
    <row r="384" spans="1:5" ht="12.75" customHeight="1">
      <c r="A384" s="12"/>
      <c r="B384" s="14"/>
      <c r="D384" s="3"/>
      <c r="E384" s="3"/>
    </row>
    <row r="385" spans="1:5" ht="12.75" customHeight="1">
      <c r="A385" s="12"/>
      <c r="B385" s="14"/>
      <c r="D385" s="3"/>
      <c r="E385" s="3"/>
    </row>
    <row r="386" spans="1:5" ht="12.75" customHeight="1">
      <c r="A386" s="12"/>
      <c r="B386" s="14"/>
      <c r="D386" s="3"/>
      <c r="E386" s="3"/>
    </row>
    <row r="387" spans="1:5" ht="12.75" customHeight="1">
      <c r="A387" s="12"/>
      <c r="B387" s="14"/>
      <c r="D387" s="3"/>
      <c r="E387" s="3"/>
    </row>
    <row r="388" spans="1:5" ht="12.75" customHeight="1">
      <c r="A388" s="12"/>
      <c r="B388" s="14"/>
      <c r="D388" s="3"/>
      <c r="E388" s="3"/>
    </row>
    <row r="389" spans="1:5" ht="12.75" customHeight="1">
      <c r="A389" s="12"/>
      <c r="B389" s="14"/>
      <c r="D389" s="3"/>
      <c r="E389" s="3"/>
    </row>
    <row r="390" spans="1:5" ht="12.75" customHeight="1">
      <c r="A390" s="12"/>
      <c r="B390" s="14"/>
      <c r="D390" s="3"/>
      <c r="E390" s="3"/>
    </row>
    <row r="391" spans="1:5" ht="12.75" customHeight="1">
      <c r="A391" s="12"/>
      <c r="B391" s="14"/>
      <c r="D391" s="3"/>
      <c r="E391" s="3"/>
    </row>
    <row r="392" spans="1:5" ht="12.75" customHeight="1">
      <c r="A392" s="12"/>
      <c r="B392" s="14"/>
      <c r="D392" s="3"/>
      <c r="E392" s="3"/>
    </row>
    <row r="393" spans="1:5" ht="12.75" customHeight="1">
      <c r="A393" s="12"/>
      <c r="B393" s="14"/>
      <c r="D393" s="3"/>
      <c r="E393" s="3"/>
    </row>
    <row r="394" spans="1:5" ht="12.75" customHeight="1">
      <c r="A394" s="12"/>
      <c r="B394" s="14"/>
      <c r="D394" s="3"/>
      <c r="E394" s="3"/>
    </row>
    <row r="395" spans="1:5" ht="12.75" customHeight="1">
      <c r="A395" s="12"/>
      <c r="B395" s="14"/>
      <c r="D395" s="3"/>
      <c r="E395" s="3"/>
    </row>
    <row r="396" spans="1:5" ht="12.75" customHeight="1">
      <c r="A396" s="12"/>
      <c r="B396" s="14"/>
      <c r="D396" s="3"/>
      <c r="E396" s="3"/>
    </row>
    <row r="397" spans="1:5" ht="12.75" customHeight="1">
      <c r="A397" s="12"/>
      <c r="B397" s="14"/>
      <c r="D397" s="3"/>
      <c r="E397" s="3"/>
    </row>
    <row r="398" spans="1:5" ht="12.75" customHeight="1">
      <c r="A398" s="12"/>
      <c r="B398" s="14"/>
      <c r="D398" s="3"/>
      <c r="E398" s="3"/>
    </row>
    <row r="399" spans="1:5" ht="12.75" customHeight="1">
      <c r="A399" s="12"/>
      <c r="B399" s="14"/>
      <c r="D399" s="3"/>
      <c r="E399" s="3"/>
    </row>
    <row r="400" spans="1:5" ht="12.75" customHeight="1">
      <c r="A400" s="12"/>
      <c r="B400" s="14"/>
      <c r="D400" s="3"/>
      <c r="E400" s="3"/>
    </row>
    <row r="401" spans="1:5" ht="12.75" customHeight="1">
      <c r="A401" s="12"/>
      <c r="B401" s="14"/>
      <c r="D401" s="3"/>
      <c r="E401" s="3"/>
    </row>
    <row r="402" spans="1:5" ht="12.75" customHeight="1">
      <c r="A402" s="12"/>
      <c r="B402" s="14"/>
      <c r="D402" s="3"/>
      <c r="E402" s="3"/>
    </row>
    <row r="403" spans="1:5" ht="12.75" customHeight="1">
      <c r="A403" s="12"/>
      <c r="B403" s="14"/>
      <c r="D403" s="3"/>
      <c r="E403" s="3"/>
    </row>
    <row r="404" spans="1:5" ht="12.75" customHeight="1">
      <c r="A404" s="12"/>
      <c r="B404" s="14"/>
      <c r="D404" s="3"/>
      <c r="E404" s="3"/>
    </row>
    <row r="405" spans="1:5" ht="12.75" customHeight="1">
      <c r="A405" s="12"/>
      <c r="B405" s="14"/>
      <c r="D405" s="3"/>
      <c r="E405" s="3"/>
    </row>
    <row r="406" spans="1:5" ht="12.75" customHeight="1">
      <c r="A406" s="12"/>
      <c r="B406" s="14"/>
      <c r="D406" s="3"/>
      <c r="E406" s="3"/>
    </row>
    <row r="407" spans="1:5" ht="12.75" customHeight="1">
      <c r="A407" s="12"/>
      <c r="B407" s="14"/>
      <c r="D407" s="3"/>
      <c r="E407" s="3"/>
    </row>
    <row r="408" spans="1:5" ht="12.75" customHeight="1">
      <c r="A408" s="12"/>
      <c r="B408" s="14"/>
      <c r="D408" s="3"/>
      <c r="E408" s="3"/>
    </row>
    <row r="409" spans="1:5" ht="12.75" customHeight="1">
      <c r="A409" s="12"/>
      <c r="B409" s="14"/>
      <c r="D409" s="3"/>
      <c r="E409" s="3"/>
    </row>
    <row r="410" spans="1:5" ht="12.75" customHeight="1">
      <c r="A410" s="12"/>
      <c r="B410" s="14"/>
      <c r="D410" s="3"/>
      <c r="E410" s="3"/>
    </row>
    <row r="411" spans="1:5" ht="12.75" customHeight="1">
      <c r="A411" s="12"/>
      <c r="B411" s="14"/>
      <c r="D411" s="3"/>
      <c r="E411" s="3"/>
    </row>
    <row r="412" spans="1:5" ht="12.75" customHeight="1">
      <c r="A412" s="12"/>
      <c r="B412" s="14"/>
      <c r="D412" s="3"/>
      <c r="E412" s="3"/>
    </row>
    <row r="413" spans="1:5" ht="12.75" customHeight="1">
      <c r="A413" s="12"/>
      <c r="B413" s="14"/>
      <c r="D413" s="3"/>
      <c r="E413" s="3"/>
    </row>
    <row r="414" spans="1:5" ht="12.75" customHeight="1">
      <c r="A414" s="12"/>
      <c r="B414" s="14"/>
      <c r="D414" s="3"/>
      <c r="E414" s="3"/>
    </row>
    <row r="415" spans="1:5" ht="12.75" customHeight="1">
      <c r="A415" s="12"/>
      <c r="B415" s="14"/>
      <c r="D415" s="3"/>
      <c r="E415" s="3"/>
    </row>
    <row r="416" spans="1:5" ht="12.75" customHeight="1">
      <c r="A416" s="12"/>
      <c r="B416" s="14"/>
      <c r="D416" s="3"/>
      <c r="E416" s="3"/>
    </row>
    <row r="417" spans="1:5" ht="12.75" customHeight="1">
      <c r="A417" s="12"/>
      <c r="B417" s="14"/>
      <c r="D417" s="3"/>
      <c r="E417" s="3"/>
    </row>
    <row r="418" spans="1:5" ht="12.75" customHeight="1">
      <c r="A418" s="12"/>
      <c r="B418" s="14"/>
      <c r="D418" s="3"/>
      <c r="E418" s="3"/>
    </row>
    <row r="419" spans="1:5" ht="12.75" customHeight="1">
      <c r="A419" s="12"/>
      <c r="B419" s="14"/>
      <c r="D419" s="3"/>
      <c r="E419" s="3"/>
    </row>
    <row r="420" spans="1:5" ht="12.75" customHeight="1">
      <c r="A420" s="12"/>
      <c r="B420" s="14"/>
      <c r="D420" s="3"/>
      <c r="E420" s="3"/>
    </row>
    <row r="421" spans="1:5" ht="12.75" customHeight="1">
      <c r="A421" s="12"/>
      <c r="B421" s="14"/>
      <c r="D421" s="3"/>
      <c r="E421" s="3"/>
    </row>
    <row r="422" spans="1:5" ht="12.75" customHeight="1">
      <c r="A422" s="12"/>
      <c r="B422" s="14"/>
      <c r="D422" s="3"/>
      <c r="E422" s="3"/>
    </row>
    <row r="423" spans="1:5" ht="12.75" customHeight="1">
      <c r="A423" s="12"/>
      <c r="B423" s="14"/>
      <c r="D423" s="3"/>
      <c r="E423" s="3"/>
    </row>
    <row r="424" spans="1:5" ht="12.75" customHeight="1">
      <c r="A424" s="12"/>
      <c r="B424" s="14"/>
      <c r="D424" s="3"/>
      <c r="E424" s="3"/>
    </row>
    <row r="425" spans="1:5" ht="12.75" customHeight="1">
      <c r="A425" s="12"/>
      <c r="B425" s="14"/>
      <c r="D425" s="3"/>
      <c r="E425" s="3"/>
    </row>
    <row r="426" spans="1:5" ht="12.75" customHeight="1">
      <c r="A426" s="12"/>
      <c r="B426" s="14"/>
      <c r="D426" s="3"/>
      <c r="E426" s="3"/>
    </row>
    <row r="427" spans="1:5" ht="12.75" customHeight="1">
      <c r="A427" s="12"/>
      <c r="B427" s="14"/>
      <c r="D427" s="3"/>
      <c r="E427" s="3"/>
    </row>
    <row r="428" spans="1:5" ht="12.75" customHeight="1">
      <c r="A428" s="12"/>
      <c r="B428" s="14"/>
      <c r="D428" s="3"/>
      <c r="E428" s="3"/>
    </row>
    <row r="429" spans="1:5" ht="12.75" customHeight="1">
      <c r="A429" s="12"/>
      <c r="B429" s="14"/>
      <c r="D429" s="3"/>
      <c r="E429" s="3"/>
    </row>
    <row r="430" spans="1:5" ht="12.75" customHeight="1">
      <c r="A430" s="12"/>
      <c r="B430" s="14"/>
      <c r="D430" s="3"/>
      <c r="E430" s="3"/>
    </row>
    <row r="431" spans="1:5" ht="12.75" customHeight="1">
      <c r="A431" s="12"/>
      <c r="B431" s="14"/>
      <c r="D431" s="3"/>
      <c r="E431" s="3"/>
    </row>
    <row r="432" spans="1:5" ht="12.75" customHeight="1">
      <c r="A432" s="12"/>
      <c r="B432" s="14"/>
      <c r="D432" s="3"/>
      <c r="E432" s="3"/>
    </row>
    <row r="433" spans="1:5" ht="12.75" customHeight="1">
      <c r="A433" s="12"/>
      <c r="B433" s="14"/>
      <c r="D433" s="3"/>
      <c r="E433" s="3"/>
    </row>
    <row r="434" spans="1:5" ht="12.75" customHeight="1">
      <c r="A434" s="12"/>
      <c r="B434" s="14"/>
      <c r="D434" s="3"/>
      <c r="E434" s="3"/>
    </row>
    <row r="435" spans="1:5" ht="12.75" customHeight="1">
      <c r="A435" s="12"/>
      <c r="B435" s="14"/>
      <c r="D435" s="3"/>
      <c r="E435" s="3"/>
    </row>
    <row r="436" spans="1:5" ht="12.75" customHeight="1">
      <c r="A436" s="12"/>
      <c r="B436" s="14"/>
      <c r="D436" s="3"/>
      <c r="E436" s="3"/>
    </row>
    <row r="437" spans="1:5" ht="12.75" customHeight="1">
      <c r="A437" s="12"/>
      <c r="B437" s="14"/>
      <c r="D437" s="3"/>
      <c r="E437" s="3"/>
    </row>
    <row r="438" spans="1:5" ht="12.75" customHeight="1">
      <c r="A438" s="12"/>
      <c r="B438" s="14"/>
      <c r="D438" s="3"/>
      <c r="E438" s="3"/>
    </row>
    <row r="439" spans="1:5" ht="12.75" customHeight="1">
      <c r="A439" s="12"/>
      <c r="B439" s="14"/>
      <c r="D439" s="3"/>
      <c r="E439" s="3"/>
    </row>
    <row r="440" spans="1:5" ht="12.75" customHeight="1">
      <c r="A440" s="12"/>
      <c r="B440" s="14"/>
      <c r="D440" s="3"/>
      <c r="E440" s="3"/>
    </row>
    <row r="441" spans="1:5" ht="12.75" customHeight="1">
      <c r="A441" s="12"/>
      <c r="B441" s="14"/>
      <c r="D441" s="3"/>
      <c r="E441" s="3"/>
    </row>
    <row r="442" spans="1:5" ht="12.75" customHeight="1">
      <c r="A442" s="12"/>
      <c r="B442" s="14"/>
      <c r="D442" s="3"/>
      <c r="E442" s="3"/>
    </row>
    <row r="443" spans="1:5" ht="12.75" customHeight="1">
      <c r="A443" s="12"/>
      <c r="B443" s="14"/>
      <c r="D443" s="3"/>
      <c r="E443" s="3"/>
    </row>
    <row r="444" spans="1:5" ht="12.75" customHeight="1">
      <c r="A444" s="12"/>
      <c r="B444" s="14"/>
      <c r="D444" s="3"/>
      <c r="E444" s="3"/>
    </row>
    <row r="445" spans="1:5" ht="12.75" customHeight="1">
      <c r="A445" s="12"/>
      <c r="B445" s="14"/>
      <c r="D445" s="3"/>
      <c r="E445" s="3"/>
    </row>
    <row r="446" spans="1:5" ht="12.75" customHeight="1">
      <c r="A446" s="12"/>
      <c r="B446" s="14"/>
      <c r="D446" s="3"/>
      <c r="E446" s="3"/>
    </row>
    <row r="447" spans="1:5" ht="12.75" customHeight="1">
      <c r="A447" s="12"/>
      <c r="B447" s="14"/>
      <c r="D447" s="3"/>
      <c r="E447" s="3"/>
    </row>
    <row r="448" spans="1:5" ht="12.75" customHeight="1">
      <c r="A448" s="12"/>
      <c r="B448" s="14"/>
      <c r="D448" s="3"/>
      <c r="E448" s="3"/>
    </row>
    <row r="449" spans="1:5" ht="12.75" customHeight="1">
      <c r="A449" s="12"/>
      <c r="B449" s="14"/>
      <c r="D449" s="3"/>
      <c r="E449" s="3"/>
    </row>
    <row r="450" spans="1:5" ht="12.75" customHeight="1">
      <c r="A450" s="12"/>
      <c r="B450" s="14"/>
      <c r="D450" s="3"/>
      <c r="E450" s="3"/>
    </row>
    <row r="451" spans="1:5" ht="12.75" customHeight="1">
      <c r="A451" s="12"/>
      <c r="B451" s="14"/>
      <c r="D451" s="3"/>
      <c r="E451" s="3"/>
    </row>
    <row r="452" spans="1:5" ht="12.75" customHeight="1">
      <c r="A452" s="12"/>
      <c r="B452" s="14"/>
      <c r="D452" s="3"/>
      <c r="E452" s="3"/>
    </row>
    <row r="453" spans="1:5" ht="12.75" customHeight="1">
      <c r="A453" s="12"/>
      <c r="B453" s="14"/>
      <c r="D453" s="3"/>
      <c r="E453" s="3"/>
    </row>
    <row r="454" spans="1:5" ht="12.75" customHeight="1">
      <c r="A454" s="12"/>
      <c r="B454" s="14"/>
      <c r="D454" s="3"/>
      <c r="E454" s="3"/>
    </row>
    <row r="455" spans="1:5" ht="12.75" customHeight="1">
      <c r="A455" s="12"/>
      <c r="B455" s="14"/>
      <c r="D455" s="3"/>
      <c r="E455" s="3"/>
    </row>
    <row r="456" spans="1:5" ht="12.75" customHeight="1">
      <c r="A456" s="12"/>
      <c r="B456" s="14"/>
      <c r="D456" s="3"/>
      <c r="E456" s="3"/>
    </row>
    <row r="457" spans="1:5" ht="12.75" customHeight="1">
      <c r="A457" s="12"/>
      <c r="B457" s="14"/>
      <c r="D457" s="3"/>
      <c r="E457" s="3"/>
    </row>
    <row r="458" spans="1:5" ht="12.75" customHeight="1">
      <c r="A458" s="12"/>
      <c r="B458" s="14"/>
      <c r="D458" s="3"/>
      <c r="E458" s="3"/>
    </row>
    <row r="459" spans="1:5" ht="12.75" customHeight="1">
      <c r="A459" s="12"/>
      <c r="B459" s="14"/>
      <c r="D459" s="3"/>
      <c r="E459" s="3"/>
    </row>
    <row r="460" spans="1:5" ht="12.75" customHeight="1">
      <c r="A460" s="12"/>
      <c r="B460" s="14"/>
      <c r="D460" s="3"/>
      <c r="E460" s="3"/>
    </row>
    <row r="461" spans="1:5" ht="12.75" customHeight="1">
      <c r="A461" s="12"/>
      <c r="B461" s="14"/>
      <c r="D461" s="3"/>
      <c r="E461" s="3"/>
    </row>
    <row r="462" spans="1:5" ht="12.75" customHeight="1">
      <c r="A462" s="12"/>
      <c r="B462" s="14"/>
      <c r="D462" s="3"/>
      <c r="E462" s="3"/>
    </row>
    <row r="463" spans="1:5" ht="12.75" customHeight="1">
      <c r="A463" s="12"/>
      <c r="B463" s="14"/>
      <c r="D463" s="3"/>
      <c r="E463" s="3"/>
    </row>
    <row r="464" spans="1:5" ht="12.75" customHeight="1">
      <c r="A464" s="12"/>
      <c r="B464" s="14"/>
      <c r="D464" s="3"/>
      <c r="E464" s="3"/>
    </row>
    <row r="465" spans="1:5" ht="12.75" customHeight="1">
      <c r="A465" s="12"/>
      <c r="B465" s="14"/>
      <c r="D465" s="3"/>
      <c r="E465" s="3"/>
    </row>
    <row r="466" spans="1:5" ht="12.75" customHeight="1">
      <c r="A466" s="12"/>
      <c r="B466" s="14"/>
      <c r="D466" s="3"/>
      <c r="E466" s="3"/>
    </row>
    <row r="467" spans="1:5" ht="12.75" customHeight="1">
      <c r="A467" s="12"/>
      <c r="B467" s="14"/>
      <c r="D467" s="3"/>
      <c r="E467" s="3"/>
    </row>
    <row r="468" spans="1:5" ht="12.75" customHeight="1">
      <c r="A468" s="12"/>
      <c r="B468" s="14"/>
      <c r="D468" s="3"/>
      <c r="E468" s="3"/>
    </row>
    <row r="469" spans="1:5" ht="12.75" customHeight="1">
      <c r="A469" s="12"/>
      <c r="B469" s="14"/>
      <c r="D469" s="3"/>
      <c r="E469" s="3"/>
    </row>
    <row r="470" spans="1:5" ht="12.75" customHeight="1">
      <c r="A470" s="12"/>
      <c r="B470" s="14"/>
      <c r="D470" s="3"/>
      <c r="E470" s="3"/>
    </row>
    <row r="471" spans="1:5" ht="12.75" customHeight="1">
      <c r="A471" s="12"/>
      <c r="B471" s="14"/>
      <c r="D471" s="3"/>
      <c r="E471" s="3"/>
    </row>
    <row r="472" spans="1:5" ht="12.75" customHeight="1">
      <c r="A472" s="12"/>
      <c r="B472" s="14"/>
      <c r="D472" s="3"/>
      <c r="E472" s="3"/>
    </row>
    <row r="473" spans="1:5" ht="12.75" customHeight="1">
      <c r="A473" s="12"/>
      <c r="B473" s="14"/>
      <c r="D473" s="3"/>
      <c r="E473" s="3"/>
    </row>
    <row r="474" spans="1:5" ht="12.75" customHeight="1">
      <c r="A474" s="12"/>
      <c r="B474" s="14"/>
      <c r="D474" s="3"/>
      <c r="E474" s="3"/>
    </row>
    <row r="475" spans="1:5" ht="12.75" customHeight="1">
      <c r="A475" s="12"/>
      <c r="B475" s="14"/>
      <c r="D475" s="3"/>
      <c r="E475" s="3"/>
    </row>
    <row r="476" spans="1:5" ht="12.75" customHeight="1">
      <c r="A476" s="12"/>
      <c r="B476" s="14"/>
      <c r="D476" s="3"/>
      <c r="E476" s="3"/>
    </row>
    <row r="477" spans="1:5" ht="12.75" customHeight="1">
      <c r="A477" s="12"/>
      <c r="B477" s="14"/>
      <c r="D477" s="3"/>
      <c r="E477" s="3"/>
    </row>
    <row r="478" spans="1:5" ht="12.75" customHeight="1">
      <c r="A478" s="12"/>
      <c r="B478" s="14"/>
      <c r="D478" s="3"/>
      <c r="E478" s="3"/>
    </row>
    <row r="479" spans="1:5" ht="12.75" customHeight="1">
      <c r="A479" s="12"/>
      <c r="B479" s="14"/>
      <c r="D479" s="3"/>
      <c r="E479" s="3"/>
    </row>
    <row r="480" spans="1:5" ht="12.75" customHeight="1">
      <c r="A480" s="12"/>
      <c r="B480" s="14"/>
      <c r="D480" s="3"/>
      <c r="E480" s="3"/>
    </row>
    <row r="481" spans="1:5" ht="12.75" customHeight="1">
      <c r="A481" s="12"/>
      <c r="B481" s="14"/>
      <c r="D481" s="3"/>
      <c r="E481" s="3"/>
    </row>
    <row r="482" spans="1:5" ht="12.75" customHeight="1">
      <c r="A482" s="12"/>
      <c r="B482" s="14"/>
      <c r="D482" s="3"/>
      <c r="E482" s="3"/>
    </row>
    <row r="483" spans="1:5" ht="12.75" customHeight="1">
      <c r="A483" s="12"/>
      <c r="B483" s="14"/>
      <c r="D483" s="3"/>
      <c r="E483" s="3"/>
    </row>
    <row r="484" spans="1:5" ht="12.75" customHeight="1">
      <c r="A484" s="12"/>
      <c r="B484" s="14"/>
      <c r="D484" s="3"/>
      <c r="E484" s="3"/>
    </row>
    <row r="485" spans="1:5" ht="12.75" customHeight="1">
      <c r="A485" s="12"/>
      <c r="B485" s="14"/>
      <c r="D485" s="3"/>
      <c r="E485" s="3"/>
    </row>
    <row r="486" spans="1:5" ht="12.75" customHeight="1">
      <c r="A486" s="12"/>
      <c r="B486" s="14"/>
      <c r="D486" s="3"/>
      <c r="E486" s="3"/>
    </row>
    <row r="487" spans="1:5" ht="12.75" customHeight="1">
      <c r="A487" s="12"/>
      <c r="B487" s="14"/>
      <c r="D487" s="3"/>
      <c r="E487" s="3"/>
    </row>
    <row r="488" spans="1:5" ht="12.75" customHeight="1">
      <c r="A488" s="12"/>
      <c r="B488" s="14"/>
      <c r="D488" s="3"/>
      <c r="E488" s="3"/>
    </row>
    <row r="489" spans="1:5" ht="12.75" customHeight="1">
      <c r="A489" s="12"/>
      <c r="B489" s="14"/>
      <c r="D489" s="3"/>
      <c r="E489" s="3"/>
    </row>
    <row r="490" spans="1:5" ht="12.75" customHeight="1">
      <c r="A490" s="12"/>
      <c r="B490" s="14"/>
      <c r="D490" s="3"/>
      <c r="E490" s="3"/>
    </row>
    <row r="491" spans="1:5" ht="12.75" customHeight="1">
      <c r="A491" s="12"/>
      <c r="B491" s="14"/>
      <c r="D491" s="3"/>
      <c r="E491" s="3"/>
    </row>
    <row r="492" spans="1:5" ht="12.75" customHeight="1">
      <c r="A492" s="12"/>
      <c r="B492" s="14"/>
      <c r="D492" s="3"/>
      <c r="E492" s="3"/>
    </row>
    <row r="493" spans="1:5" ht="12.75" customHeight="1">
      <c r="A493" s="12"/>
      <c r="B493" s="14"/>
      <c r="D493" s="3"/>
      <c r="E493" s="3"/>
    </row>
    <row r="494" spans="1:5" ht="12.75" customHeight="1">
      <c r="A494" s="12"/>
      <c r="B494" s="14"/>
      <c r="D494" s="3"/>
      <c r="E494" s="3"/>
    </row>
    <row r="495" spans="1:5" ht="12.75" customHeight="1">
      <c r="A495" s="12"/>
      <c r="B495" s="14"/>
      <c r="D495" s="3"/>
      <c r="E495" s="3"/>
    </row>
    <row r="496" spans="1:5" ht="12.75" customHeight="1">
      <c r="A496" s="12"/>
      <c r="B496" s="14"/>
      <c r="D496" s="3"/>
      <c r="E496" s="3"/>
    </row>
    <row r="497" spans="1:5" ht="12.75" customHeight="1">
      <c r="A497" s="12"/>
      <c r="B497" s="14"/>
      <c r="D497" s="3"/>
      <c r="E497" s="3"/>
    </row>
    <row r="498" spans="1:5" ht="12.75" customHeight="1">
      <c r="A498" s="12"/>
      <c r="B498" s="14"/>
      <c r="D498" s="3"/>
      <c r="E498" s="3"/>
    </row>
    <row r="499" spans="1:5" ht="12.75" customHeight="1">
      <c r="A499" s="12"/>
      <c r="B499" s="14"/>
      <c r="D499" s="3"/>
      <c r="E499" s="3"/>
    </row>
    <row r="500" spans="1:5" ht="12.75" customHeight="1">
      <c r="A500" s="12"/>
      <c r="B500" s="14"/>
      <c r="D500" s="3"/>
      <c r="E500" s="3"/>
    </row>
    <row r="501" spans="1:5" ht="12.75" customHeight="1">
      <c r="A501" s="12"/>
      <c r="B501" s="14"/>
      <c r="D501" s="3"/>
      <c r="E501" s="3"/>
    </row>
    <row r="502" spans="1:5" ht="12.75" customHeight="1">
      <c r="A502" s="12"/>
      <c r="B502" s="14"/>
      <c r="D502" s="3"/>
      <c r="E502" s="3"/>
    </row>
    <row r="503" spans="1:5" ht="12.75" customHeight="1">
      <c r="A503" s="12"/>
      <c r="B503" s="14"/>
      <c r="D503" s="3"/>
      <c r="E503" s="3"/>
    </row>
    <row r="504" spans="1:5" ht="12.75" customHeight="1">
      <c r="A504" s="12"/>
      <c r="B504" s="14"/>
      <c r="D504" s="3"/>
      <c r="E504" s="3"/>
    </row>
    <row r="505" spans="1:5" ht="12.75" customHeight="1">
      <c r="A505" s="12"/>
      <c r="B505" s="14"/>
      <c r="D505" s="3"/>
      <c r="E505" s="3"/>
    </row>
    <row r="506" spans="1:5" ht="12.75" customHeight="1">
      <c r="A506" s="12"/>
      <c r="B506" s="14"/>
      <c r="D506" s="3"/>
      <c r="E506" s="3"/>
    </row>
    <row r="507" spans="1:5" ht="12.75" customHeight="1">
      <c r="A507" s="12"/>
      <c r="B507" s="14"/>
      <c r="D507" s="3"/>
      <c r="E507" s="3"/>
    </row>
    <row r="508" spans="1:5" ht="12.75" customHeight="1">
      <c r="A508" s="12"/>
      <c r="B508" s="14"/>
      <c r="D508" s="3"/>
      <c r="E508" s="3"/>
    </row>
    <row r="509" spans="1:5" ht="12.75" customHeight="1">
      <c r="A509" s="12"/>
      <c r="B509" s="14"/>
      <c r="D509" s="3"/>
      <c r="E509" s="3"/>
    </row>
    <row r="510" spans="1:5" ht="12.75" customHeight="1">
      <c r="A510" s="12"/>
      <c r="B510" s="14"/>
      <c r="D510" s="3"/>
      <c r="E510" s="3"/>
    </row>
    <row r="511" spans="1:5" ht="12.75" customHeight="1">
      <c r="A511" s="12"/>
      <c r="B511" s="14"/>
      <c r="D511" s="3"/>
      <c r="E511" s="3"/>
    </row>
    <row r="512" spans="1:5" ht="12.75" customHeight="1">
      <c r="A512" s="12"/>
      <c r="B512" s="14"/>
      <c r="D512" s="3"/>
      <c r="E512" s="3"/>
    </row>
    <row r="513" spans="1:5" ht="12.75" customHeight="1">
      <c r="A513" s="12"/>
      <c r="B513" s="14"/>
      <c r="D513" s="3"/>
      <c r="E513" s="3"/>
    </row>
    <row r="514" spans="1:5" ht="12.75" customHeight="1">
      <c r="A514" s="12"/>
      <c r="B514" s="14"/>
      <c r="D514" s="3"/>
      <c r="E514" s="3"/>
    </row>
    <row r="515" spans="1:5" ht="12.75" customHeight="1">
      <c r="A515" s="12"/>
      <c r="B515" s="14"/>
      <c r="D515" s="3"/>
      <c r="E515" s="3"/>
    </row>
    <row r="516" spans="1:5" ht="12.75" customHeight="1">
      <c r="A516" s="12"/>
      <c r="B516" s="14"/>
      <c r="D516" s="3"/>
      <c r="E516" s="3"/>
    </row>
    <row r="517" spans="1:5" ht="12.75" customHeight="1">
      <c r="A517" s="12"/>
      <c r="B517" s="14"/>
      <c r="D517" s="3"/>
      <c r="E517" s="3"/>
    </row>
    <row r="518" spans="1:5" ht="12.75" customHeight="1">
      <c r="A518" s="12"/>
      <c r="B518" s="14"/>
      <c r="D518" s="3"/>
      <c r="E518" s="3"/>
    </row>
    <row r="519" spans="1:5" ht="12.75" customHeight="1">
      <c r="A519" s="12"/>
      <c r="B519" s="14"/>
      <c r="D519" s="3"/>
      <c r="E519" s="3"/>
    </row>
    <row r="520" spans="1:5" ht="12.75" customHeight="1">
      <c r="A520" s="12"/>
      <c r="B520" s="14"/>
      <c r="D520" s="3"/>
      <c r="E520" s="3"/>
    </row>
    <row r="521" spans="1:5" ht="12.75" customHeight="1">
      <c r="A521" s="12"/>
      <c r="B521" s="14"/>
      <c r="D521" s="3"/>
      <c r="E521" s="3"/>
    </row>
    <row r="522" spans="1:5" ht="12.75" customHeight="1">
      <c r="A522" s="12"/>
      <c r="B522" s="14"/>
      <c r="D522" s="3"/>
      <c r="E522" s="3"/>
    </row>
    <row r="523" spans="1:5" ht="12.75" customHeight="1">
      <c r="A523" s="12"/>
      <c r="B523" s="14"/>
      <c r="D523" s="3"/>
      <c r="E523" s="3"/>
    </row>
    <row r="524" spans="1:5" ht="12.75" customHeight="1">
      <c r="A524" s="12"/>
      <c r="B524" s="14"/>
      <c r="D524" s="3"/>
      <c r="E524" s="3"/>
    </row>
    <row r="525" spans="1:5" ht="12.75" customHeight="1">
      <c r="A525" s="12"/>
      <c r="B525" s="14"/>
      <c r="D525" s="3"/>
      <c r="E525" s="3"/>
    </row>
    <row r="526" spans="1:5" ht="12.75" customHeight="1">
      <c r="A526" s="12"/>
      <c r="B526" s="14"/>
      <c r="D526" s="3"/>
      <c r="E526" s="3"/>
    </row>
    <row r="527" spans="1:5" ht="12.75" customHeight="1">
      <c r="A527" s="12"/>
      <c r="B527" s="14"/>
      <c r="D527" s="3"/>
      <c r="E527" s="3"/>
    </row>
    <row r="528" spans="1:5" ht="12.75" customHeight="1">
      <c r="A528" s="12"/>
      <c r="B528" s="14"/>
      <c r="D528" s="3"/>
      <c r="E528" s="3"/>
    </row>
    <row r="529" spans="1:5" ht="12.75" customHeight="1">
      <c r="A529" s="12"/>
      <c r="B529" s="14"/>
      <c r="D529" s="3"/>
      <c r="E529" s="3"/>
    </row>
    <row r="530" spans="1:5" ht="12.75" customHeight="1">
      <c r="A530" s="12"/>
      <c r="B530" s="14"/>
      <c r="D530" s="3"/>
      <c r="E530" s="3"/>
    </row>
    <row r="531" spans="1:5" ht="12.75" customHeight="1">
      <c r="A531" s="12"/>
      <c r="B531" s="14"/>
      <c r="D531" s="3"/>
      <c r="E531" s="3"/>
    </row>
    <row r="532" spans="1:5" ht="12.75" customHeight="1">
      <c r="A532" s="12"/>
      <c r="B532" s="14"/>
      <c r="D532" s="3"/>
      <c r="E532" s="3"/>
    </row>
    <row r="533" spans="1:5" ht="12.75" customHeight="1">
      <c r="A533" s="12"/>
      <c r="B533" s="14"/>
      <c r="D533" s="3"/>
      <c r="E533" s="3"/>
    </row>
    <row r="534" spans="1:5" ht="12.75" customHeight="1">
      <c r="A534" s="12"/>
      <c r="B534" s="14"/>
      <c r="D534" s="3"/>
      <c r="E534" s="3"/>
    </row>
    <row r="535" spans="1:5" ht="12.75" customHeight="1">
      <c r="A535" s="12"/>
      <c r="B535" s="14"/>
      <c r="D535" s="3"/>
      <c r="E535" s="3"/>
    </row>
    <row r="536" spans="1:5" ht="12.75" customHeight="1">
      <c r="A536" s="12"/>
      <c r="B536" s="14"/>
      <c r="D536" s="3"/>
      <c r="E536" s="3"/>
    </row>
    <row r="537" spans="1:5" ht="12.75" customHeight="1">
      <c r="A537" s="12"/>
      <c r="B537" s="14"/>
      <c r="D537" s="3"/>
      <c r="E537" s="3"/>
    </row>
    <row r="538" spans="1:5" ht="12.75" customHeight="1">
      <c r="A538" s="12"/>
      <c r="B538" s="14"/>
      <c r="D538" s="3"/>
      <c r="E538" s="3"/>
    </row>
    <row r="539" spans="1:5" ht="12.75" customHeight="1">
      <c r="A539" s="12"/>
      <c r="B539" s="14"/>
      <c r="D539" s="3"/>
      <c r="E539" s="3"/>
    </row>
    <row r="540" spans="1:5" ht="12.75" customHeight="1">
      <c r="A540" s="12"/>
      <c r="B540" s="14"/>
      <c r="D540" s="3"/>
      <c r="E540" s="3"/>
    </row>
    <row r="541" spans="1:5" ht="12.75" customHeight="1">
      <c r="A541" s="12"/>
      <c r="B541" s="14"/>
      <c r="D541" s="3"/>
      <c r="E541" s="3"/>
    </row>
    <row r="542" spans="1:5" ht="12.75" customHeight="1">
      <c r="A542" s="12"/>
      <c r="B542" s="14"/>
      <c r="D542" s="3"/>
      <c r="E542" s="3"/>
    </row>
    <row r="543" spans="1:5" ht="12.75" customHeight="1">
      <c r="A543" s="12"/>
      <c r="B543" s="14"/>
      <c r="D543" s="3"/>
      <c r="E543" s="3"/>
    </row>
    <row r="544" spans="1:5" ht="12.75" customHeight="1">
      <c r="A544" s="12"/>
      <c r="B544" s="14"/>
      <c r="D544" s="3"/>
      <c r="E544" s="3"/>
    </row>
    <row r="545" spans="1:5" ht="12.75" customHeight="1">
      <c r="A545" s="12"/>
      <c r="B545" s="14"/>
      <c r="D545" s="3"/>
      <c r="E545" s="3"/>
    </row>
    <row r="546" spans="1:5" ht="12.75" customHeight="1">
      <c r="A546" s="12"/>
      <c r="B546" s="14"/>
      <c r="D546" s="3"/>
      <c r="E546" s="3"/>
    </row>
    <row r="547" spans="1:5" ht="12.75" customHeight="1">
      <c r="A547" s="12"/>
      <c r="B547" s="14"/>
      <c r="D547" s="3"/>
      <c r="E547" s="3"/>
    </row>
    <row r="548" spans="1:5" ht="12.75" customHeight="1">
      <c r="A548" s="12"/>
      <c r="B548" s="14"/>
      <c r="D548" s="3"/>
      <c r="E548" s="3"/>
    </row>
    <row r="549" spans="1:5" ht="12.75" customHeight="1">
      <c r="A549" s="12"/>
      <c r="B549" s="14"/>
      <c r="D549" s="3"/>
      <c r="E549" s="3"/>
    </row>
    <row r="550" spans="1:5" ht="12.75" customHeight="1">
      <c r="A550" s="12"/>
      <c r="B550" s="14"/>
      <c r="D550" s="3"/>
      <c r="E550" s="3"/>
    </row>
    <row r="551" spans="1:5" ht="12.75" customHeight="1">
      <c r="A551" s="12"/>
      <c r="B551" s="14"/>
      <c r="D551" s="3"/>
      <c r="E551" s="3"/>
    </row>
    <row r="552" spans="1:5" ht="12.75" customHeight="1">
      <c r="A552" s="12"/>
      <c r="B552" s="14"/>
      <c r="D552" s="3"/>
      <c r="E552" s="3"/>
    </row>
    <row r="553" spans="1:5" ht="12.75" customHeight="1">
      <c r="A553" s="12"/>
      <c r="B553" s="14"/>
      <c r="D553" s="3"/>
      <c r="E553" s="3"/>
    </row>
    <row r="554" spans="1:5" ht="12.75" customHeight="1">
      <c r="A554" s="12"/>
      <c r="B554" s="14"/>
      <c r="D554" s="3"/>
      <c r="E554" s="3"/>
    </row>
    <row r="555" spans="1:5" ht="12.75" customHeight="1">
      <c r="A555" s="12"/>
      <c r="B555" s="14"/>
      <c r="D555" s="3"/>
      <c r="E555" s="3"/>
    </row>
    <row r="556" spans="1:5" ht="12.75" customHeight="1">
      <c r="A556" s="12"/>
      <c r="B556" s="14"/>
      <c r="D556" s="3"/>
      <c r="E556" s="3"/>
    </row>
    <row r="557" spans="1:5" ht="12.75" customHeight="1">
      <c r="A557" s="12"/>
      <c r="B557" s="14"/>
      <c r="D557" s="3"/>
      <c r="E557" s="3"/>
    </row>
    <row r="558" spans="1:5" ht="12.75" customHeight="1">
      <c r="A558" s="12"/>
      <c r="B558" s="14"/>
      <c r="D558" s="3"/>
      <c r="E558" s="3"/>
    </row>
    <row r="559" spans="1:5" ht="12.75" customHeight="1">
      <c r="A559" s="12"/>
      <c r="B559" s="14"/>
      <c r="D559" s="3"/>
      <c r="E559" s="3"/>
    </row>
    <row r="560" spans="1:5" ht="12.75" customHeight="1">
      <c r="A560" s="12"/>
      <c r="B560" s="14"/>
      <c r="D560" s="3"/>
      <c r="E560" s="3"/>
    </row>
    <row r="561" spans="1:5" ht="12.75" customHeight="1">
      <c r="A561" s="12"/>
      <c r="B561" s="14"/>
      <c r="D561" s="3"/>
      <c r="E561" s="3"/>
    </row>
    <row r="562" spans="1:5" ht="12.75" customHeight="1">
      <c r="A562" s="12"/>
      <c r="B562" s="14"/>
      <c r="D562" s="3"/>
      <c r="E562" s="3"/>
    </row>
    <row r="563" spans="1:5" ht="12.75" customHeight="1">
      <c r="A563" s="12"/>
      <c r="B563" s="14"/>
      <c r="D563" s="3"/>
      <c r="E563" s="3"/>
    </row>
    <row r="564" spans="1:5" ht="12.75" customHeight="1">
      <c r="A564" s="12"/>
      <c r="B564" s="14"/>
      <c r="D564" s="3"/>
      <c r="E564" s="3"/>
    </row>
    <row r="565" spans="1:5" ht="12.75" customHeight="1">
      <c r="A565" s="12"/>
      <c r="B565" s="14"/>
      <c r="D565" s="3"/>
      <c r="E565" s="3"/>
    </row>
    <row r="566" spans="1:5" ht="12.75" customHeight="1">
      <c r="A566" s="12"/>
      <c r="B566" s="14"/>
      <c r="D566" s="3"/>
      <c r="E566" s="3"/>
    </row>
    <row r="567" spans="1:5" ht="12.75" customHeight="1">
      <c r="A567" s="12"/>
      <c r="B567" s="14"/>
      <c r="D567" s="3"/>
      <c r="E567" s="3"/>
    </row>
    <row r="568" spans="1:5" ht="12.75" customHeight="1">
      <c r="A568" s="12"/>
      <c r="B568" s="14"/>
      <c r="D568" s="3"/>
      <c r="E568" s="3"/>
    </row>
    <row r="569" spans="1:5" ht="12.75" customHeight="1">
      <c r="A569" s="12"/>
      <c r="B569" s="14"/>
      <c r="D569" s="3"/>
      <c r="E569" s="3"/>
    </row>
    <row r="570" spans="1:5" ht="12.75" customHeight="1">
      <c r="A570" s="12"/>
      <c r="B570" s="14"/>
      <c r="D570" s="3"/>
      <c r="E570" s="3"/>
    </row>
    <row r="571" spans="1:5" ht="12.75" customHeight="1">
      <c r="A571" s="12"/>
      <c r="B571" s="14"/>
      <c r="D571" s="3"/>
      <c r="E571" s="3"/>
    </row>
    <row r="572" spans="1:5" ht="12.75" customHeight="1">
      <c r="A572" s="12"/>
      <c r="B572" s="14"/>
      <c r="D572" s="3"/>
      <c r="E572" s="3"/>
    </row>
    <row r="573" spans="1:5" ht="12.75" customHeight="1">
      <c r="A573" s="12"/>
      <c r="B573" s="14"/>
      <c r="D573" s="3"/>
      <c r="E573" s="3"/>
    </row>
    <row r="574" spans="1:5" ht="12.75" customHeight="1">
      <c r="A574" s="12"/>
      <c r="B574" s="14"/>
      <c r="D574" s="3"/>
      <c r="E574" s="3"/>
    </row>
    <row r="575" spans="1:5" ht="12.75" customHeight="1">
      <c r="A575" s="12"/>
      <c r="B575" s="14"/>
      <c r="D575" s="3"/>
      <c r="E575" s="3"/>
    </row>
    <row r="576" spans="1:5" ht="12.75" customHeight="1">
      <c r="A576" s="12"/>
      <c r="B576" s="14"/>
      <c r="D576" s="3"/>
      <c r="E576" s="3"/>
    </row>
    <row r="577" spans="1:5" ht="12.75" customHeight="1">
      <c r="A577" s="12"/>
      <c r="B577" s="14"/>
      <c r="D577" s="3"/>
      <c r="E577" s="3"/>
    </row>
    <row r="578" spans="1:5" ht="12.75" customHeight="1">
      <c r="A578" s="12"/>
      <c r="B578" s="14"/>
      <c r="D578" s="3"/>
      <c r="E578" s="3"/>
    </row>
    <row r="579" spans="1:5" ht="12.75" customHeight="1">
      <c r="A579" s="12"/>
      <c r="B579" s="14"/>
      <c r="D579" s="3"/>
      <c r="E579" s="3"/>
    </row>
    <row r="580" spans="1:5" ht="12.75" customHeight="1">
      <c r="A580" s="12"/>
      <c r="B580" s="14"/>
      <c r="D580" s="3"/>
      <c r="E580" s="3"/>
    </row>
    <row r="581" spans="1:5" ht="12.75" customHeight="1">
      <c r="A581" s="12"/>
      <c r="B581" s="14"/>
      <c r="D581" s="3"/>
      <c r="E581" s="3"/>
    </row>
    <row r="582" spans="1:5" ht="12.75" customHeight="1">
      <c r="A582" s="12"/>
      <c r="B582" s="14"/>
      <c r="D582" s="3"/>
      <c r="E582" s="3"/>
    </row>
    <row r="583" spans="1:5" ht="12.75" customHeight="1">
      <c r="A583" s="12"/>
      <c r="B583" s="14"/>
      <c r="D583" s="3"/>
      <c r="E583" s="3"/>
    </row>
    <row r="584" spans="1:5" ht="12.75" customHeight="1">
      <c r="A584" s="12"/>
      <c r="B584" s="14"/>
      <c r="D584" s="3"/>
      <c r="E584" s="3"/>
    </row>
    <row r="585" spans="1:5" ht="12.75" customHeight="1">
      <c r="A585" s="12"/>
      <c r="B585" s="14"/>
      <c r="D585" s="3"/>
      <c r="E585" s="3"/>
    </row>
    <row r="586" spans="1:5" ht="12.75" customHeight="1">
      <c r="A586" s="12"/>
      <c r="B586" s="14"/>
      <c r="D586" s="3"/>
      <c r="E586" s="3"/>
    </row>
    <row r="587" spans="1:5" ht="12.75" customHeight="1">
      <c r="A587" s="12"/>
      <c r="B587" s="14"/>
      <c r="D587" s="3"/>
      <c r="E587" s="3"/>
    </row>
    <row r="588" spans="1:5" ht="12.75" customHeight="1">
      <c r="A588" s="12"/>
      <c r="B588" s="14"/>
      <c r="D588" s="3"/>
      <c r="E588" s="3"/>
    </row>
    <row r="589" spans="1:5" ht="12.75" customHeight="1">
      <c r="A589" s="12"/>
      <c r="B589" s="14"/>
      <c r="D589" s="3"/>
      <c r="E589" s="3"/>
    </row>
    <row r="590" spans="1:5" ht="12.75" customHeight="1">
      <c r="A590" s="12"/>
      <c r="B590" s="14"/>
      <c r="D590" s="3"/>
      <c r="E590" s="3"/>
    </row>
    <row r="591" spans="1:5" ht="12.75" customHeight="1">
      <c r="A591" s="12"/>
      <c r="B591" s="14"/>
      <c r="D591" s="3"/>
      <c r="E591" s="3"/>
    </row>
    <row r="592" spans="1:5" ht="12.75" customHeight="1">
      <c r="A592" s="12"/>
      <c r="B592" s="14"/>
      <c r="D592" s="3"/>
      <c r="E592" s="3"/>
    </row>
    <row r="593" spans="1:5" ht="12.75" customHeight="1">
      <c r="A593" s="12"/>
      <c r="B593" s="14"/>
      <c r="D593" s="3"/>
      <c r="E593" s="3"/>
    </row>
    <row r="594" spans="1:5" ht="12.75" customHeight="1">
      <c r="A594" s="12"/>
      <c r="B594" s="14"/>
      <c r="D594" s="3"/>
      <c r="E594" s="3"/>
    </row>
    <row r="595" spans="1:5" ht="12.75" customHeight="1">
      <c r="A595" s="12"/>
      <c r="B595" s="14"/>
      <c r="D595" s="3"/>
      <c r="E595" s="3"/>
    </row>
    <row r="596" spans="1:5" ht="12.75" customHeight="1">
      <c r="A596" s="12"/>
      <c r="B596" s="14"/>
      <c r="D596" s="3"/>
      <c r="E596" s="3"/>
    </row>
    <row r="597" spans="1:5" ht="12.75" customHeight="1">
      <c r="A597" s="12"/>
      <c r="B597" s="14"/>
      <c r="D597" s="3"/>
      <c r="E597" s="3"/>
    </row>
    <row r="598" spans="1:5" ht="12.75" customHeight="1">
      <c r="A598" s="12"/>
      <c r="B598" s="14"/>
      <c r="D598" s="3"/>
      <c r="E598" s="3"/>
    </row>
    <row r="599" spans="1:5" ht="12.75" customHeight="1">
      <c r="A599" s="12"/>
      <c r="B599" s="14"/>
      <c r="D599" s="3"/>
      <c r="E599" s="3"/>
    </row>
    <row r="600" spans="1:5" ht="12.75" customHeight="1">
      <c r="A600" s="12"/>
      <c r="B600" s="14"/>
      <c r="D600" s="3"/>
      <c r="E600" s="3"/>
    </row>
    <row r="601" spans="1:5" ht="12.75" customHeight="1">
      <c r="A601" s="12"/>
      <c r="B601" s="14"/>
      <c r="D601" s="3"/>
      <c r="E601" s="3"/>
    </row>
    <row r="602" spans="1:5" ht="12.75" customHeight="1">
      <c r="A602" s="12"/>
      <c r="B602" s="14"/>
      <c r="D602" s="3"/>
      <c r="E602" s="3"/>
    </row>
    <row r="603" spans="1:5" ht="12.75" customHeight="1">
      <c r="A603" s="12"/>
      <c r="B603" s="14"/>
      <c r="D603" s="3"/>
      <c r="E603" s="3"/>
    </row>
    <row r="604" spans="1:5" ht="12.75" customHeight="1">
      <c r="A604" s="12"/>
      <c r="B604" s="14"/>
      <c r="D604" s="3"/>
      <c r="E604" s="3"/>
    </row>
    <row r="605" spans="1:5" ht="12.75" customHeight="1">
      <c r="A605" s="12"/>
      <c r="B605" s="14"/>
      <c r="D605" s="3"/>
      <c r="E605" s="3"/>
    </row>
    <row r="606" spans="1:5" ht="12.75" customHeight="1">
      <c r="A606" s="12"/>
      <c r="B606" s="14"/>
      <c r="D606" s="3"/>
      <c r="E606" s="3"/>
    </row>
    <row r="607" spans="1:5" ht="12.75" customHeight="1">
      <c r="A607" s="12"/>
      <c r="B607" s="14"/>
      <c r="D607" s="3"/>
      <c r="E607" s="3"/>
    </row>
    <row r="608" spans="1:5" ht="12.75" customHeight="1">
      <c r="A608" s="12"/>
      <c r="B608" s="14"/>
      <c r="D608" s="3"/>
      <c r="E608" s="3"/>
    </row>
    <row r="609" spans="1:5" ht="12.75" customHeight="1">
      <c r="A609" s="12"/>
      <c r="B609" s="14"/>
      <c r="D609" s="3"/>
      <c r="E609" s="3"/>
    </row>
    <row r="610" spans="1:5" ht="12.75" customHeight="1">
      <c r="A610" s="12"/>
      <c r="B610" s="14"/>
      <c r="D610" s="3"/>
      <c r="E610" s="3"/>
    </row>
    <row r="611" spans="1:5" ht="12.75" customHeight="1">
      <c r="A611" s="12"/>
      <c r="B611" s="14"/>
      <c r="D611" s="3"/>
      <c r="E611" s="3"/>
    </row>
    <row r="612" spans="1:5" ht="12.75" customHeight="1">
      <c r="A612" s="12"/>
      <c r="B612" s="14"/>
      <c r="D612" s="3"/>
      <c r="E612" s="3"/>
    </row>
    <row r="613" spans="1:5" ht="12.75" customHeight="1">
      <c r="A613" s="12"/>
      <c r="B613" s="14"/>
      <c r="D613" s="3"/>
      <c r="E613" s="3"/>
    </row>
    <row r="614" spans="1:5" ht="12.75" customHeight="1">
      <c r="A614" s="12"/>
      <c r="B614" s="14"/>
      <c r="D614" s="3"/>
      <c r="E614" s="3"/>
    </row>
    <row r="615" spans="1:5" ht="12.75" customHeight="1">
      <c r="A615" s="12"/>
      <c r="B615" s="14"/>
      <c r="D615" s="3"/>
      <c r="E615" s="3"/>
    </row>
    <row r="616" spans="1:5" ht="12.75" customHeight="1">
      <c r="A616" s="12"/>
      <c r="B616" s="14"/>
      <c r="D616" s="3"/>
      <c r="E616" s="3"/>
    </row>
    <row r="617" spans="1:5" ht="12.75" customHeight="1">
      <c r="A617" s="12"/>
      <c r="B617" s="14"/>
      <c r="D617" s="3"/>
      <c r="E617" s="3"/>
    </row>
    <row r="618" spans="1:5" ht="12.75" customHeight="1">
      <c r="A618" s="12"/>
      <c r="B618" s="14"/>
      <c r="D618" s="3"/>
      <c r="E618" s="3"/>
    </row>
    <row r="619" spans="1:5" ht="12.75" customHeight="1">
      <c r="A619" s="12"/>
      <c r="B619" s="14"/>
      <c r="D619" s="3"/>
      <c r="E619" s="3"/>
    </row>
    <row r="620" spans="1:5" ht="12.75" customHeight="1">
      <c r="A620" s="12"/>
      <c r="B620" s="14"/>
      <c r="D620" s="3"/>
      <c r="E620" s="3"/>
    </row>
    <row r="621" spans="1:5" ht="12.75" customHeight="1">
      <c r="A621" s="12"/>
      <c r="B621" s="14"/>
      <c r="D621" s="3"/>
      <c r="E621" s="3"/>
    </row>
    <row r="622" spans="1:5" ht="12.75" customHeight="1">
      <c r="A622" s="12"/>
      <c r="B622" s="14"/>
      <c r="D622" s="3"/>
      <c r="E622" s="3"/>
    </row>
    <row r="623" spans="1:5" ht="12.75" customHeight="1">
      <c r="A623" s="12"/>
      <c r="B623" s="14"/>
      <c r="D623" s="3"/>
      <c r="E623" s="3"/>
    </row>
    <row r="624" spans="1:5" ht="12.75" customHeight="1">
      <c r="A624" s="12"/>
      <c r="B624" s="14"/>
      <c r="D624" s="3"/>
      <c r="E624" s="3"/>
    </row>
    <row r="625" spans="1:5" ht="12.75" customHeight="1">
      <c r="A625" s="12"/>
      <c r="B625" s="14"/>
      <c r="D625" s="3"/>
      <c r="E625" s="3"/>
    </row>
    <row r="626" spans="1:5" ht="12.75" customHeight="1">
      <c r="A626" s="12"/>
      <c r="B626" s="14"/>
      <c r="D626" s="3"/>
      <c r="E626" s="3"/>
    </row>
    <row r="627" spans="1:5" ht="12.75" customHeight="1">
      <c r="A627" s="12"/>
      <c r="B627" s="14"/>
      <c r="D627" s="3"/>
      <c r="E627" s="3"/>
    </row>
    <row r="628" spans="1:5" ht="12.75" customHeight="1">
      <c r="A628" s="12"/>
      <c r="B628" s="14"/>
      <c r="D628" s="3"/>
      <c r="E628" s="3"/>
    </row>
    <row r="629" spans="1:5" ht="12.75" customHeight="1">
      <c r="A629" s="12"/>
      <c r="B629" s="14"/>
      <c r="D629" s="3"/>
      <c r="E629" s="3"/>
    </row>
    <row r="630" spans="1:5" ht="12.75" customHeight="1">
      <c r="A630" s="12"/>
      <c r="B630" s="14"/>
      <c r="D630" s="3"/>
      <c r="E630" s="3"/>
    </row>
    <row r="631" spans="1:5" ht="12.75" customHeight="1">
      <c r="A631" s="12"/>
      <c r="B631" s="14"/>
      <c r="D631" s="3"/>
      <c r="E631" s="3"/>
    </row>
    <row r="632" spans="1:5" ht="12.75" customHeight="1">
      <c r="A632" s="12"/>
      <c r="B632" s="14"/>
      <c r="D632" s="3"/>
      <c r="E632" s="3"/>
    </row>
    <row r="633" spans="1:5" ht="12.75" customHeight="1">
      <c r="A633" s="12"/>
      <c r="B633" s="14"/>
      <c r="D633" s="3"/>
      <c r="E633" s="3"/>
    </row>
    <row r="634" spans="1:5" ht="12.75" customHeight="1">
      <c r="A634" s="12"/>
      <c r="B634" s="14"/>
      <c r="D634" s="3"/>
      <c r="E634" s="3"/>
    </row>
    <row r="635" spans="1:5" ht="12.75" customHeight="1">
      <c r="A635" s="12"/>
      <c r="B635" s="14"/>
      <c r="D635" s="3"/>
      <c r="E635" s="3"/>
    </row>
    <row r="636" spans="1:5" ht="12.75" customHeight="1">
      <c r="A636" s="12"/>
      <c r="B636" s="14"/>
      <c r="D636" s="3"/>
      <c r="E636" s="3"/>
    </row>
    <row r="637" spans="1:5" ht="12.75" customHeight="1">
      <c r="A637" s="12"/>
      <c r="B637" s="14"/>
      <c r="D637" s="3"/>
      <c r="E637" s="3"/>
    </row>
    <row r="638" spans="1:5" ht="12.75" customHeight="1">
      <c r="A638" s="12"/>
      <c r="B638" s="14"/>
      <c r="D638" s="3"/>
      <c r="E638" s="3"/>
    </row>
    <row r="639" spans="1:5" ht="12.75" customHeight="1">
      <c r="A639" s="12"/>
      <c r="B639" s="14"/>
      <c r="D639" s="3"/>
      <c r="E639" s="3"/>
    </row>
    <row r="640" spans="1:5" ht="12.75" customHeight="1">
      <c r="A640" s="12"/>
      <c r="B640" s="14"/>
      <c r="D640" s="3"/>
      <c r="E640" s="3"/>
    </row>
    <row r="641" spans="1:5" ht="12.75" customHeight="1">
      <c r="A641" s="12"/>
      <c r="B641" s="14"/>
      <c r="D641" s="3"/>
      <c r="E641" s="3"/>
    </row>
    <row r="642" spans="1:5" ht="12.75" customHeight="1">
      <c r="A642" s="12"/>
      <c r="B642" s="14"/>
      <c r="D642" s="3"/>
      <c r="E642" s="3"/>
    </row>
    <row r="643" spans="1:5" ht="12.75" customHeight="1">
      <c r="A643" s="12"/>
      <c r="B643" s="14"/>
      <c r="D643" s="3"/>
      <c r="E643" s="3"/>
    </row>
    <row r="644" spans="1:5" ht="12.75" customHeight="1">
      <c r="A644" s="12"/>
      <c r="B644" s="14"/>
      <c r="D644" s="3"/>
      <c r="E644" s="3"/>
    </row>
    <row r="645" spans="1:5" ht="12.75" customHeight="1">
      <c r="A645" s="12"/>
      <c r="B645" s="14"/>
      <c r="D645" s="3"/>
      <c r="E645" s="3"/>
    </row>
    <row r="646" spans="1:5" ht="12.75" customHeight="1">
      <c r="A646" s="12"/>
      <c r="B646" s="14"/>
      <c r="D646" s="3"/>
      <c r="E646" s="3"/>
    </row>
    <row r="647" spans="1:5" ht="12.75" customHeight="1">
      <c r="A647" s="12"/>
      <c r="B647" s="14"/>
      <c r="D647" s="3"/>
      <c r="E647" s="3"/>
    </row>
    <row r="648" spans="1:5" ht="12.75" customHeight="1">
      <c r="A648" s="12"/>
      <c r="B648" s="14"/>
      <c r="D648" s="3"/>
      <c r="E648" s="3"/>
    </row>
    <row r="649" spans="1:5" ht="12.75" customHeight="1">
      <c r="A649" s="12"/>
      <c r="B649" s="14"/>
      <c r="D649" s="3"/>
      <c r="E649" s="3"/>
    </row>
    <row r="650" spans="1:5" ht="12.75" customHeight="1">
      <c r="A650" s="12"/>
      <c r="B650" s="14"/>
      <c r="D650" s="3"/>
      <c r="E650" s="3"/>
    </row>
    <row r="651" spans="1:5" ht="12.75" customHeight="1">
      <c r="A651" s="12"/>
      <c r="B651" s="14"/>
      <c r="D651" s="3"/>
      <c r="E651" s="3"/>
    </row>
    <row r="652" spans="1:5" ht="12.75" customHeight="1">
      <c r="A652" s="12"/>
      <c r="B652" s="14"/>
      <c r="D652" s="3"/>
      <c r="E652" s="3"/>
    </row>
    <row r="653" spans="1:5" ht="12.75" customHeight="1">
      <c r="A653" s="12"/>
      <c r="B653" s="14"/>
      <c r="D653" s="3"/>
      <c r="E653" s="3"/>
    </row>
    <row r="654" spans="1:5" ht="12.75" customHeight="1">
      <c r="A654" s="12"/>
      <c r="B654" s="14"/>
      <c r="D654" s="3"/>
      <c r="E654" s="3"/>
    </row>
    <row r="655" spans="1:5" ht="12.75" customHeight="1">
      <c r="A655" s="12"/>
      <c r="B655" s="14"/>
      <c r="D655" s="3"/>
      <c r="E655" s="3"/>
    </row>
    <row r="656" spans="1:5" ht="12.75" customHeight="1">
      <c r="A656" s="12"/>
      <c r="B656" s="14"/>
      <c r="D656" s="3"/>
      <c r="E656" s="3"/>
    </row>
    <row r="657" spans="1:5" ht="12.75" customHeight="1">
      <c r="A657" s="12"/>
      <c r="B657" s="14"/>
      <c r="D657" s="3"/>
      <c r="E657" s="3"/>
    </row>
    <row r="658" spans="1:5" ht="12.75" customHeight="1">
      <c r="A658" s="12"/>
      <c r="B658" s="14"/>
      <c r="D658" s="3"/>
      <c r="E658" s="3"/>
    </row>
    <row r="659" spans="1:5" ht="12.75" customHeight="1">
      <c r="A659" s="12"/>
      <c r="B659" s="14"/>
      <c r="D659" s="3"/>
      <c r="E659" s="3"/>
    </row>
    <row r="660" spans="1:5" ht="12.75" customHeight="1">
      <c r="A660" s="12"/>
      <c r="B660" s="14"/>
      <c r="D660" s="3"/>
      <c r="E660" s="3"/>
    </row>
    <row r="661" spans="1:5" ht="12.75" customHeight="1">
      <c r="A661" s="12"/>
      <c r="B661" s="14"/>
      <c r="D661" s="3"/>
      <c r="E661" s="3"/>
    </row>
    <row r="662" spans="1:5" ht="12.75" customHeight="1">
      <c r="A662" s="12"/>
      <c r="B662" s="14"/>
      <c r="D662" s="3"/>
      <c r="E662" s="3"/>
    </row>
    <row r="663" spans="1:5" ht="12.75" customHeight="1">
      <c r="A663" s="12"/>
      <c r="B663" s="14"/>
      <c r="D663" s="3"/>
      <c r="E663" s="3"/>
    </row>
    <row r="664" spans="1:5" ht="12.75" customHeight="1">
      <c r="A664" s="12"/>
      <c r="B664" s="14"/>
      <c r="D664" s="3"/>
      <c r="E664" s="3"/>
    </row>
    <row r="665" spans="1:5" ht="12.75" customHeight="1">
      <c r="A665" s="12"/>
      <c r="B665" s="14"/>
      <c r="D665" s="3"/>
      <c r="E665" s="3"/>
    </row>
    <row r="666" spans="1:5" ht="12.75" customHeight="1">
      <c r="A666" s="12"/>
      <c r="B666" s="14"/>
      <c r="D666" s="3"/>
      <c r="E666" s="3"/>
    </row>
    <row r="667" spans="1:5" ht="12.75" customHeight="1">
      <c r="A667" s="12"/>
      <c r="B667" s="14"/>
      <c r="D667" s="3"/>
      <c r="E667" s="3"/>
    </row>
    <row r="668" spans="1:5" ht="12.75" customHeight="1">
      <c r="A668" s="12"/>
      <c r="B668" s="14"/>
      <c r="D668" s="3"/>
      <c r="E668" s="3"/>
    </row>
    <row r="669" spans="1:5" ht="12.75" customHeight="1">
      <c r="A669" s="12"/>
      <c r="B669" s="14"/>
      <c r="D669" s="3"/>
      <c r="E669" s="3"/>
    </row>
    <row r="670" spans="1:5" ht="12.75" customHeight="1">
      <c r="A670" s="12"/>
      <c r="B670" s="14"/>
      <c r="D670" s="3"/>
      <c r="E670" s="3"/>
    </row>
    <row r="671" spans="1:5" ht="12.75" customHeight="1">
      <c r="A671" s="12"/>
      <c r="B671" s="14"/>
      <c r="D671" s="3"/>
      <c r="E671" s="3"/>
    </row>
    <row r="672" spans="1:5" ht="12.75" customHeight="1">
      <c r="A672" s="12"/>
      <c r="B672" s="14"/>
      <c r="D672" s="3"/>
      <c r="E672" s="3"/>
    </row>
    <row r="673" spans="1:5" ht="12.75" customHeight="1">
      <c r="A673" s="12"/>
      <c r="B673" s="14"/>
      <c r="D673" s="3"/>
      <c r="E673" s="3"/>
    </row>
    <row r="674" spans="1:5" ht="12.75" customHeight="1">
      <c r="A674" s="12"/>
      <c r="B674" s="14"/>
      <c r="D674" s="3"/>
      <c r="E674" s="3"/>
    </row>
    <row r="675" spans="1:5" ht="12.75" customHeight="1">
      <c r="A675" s="12"/>
      <c r="B675" s="14"/>
      <c r="D675" s="3"/>
      <c r="E675" s="3"/>
    </row>
    <row r="676" spans="1:5" ht="12.75" customHeight="1">
      <c r="A676" s="12"/>
      <c r="B676" s="14"/>
      <c r="D676" s="3"/>
      <c r="E676" s="3"/>
    </row>
    <row r="677" spans="1:5" ht="12.75" customHeight="1">
      <c r="A677" s="12"/>
      <c r="B677" s="14"/>
      <c r="D677" s="3"/>
      <c r="E677" s="3"/>
    </row>
    <row r="678" spans="1:5" ht="12.75" customHeight="1">
      <c r="A678" s="12"/>
      <c r="B678" s="14"/>
      <c r="D678" s="3"/>
      <c r="E678" s="3"/>
    </row>
    <row r="679" spans="1:5" ht="12.75" customHeight="1">
      <c r="A679" s="12"/>
      <c r="B679" s="14"/>
      <c r="D679" s="3"/>
      <c r="E679" s="3"/>
    </row>
    <row r="680" spans="1:5" ht="12.75" customHeight="1">
      <c r="A680" s="12"/>
      <c r="B680" s="14"/>
      <c r="D680" s="3"/>
      <c r="E680" s="3"/>
    </row>
    <row r="681" spans="1:5" ht="12.75" customHeight="1">
      <c r="A681" s="12"/>
      <c r="B681" s="14"/>
      <c r="D681" s="3"/>
      <c r="E681" s="3"/>
    </row>
    <row r="682" spans="1:5" ht="12.75" customHeight="1">
      <c r="A682" s="12"/>
      <c r="B682" s="14"/>
      <c r="D682" s="3"/>
      <c r="E682" s="3"/>
    </row>
    <row r="683" spans="1:5" ht="12.75" customHeight="1">
      <c r="A683" s="12"/>
      <c r="B683" s="14"/>
      <c r="D683" s="3"/>
      <c r="E683" s="3"/>
    </row>
    <row r="684" spans="1:5" ht="12.75" customHeight="1">
      <c r="A684" s="12"/>
      <c r="B684" s="14"/>
      <c r="D684" s="3"/>
      <c r="E684" s="3"/>
    </row>
    <row r="685" spans="1:5" ht="12.75" customHeight="1">
      <c r="A685" s="12"/>
      <c r="B685" s="14"/>
      <c r="D685" s="3"/>
      <c r="E685" s="3"/>
    </row>
    <row r="686" spans="1:5" ht="12.75" customHeight="1">
      <c r="A686" s="12"/>
      <c r="B686" s="14"/>
      <c r="D686" s="3"/>
      <c r="E686" s="3"/>
    </row>
    <row r="687" spans="1:5" ht="12.75" customHeight="1">
      <c r="A687" s="12"/>
      <c r="B687" s="14"/>
      <c r="D687" s="3"/>
      <c r="E687" s="3"/>
    </row>
    <row r="688" spans="1:5" ht="12.75" customHeight="1">
      <c r="A688" s="12"/>
      <c r="B688" s="14"/>
      <c r="D688" s="3"/>
      <c r="E688" s="3"/>
    </row>
    <row r="689" spans="1:5" ht="12.75" customHeight="1">
      <c r="A689" s="12"/>
      <c r="B689" s="14"/>
      <c r="D689" s="3"/>
      <c r="E689" s="3"/>
    </row>
    <row r="690" spans="1:5" ht="12.75" customHeight="1">
      <c r="A690" s="12"/>
      <c r="B690" s="14"/>
      <c r="D690" s="3"/>
      <c r="E690" s="3"/>
    </row>
    <row r="691" spans="1:5" ht="12.75" customHeight="1">
      <c r="A691" s="12"/>
      <c r="B691" s="14"/>
      <c r="D691" s="3"/>
      <c r="E691" s="3"/>
    </row>
    <row r="692" spans="1:5" ht="12.75" customHeight="1">
      <c r="A692" s="12"/>
      <c r="B692" s="14"/>
      <c r="D692" s="3"/>
      <c r="E692" s="3"/>
    </row>
    <row r="693" spans="1:5" ht="12.75" customHeight="1">
      <c r="A693" s="12"/>
      <c r="B693" s="14"/>
      <c r="D693" s="3"/>
      <c r="E693" s="3"/>
    </row>
    <row r="694" spans="1:5" ht="12.75" customHeight="1">
      <c r="A694" s="12"/>
      <c r="B694" s="14"/>
      <c r="D694" s="3"/>
      <c r="E694" s="3"/>
    </row>
    <row r="695" spans="1:5" ht="12.75" customHeight="1">
      <c r="A695" s="12"/>
      <c r="B695" s="14"/>
      <c r="D695" s="3"/>
      <c r="E695" s="3"/>
    </row>
    <row r="696" spans="1:5" ht="12.75" customHeight="1">
      <c r="A696" s="12"/>
      <c r="B696" s="14"/>
      <c r="D696" s="3"/>
      <c r="E696" s="3"/>
    </row>
    <row r="697" spans="1:5" ht="12.75" customHeight="1">
      <c r="A697" s="12"/>
      <c r="B697" s="14"/>
      <c r="D697" s="3"/>
      <c r="E697" s="3"/>
    </row>
    <row r="698" spans="1:5" ht="12.75" customHeight="1">
      <c r="A698" s="12"/>
      <c r="B698" s="14"/>
      <c r="D698" s="3"/>
      <c r="E698" s="3"/>
    </row>
    <row r="699" spans="1:5" ht="12.75" customHeight="1">
      <c r="A699" s="12"/>
      <c r="B699" s="14"/>
      <c r="D699" s="3"/>
      <c r="E699" s="3"/>
    </row>
    <row r="700" spans="1:5" ht="12.75" customHeight="1">
      <c r="A700" s="12"/>
      <c r="B700" s="14"/>
      <c r="D700" s="3"/>
      <c r="E700" s="3"/>
    </row>
    <row r="701" spans="1:5" ht="12.75" customHeight="1">
      <c r="A701" s="12"/>
      <c r="B701" s="14"/>
      <c r="D701" s="3"/>
      <c r="E701" s="3"/>
    </row>
    <row r="702" spans="1:5" ht="12.75" customHeight="1">
      <c r="A702" s="12"/>
      <c r="B702" s="14"/>
      <c r="D702" s="3"/>
      <c r="E702" s="3"/>
    </row>
    <row r="703" spans="1:5" ht="12.75" customHeight="1">
      <c r="A703" s="12"/>
      <c r="B703" s="14"/>
      <c r="D703" s="3"/>
      <c r="E703" s="3"/>
    </row>
    <row r="704" spans="1:5" ht="12.75" customHeight="1">
      <c r="A704" s="12"/>
      <c r="B704" s="14"/>
      <c r="D704" s="3"/>
      <c r="E704" s="3"/>
    </row>
    <row r="705" spans="1:5" ht="12.75" customHeight="1">
      <c r="A705" s="12"/>
      <c r="B705" s="14"/>
      <c r="D705" s="3"/>
      <c r="E705" s="3"/>
    </row>
    <row r="706" spans="1:5" ht="12.75" customHeight="1">
      <c r="A706" s="12"/>
      <c r="B706" s="14"/>
      <c r="D706" s="3"/>
      <c r="E706" s="3"/>
    </row>
    <row r="707" spans="1:5" ht="12.75" customHeight="1">
      <c r="A707" s="12"/>
      <c r="B707" s="14"/>
      <c r="D707" s="3"/>
      <c r="E707" s="3"/>
    </row>
    <row r="708" spans="1:5" ht="12.75" customHeight="1">
      <c r="A708" s="12"/>
      <c r="B708" s="14"/>
      <c r="D708" s="3"/>
      <c r="E708" s="3"/>
    </row>
    <row r="709" spans="1:5" ht="12.75" customHeight="1">
      <c r="A709" s="12"/>
      <c r="B709" s="14"/>
      <c r="D709" s="3"/>
      <c r="E709" s="3"/>
    </row>
    <row r="710" spans="1:5" ht="12.75" customHeight="1">
      <c r="A710" s="12"/>
      <c r="B710" s="14"/>
      <c r="D710" s="3"/>
      <c r="E710" s="3"/>
    </row>
    <row r="711" spans="1:5" ht="12.75" customHeight="1">
      <c r="A711" s="12"/>
      <c r="B711" s="14"/>
      <c r="D711" s="3"/>
      <c r="E711" s="3"/>
    </row>
    <row r="712" spans="1:5" ht="12.75" customHeight="1">
      <c r="A712" s="12"/>
      <c r="B712" s="14"/>
      <c r="D712" s="3"/>
      <c r="E712" s="3"/>
    </row>
    <row r="713" spans="1:5" ht="12.75" customHeight="1">
      <c r="A713" s="12"/>
      <c r="B713" s="14"/>
      <c r="D713" s="3"/>
      <c r="E713" s="3"/>
    </row>
    <row r="714" spans="1:5" ht="12.75" customHeight="1">
      <c r="A714" s="12"/>
      <c r="B714" s="14"/>
      <c r="D714" s="3"/>
      <c r="E714" s="3"/>
    </row>
    <row r="715" spans="1:5" ht="12.75" customHeight="1">
      <c r="A715" s="12"/>
      <c r="B715" s="14"/>
      <c r="D715" s="3"/>
      <c r="E715" s="3"/>
    </row>
    <row r="716" spans="1:5" ht="12.75" customHeight="1">
      <c r="A716" s="12"/>
      <c r="B716" s="14"/>
      <c r="D716" s="3"/>
      <c r="E716" s="3"/>
    </row>
    <row r="717" spans="1:5" ht="12.75" customHeight="1">
      <c r="A717" s="12"/>
      <c r="B717" s="14"/>
      <c r="D717" s="3"/>
      <c r="E717" s="3"/>
    </row>
    <row r="718" spans="1:5" ht="12.75" customHeight="1">
      <c r="A718" s="12"/>
      <c r="B718" s="14"/>
      <c r="D718" s="3"/>
      <c r="E718" s="3"/>
    </row>
    <row r="719" spans="1:5" ht="12.75" customHeight="1">
      <c r="A719" s="12"/>
      <c r="B719" s="14"/>
      <c r="D719" s="3"/>
      <c r="E719" s="3"/>
    </row>
    <row r="720" spans="1:5" ht="12.75" customHeight="1">
      <c r="A720" s="12"/>
      <c r="B720" s="14"/>
      <c r="D720" s="3"/>
      <c r="E720" s="3"/>
    </row>
    <row r="721" spans="1:5" ht="12.75" customHeight="1">
      <c r="A721" s="12"/>
      <c r="B721" s="14"/>
      <c r="D721" s="3"/>
      <c r="E721" s="3"/>
    </row>
    <row r="722" spans="1:5" ht="12.75" customHeight="1">
      <c r="A722" s="12"/>
      <c r="B722" s="14"/>
      <c r="D722" s="3"/>
      <c r="E722" s="3"/>
    </row>
    <row r="723" spans="1:5" ht="12.75" customHeight="1">
      <c r="A723" s="12"/>
      <c r="B723" s="14"/>
      <c r="D723" s="3"/>
      <c r="E723" s="3"/>
    </row>
    <row r="724" spans="1:5" ht="12.75" customHeight="1">
      <c r="A724" s="12"/>
      <c r="B724" s="14"/>
      <c r="D724" s="3"/>
      <c r="E724" s="3"/>
    </row>
    <row r="725" spans="1:5" ht="12.75" customHeight="1">
      <c r="A725" s="12"/>
      <c r="B725" s="14"/>
      <c r="D725" s="3"/>
      <c r="E725" s="3"/>
    </row>
    <row r="726" spans="1:5" ht="12.75" customHeight="1">
      <c r="A726" s="12"/>
      <c r="B726" s="14"/>
      <c r="D726" s="3"/>
      <c r="E726" s="3"/>
    </row>
    <row r="727" spans="1:5" ht="12.75" customHeight="1">
      <c r="A727" s="12"/>
      <c r="B727" s="14"/>
      <c r="D727" s="3"/>
      <c r="E727" s="3"/>
    </row>
    <row r="728" spans="1:5" ht="12.75" customHeight="1">
      <c r="A728" s="12"/>
      <c r="B728" s="14"/>
      <c r="D728" s="3"/>
      <c r="E728" s="3"/>
    </row>
    <row r="729" spans="1:5" ht="12.75" customHeight="1">
      <c r="A729" s="12"/>
      <c r="B729" s="14"/>
      <c r="D729" s="3"/>
      <c r="E729" s="3"/>
    </row>
    <row r="730" spans="1:5" ht="12.75" customHeight="1">
      <c r="A730" s="12"/>
      <c r="B730" s="14"/>
      <c r="D730" s="3"/>
      <c r="E730" s="3"/>
    </row>
    <row r="731" spans="1:5" ht="12.75" customHeight="1">
      <c r="A731" s="12"/>
      <c r="B731" s="14"/>
      <c r="D731" s="3"/>
      <c r="E731" s="3"/>
    </row>
    <row r="732" spans="1:5" ht="12.75" customHeight="1">
      <c r="A732" s="12"/>
      <c r="B732" s="14"/>
      <c r="D732" s="3"/>
      <c r="E732" s="3"/>
    </row>
    <row r="733" spans="1:5" ht="12.75" customHeight="1">
      <c r="A733" s="12"/>
      <c r="B733" s="14"/>
      <c r="D733" s="3"/>
      <c r="E733" s="3"/>
    </row>
    <row r="734" spans="1:5" ht="12.75" customHeight="1">
      <c r="A734" s="12"/>
      <c r="B734" s="14"/>
      <c r="D734" s="3"/>
      <c r="E734" s="3"/>
    </row>
    <row r="735" spans="1:5" ht="12.75" customHeight="1">
      <c r="A735" s="12"/>
      <c r="B735" s="14"/>
      <c r="D735" s="3"/>
      <c r="E735" s="3"/>
    </row>
    <row r="736" spans="1:5" ht="12.75" customHeight="1">
      <c r="A736" s="12"/>
      <c r="B736" s="14"/>
      <c r="D736" s="3"/>
      <c r="E736" s="3"/>
    </row>
    <row r="737" spans="1:5" ht="12.75" customHeight="1">
      <c r="A737" s="12"/>
      <c r="B737" s="14"/>
      <c r="D737" s="3"/>
      <c r="E737" s="3"/>
    </row>
    <row r="738" spans="1:5" ht="12.75" customHeight="1">
      <c r="A738" s="12"/>
      <c r="B738" s="14"/>
      <c r="D738" s="3"/>
      <c r="E738" s="3"/>
    </row>
    <row r="739" spans="1:5" ht="12.75" customHeight="1">
      <c r="A739" s="12"/>
      <c r="B739" s="14"/>
      <c r="D739" s="3"/>
      <c r="E739" s="3"/>
    </row>
    <row r="740" spans="1:5" ht="12.75" customHeight="1">
      <c r="A740" s="12"/>
      <c r="B740" s="14"/>
      <c r="D740" s="3"/>
      <c r="E740" s="3"/>
    </row>
    <row r="741" spans="1:5" ht="12.75" customHeight="1">
      <c r="A741" s="12"/>
      <c r="B741" s="14"/>
      <c r="D741" s="3"/>
      <c r="E741" s="3"/>
    </row>
    <row r="742" spans="1:5" ht="12.75" customHeight="1">
      <c r="A742" s="12"/>
      <c r="B742" s="14"/>
      <c r="D742" s="3"/>
      <c r="E742" s="3"/>
    </row>
    <row r="743" spans="1:5" ht="12.75" customHeight="1">
      <c r="A743" s="12"/>
      <c r="B743" s="14"/>
      <c r="D743" s="3"/>
      <c r="E743" s="3"/>
    </row>
    <row r="744" spans="1:5" ht="12.75" customHeight="1">
      <c r="A744" s="12"/>
      <c r="B744" s="14"/>
      <c r="D744" s="3"/>
      <c r="E744" s="3"/>
    </row>
    <row r="745" spans="1:5" ht="12.75" customHeight="1">
      <c r="A745" s="12"/>
      <c r="B745" s="14"/>
      <c r="D745" s="3"/>
      <c r="E745" s="3"/>
    </row>
    <row r="746" spans="1:5" ht="12.75" customHeight="1">
      <c r="A746" s="12"/>
      <c r="B746" s="14"/>
      <c r="D746" s="3"/>
      <c r="E746" s="3"/>
    </row>
    <row r="747" spans="1:5" ht="12.75" customHeight="1">
      <c r="A747" s="12"/>
      <c r="B747" s="14"/>
      <c r="D747" s="3"/>
      <c r="E747" s="3"/>
    </row>
    <row r="748" spans="1:5" ht="12.75" customHeight="1">
      <c r="A748" s="12"/>
      <c r="B748" s="14"/>
      <c r="D748" s="3"/>
      <c r="E748" s="3"/>
    </row>
    <row r="749" spans="1:5" ht="12.75" customHeight="1">
      <c r="A749" s="12"/>
      <c r="B749" s="14"/>
      <c r="D749" s="3"/>
      <c r="E749" s="3"/>
    </row>
    <row r="750" spans="1:5" ht="12.75" customHeight="1">
      <c r="A750" s="12"/>
      <c r="B750" s="14"/>
      <c r="D750" s="3"/>
      <c r="E750" s="3"/>
    </row>
    <row r="751" spans="1:5" ht="12.75" customHeight="1">
      <c r="A751" s="12"/>
      <c r="B751" s="14"/>
      <c r="D751" s="3"/>
      <c r="E751" s="3"/>
    </row>
    <row r="752" spans="1:5" ht="12.75" customHeight="1">
      <c r="A752" s="12"/>
      <c r="B752" s="14"/>
      <c r="D752" s="3"/>
      <c r="E752" s="3"/>
    </row>
    <row r="753" spans="1:5" ht="12.75" customHeight="1">
      <c r="A753" s="12"/>
      <c r="B753" s="14"/>
      <c r="D753" s="3"/>
      <c r="E753" s="3"/>
    </row>
    <row r="754" spans="1:5" ht="12.75" customHeight="1">
      <c r="A754" s="12"/>
      <c r="B754" s="14"/>
      <c r="D754" s="3"/>
      <c r="E754" s="3"/>
    </row>
    <row r="755" spans="1:5" ht="12.75" customHeight="1">
      <c r="A755" s="12"/>
      <c r="B755" s="14"/>
      <c r="D755" s="3"/>
      <c r="E755" s="3"/>
    </row>
    <row r="756" spans="1:5" ht="12.75" customHeight="1">
      <c r="A756" s="12"/>
      <c r="B756" s="14"/>
      <c r="D756" s="3"/>
      <c r="E756" s="3"/>
    </row>
    <row r="757" spans="1:5" ht="12.75" customHeight="1">
      <c r="A757" s="12"/>
      <c r="B757" s="14"/>
      <c r="D757" s="3"/>
      <c r="E757" s="3"/>
    </row>
    <row r="758" spans="1:5" ht="12.75" customHeight="1">
      <c r="A758" s="12"/>
      <c r="B758" s="14"/>
      <c r="D758" s="3"/>
      <c r="E758" s="3"/>
    </row>
    <row r="759" spans="1:5" ht="12.75" customHeight="1">
      <c r="A759" s="12"/>
      <c r="B759" s="14"/>
      <c r="D759" s="3"/>
      <c r="E759" s="3"/>
    </row>
    <row r="760" spans="1:5" ht="12.75" customHeight="1">
      <c r="A760" s="12"/>
      <c r="B760" s="14"/>
      <c r="D760" s="3"/>
      <c r="E760" s="3"/>
    </row>
    <row r="761" spans="1:5" ht="12.75" customHeight="1">
      <c r="A761" s="12"/>
      <c r="B761" s="14"/>
      <c r="D761" s="3"/>
      <c r="E761" s="3"/>
    </row>
    <row r="762" spans="1:5" ht="12.75" customHeight="1">
      <c r="A762" s="12"/>
      <c r="B762" s="14"/>
      <c r="D762" s="3"/>
      <c r="E762" s="3"/>
    </row>
    <row r="763" spans="1:5" ht="12.75" customHeight="1">
      <c r="A763" s="12"/>
      <c r="B763" s="14"/>
      <c r="D763" s="3"/>
      <c r="E763" s="3"/>
    </row>
    <row r="764" spans="1:5" ht="12.75" customHeight="1">
      <c r="A764" s="12"/>
      <c r="B764" s="14"/>
      <c r="D764" s="3"/>
      <c r="E764" s="3"/>
    </row>
    <row r="765" spans="1:5" ht="12.75" customHeight="1">
      <c r="A765" s="12"/>
      <c r="B765" s="14"/>
      <c r="D765" s="3"/>
      <c r="E765" s="3"/>
    </row>
    <row r="766" spans="1:5" ht="12.75" customHeight="1">
      <c r="A766" s="12"/>
      <c r="B766" s="14"/>
      <c r="D766" s="3"/>
      <c r="E766" s="3"/>
    </row>
    <row r="767" spans="1:5" ht="12.75" customHeight="1">
      <c r="A767" s="12"/>
      <c r="B767" s="14"/>
      <c r="D767" s="3"/>
      <c r="E767" s="3"/>
    </row>
    <row r="768" spans="1:5" ht="12.75" customHeight="1">
      <c r="A768" s="12"/>
      <c r="B768" s="14"/>
      <c r="D768" s="3"/>
      <c r="E768" s="3"/>
    </row>
    <row r="769" spans="1:5" ht="12.75" customHeight="1">
      <c r="A769" s="12"/>
      <c r="B769" s="14"/>
      <c r="D769" s="3"/>
      <c r="E769" s="3"/>
    </row>
    <row r="770" spans="1:5" ht="12.75" customHeight="1">
      <c r="A770" s="12"/>
      <c r="B770" s="14"/>
      <c r="D770" s="3"/>
      <c r="E770" s="3"/>
    </row>
    <row r="771" spans="1:5" ht="12.75" customHeight="1">
      <c r="A771" s="12"/>
      <c r="B771" s="14"/>
      <c r="D771" s="3"/>
      <c r="E771" s="3"/>
    </row>
    <row r="772" spans="1:5" ht="12.75" customHeight="1">
      <c r="A772" s="12"/>
      <c r="B772" s="14"/>
      <c r="D772" s="3"/>
      <c r="E772" s="3"/>
    </row>
    <row r="773" spans="1:5" ht="12.75" customHeight="1">
      <c r="A773" s="12"/>
      <c r="B773" s="14"/>
      <c r="D773" s="3"/>
      <c r="E773" s="3"/>
    </row>
    <row r="774" spans="1:5" ht="12.75" customHeight="1">
      <c r="A774" s="12"/>
      <c r="B774" s="14"/>
      <c r="D774" s="3"/>
      <c r="E774" s="3"/>
    </row>
    <row r="775" spans="1:5" ht="12.75" customHeight="1">
      <c r="A775" s="12"/>
      <c r="B775" s="14"/>
      <c r="D775" s="3"/>
      <c r="E775" s="3"/>
    </row>
    <row r="776" spans="1:5" ht="12.75" customHeight="1">
      <c r="A776" s="12"/>
      <c r="B776" s="14"/>
      <c r="D776" s="3"/>
      <c r="E776" s="3"/>
    </row>
    <row r="777" spans="1:5" ht="12.75" customHeight="1">
      <c r="A777" s="12"/>
      <c r="B777" s="14"/>
      <c r="D777" s="3"/>
      <c r="E777" s="3"/>
    </row>
    <row r="778" spans="1:5" ht="12.75" customHeight="1">
      <c r="A778" s="12"/>
      <c r="B778" s="14"/>
      <c r="D778" s="3"/>
      <c r="E778" s="3"/>
    </row>
    <row r="779" spans="1:5" ht="12.75" customHeight="1">
      <c r="A779" s="12"/>
      <c r="B779" s="14"/>
      <c r="D779" s="3"/>
      <c r="E779" s="3"/>
    </row>
    <row r="780" spans="1:5" ht="12.75" customHeight="1">
      <c r="A780" s="12"/>
      <c r="B780" s="14"/>
      <c r="D780" s="3"/>
      <c r="E780" s="3"/>
    </row>
    <row r="781" spans="1:5" ht="12.75" customHeight="1">
      <c r="A781" s="12"/>
      <c r="B781" s="14"/>
      <c r="D781" s="3"/>
      <c r="E781" s="3"/>
    </row>
    <row r="782" spans="1:5" ht="12.75" customHeight="1">
      <c r="A782" s="12"/>
      <c r="B782" s="14"/>
      <c r="D782" s="3"/>
      <c r="E782" s="3"/>
    </row>
    <row r="783" spans="1:5" ht="12.75" customHeight="1">
      <c r="A783" s="12"/>
      <c r="B783" s="14"/>
      <c r="D783" s="3"/>
      <c r="E783" s="3"/>
    </row>
    <row r="784" spans="1:5" ht="12.75" customHeight="1">
      <c r="A784" s="12"/>
      <c r="B784" s="14"/>
      <c r="D784" s="3"/>
      <c r="E784" s="3"/>
    </row>
    <row r="785" spans="1:5" ht="12.75" customHeight="1">
      <c r="A785" s="12"/>
      <c r="B785" s="14"/>
      <c r="D785" s="3"/>
      <c r="E785" s="3"/>
    </row>
    <row r="786" spans="1:5" ht="12.75" customHeight="1">
      <c r="A786" s="12"/>
      <c r="B786" s="14"/>
      <c r="D786" s="3"/>
      <c r="E786" s="3"/>
    </row>
    <row r="787" spans="1:5" ht="12.75" customHeight="1">
      <c r="A787" s="12"/>
      <c r="B787" s="14"/>
      <c r="D787" s="3"/>
      <c r="E787" s="3"/>
    </row>
    <row r="788" spans="1:5" ht="12.75" customHeight="1">
      <c r="A788" s="12"/>
      <c r="B788" s="14"/>
      <c r="D788" s="3"/>
      <c r="E788" s="3"/>
    </row>
    <row r="789" spans="1:5" ht="12.75" customHeight="1">
      <c r="A789" s="12"/>
      <c r="B789" s="14"/>
      <c r="D789" s="3"/>
      <c r="E789" s="3"/>
    </row>
    <row r="790" spans="1:5" ht="12.75" customHeight="1">
      <c r="A790" s="12"/>
      <c r="B790" s="14"/>
      <c r="D790" s="3"/>
      <c r="E790" s="3"/>
    </row>
    <row r="791" spans="1:5" ht="12.75" customHeight="1">
      <c r="A791" s="12"/>
      <c r="B791" s="14"/>
      <c r="D791" s="3"/>
      <c r="E791" s="3"/>
    </row>
    <row r="792" spans="1:5" ht="12.75" customHeight="1">
      <c r="A792" s="12"/>
      <c r="B792" s="14"/>
      <c r="D792" s="3"/>
      <c r="E792" s="3"/>
    </row>
    <row r="793" spans="1:5" ht="12.75" customHeight="1">
      <c r="A793" s="12"/>
      <c r="B793" s="14"/>
      <c r="D793" s="3"/>
      <c r="E793" s="3"/>
    </row>
    <row r="794" spans="1:5" ht="12.75" customHeight="1">
      <c r="A794" s="12"/>
      <c r="B794" s="14"/>
      <c r="D794" s="3"/>
      <c r="E794" s="3"/>
    </row>
    <row r="795" spans="1:5" ht="12.75" customHeight="1">
      <c r="A795" s="12"/>
      <c r="B795" s="14"/>
      <c r="D795" s="3"/>
      <c r="E795" s="3"/>
    </row>
    <row r="796" spans="1:5" ht="12.75" customHeight="1">
      <c r="A796" s="12"/>
      <c r="B796" s="14"/>
      <c r="D796" s="3"/>
      <c r="E796" s="3"/>
    </row>
    <row r="797" spans="1:5" ht="12.75" customHeight="1">
      <c r="A797" s="12"/>
      <c r="B797" s="14"/>
      <c r="D797" s="3"/>
      <c r="E797" s="3"/>
    </row>
    <row r="798" spans="1:5" ht="12.75" customHeight="1">
      <c r="A798" s="12"/>
      <c r="B798" s="14"/>
      <c r="D798" s="3"/>
      <c r="E798" s="3"/>
    </row>
    <row r="799" spans="1:5" ht="12.75" customHeight="1">
      <c r="A799" s="12"/>
      <c r="B799" s="14"/>
      <c r="D799" s="3"/>
      <c r="E799" s="3"/>
    </row>
    <row r="800" spans="1:5" ht="12.75" customHeight="1">
      <c r="A800" s="12"/>
      <c r="B800" s="14"/>
      <c r="D800" s="3"/>
      <c r="E800" s="3"/>
    </row>
    <row r="801" spans="1:5" ht="12.75" customHeight="1">
      <c r="A801" s="12"/>
      <c r="B801" s="14"/>
      <c r="D801" s="3"/>
      <c r="E801" s="3"/>
    </row>
    <row r="802" spans="1:5" ht="12.75" customHeight="1">
      <c r="A802" s="12"/>
      <c r="B802" s="14"/>
      <c r="D802" s="3"/>
      <c r="E802" s="3"/>
    </row>
    <row r="803" spans="1:5" ht="12.75" customHeight="1">
      <c r="A803" s="12"/>
      <c r="B803" s="14"/>
      <c r="D803" s="3"/>
      <c r="E803" s="3"/>
    </row>
    <row r="804" spans="1:5" ht="12.75" customHeight="1">
      <c r="A804" s="12"/>
      <c r="B804" s="14"/>
      <c r="D804" s="3"/>
      <c r="E804" s="3"/>
    </row>
    <row r="805" spans="1:5" ht="12.75" customHeight="1">
      <c r="A805" s="12"/>
      <c r="B805" s="14"/>
      <c r="D805" s="3"/>
      <c r="E805" s="3"/>
    </row>
    <row r="806" spans="1:5" ht="12.75" customHeight="1">
      <c r="A806" s="12"/>
      <c r="B806" s="14"/>
      <c r="D806" s="3"/>
      <c r="E806" s="3"/>
    </row>
    <row r="807" spans="1:5" ht="12.75" customHeight="1">
      <c r="A807" s="12"/>
      <c r="B807" s="14"/>
      <c r="D807" s="3"/>
      <c r="E807" s="3"/>
    </row>
    <row r="808" spans="1:5" ht="12.75" customHeight="1">
      <c r="A808" s="12"/>
      <c r="B808" s="14"/>
      <c r="D808" s="3"/>
      <c r="E808" s="3"/>
    </row>
    <row r="809" spans="1:5" ht="12.75" customHeight="1">
      <c r="A809" s="12"/>
      <c r="B809" s="14"/>
      <c r="D809" s="3"/>
      <c r="E809" s="3"/>
    </row>
    <row r="810" spans="1:5" ht="12.75" customHeight="1">
      <c r="A810" s="12"/>
      <c r="B810" s="14"/>
      <c r="D810" s="3"/>
      <c r="E810" s="3"/>
    </row>
    <row r="811" spans="1:5" ht="12.75" customHeight="1">
      <c r="A811" s="12"/>
      <c r="B811" s="14"/>
      <c r="D811" s="3"/>
      <c r="E811" s="3"/>
    </row>
    <row r="812" spans="1:5" ht="12.75" customHeight="1">
      <c r="A812" s="12"/>
      <c r="B812" s="14"/>
      <c r="D812" s="3"/>
      <c r="E812" s="3"/>
    </row>
    <row r="813" spans="1:5" ht="12.75" customHeight="1">
      <c r="A813" s="12"/>
      <c r="B813" s="14"/>
      <c r="D813" s="3"/>
      <c r="E813" s="3"/>
    </row>
    <row r="814" spans="1:5" ht="12.75" customHeight="1">
      <c r="A814" s="12"/>
      <c r="B814" s="14"/>
      <c r="D814" s="3"/>
      <c r="E814" s="3"/>
    </row>
    <row r="815" spans="1:5" ht="12.75" customHeight="1">
      <c r="A815" s="12"/>
      <c r="B815" s="14"/>
      <c r="D815" s="3"/>
      <c r="E815" s="3"/>
    </row>
    <row r="816" spans="1:5" ht="12.75" customHeight="1">
      <c r="A816" s="12"/>
      <c r="B816" s="14"/>
      <c r="D816" s="3"/>
      <c r="E816" s="3"/>
    </row>
    <row r="817" spans="1:5" ht="12.75" customHeight="1">
      <c r="A817" s="12"/>
      <c r="B817" s="14"/>
      <c r="D817" s="3"/>
      <c r="E817" s="3"/>
    </row>
    <row r="818" spans="1:5" ht="12.75" customHeight="1">
      <c r="A818" s="12"/>
      <c r="B818" s="14"/>
      <c r="D818" s="3"/>
      <c r="E818" s="3"/>
    </row>
    <row r="819" spans="1:5" ht="12.75" customHeight="1">
      <c r="A819" s="12"/>
      <c r="B819" s="14"/>
      <c r="D819" s="3"/>
      <c r="E819" s="3"/>
    </row>
    <row r="820" spans="1:5" ht="12.75" customHeight="1">
      <c r="A820" s="12"/>
      <c r="B820" s="14"/>
      <c r="D820" s="3"/>
      <c r="E820" s="3"/>
    </row>
    <row r="821" spans="1:5" ht="12.75" customHeight="1">
      <c r="A821" s="12"/>
      <c r="B821" s="14"/>
      <c r="D821" s="3"/>
      <c r="E821" s="3"/>
    </row>
    <row r="822" spans="1:5" ht="12.75" customHeight="1">
      <c r="A822" s="12"/>
      <c r="B822" s="14"/>
      <c r="D822" s="3"/>
      <c r="E822" s="3"/>
    </row>
    <row r="823" spans="1:5" ht="12.75" customHeight="1">
      <c r="A823" s="12"/>
      <c r="B823" s="14"/>
      <c r="D823" s="3"/>
      <c r="E823" s="3"/>
    </row>
    <row r="824" spans="1:5" ht="12.75" customHeight="1">
      <c r="A824" s="12"/>
      <c r="B824" s="14"/>
      <c r="D824" s="3"/>
      <c r="E824" s="3"/>
    </row>
    <row r="825" spans="1:5" ht="12.75" customHeight="1">
      <c r="A825" s="12"/>
      <c r="B825" s="14"/>
      <c r="D825" s="3"/>
      <c r="E825" s="3"/>
    </row>
    <row r="826" spans="1:5" ht="12.75" customHeight="1">
      <c r="A826" s="12"/>
      <c r="B826" s="14"/>
      <c r="D826" s="3"/>
      <c r="E826" s="3"/>
    </row>
    <row r="827" spans="1:5" ht="12.75" customHeight="1">
      <c r="A827" s="12"/>
      <c r="B827" s="14"/>
      <c r="D827" s="3"/>
      <c r="E827" s="3"/>
    </row>
    <row r="828" spans="1:5" ht="12.75" customHeight="1">
      <c r="A828" s="12"/>
      <c r="B828" s="14"/>
      <c r="D828" s="3"/>
      <c r="E828" s="3"/>
    </row>
    <row r="829" spans="1:5" ht="12.75" customHeight="1">
      <c r="A829" s="12"/>
      <c r="B829" s="14"/>
      <c r="D829" s="3"/>
      <c r="E829" s="3"/>
    </row>
    <row r="830" spans="1:5" ht="12.75" customHeight="1">
      <c r="A830" s="12"/>
      <c r="B830" s="14"/>
      <c r="D830" s="3"/>
      <c r="E830" s="3"/>
    </row>
    <row r="831" spans="1:5" ht="12.75" customHeight="1">
      <c r="A831" s="12"/>
      <c r="B831" s="14"/>
      <c r="D831" s="3"/>
      <c r="E831" s="3"/>
    </row>
    <row r="832" spans="1:5" ht="12.75" customHeight="1">
      <c r="A832" s="12"/>
      <c r="B832" s="14"/>
      <c r="D832" s="3"/>
      <c r="E832" s="3"/>
    </row>
    <row r="833" spans="1:10" ht="12.75" customHeight="1">
      <c r="A833" s="12"/>
      <c r="B833" s="14"/>
      <c r="D833" s="3"/>
      <c r="E833" s="3"/>
    </row>
    <row r="834" spans="1:10" ht="12.75" customHeight="1">
      <c r="A834" s="12"/>
      <c r="B834" s="14"/>
      <c r="D834" s="3"/>
      <c r="E834" s="3"/>
    </row>
    <row r="835" spans="1:10" ht="12.75" customHeight="1">
      <c r="A835" s="12"/>
      <c r="B835" s="14"/>
      <c r="D835" s="3"/>
      <c r="E835" s="3"/>
    </row>
    <row r="836" spans="1:10" ht="12.75" customHeight="1">
      <c r="A836" s="12"/>
      <c r="B836" s="14"/>
      <c r="D836" s="3"/>
      <c r="E836" s="3"/>
    </row>
    <row r="837" spans="1:10" ht="12.75" customHeight="1">
      <c r="A837" s="12"/>
      <c r="B837" s="14"/>
      <c r="D837" s="3"/>
      <c r="E837" s="3"/>
    </row>
    <row r="838" spans="1:10" ht="12.75" customHeight="1">
      <c r="A838" s="12"/>
      <c r="B838" s="14"/>
      <c r="D838" s="3"/>
      <c r="E838" s="3"/>
    </row>
    <row r="839" spans="1:10" ht="12.75" customHeight="1">
      <c r="A839" s="12"/>
      <c r="B839" s="14"/>
      <c r="D839" s="3"/>
      <c r="E839" s="3"/>
    </row>
    <row r="840" spans="1:10" ht="12.75" customHeight="1">
      <c r="A840" s="12"/>
      <c r="B840" s="14"/>
      <c r="D840" s="3"/>
      <c r="E840" s="3"/>
    </row>
    <row r="841" spans="1:10" ht="12.75" customHeight="1">
      <c r="A841" s="12"/>
      <c r="B841" s="14"/>
      <c r="D841" s="3"/>
      <c r="E841" s="3"/>
    </row>
    <row r="842" spans="1:10" ht="12.75" customHeight="1">
      <c r="A842" s="12"/>
      <c r="B842" s="14"/>
      <c r="D842" s="3"/>
      <c r="E842" s="3"/>
    </row>
    <row r="843" spans="1:10" ht="12.75" customHeight="1">
      <c r="A843" s="12"/>
      <c r="B843" s="14"/>
      <c r="D843" s="3"/>
      <c r="E843" s="3"/>
    </row>
    <row r="844" spans="1:10" ht="12.75" customHeight="1">
      <c r="A844" s="12"/>
      <c r="B844" s="14"/>
      <c r="D844" s="3"/>
      <c r="E844" s="3"/>
    </row>
    <row r="845" spans="1:10" ht="12.75" customHeight="1">
      <c r="A845" s="12"/>
      <c r="B845" s="14"/>
      <c r="D845" s="3"/>
      <c r="E845" s="3"/>
    </row>
    <row r="846" spans="1:10" ht="12.75" customHeight="1">
      <c r="A846" s="12"/>
      <c r="B846" s="14"/>
      <c r="D846" s="3"/>
      <c r="E846" s="3"/>
    </row>
    <row r="847" spans="1:10" ht="12.75" customHeight="1">
      <c r="A847" s="12"/>
      <c r="B847" s="14"/>
      <c r="D847" s="3"/>
      <c r="E847" s="3"/>
    </row>
    <row r="848" spans="1:10" ht="12.75" customHeight="1">
      <c r="A848" s="12"/>
      <c r="B848" s="14"/>
      <c r="D848" s="3"/>
      <c r="E848" s="3"/>
      <c r="J848" s="16"/>
    </row>
    <row r="849" spans="1:10" ht="12.75" customHeight="1">
      <c r="A849" s="12"/>
      <c r="B849" s="14"/>
      <c r="D849" s="3"/>
      <c r="E849" s="3"/>
      <c r="J849" s="16"/>
    </row>
    <row r="850" spans="1:10" ht="12.75" customHeight="1">
      <c r="A850" s="12"/>
      <c r="B850" s="14"/>
      <c r="D850" s="3"/>
      <c r="E850" s="3"/>
      <c r="J850" s="16"/>
    </row>
    <row r="851" spans="1:10" ht="12.75" customHeight="1">
      <c r="A851" s="12"/>
      <c r="B851" s="14"/>
      <c r="D851" s="3"/>
      <c r="E851" s="3"/>
      <c r="J851" s="16"/>
    </row>
    <row r="852" spans="1:10" ht="12.75" customHeight="1">
      <c r="A852" s="12"/>
      <c r="B852" s="14"/>
      <c r="D852" s="3"/>
      <c r="E852" s="3"/>
      <c r="J852" s="16"/>
    </row>
    <row r="853" spans="1:10" ht="12.75" customHeight="1">
      <c r="A853" s="12"/>
      <c r="B853" s="14"/>
      <c r="D853" s="3"/>
      <c r="E853" s="3"/>
      <c r="J853" s="16"/>
    </row>
    <row r="854" spans="1:10" ht="12.75" customHeight="1">
      <c r="A854" s="12"/>
      <c r="B854" s="14"/>
      <c r="D854" s="3"/>
      <c r="E854" s="3"/>
      <c r="J854" s="16"/>
    </row>
    <row r="855" spans="1:10" ht="12.75" customHeight="1">
      <c r="A855" s="12"/>
      <c r="B855" s="14"/>
      <c r="D855" s="3"/>
      <c r="E855" s="3"/>
      <c r="J855" s="16"/>
    </row>
    <row r="856" spans="1:10" ht="12.75" customHeight="1">
      <c r="A856" s="12"/>
      <c r="B856" s="14"/>
      <c r="D856" s="3"/>
      <c r="E856" s="3"/>
      <c r="J856" s="16"/>
    </row>
    <row r="857" spans="1:10" ht="12.75" customHeight="1">
      <c r="A857" s="12"/>
      <c r="B857" s="14"/>
      <c r="D857" s="3"/>
      <c r="E857" s="3"/>
      <c r="J857" s="16"/>
    </row>
    <row r="858" spans="1:10" ht="12.75" customHeight="1">
      <c r="A858" s="12"/>
      <c r="B858" s="14"/>
      <c r="D858" s="3"/>
      <c r="E858" s="3"/>
      <c r="J858" s="16"/>
    </row>
    <row r="859" spans="1:10" ht="12.75" customHeight="1">
      <c r="A859" s="12"/>
      <c r="B859" s="14"/>
      <c r="D859" s="3"/>
      <c r="E859" s="3"/>
      <c r="J859" s="16"/>
    </row>
    <row r="860" spans="1:10" ht="12.75" customHeight="1">
      <c r="A860" s="12"/>
      <c r="B860" s="14"/>
      <c r="D860" s="3"/>
      <c r="E860" s="3"/>
      <c r="J860" s="16"/>
    </row>
    <row r="861" spans="1:10" ht="12.75" customHeight="1">
      <c r="A861" s="12"/>
      <c r="B861" s="14"/>
      <c r="D861" s="3"/>
      <c r="E861" s="3"/>
      <c r="J861" s="16"/>
    </row>
    <row r="862" spans="1:10" ht="12.75" customHeight="1">
      <c r="A862" s="12"/>
      <c r="B862" s="14"/>
      <c r="D862" s="3"/>
      <c r="E862" s="3"/>
      <c r="J862" s="16"/>
    </row>
    <row r="863" spans="1:10" ht="12.75" customHeight="1">
      <c r="A863" s="12"/>
      <c r="B863" s="14"/>
      <c r="D863" s="3"/>
      <c r="E863" s="3"/>
      <c r="J863" s="16"/>
    </row>
    <row r="864" spans="1:10" ht="12.75" customHeight="1">
      <c r="A864" s="12"/>
      <c r="B864" s="14"/>
      <c r="D864" s="3"/>
      <c r="E864" s="3"/>
      <c r="J864" s="16"/>
    </row>
    <row r="865" spans="1:10" ht="12.75" customHeight="1">
      <c r="A865" s="12"/>
      <c r="B865" s="14"/>
      <c r="D865" s="3"/>
      <c r="E865" s="3"/>
      <c r="J865" s="16"/>
    </row>
    <row r="866" spans="1:10" ht="12.75" customHeight="1">
      <c r="A866" s="12"/>
      <c r="B866" s="14"/>
      <c r="D866" s="3"/>
      <c r="E866" s="3"/>
      <c r="J866" s="16"/>
    </row>
    <row r="867" spans="1:10" ht="12.75" customHeight="1">
      <c r="A867" s="12"/>
      <c r="B867" s="14"/>
      <c r="D867" s="3"/>
      <c r="E867" s="3"/>
      <c r="J867" s="16"/>
    </row>
    <row r="868" spans="1:10" ht="12.75" customHeight="1">
      <c r="A868" s="12"/>
      <c r="B868" s="14"/>
      <c r="D868" s="3"/>
      <c r="E868" s="3"/>
      <c r="J868" s="16"/>
    </row>
    <row r="869" spans="1:10" ht="12.75" customHeight="1">
      <c r="A869" s="12"/>
      <c r="B869" s="14"/>
      <c r="D869" s="3"/>
      <c r="E869" s="3"/>
      <c r="J869" s="16"/>
    </row>
    <row r="870" spans="1:10" ht="12.75" customHeight="1">
      <c r="A870" s="12"/>
      <c r="B870" s="14"/>
      <c r="D870" s="3"/>
      <c r="E870" s="3"/>
      <c r="J870" s="16"/>
    </row>
    <row r="871" spans="1:10" ht="12.75" customHeight="1">
      <c r="A871" s="12"/>
      <c r="B871" s="14"/>
      <c r="D871" s="3"/>
      <c r="E871" s="3"/>
      <c r="J871" s="16"/>
    </row>
    <row r="872" spans="1:10" ht="12.75" customHeight="1">
      <c r="A872" s="12"/>
      <c r="B872" s="14"/>
      <c r="D872" s="3"/>
      <c r="E872" s="3"/>
      <c r="J872" s="16"/>
    </row>
    <row r="873" spans="1:10" ht="12.75" customHeight="1">
      <c r="A873" s="12"/>
      <c r="B873" s="14"/>
      <c r="D873" s="3"/>
      <c r="E873" s="3"/>
      <c r="J873" s="16"/>
    </row>
    <row r="874" spans="1:10" ht="12.75" customHeight="1">
      <c r="A874" s="12"/>
      <c r="B874" s="14"/>
      <c r="D874" s="3"/>
      <c r="E874" s="3"/>
      <c r="J874" s="16"/>
    </row>
    <row r="875" spans="1:10" ht="12.75" customHeight="1">
      <c r="A875" s="12"/>
      <c r="B875" s="14"/>
      <c r="D875" s="3"/>
      <c r="E875" s="3"/>
      <c r="J875" s="16"/>
    </row>
    <row r="876" spans="1:10" ht="12.75" customHeight="1">
      <c r="A876" s="12"/>
      <c r="B876" s="14"/>
      <c r="D876" s="3"/>
      <c r="E876" s="3"/>
      <c r="J876" s="16"/>
    </row>
    <row r="877" spans="1:10" ht="12.75" customHeight="1">
      <c r="A877" s="12"/>
      <c r="B877" s="14"/>
      <c r="D877" s="3"/>
      <c r="E877" s="3"/>
      <c r="J877" s="16"/>
    </row>
    <row r="878" spans="1:10" ht="12.75" customHeight="1">
      <c r="A878" s="12"/>
      <c r="B878" s="14"/>
      <c r="D878" s="3"/>
      <c r="E878" s="3"/>
      <c r="J878" s="16"/>
    </row>
    <row r="879" spans="1:10" ht="12.75" customHeight="1">
      <c r="A879" s="12"/>
      <c r="B879" s="14"/>
      <c r="D879" s="3"/>
      <c r="E879" s="3"/>
    </row>
    <row r="880" spans="1:10" ht="12.75" customHeight="1">
      <c r="A880" s="12"/>
      <c r="B880" s="14"/>
      <c r="D880" s="3"/>
      <c r="E880" s="3"/>
    </row>
    <row r="881" spans="1:5" ht="12.75" customHeight="1">
      <c r="A881" s="12"/>
      <c r="B881" s="14"/>
      <c r="D881" s="3"/>
      <c r="E881" s="3"/>
    </row>
    <row r="882" spans="1:5" ht="12.75" customHeight="1">
      <c r="A882" s="12"/>
      <c r="B882" s="14"/>
      <c r="D882" s="3"/>
      <c r="E882" s="3"/>
    </row>
    <row r="883" spans="1:5" ht="12.75" customHeight="1">
      <c r="A883" s="12"/>
      <c r="B883" s="14"/>
      <c r="D883" s="3"/>
      <c r="E883" s="3"/>
    </row>
    <row r="884" spans="1:5" ht="12.75" customHeight="1">
      <c r="A884" s="12"/>
      <c r="B884" s="14"/>
      <c r="D884" s="3"/>
      <c r="E884" s="3"/>
    </row>
    <row r="885" spans="1:5" ht="12.75" customHeight="1">
      <c r="A885" s="12"/>
      <c r="B885" s="14"/>
      <c r="D885" s="3"/>
      <c r="E885" s="3"/>
    </row>
    <row r="886" spans="1:5" ht="12.75" customHeight="1">
      <c r="A886" s="12"/>
      <c r="B886" s="14"/>
      <c r="D886" s="3"/>
      <c r="E886" s="3"/>
    </row>
    <row r="887" spans="1:5" ht="12.75" customHeight="1">
      <c r="A887" s="12"/>
      <c r="B887" s="14"/>
      <c r="D887" s="3"/>
      <c r="E887" s="3"/>
    </row>
    <row r="888" spans="1:5" ht="12.75" customHeight="1">
      <c r="A888" s="12"/>
      <c r="B888" s="14"/>
      <c r="D888" s="3"/>
      <c r="E888" s="3"/>
    </row>
    <row r="889" spans="1:5" ht="12.75" customHeight="1">
      <c r="A889" s="12"/>
      <c r="B889" s="14"/>
      <c r="D889" s="3"/>
      <c r="E889" s="3"/>
    </row>
    <row r="890" spans="1:5" ht="12.75" customHeight="1">
      <c r="A890" s="12"/>
      <c r="B890" s="14"/>
      <c r="D890" s="3"/>
      <c r="E890" s="3"/>
    </row>
    <row r="891" spans="1:5" ht="12.75" customHeight="1">
      <c r="A891" s="12"/>
      <c r="B891" s="14"/>
      <c r="D891" s="3"/>
      <c r="E891" s="3"/>
    </row>
    <row r="892" spans="1:5" ht="12.75" customHeight="1">
      <c r="A892" s="12"/>
      <c r="B892" s="14"/>
      <c r="D892" s="3"/>
      <c r="E892" s="3"/>
    </row>
    <row r="893" spans="1:5" ht="12.75" customHeight="1">
      <c r="A893" s="12"/>
      <c r="B893" s="14"/>
      <c r="D893" s="3"/>
      <c r="E893" s="3"/>
    </row>
    <row r="894" spans="1:5" ht="12.75" customHeight="1">
      <c r="A894" s="12"/>
      <c r="B894" s="14"/>
      <c r="D894" s="3"/>
      <c r="E894" s="3"/>
    </row>
    <row r="895" spans="1:5" ht="12.75" customHeight="1">
      <c r="A895" s="12"/>
      <c r="B895" s="14"/>
      <c r="D895" s="3"/>
      <c r="E895" s="3"/>
    </row>
    <row r="896" spans="1:5" ht="12.75" customHeight="1">
      <c r="A896" s="12"/>
      <c r="B896" s="14"/>
      <c r="D896" s="3"/>
      <c r="E896" s="3"/>
    </row>
    <row r="897" spans="1:5" ht="12.75" customHeight="1">
      <c r="A897" s="12"/>
      <c r="B897" s="14"/>
      <c r="D897" s="3"/>
      <c r="E897" s="3"/>
    </row>
    <row r="898" spans="1:5" ht="12.75" customHeight="1">
      <c r="A898" s="12"/>
      <c r="B898" s="14"/>
      <c r="D898" s="3"/>
      <c r="E898" s="3"/>
    </row>
    <row r="899" spans="1:5" ht="12.75" customHeight="1">
      <c r="A899" s="12"/>
      <c r="B899" s="14"/>
      <c r="D899" s="3"/>
      <c r="E899" s="3"/>
    </row>
    <row r="900" spans="1:5" ht="12.75" customHeight="1">
      <c r="A900" s="12"/>
      <c r="B900" s="14"/>
      <c r="D900" s="3"/>
      <c r="E900" s="3"/>
    </row>
    <row r="901" spans="1:5" ht="12.75" customHeight="1">
      <c r="A901" s="12"/>
      <c r="B901" s="14"/>
      <c r="D901" s="3"/>
      <c r="E901" s="3"/>
    </row>
    <row r="902" spans="1:5" ht="12.75" customHeight="1">
      <c r="A902" s="12"/>
      <c r="B902" s="14"/>
      <c r="D902" s="3"/>
      <c r="E902" s="3"/>
    </row>
    <row r="903" spans="1:5" ht="12.75" customHeight="1">
      <c r="A903" s="12"/>
      <c r="B903" s="14"/>
      <c r="D903" s="3"/>
      <c r="E903" s="3"/>
    </row>
    <row r="904" spans="1:5" ht="12.75" customHeight="1">
      <c r="A904" s="12"/>
      <c r="B904" s="14"/>
      <c r="D904" s="3"/>
      <c r="E904" s="3"/>
    </row>
    <row r="905" spans="1:5" ht="12.75" customHeight="1">
      <c r="A905" s="12"/>
      <c r="B905" s="14"/>
      <c r="D905" s="3"/>
      <c r="E905" s="3"/>
    </row>
    <row r="906" spans="1:5" ht="12.75" customHeight="1">
      <c r="A906" s="12"/>
      <c r="B906" s="14"/>
      <c r="D906" s="3"/>
      <c r="E906" s="3"/>
    </row>
    <row r="907" spans="1:5" ht="12.75" customHeight="1">
      <c r="A907" s="12"/>
      <c r="B907" s="14"/>
      <c r="D907" s="3"/>
      <c r="E907" s="3"/>
    </row>
    <row r="908" spans="1:5" ht="12.75" customHeight="1">
      <c r="A908" s="12"/>
      <c r="B908" s="14"/>
      <c r="D908" s="3"/>
      <c r="E908" s="3"/>
    </row>
    <row r="909" spans="1:5" ht="12.75" customHeight="1">
      <c r="A909" s="12"/>
      <c r="B909" s="14"/>
      <c r="D909" s="3"/>
      <c r="E909" s="3"/>
    </row>
    <row r="910" spans="1:5" ht="12.75" customHeight="1">
      <c r="A910" s="12"/>
      <c r="B910" s="14"/>
      <c r="D910" s="3"/>
      <c r="E910" s="3"/>
    </row>
    <row r="911" spans="1:5" ht="12.75" customHeight="1">
      <c r="A911" s="12"/>
      <c r="B911" s="14"/>
      <c r="D911" s="3"/>
      <c r="E911" s="3"/>
    </row>
    <row r="912" spans="1:5" ht="12.75" customHeight="1">
      <c r="A912" s="12"/>
      <c r="B912" s="14"/>
      <c r="D912" s="3"/>
      <c r="E912" s="3"/>
    </row>
    <row r="913" spans="1:5" ht="12.75" customHeight="1">
      <c r="A913" s="12"/>
      <c r="B913" s="14"/>
      <c r="D913" s="3"/>
      <c r="E913" s="3"/>
    </row>
    <row r="914" spans="1:5" ht="12.75" customHeight="1">
      <c r="A914" s="12"/>
      <c r="B914" s="14"/>
      <c r="D914" s="3"/>
      <c r="E914" s="3"/>
    </row>
    <row r="915" spans="1:5" ht="12.75" customHeight="1">
      <c r="A915" s="12"/>
      <c r="B915" s="14"/>
      <c r="D915" s="3"/>
      <c r="E915" s="3"/>
    </row>
    <row r="916" spans="1:5" ht="12.75" customHeight="1">
      <c r="A916" s="12"/>
      <c r="B916" s="14"/>
      <c r="D916" s="3"/>
      <c r="E916" s="3"/>
    </row>
    <row r="917" spans="1:5" ht="12.75" customHeight="1">
      <c r="A917" s="12"/>
      <c r="B917" s="14"/>
      <c r="D917" s="3"/>
      <c r="E917" s="3"/>
    </row>
    <row r="918" spans="1:5" ht="12.75" customHeight="1">
      <c r="A918" s="12"/>
      <c r="B918" s="14"/>
      <c r="D918" s="3"/>
      <c r="E918" s="3"/>
    </row>
    <row r="919" spans="1:5" ht="12.75" customHeight="1">
      <c r="A919" s="12"/>
      <c r="B919" s="14"/>
      <c r="D919" s="3"/>
      <c r="E919" s="3"/>
    </row>
    <row r="920" spans="1:5" ht="12.75" customHeight="1">
      <c r="A920" s="12"/>
      <c r="B920" s="14"/>
      <c r="D920" s="3"/>
      <c r="E920" s="3"/>
    </row>
    <row r="921" spans="1:5" ht="12.75" customHeight="1">
      <c r="A921" s="12"/>
      <c r="B921" s="14"/>
      <c r="D921" s="3"/>
      <c r="E921" s="3"/>
    </row>
    <row r="922" spans="1:5" ht="12.75" customHeight="1">
      <c r="A922" s="12"/>
      <c r="B922" s="14"/>
      <c r="D922" s="3"/>
      <c r="E922" s="3"/>
    </row>
    <row r="923" spans="1:5" ht="12.75" customHeight="1">
      <c r="A923" s="12"/>
      <c r="B923" s="14"/>
      <c r="D923" s="3"/>
      <c r="E923" s="3"/>
    </row>
    <row r="924" spans="1:5" ht="12.75" customHeight="1">
      <c r="A924" s="12"/>
      <c r="B924" s="14"/>
      <c r="D924" s="3"/>
      <c r="E924" s="3"/>
    </row>
    <row r="925" spans="1:5" ht="12.75" customHeight="1">
      <c r="A925" s="12"/>
      <c r="B925" s="14"/>
      <c r="D925" s="3"/>
      <c r="E925" s="3"/>
    </row>
    <row r="926" spans="1:5" ht="12.75" customHeight="1">
      <c r="A926" s="12"/>
      <c r="B926" s="14"/>
      <c r="D926" s="3"/>
      <c r="E926" s="3"/>
    </row>
    <row r="927" spans="1:5" ht="12.75" customHeight="1">
      <c r="A927" s="12"/>
      <c r="B927" s="14"/>
      <c r="D927" s="3"/>
      <c r="E927" s="3"/>
    </row>
    <row r="928" spans="1:5" ht="12.75" customHeight="1">
      <c r="A928" s="12"/>
      <c r="B928" s="14"/>
      <c r="D928" s="3"/>
      <c r="E928" s="3"/>
    </row>
    <row r="929" spans="1:5" ht="12.75" customHeight="1">
      <c r="A929" s="12"/>
      <c r="B929" s="14"/>
      <c r="D929" s="3"/>
      <c r="E929" s="3"/>
    </row>
    <row r="930" spans="1:5" ht="12.75" customHeight="1">
      <c r="A930" s="12"/>
      <c r="B930" s="14"/>
      <c r="D930" s="3"/>
      <c r="E930" s="3"/>
    </row>
    <row r="931" spans="1:5" ht="12.75" customHeight="1">
      <c r="A931" s="12"/>
      <c r="B931" s="14"/>
      <c r="D931" s="3"/>
      <c r="E931" s="3"/>
    </row>
    <row r="932" spans="1:5" ht="12.75" customHeight="1">
      <c r="A932" s="12"/>
      <c r="B932" s="14"/>
      <c r="D932" s="3"/>
      <c r="E932" s="3"/>
    </row>
    <row r="933" spans="1:5" ht="12.75" customHeight="1">
      <c r="A933" s="12"/>
      <c r="B933" s="14"/>
      <c r="D933" s="3"/>
      <c r="E933" s="3"/>
    </row>
    <row r="934" spans="1:5" ht="12.75" customHeight="1">
      <c r="A934" s="12"/>
      <c r="B934" s="14"/>
      <c r="D934" s="3"/>
      <c r="E934" s="3"/>
    </row>
    <row r="935" spans="1:5" ht="12.75" customHeight="1">
      <c r="A935" s="12"/>
      <c r="B935" s="14"/>
      <c r="D935" s="3"/>
      <c r="E935" s="3"/>
    </row>
    <row r="936" spans="1:5" ht="12.75" customHeight="1">
      <c r="A936" s="12"/>
      <c r="B936" s="14"/>
      <c r="D936" s="3"/>
      <c r="E936" s="3"/>
    </row>
    <row r="937" spans="1:5" ht="12.75" customHeight="1">
      <c r="A937" s="12"/>
      <c r="B937" s="14"/>
      <c r="D937" s="3"/>
      <c r="E937" s="3"/>
    </row>
    <row r="938" spans="1:5" ht="12.75" customHeight="1">
      <c r="A938" s="12"/>
      <c r="B938" s="14"/>
      <c r="D938" s="3"/>
      <c r="E938" s="3"/>
    </row>
    <row r="939" spans="1:5" ht="12.75" customHeight="1">
      <c r="A939" s="12"/>
      <c r="B939" s="14"/>
      <c r="D939" s="3"/>
      <c r="E939" s="3"/>
    </row>
    <row r="940" spans="1:5" ht="12.75" customHeight="1">
      <c r="A940" s="12"/>
      <c r="B940" s="14"/>
      <c r="D940" s="3"/>
      <c r="E940" s="3"/>
    </row>
    <row r="941" spans="1:5" ht="12.75" customHeight="1">
      <c r="A941" s="12"/>
      <c r="B941" s="14"/>
      <c r="D941" s="3"/>
      <c r="E941" s="3"/>
    </row>
    <row r="942" spans="1:5" ht="12.75" customHeight="1">
      <c r="A942" s="12"/>
      <c r="B942" s="14"/>
      <c r="D942" s="3"/>
      <c r="E942" s="3"/>
    </row>
    <row r="943" spans="1:5" ht="12.75" customHeight="1">
      <c r="A943" s="12"/>
      <c r="B943" s="14"/>
      <c r="D943" s="3"/>
      <c r="E943" s="3"/>
    </row>
    <row r="944" spans="1:5" ht="12.75" customHeight="1">
      <c r="A944" s="12"/>
      <c r="B944" s="14"/>
      <c r="D944" s="3"/>
      <c r="E944" s="3"/>
    </row>
    <row r="945" spans="1:5" ht="12.75" customHeight="1">
      <c r="A945" s="12"/>
      <c r="B945" s="14"/>
      <c r="D945" s="3"/>
      <c r="E945" s="3"/>
    </row>
    <row r="946" spans="1:5" ht="12.75" customHeight="1">
      <c r="A946" s="12"/>
      <c r="B946" s="14"/>
      <c r="D946" s="3"/>
      <c r="E946" s="3"/>
    </row>
    <row r="947" spans="1:5" ht="12.75" customHeight="1">
      <c r="A947" s="12"/>
      <c r="B947" s="14"/>
      <c r="D947" s="3"/>
      <c r="E947" s="3"/>
    </row>
    <row r="948" spans="1:5" ht="12.75" customHeight="1">
      <c r="A948" s="12"/>
      <c r="B948" s="14"/>
      <c r="D948" s="3"/>
      <c r="E948" s="3"/>
    </row>
    <row r="949" spans="1:5" ht="12.75" customHeight="1">
      <c r="A949" s="12"/>
      <c r="B949" s="14"/>
      <c r="D949" s="3"/>
      <c r="E949" s="3"/>
    </row>
    <row r="950" spans="1:5" ht="12.75" customHeight="1">
      <c r="A950" s="12"/>
      <c r="B950" s="14"/>
      <c r="D950" s="3"/>
      <c r="E950" s="3"/>
    </row>
    <row r="951" spans="1:5" ht="12.75" customHeight="1">
      <c r="A951" s="12"/>
      <c r="B951" s="14"/>
      <c r="D951" s="3"/>
      <c r="E951" s="3"/>
    </row>
    <row r="952" spans="1:5" ht="12.75" customHeight="1">
      <c r="A952" s="12"/>
      <c r="B952" s="14"/>
      <c r="D952" s="3"/>
      <c r="E952" s="3"/>
    </row>
    <row r="953" spans="1:5" ht="12.75" customHeight="1">
      <c r="A953" s="12"/>
      <c r="B953" s="14"/>
      <c r="D953" s="3"/>
      <c r="E953" s="3"/>
    </row>
    <row r="954" spans="1:5" ht="12.75" customHeight="1">
      <c r="A954" s="12"/>
      <c r="B954" s="14"/>
      <c r="D954" s="3"/>
      <c r="E954" s="3"/>
    </row>
    <row r="955" spans="1:5" ht="12.75" customHeight="1">
      <c r="A955" s="12"/>
      <c r="B955" s="14"/>
      <c r="D955" s="3"/>
      <c r="E955" s="3"/>
    </row>
    <row r="956" spans="1:5" ht="12.75" customHeight="1">
      <c r="A956" s="12"/>
      <c r="B956" s="14"/>
      <c r="D956" s="3"/>
      <c r="E956" s="3"/>
    </row>
    <row r="957" spans="1:5" ht="12.75" customHeight="1">
      <c r="A957" s="12"/>
      <c r="B957" s="14"/>
      <c r="D957" s="3"/>
      <c r="E957" s="3"/>
    </row>
    <row r="958" spans="1:5" ht="12.75" customHeight="1">
      <c r="A958" s="12"/>
      <c r="B958" s="14"/>
      <c r="D958" s="3"/>
      <c r="E958" s="3"/>
    </row>
    <row r="959" spans="1:5" ht="12.75" customHeight="1">
      <c r="A959" s="12"/>
      <c r="B959" s="14"/>
      <c r="D959" s="3"/>
      <c r="E959" s="3"/>
    </row>
    <row r="960" spans="1:5" ht="12.75" customHeight="1">
      <c r="A960" s="12"/>
      <c r="B960" s="14"/>
      <c r="D960" s="3"/>
      <c r="E960" s="3"/>
    </row>
    <row r="961" spans="1:5" ht="12.75" customHeight="1">
      <c r="A961" s="12"/>
      <c r="B961" s="14"/>
      <c r="D961" s="3"/>
      <c r="E961" s="3"/>
    </row>
    <row r="962" spans="1:5" ht="12.75" customHeight="1">
      <c r="A962" s="12"/>
      <c r="B962" s="14"/>
      <c r="D962" s="3"/>
      <c r="E962" s="3"/>
    </row>
    <row r="963" spans="1:5" ht="12.75" customHeight="1">
      <c r="A963" s="12"/>
      <c r="B963" s="14"/>
      <c r="D963" s="3"/>
      <c r="E963" s="3"/>
    </row>
    <row r="964" spans="1:5" ht="12.75" customHeight="1">
      <c r="A964" s="12"/>
      <c r="B964" s="14"/>
      <c r="D964" s="3"/>
      <c r="E964" s="3"/>
    </row>
    <row r="965" spans="1:5" ht="12.75" customHeight="1">
      <c r="A965" s="12"/>
      <c r="B965" s="14"/>
      <c r="D965" s="3"/>
      <c r="E965" s="3"/>
    </row>
    <row r="966" spans="1:5" ht="12.75" customHeight="1">
      <c r="A966" s="12"/>
      <c r="B966" s="14"/>
      <c r="D966" s="3"/>
      <c r="E966" s="3"/>
    </row>
    <row r="967" spans="1:5" ht="12.75" customHeight="1">
      <c r="A967" s="12"/>
      <c r="B967" s="14"/>
      <c r="D967" s="3"/>
      <c r="E967" s="3"/>
    </row>
    <row r="968" spans="1:5" ht="12.75" customHeight="1">
      <c r="A968" s="12"/>
      <c r="B968" s="14"/>
      <c r="D968" s="3"/>
      <c r="E968" s="3"/>
    </row>
    <row r="969" spans="1:5" ht="12.75" customHeight="1">
      <c r="A969" s="12"/>
      <c r="B969" s="14"/>
      <c r="D969" s="3"/>
      <c r="E969" s="3"/>
    </row>
    <row r="970" spans="1:5" ht="12.75" customHeight="1">
      <c r="A970" s="12"/>
      <c r="B970" s="14"/>
      <c r="D970" s="3"/>
      <c r="E970" s="3"/>
    </row>
    <row r="971" spans="1:5" ht="12.75" customHeight="1">
      <c r="A971" s="12"/>
      <c r="B971" s="14"/>
      <c r="D971" s="3"/>
      <c r="E971" s="3"/>
    </row>
    <row r="972" spans="1:5" ht="12.75" customHeight="1">
      <c r="A972" s="12"/>
      <c r="B972" s="14"/>
      <c r="D972" s="3"/>
      <c r="E972" s="3"/>
    </row>
    <row r="973" spans="1:5" ht="12.75" customHeight="1">
      <c r="A973" s="12"/>
      <c r="B973" s="14"/>
      <c r="D973" s="3"/>
      <c r="E973" s="3"/>
    </row>
    <row r="974" spans="1:5" ht="12.75" customHeight="1">
      <c r="A974" s="12"/>
      <c r="B974" s="14"/>
      <c r="D974" s="3"/>
      <c r="E974" s="3"/>
    </row>
    <row r="975" spans="1:5" ht="12.75" customHeight="1">
      <c r="A975" s="12"/>
      <c r="B975" s="14"/>
      <c r="D975" s="3"/>
      <c r="E975" s="3"/>
    </row>
  </sheetData>
  <mergeCells count="6">
    <mergeCell ref="A22:C22"/>
    <mergeCell ref="A1:C1"/>
    <mergeCell ref="A2:C2"/>
    <mergeCell ref="B3:C3"/>
    <mergeCell ref="B4:C4"/>
    <mergeCell ref="B5:C5"/>
  </mergeCells>
  <phoneticPr fontId="33" type="noConversion"/>
  <printOptions horizontalCentered="1"/>
  <pageMargins left="0.78740157480314965" right="0.19685039370078741" top="0.78740157480314965" bottom="0.62992125984251968" header="0.31496062992125984" footer="0.15748031496062992"/>
  <pageSetup paperSize="9" orientation="portrait" r:id="rId1"/>
  <headerFooter scaleWithDoc="0">
    <oddHeader>&amp;L&amp;"Arial Narrow,Italic"Krišjāņa Valdemāra un Pļavas ielas pārbūve, Cēsīs&amp;R&amp;"Arial Narrow,Italic"BA</oddHeader>
  </headerFooter>
  <ignoredErrors>
    <ignoredError sqref="A8 A9:A1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718AC-3B6F-434B-B159-AA682080E7C5}">
  <sheetPr>
    <tabColor theme="2" tint="-0.249977111117893"/>
  </sheetPr>
  <dimension ref="A1:N1040"/>
  <sheetViews>
    <sheetView topLeftCell="A43" zoomScale="110" zoomScaleNormal="110" workbookViewId="0">
      <selection activeCell="B6" sqref="B6"/>
    </sheetView>
  </sheetViews>
  <sheetFormatPr defaultColWidth="9.33203125" defaultRowHeight="13.2"/>
  <cols>
    <col min="1" max="1" width="11.33203125" style="17" customWidth="1"/>
    <col min="2" max="2" width="9.77734375" style="13" customWidth="1"/>
    <col min="3" max="3" width="91.5546875" style="4" customWidth="1"/>
    <col min="4" max="4" width="10.109375" style="9" customWidth="1"/>
    <col min="5" max="5" width="9.6640625" style="15" customWidth="1"/>
    <col min="6" max="6" width="10.77734375" style="15" customWidth="1"/>
    <col min="7" max="7" width="11.6640625" style="15" customWidth="1"/>
    <col min="8" max="8" width="9.77734375" style="4" customWidth="1"/>
    <col min="9" max="9" width="11" style="4" customWidth="1"/>
    <col min="10" max="19" width="9.77734375" style="4" customWidth="1"/>
    <col min="20" max="16384" width="9.33203125" style="4"/>
  </cols>
  <sheetData>
    <row r="1" spans="1:9" ht="20.100000000000001" customHeight="1">
      <c r="A1" s="161" t="s">
        <v>51</v>
      </c>
      <c r="B1" s="161"/>
      <c r="C1" s="161"/>
      <c r="D1" s="161"/>
      <c r="E1" s="161"/>
      <c r="F1" s="161"/>
      <c r="G1" s="161"/>
    </row>
    <row r="2" spans="1:9" ht="15" customHeight="1">
      <c r="A2" s="33" t="s">
        <v>5</v>
      </c>
      <c r="B2" s="167" t="s">
        <v>42</v>
      </c>
      <c r="C2" s="167"/>
      <c r="D2" s="167"/>
      <c r="E2" s="167"/>
      <c r="F2" s="167"/>
      <c r="G2" s="167"/>
    </row>
    <row r="3" spans="1:9" ht="15" customHeight="1">
      <c r="A3" s="33" t="s">
        <v>47</v>
      </c>
      <c r="B3" s="167" t="s">
        <v>601</v>
      </c>
      <c r="C3" s="167"/>
      <c r="D3" s="167"/>
      <c r="E3" s="167"/>
      <c r="F3" s="167"/>
      <c r="G3" s="167"/>
      <c r="I3" s="5"/>
    </row>
    <row r="4" spans="1:9" ht="15" customHeight="1">
      <c r="A4" s="33" t="s">
        <v>1</v>
      </c>
      <c r="B4" s="167" t="s">
        <v>602</v>
      </c>
      <c r="C4" s="167"/>
      <c r="D4" s="167"/>
      <c r="E4" s="167"/>
      <c r="F4" s="167"/>
      <c r="G4" s="167"/>
    </row>
    <row r="5" spans="1:9" ht="15" customHeight="1">
      <c r="A5" s="6"/>
      <c r="B5" s="7"/>
      <c r="C5" s="8"/>
      <c r="D5" s="10"/>
      <c r="E5" s="11"/>
      <c r="F5" s="11"/>
      <c r="G5" s="11"/>
    </row>
    <row r="6" spans="1:9" ht="30" customHeight="1">
      <c r="A6" s="122" t="s">
        <v>11</v>
      </c>
      <c r="B6" s="123" t="s">
        <v>12</v>
      </c>
      <c r="C6" s="124" t="s">
        <v>8</v>
      </c>
      <c r="D6" s="124" t="s">
        <v>13</v>
      </c>
      <c r="E6" s="125" t="s">
        <v>14</v>
      </c>
      <c r="F6" s="125" t="s">
        <v>15</v>
      </c>
      <c r="G6" s="126" t="s">
        <v>16</v>
      </c>
    </row>
    <row r="7" spans="1:9" ht="15" customHeight="1">
      <c r="A7" s="63" t="s">
        <v>17</v>
      </c>
      <c r="B7" s="64"/>
      <c r="C7" s="65" t="s">
        <v>216</v>
      </c>
      <c r="D7" s="66"/>
      <c r="E7" s="121"/>
      <c r="F7" s="56"/>
      <c r="G7" s="56"/>
    </row>
    <row r="8" spans="1:9" ht="15" customHeight="1">
      <c r="A8" s="43" t="s">
        <v>52</v>
      </c>
      <c r="B8" s="44">
        <v>2.1</v>
      </c>
      <c r="C8" s="45" t="s">
        <v>53</v>
      </c>
      <c r="D8" s="46" t="s">
        <v>23</v>
      </c>
      <c r="E8" s="47">
        <v>1</v>
      </c>
      <c r="F8" s="21"/>
      <c r="G8" s="21">
        <f t="shared" ref="G8:G13" si="0">ROUND(F8*E8,2)</f>
        <v>0</v>
      </c>
    </row>
    <row r="9" spans="1:9" ht="15" customHeight="1">
      <c r="A9" s="43" t="s">
        <v>54</v>
      </c>
      <c r="B9" s="71">
        <v>2.1</v>
      </c>
      <c r="C9" s="45" t="s">
        <v>24</v>
      </c>
      <c r="D9" s="46" t="s">
        <v>2</v>
      </c>
      <c r="E9" s="47">
        <v>389.3</v>
      </c>
      <c r="F9" s="21"/>
      <c r="G9" s="21">
        <f t="shared" si="0"/>
        <v>0</v>
      </c>
    </row>
    <row r="10" spans="1:9" ht="13.8">
      <c r="A10" s="43" t="s">
        <v>55</v>
      </c>
      <c r="B10" s="48" t="s">
        <v>56</v>
      </c>
      <c r="C10" s="45" t="s">
        <v>417</v>
      </c>
      <c r="D10" s="46" t="s">
        <v>21</v>
      </c>
      <c r="E10" s="47">
        <v>274</v>
      </c>
      <c r="F10" s="37"/>
      <c r="G10" s="37">
        <f t="shared" si="0"/>
        <v>0</v>
      </c>
    </row>
    <row r="11" spans="1:9" ht="15" customHeight="1">
      <c r="A11" s="43" t="s">
        <v>57</v>
      </c>
      <c r="B11" s="44">
        <v>3.2</v>
      </c>
      <c r="C11" s="45" t="s">
        <v>419</v>
      </c>
      <c r="D11" s="46" t="s">
        <v>22</v>
      </c>
      <c r="E11" s="47">
        <v>280</v>
      </c>
      <c r="F11" s="37"/>
      <c r="G11" s="37">
        <f t="shared" si="0"/>
        <v>0</v>
      </c>
    </row>
    <row r="12" spans="1:9" ht="15" customHeight="1">
      <c r="A12" s="43" t="s">
        <v>58</v>
      </c>
      <c r="B12" s="44">
        <v>3.2</v>
      </c>
      <c r="C12" s="45" t="s">
        <v>231</v>
      </c>
      <c r="D12" s="46" t="s">
        <v>22</v>
      </c>
      <c r="E12" s="47">
        <v>45</v>
      </c>
      <c r="F12" s="37"/>
      <c r="G12" s="37">
        <f t="shared" si="0"/>
        <v>0</v>
      </c>
    </row>
    <row r="13" spans="1:9" ht="15" customHeight="1">
      <c r="A13" s="43" t="s">
        <v>59</v>
      </c>
      <c r="B13" s="44">
        <v>3.2</v>
      </c>
      <c r="C13" s="45" t="s">
        <v>416</v>
      </c>
      <c r="D13" s="46" t="s">
        <v>2</v>
      </c>
      <c r="E13" s="47">
        <v>790</v>
      </c>
      <c r="F13" s="37"/>
      <c r="G13" s="37">
        <f t="shared" si="0"/>
        <v>0</v>
      </c>
    </row>
    <row r="14" spans="1:9" ht="15" customHeight="1">
      <c r="A14" s="43" t="s">
        <v>60</v>
      </c>
      <c r="B14" s="44">
        <v>3.2</v>
      </c>
      <c r="C14" s="45" t="s">
        <v>418</v>
      </c>
      <c r="D14" s="46" t="s">
        <v>22</v>
      </c>
      <c r="E14" s="47">
        <v>570</v>
      </c>
      <c r="F14" s="37"/>
      <c r="G14" s="37">
        <f t="shared" ref="G14:G29" si="1">ROUND(F14*E14,2)</f>
        <v>0</v>
      </c>
    </row>
    <row r="15" spans="1:9" ht="15" customHeight="1">
      <c r="A15" s="43" t="s">
        <v>61</v>
      </c>
      <c r="B15" s="44">
        <v>3.2</v>
      </c>
      <c r="C15" s="45" t="s">
        <v>63</v>
      </c>
      <c r="D15" s="46" t="s">
        <v>9</v>
      </c>
      <c r="E15" s="47">
        <v>5</v>
      </c>
      <c r="F15" s="37"/>
      <c r="G15" s="37">
        <f t="shared" si="1"/>
        <v>0</v>
      </c>
    </row>
    <row r="16" spans="1:9" ht="15" customHeight="1">
      <c r="A16" s="43" t="s">
        <v>62</v>
      </c>
      <c r="B16" s="44">
        <v>3.2</v>
      </c>
      <c r="C16" s="45" t="s">
        <v>65</v>
      </c>
      <c r="D16" s="46" t="s">
        <v>9</v>
      </c>
      <c r="E16" s="47">
        <v>9</v>
      </c>
      <c r="F16" s="37"/>
      <c r="G16" s="37">
        <f t="shared" si="1"/>
        <v>0</v>
      </c>
    </row>
    <row r="17" spans="1:8" ht="15" customHeight="1">
      <c r="A17" s="43" t="s">
        <v>64</v>
      </c>
      <c r="B17" s="44">
        <v>3.2</v>
      </c>
      <c r="C17" s="49" t="s">
        <v>217</v>
      </c>
      <c r="D17" s="46" t="s">
        <v>9</v>
      </c>
      <c r="E17" s="47">
        <v>6</v>
      </c>
      <c r="F17" s="37"/>
      <c r="G17" s="37">
        <f t="shared" si="1"/>
        <v>0</v>
      </c>
    </row>
    <row r="18" spans="1:8" ht="15" customHeight="1">
      <c r="A18" s="43" t="s">
        <v>66</v>
      </c>
      <c r="B18" s="44">
        <v>3.2</v>
      </c>
      <c r="C18" s="45" t="s">
        <v>218</v>
      </c>
      <c r="D18" s="46" t="s">
        <v>9</v>
      </c>
      <c r="E18" s="47">
        <v>1</v>
      </c>
      <c r="F18" s="37"/>
      <c r="G18" s="37">
        <f t="shared" si="1"/>
        <v>0</v>
      </c>
    </row>
    <row r="19" spans="1:8" ht="15" customHeight="1">
      <c r="A19" s="43" t="s">
        <v>67</v>
      </c>
      <c r="B19" s="44">
        <v>3.2</v>
      </c>
      <c r="C19" s="45" t="s">
        <v>574</v>
      </c>
      <c r="D19" s="46" t="s">
        <v>22</v>
      </c>
      <c r="E19" s="47">
        <v>26</v>
      </c>
      <c r="F19" s="37"/>
      <c r="G19" s="37">
        <f t="shared" si="1"/>
        <v>0</v>
      </c>
    </row>
    <row r="20" spans="1:8" ht="15" customHeight="1">
      <c r="A20" s="43" t="s">
        <v>68</v>
      </c>
      <c r="B20" s="44">
        <v>3.2</v>
      </c>
      <c r="C20" s="45" t="s">
        <v>232</v>
      </c>
      <c r="D20" s="46" t="s">
        <v>2</v>
      </c>
      <c r="E20" s="47">
        <v>13</v>
      </c>
      <c r="F20" s="37"/>
      <c r="G20" s="37">
        <f t="shared" si="1"/>
        <v>0</v>
      </c>
    </row>
    <row r="21" spans="1:8" ht="15" customHeight="1">
      <c r="A21" s="43" t="s">
        <v>69</v>
      </c>
      <c r="B21" s="44">
        <v>3.2</v>
      </c>
      <c r="C21" s="45" t="s">
        <v>233</v>
      </c>
      <c r="D21" s="46" t="s">
        <v>22</v>
      </c>
      <c r="E21" s="47">
        <v>49</v>
      </c>
      <c r="F21" s="37"/>
      <c r="G21" s="37">
        <f t="shared" si="1"/>
        <v>0</v>
      </c>
    </row>
    <row r="22" spans="1:8" ht="15" customHeight="1">
      <c r="A22" s="43" t="s">
        <v>70</v>
      </c>
      <c r="B22" s="44">
        <v>3.1</v>
      </c>
      <c r="C22" s="45" t="s">
        <v>234</v>
      </c>
      <c r="D22" s="46" t="s">
        <v>22</v>
      </c>
      <c r="E22" s="47">
        <v>25</v>
      </c>
      <c r="F22" s="37"/>
      <c r="G22" s="37">
        <f t="shared" si="1"/>
        <v>0</v>
      </c>
    </row>
    <row r="23" spans="1:8" ht="15" customHeight="1">
      <c r="A23" s="43" t="s">
        <v>71</v>
      </c>
      <c r="B23" s="44">
        <v>3.1</v>
      </c>
      <c r="C23" s="45" t="s">
        <v>229</v>
      </c>
      <c r="D23" s="46" t="s">
        <v>9</v>
      </c>
      <c r="E23" s="47">
        <v>1</v>
      </c>
      <c r="F23" s="37"/>
      <c r="G23" s="37">
        <f t="shared" si="1"/>
        <v>0</v>
      </c>
      <c r="H23" s="29"/>
    </row>
    <row r="24" spans="1:8" ht="15" customHeight="1">
      <c r="A24" s="43" t="s">
        <v>133</v>
      </c>
      <c r="B24" s="44">
        <v>3.1</v>
      </c>
      <c r="C24" s="45" t="s">
        <v>226</v>
      </c>
      <c r="D24" s="46" t="s">
        <v>9</v>
      </c>
      <c r="E24" s="47">
        <v>1</v>
      </c>
      <c r="F24" s="37"/>
      <c r="G24" s="37">
        <f t="shared" si="1"/>
        <v>0</v>
      </c>
      <c r="H24" s="29"/>
    </row>
    <row r="25" spans="1:8" ht="15" customHeight="1">
      <c r="A25" s="43" t="s">
        <v>134</v>
      </c>
      <c r="B25" s="44">
        <v>3.2</v>
      </c>
      <c r="C25" s="45" t="s">
        <v>573</v>
      </c>
      <c r="D25" s="46" t="s">
        <v>9</v>
      </c>
      <c r="E25" s="47">
        <v>5</v>
      </c>
      <c r="F25" s="37"/>
      <c r="G25" s="37">
        <f t="shared" si="1"/>
        <v>0</v>
      </c>
    </row>
    <row r="26" spans="1:8" ht="13.8">
      <c r="A26" s="43" t="s">
        <v>135</v>
      </c>
      <c r="B26" s="44">
        <v>3.2</v>
      </c>
      <c r="C26" s="45" t="s">
        <v>242</v>
      </c>
      <c r="D26" s="46" t="s">
        <v>23</v>
      </c>
      <c r="E26" s="47">
        <v>1</v>
      </c>
      <c r="F26" s="37"/>
      <c r="G26" s="37">
        <f t="shared" si="1"/>
        <v>0</v>
      </c>
    </row>
    <row r="27" spans="1:8" ht="13.8">
      <c r="A27" s="43" t="s">
        <v>136</v>
      </c>
      <c r="B27" s="48" t="s">
        <v>10</v>
      </c>
      <c r="C27" s="45" t="s">
        <v>225</v>
      </c>
      <c r="D27" s="46" t="s">
        <v>9</v>
      </c>
      <c r="E27" s="47">
        <v>3</v>
      </c>
      <c r="F27" s="37"/>
      <c r="G27" s="37">
        <f t="shared" si="1"/>
        <v>0</v>
      </c>
    </row>
    <row r="28" spans="1:8" ht="13.8">
      <c r="A28" s="43" t="s">
        <v>137</v>
      </c>
      <c r="B28" s="48"/>
      <c r="C28" s="45" t="s">
        <v>572</v>
      </c>
      <c r="D28" s="46" t="s">
        <v>9</v>
      </c>
      <c r="E28" s="47">
        <v>16</v>
      </c>
      <c r="F28" s="37"/>
      <c r="G28" s="37">
        <f>ROUND(F28*E28,2)</f>
        <v>0</v>
      </c>
    </row>
    <row r="29" spans="1:8" ht="13.8">
      <c r="A29" s="43" t="s">
        <v>138</v>
      </c>
      <c r="B29" s="48"/>
      <c r="C29" s="45" t="s">
        <v>570</v>
      </c>
      <c r="D29" s="46" t="s">
        <v>9</v>
      </c>
      <c r="E29" s="47">
        <v>3</v>
      </c>
      <c r="F29" s="37"/>
      <c r="G29" s="37">
        <f t="shared" si="1"/>
        <v>0</v>
      </c>
    </row>
    <row r="30" spans="1:8" ht="15" customHeight="1">
      <c r="A30" s="57" t="s">
        <v>19</v>
      </c>
      <c r="B30" s="58"/>
      <c r="C30" s="61" t="s">
        <v>236</v>
      </c>
      <c r="D30" s="60"/>
      <c r="E30" s="60"/>
      <c r="F30" s="62"/>
      <c r="G30" s="62"/>
    </row>
    <row r="31" spans="1:8" ht="13.8">
      <c r="A31" s="43" t="s">
        <v>72</v>
      </c>
      <c r="B31" s="48" t="s">
        <v>73</v>
      </c>
      <c r="C31" s="45" t="s">
        <v>74</v>
      </c>
      <c r="D31" s="46" t="s">
        <v>2</v>
      </c>
      <c r="E31" s="47">
        <v>686</v>
      </c>
      <c r="F31" s="37"/>
      <c r="G31" s="37">
        <f t="shared" ref="G31:G54" si="2">ROUND(F31*E31,2)</f>
        <v>0</v>
      </c>
    </row>
    <row r="32" spans="1:8" ht="15" customHeight="1">
      <c r="A32" s="43" t="s">
        <v>75</v>
      </c>
      <c r="B32" s="48" t="s">
        <v>73</v>
      </c>
      <c r="C32" s="45" t="s">
        <v>117</v>
      </c>
      <c r="D32" s="46" t="s">
        <v>2</v>
      </c>
      <c r="E32" s="47">
        <v>316</v>
      </c>
      <c r="F32" s="37"/>
      <c r="G32" s="37">
        <f t="shared" si="2"/>
        <v>0</v>
      </c>
    </row>
    <row r="33" spans="1:7" ht="15" customHeight="1">
      <c r="A33" s="43" t="s">
        <v>76</v>
      </c>
      <c r="B33" s="48" t="s">
        <v>73</v>
      </c>
      <c r="C33" s="45" t="s">
        <v>78</v>
      </c>
      <c r="D33" s="46" t="s">
        <v>2</v>
      </c>
      <c r="E33" s="47">
        <v>432</v>
      </c>
      <c r="F33" s="37"/>
      <c r="G33" s="37">
        <f t="shared" si="2"/>
        <v>0</v>
      </c>
    </row>
    <row r="34" spans="1:7" ht="15" customHeight="1">
      <c r="A34" s="43" t="s">
        <v>77</v>
      </c>
      <c r="B34" s="48"/>
      <c r="C34" s="45" t="s">
        <v>567</v>
      </c>
      <c r="D34" s="46" t="s">
        <v>2</v>
      </c>
      <c r="E34" s="47">
        <v>18</v>
      </c>
      <c r="F34" s="37"/>
      <c r="G34" s="37">
        <f>ROUND(F34*E34,2)</f>
        <v>0</v>
      </c>
    </row>
    <row r="35" spans="1:7" ht="15" customHeight="1">
      <c r="A35" s="43" t="s">
        <v>79</v>
      </c>
      <c r="B35" s="48" t="s">
        <v>73</v>
      </c>
      <c r="C35" s="45" t="s">
        <v>118</v>
      </c>
      <c r="D35" s="46" t="s">
        <v>9</v>
      </c>
      <c r="E35" s="47">
        <v>1</v>
      </c>
      <c r="F35" s="37"/>
      <c r="G35" s="37">
        <f t="shared" si="2"/>
        <v>0</v>
      </c>
    </row>
    <row r="36" spans="1:7" ht="15" customHeight="1">
      <c r="A36" s="43" t="s">
        <v>80</v>
      </c>
      <c r="B36" s="48" t="s">
        <v>73</v>
      </c>
      <c r="C36" s="45" t="s">
        <v>219</v>
      </c>
      <c r="D36" s="46" t="s">
        <v>9</v>
      </c>
      <c r="E36" s="47">
        <v>0</v>
      </c>
      <c r="F36" s="37"/>
      <c r="G36" s="37">
        <f t="shared" si="2"/>
        <v>0</v>
      </c>
    </row>
    <row r="37" spans="1:7" ht="15" customHeight="1">
      <c r="A37" s="43" t="s">
        <v>119</v>
      </c>
      <c r="B37" s="52" t="s">
        <v>102</v>
      </c>
      <c r="C37" s="53" t="s">
        <v>103</v>
      </c>
      <c r="D37" s="51" t="s">
        <v>9</v>
      </c>
      <c r="E37" s="47">
        <v>15</v>
      </c>
      <c r="F37" s="37"/>
      <c r="G37" s="37">
        <f t="shared" si="2"/>
        <v>0</v>
      </c>
    </row>
    <row r="38" spans="1:7" ht="15" customHeight="1">
      <c r="A38" s="43" t="s">
        <v>120</v>
      </c>
      <c r="B38" s="52" t="s">
        <v>102</v>
      </c>
      <c r="C38" s="53" t="s">
        <v>221</v>
      </c>
      <c r="D38" s="51" t="s">
        <v>9</v>
      </c>
      <c r="E38" s="47">
        <v>6</v>
      </c>
      <c r="F38" s="37"/>
      <c r="G38" s="37">
        <f t="shared" si="2"/>
        <v>0</v>
      </c>
    </row>
    <row r="39" spans="1:7" ht="15" customHeight="1">
      <c r="A39" s="43" t="s">
        <v>121</v>
      </c>
      <c r="B39" s="52" t="s">
        <v>102</v>
      </c>
      <c r="C39" s="53" t="s">
        <v>104</v>
      </c>
      <c r="D39" s="51" t="s">
        <v>9</v>
      </c>
      <c r="E39" s="47">
        <v>10</v>
      </c>
      <c r="F39" s="37"/>
      <c r="G39" s="37">
        <f t="shared" si="2"/>
        <v>0</v>
      </c>
    </row>
    <row r="40" spans="1:7" ht="15" customHeight="1">
      <c r="A40" s="43" t="s">
        <v>122</v>
      </c>
      <c r="B40" s="52" t="s">
        <v>102</v>
      </c>
      <c r="C40" s="53" t="s">
        <v>106</v>
      </c>
      <c r="D40" s="51" t="s">
        <v>9</v>
      </c>
      <c r="E40" s="47">
        <v>3</v>
      </c>
      <c r="F40" s="37"/>
      <c r="G40" s="37">
        <f t="shared" si="2"/>
        <v>0</v>
      </c>
    </row>
    <row r="41" spans="1:7" ht="15" customHeight="1">
      <c r="A41" s="43" t="s">
        <v>157</v>
      </c>
      <c r="B41" s="52" t="s">
        <v>129</v>
      </c>
      <c r="C41" s="54" t="s">
        <v>575</v>
      </c>
      <c r="D41" s="51" t="s">
        <v>22</v>
      </c>
      <c r="E41" s="159">
        <v>11</v>
      </c>
      <c r="F41" s="37"/>
      <c r="G41" s="37">
        <f t="shared" si="2"/>
        <v>0</v>
      </c>
    </row>
    <row r="42" spans="1:7" ht="30.6" customHeight="1">
      <c r="A42" s="43" t="s">
        <v>158</v>
      </c>
      <c r="B42" s="52" t="s">
        <v>10</v>
      </c>
      <c r="C42" s="55" t="s">
        <v>223</v>
      </c>
      <c r="D42" s="46" t="s">
        <v>2</v>
      </c>
      <c r="E42" s="99">
        <v>69</v>
      </c>
      <c r="F42" s="37"/>
      <c r="G42" s="37">
        <f t="shared" si="2"/>
        <v>0</v>
      </c>
    </row>
    <row r="43" spans="1:7" ht="15" customHeight="1">
      <c r="A43" s="57" t="s">
        <v>25</v>
      </c>
      <c r="B43" s="58"/>
      <c r="C43" s="61" t="s">
        <v>235</v>
      </c>
      <c r="D43" s="60"/>
      <c r="E43" s="60"/>
      <c r="F43" s="56"/>
      <c r="G43" s="56"/>
    </row>
    <row r="44" spans="1:7" ht="13.8">
      <c r="A44" s="43" t="s">
        <v>26</v>
      </c>
      <c r="B44" s="48" t="s">
        <v>81</v>
      </c>
      <c r="C44" s="45" t="s">
        <v>123</v>
      </c>
      <c r="D44" s="46" t="s">
        <v>21</v>
      </c>
      <c r="E44" s="47">
        <v>2300</v>
      </c>
      <c r="F44" s="37"/>
      <c r="G44" s="37">
        <f t="shared" si="2"/>
        <v>0</v>
      </c>
    </row>
    <row r="45" spans="1:7" ht="13.8">
      <c r="A45" s="43" t="s">
        <v>27</v>
      </c>
      <c r="B45" s="48" t="s">
        <v>81</v>
      </c>
      <c r="C45" s="45" t="s">
        <v>124</v>
      </c>
      <c r="D45" s="46" t="s">
        <v>21</v>
      </c>
      <c r="E45" s="47">
        <v>100</v>
      </c>
      <c r="F45" s="37"/>
      <c r="G45" s="37">
        <f t="shared" si="2"/>
        <v>0</v>
      </c>
    </row>
    <row r="46" spans="1:7" ht="13.8">
      <c r="A46" s="43" t="s">
        <v>38</v>
      </c>
      <c r="B46" s="48" t="s">
        <v>83</v>
      </c>
      <c r="C46" s="50" t="s">
        <v>40</v>
      </c>
      <c r="D46" s="51" t="s">
        <v>22</v>
      </c>
      <c r="E46" s="47">
        <v>555</v>
      </c>
      <c r="F46" s="37"/>
      <c r="G46" s="37">
        <f t="shared" si="2"/>
        <v>0</v>
      </c>
    </row>
    <row r="47" spans="1:7" ht="13.8">
      <c r="A47" s="43" t="s">
        <v>82</v>
      </c>
      <c r="B47" s="48" t="s">
        <v>83</v>
      </c>
      <c r="C47" s="50" t="s">
        <v>569</v>
      </c>
      <c r="D47" s="51" t="s">
        <v>22</v>
      </c>
      <c r="E47" s="47">
        <v>26</v>
      </c>
      <c r="F47" s="37"/>
      <c r="G47" s="37">
        <f t="shared" si="2"/>
        <v>0</v>
      </c>
    </row>
    <row r="48" spans="1:7" ht="13.8">
      <c r="A48" s="43" t="s">
        <v>170</v>
      </c>
      <c r="B48" s="48"/>
      <c r="C48" s="50" t="s">
        <v>568</v>
      </c>
      <c r="D48" s="51" t="s">
        <v>22</v>
      </c>
      <c r="E48" s="47">
        <v>0</v>
      </c>
      <c r="F48" s="37"/>
      <c r="G48" s="37">
        <f t="shared" si="2"/>
        <v>0</v>
      </c>
    </row>
    <row r="49" spans="1:11" ht="15" customHeight="1">
      <c r="A49" s="57" t="s">
        <v>28</v>
      </c>
      <c r="B49" s="58"/>
      <c r="C49" s="59" t="s">
        <v>35</v>
      </c>
      <c r="D49" s="60"/>
      <c r="E49" s="60"/>
      <c r="F49" s="56"/>
      <c r="G49" s="56"/>
    </row>
    <row r="50" spans="1:11" ht="15" customHeight="1">
      <c r="A50" s="43" t="s">
        <v>84</v>
      </c>
      <c r="B50" s="52" t="s">
        <v>85</v>
      </c>
      <c r="C50" s="50" t="s">
        <v>86</v>
      </c>
      <c r="D50" s="46" t="s">
        <v>21</v>
      </c>
      <c r="E50" s="47">
        <v>293</v>
      </c>
      <c r="F50" s="37"/>
      <c r="G50" s="37">
        <f t="shared" si="2"/>
        <v>0</v>
      </c>
      <c r="J50" s="9"/>
      <c r="K50" s="9"/>
    </row>
    <row r="51" spans="1:11" ht="15" customHeight="1">
      <c r="A51" s="43" t="s">
        <v>39</v>
      </c>
      <c r="B51" s="52" t="s">
        <v>85</v>
      </c>
      <c r="C51" s="50" t="s">
        <v>214</v>
      </c>
      <c r="D51" s="46" t="s">
        <v>21</v>
      </c>
      <c r="E51" s="47">
        <v>697</v>
      </c>
      <c r="F51" s="37"/>
      <c r="G51" s="37">
        <f t="shared" si="2"/>
        <v>0</v>
      </c>
    </row>
    <row r="52" spans="1:11" ht="15" customHeight="1">
      <c r="A52" s="43" t="s">
        <v>87</v>
      </c>
      <c r="B52" s="52" t="s">
        <v>88</v>
      </c>
      <c r="C52" s="50" t="s">
        <v>89</v>
      </c>
      <c r="D52" s="46" t="s">
        <v>21</v>
      </c>
      <c r="E52" s="47">
        <v>128</v>
      </c>
      <c r="F52" s="37"/>
      <c r="G52" s="37">
        <f t="shared" si="2"/>
        <v>0</v>
      </c>
    </row>
    <row r="53" spans="1:11" ht="15" customHeight="1">
      <c r="A53" s="43" t="s">
        <v>605</v>
      </c>
      <c r="B53" s="52" t="s">
        <v>88</v>
      </c>
      <c r="C53" s="50" t="s">
        <v>577</v>
      </c>
      <c r="D53" s="46" t="s">
        <v>21</v>
      </c>
      <c r="E53" s="47">
        <v>260</v>
      </c>
      <c r="F53" s="37"/>
      <c r="G53" s="37">
        <f t="shared" si="2"/>
        <v>0</v>
      </c>
    </row>
    <row r="54" spans="1:11" ht="15" customHeight="1">
      <c r="A54" s="43" t="s">
        <v>90</v>
      </c>
      <c r="B54" s="52" t="s">
        <v>88</v>
      </c>
      <c r="C54" s="50" t="s">
        <v>222</v>
      </c>
      <c r="D54" s="46" t="s">
        <v>21</v>
      </c>
      <c r="E54" s="47">
        <v>128</v>
      </c>
      <c r="F54" s="37"/>
      <c r="G54" s="37">
        <f t="shared" si="2"/>
        <v>0</v>
      </c>
    </row>
    <row r="55" spans="1:11" ht="15" customHeight="1">
      <c r="A55" s="43" t="s">
        <v>34</v>
      </c>
      <c r="B55" s="52" t="s">
        <v>88</v>
      </c>
      <c r="C55" s="50" t="s">
        <v>46</v>
      </c>
      <c r="D55" s="51" t="s">
        <v>22</v>
      </c>
      <c r="E55" s="47">
        <v>1407</v>
      </c>
      <c r="F55" s="21"/>
      <c r="G55" s="37">
        <f t="shared" ref="G55:G68" si="3">ROUND(F55*E55,2)</f>
        <v>0</v>
      </c>
    </row>
    <row r="56" spans="1:11" ht="15" customHeight="1">
      <c r="A56" s="43" t="s">
        <v>91</v>
      </c>
      <c r="B56" s="52" t="s">
        <v>94</v>
      </c>
      <c r="C56" s="45" t="s">
        <v>238</v>
      </c>
      <c r="D56" s="51" t="s">
        <v>22</v>
      </c>
      <c r="E56" s="47">
        <v>672</v>
      </c>
      <c r="F56" s="21"/>
      <c r="G56" s="37">
        <f t="shared" si="3"/>
        <v>0</v>
      </c>
    </row>
    <row r="57" spans="1:11" ht="15" customHeight="1">
      <c r="A57" s="43" t="s">
        <v>92</v>
      </c>
      <c r="B57" s="52" t="s">
        <v>94</v>
      </c>
      <c r="C57" s="45" t="s">
        <v>239</v>
      </c>
      <c r="D57" s="51" t="s">
        <v>22</v>
      </c>
      <c r="E57" s="47">
        <v>470</v>
      </c>
      <c r="F57" s="21"/>
      <c r="G57" s="37">
        <f t="shared" si="3"/>
        <v>0</v>
      </c>
    </row>
    <row r="58" spans="1:11" ht="15" customHeight="1">
      <c r="A58" s="43" t="s">
        <v>93</v>
      </c>
      <c r="B58" s="52" t="s">
        <v>94</v>
      </c>
      <c r="C58" s="45" t="s">
        <v>576</v>
      </c>
      <c r="D58" s="51" t="s">
        <v>22</v>
      </c>
      <c r="E58" s="47">
        <v>0</v>
      </c>
      <c r="F58" s="21"/>
      <c r="G58" s="37">
        <f>ROUND(F58*E58,2)</f>
        <v>0</v>
      </c>
      <c r="I58" s="15"/>
    </row>
    <row r="59" spans="1:11" ht="15" customHeight="1">
      <c r="A59" s="43" t="s">
        <v>95</v>
      </c>
      <c r="B59" s="52" t="s">
        <v>94</v>
      </c>
      <c r="C59" s="45" t="s">
        <v>240</v>
      </c>
      <c r="D59" s="51" t="s">
        <v>22</v>
      </c>
      <c r="E59" s="47">
        <v>62</v>
      </c>
      <c r="F59" s="21"/>
      <c r="G59" s="37">
        <f t="shared" si="3"/>
        <v>0</v>
      </c>
      <c r="H59" s="15"/>
    </row>
    <row r="60" spans="1:11" ht="15" customHeight="1">
      <c r="A60" s="43" t="s">
        <v>97</v>
      </c>
      <c r="B60" s="52" t="s">
        <v>94</v>
      </c>
      <c r="C60" s="45" t="s">
        <v>245</v>
      </c>
      <c r="D60" s="51" t="s">
        <v>22</v>
      </c>
      <c r="E60" s="47">
        <v>32</v>
      </c>
      <c r="F60" s="21"/>
      <c r="G60" s="37">
        <f t="shared" si="3"/>
        <v>0</v>
      </c>
      <c r="I60" s="15"/>
    </row>
    <row r="61" spans="1:11" ht="15" customHeight="1">
      <c r="A61" s="43" t="s">
        <v>98</v>
      </c>
      <c r="B61" s="52" t="s">
        <v>94</v>
      </c>
      <c r="C61" s="45" t="s">
        <v>241</v>
      </c>
      <c r="D61" s="51" t="s">
        <v>22</v>
      </c>
      <c r="E61" s="47">
        <v>0</v>
      </c>
      <c r="F61" s="21"/>
      <c r="G61" s="37">
        <f t="shared" si="3"/>
        <v>0</v>
      </c>
      <c r="I61" s="15"/>
    </row>
    <row r="62" spans="1:11" ht="15" customHeight="1">
      <c r="A62" s="43" t="s">
        <v>125</v>
      </c>
      <c r="B62" s="52" t="s">
        <v>94</v>
      </c>
      <c r="C62" s="45" t="s">
        <v>243</v>
      </c>
      <c r="D62" s="51" t="s">
        <v>22</v>
      </c>
      <c r="E62" s="47">
        <v>26</v>
      </c>
      <c r="F62" s="21"/>
      <c r="G62" s="37">
        <f t="shared" si="3"/>
        <v>0</v>
      </c>
      <c r="I62" s="15"/>
    </row>
    <row r="63" spans="1:11" ht="27.6" customHeight="1">
      <c r="A63" s="43" t="s">
        <v>126</v>
      </c>
      <c r="B63" s="52" t="s">
        <v>94</v>
      </c>
      <c r="C63" s="49" t="s">
        <v>244</v>
      </c>
      <c r="D63" s="51" t="s">
        <v>22</v>
      </c>
      <c r="E63" s="47">
        <v>18</v>
      </c>
      <c r="F63" s="37"/>
      <c r="G63" s="37">
        <f t="shared" si="3"/>
        <v>0</v>
      </c>
      <c r="I63" s="15"/>
    </row>
    <row r="64" spans="1:11" ht="15" customHeight="1">
      <c r="A64" s="43" t="s">
        <v>220</v>
      </c>
      <c r="B64" s="52" t="s">
        <v>96</v>
      </c>
      <c r="C64" s="45" t="s">
        <v>600</v>
      </c>
      <c r="D64" s="51" t="s">
        <v>22</v>
      </c>
      <c r="E64" s="47">
        <v>15</v>
      </c>
      <c r="F64" s="37"/>
      <c r="G64" s="37">
        <f t="shared" si="3"/>
        <v>0</v>
      </c>
      <c r="I64" s="15"/>
    </row>
    <row r="65" spans="1:11" ht="15" customHeight="1">
      <c r="A65" s="43" t="s">
        <v>224</v>
      </c>
      <c r="B65" s="52" t="s">
        <v>96</v>
      </c>
      <c r="C65" s="45" t="s">
        <v>127</v>
      </c>
      <c r="D65" s="51" t="s">
        <v>22</v>
      </c>
      <c r="E65" s="47">
        <v>112</v>
      </c>
      <c r="F65" s="37"/>
      <c r="G65" s="37">
        <f t="shared" si="3"/>
        <v>0</v>
      </c>
      <c r="I65" s="15"/>
    </row>
    <row r="66" spans="1:11" ht="15" customHeight="1">
      <c r="A66" s="57" t="s">
        <v>29</v>
      </c>
      <c r="B66" s="58"/>
      <c r="C66" s="59" t="s">
        <v>36</v>
      </c>
      <c r="D66" s="60"/>
      <c r="E66" s="60"/>
      <c r="F66" s="56"/>
      <c r="G66" s="56"/>
    </row>
    <row r="67" spans="1:11" ht="13.8">
      <c r="A67" s="43" t="s">
        <v>30</v>
      </c>
      <c r="B67" s="52" t="s">
        <v>99</v>
      </c>
      <c r="C67" s="53" t="s">
        <v>100</v>
      </c>
      <c r="D67" s="51" t="s">
        <v>22</v>
      </c>
      <c r="E67" s="47">
        <v>1271</v>
      </c>
      <c r="F67" s="37"/>
      <c r="G67" s="37">
        <f t="shared" si="3"/>
        <v>0</v>
      </c>
    </row>
    <row r="68" spans="1:11" ht="12.75" customHeight="1">
      <c r="A68" s="43" t="s">
        <v>128</v>
      </c>
      <c r="B68" s="52" t="s">
        <v>99</v>
      </c>
      <c r="C68" s="53" t="s">
        <v>215</v>
      </c>
      <c r="D68" s="51" t="s">
        <v>22</v>
      </c>
      <c r="E68" s="47">
        <v>1271</v>
      </c>
      <c r="F68" s="37"/>
      <c r="G68" s="37">
        <f t="shared" si="3"/>
        <v>0</v>
      </c>
    </row>
    <row r="69" spans="1:11" ht="15" customHeight="1">
      <c r="A69" s="57" t="s">
        <v>31</v>
      </c>
      <c r="B69" s="58"/>
      <c r="C69" s="59" t="s">
        <v>237</v>
      </c>
      <c r="D69" s="60"/>
      <c r="E69" s="60"/>
      <c r="F69" s="56"/>
      <c r="G69" s="56"/>
    </row>
    <row r="70" spans="1:11" ht="15" customHeight="1">
      <c r="A70" s="43" t="s">
        <v>101</v>
      </c>
      <c r="B70" s="52" t="s">
        <v>10</v>
      </c>
      <c r="C70" s="98" t="s">
        <v>228</v>
      </c>
      <c r="D70" s="51" t="s">
        <v>22</v>
      </c>
      <c r="E70" s="99">
        <v>270</v>
      </c>
      <c r="F70" s="37"/>
      <c r="G70" s="37">
        <f t="shared" ref="G70:G82" si="4">F70*E70</f>
        <v>0</v>
      </c>
    </row>
    <row r="71" spans="1:11" ht="56.4" customHeight="1">
      <c r="A71" s="43" t="s">
        <v>37</v>
      </c>
      <c r="B71" s="52" t="s">
        <v>10</v>
      </c>
      <c r="C71" s="49" t="s">
        <v>227</v>
      </c>
      <c r="D71" s="51" t="s">
        <v>9</v>
      </c>
      <c r="E71" s="99">
        <v>8</v>
      </c>
      <c r="F71" s="37"/>
      <c r="G71" s="37">
        <f t="shared" si="4"/>
        <v>0</v>
      </c>
    </row>
    <row r="72" spans="1:11" ht="27" customHeight="1">
      <c r="A72" s="43" t="s">
        <v>105</v>
      </c>
      <c r="B72" s="52" t="s">
        <v>10</v>
      </c>
      <c r="C72" s="98" t="s">
        <v>230</v>
      </c>
      <c r="D72" s="51" t="s">
        <v>9</v>
      </c>
      <c r="E72" s="99">
        <v>14</v>
      </c>
      <c r="F72" s="37"/>
      <c r="G72" s="37">
        <f t="shared" si="4"/>
        <v>0</v>
      </c>
      <c r="H72" s="29"/>
    </row>
    <row r="73" spans="1:11" ht="15" customHeight="1">
      <c r="A73" s="43" t="s">
        <v>107</v>
      </c>
      <c r="B73" s="52" t="s">
        <v>10</v>
      </c>
      <c r="C73" s="53" t="s">
        <v>350</v>
      </c>
      <c r="D73" s="51" t="s">
        <v>9</v>
      </c>
      <c r="E73" s="99">
        <v>6</v>
      </c>
      <c r="F73" s="37"/>
      <c r="G73" s="37">
        <f t="shared" si="4"/>
        <v>0</v>
      </c>
      <c r="K73" s="15"/>
    </row>
    <row r="74" spans="1:11" ht="15" customHeight="1">
      <c r="A74" s="43" t="s">
        <v>108</v>
      </c>
      <c r="B74" s="52" t="s">
        <v>10</v>
      </c>
      <c r="C74" s="53" t="s">
        <v>344</v>
      </c>
      <c r="D74" s="51" t="s">
        <v>9</v>
      </c>
      <c r="E74" s="99">
        <v>500</v>
      </c>
      <c r="F74" s="37"/>
      <c r="G74" s="37">
        <f t="shared" si="4"/>
        <v>0</v>
      </c>
      <c r="K74" s="15"/>
    </row>
    <row r="75" spans="1:11" ht="15" customHeight="1">
      <c r="A75" s="43" t="s">
        <v>109</v>
      </c>
      <c r="B75" s="52" t="s">
        <v>10</v>
      </c>
      <c r="C75" s="53" t="s">
        <v>345</v>
      </c>
      <c r="D75" s="51" t="s">
        <v>9</v>
      </c>
      <c r="E75" s="99">
        <v>300</v>
      </c>
      <c r="F75" s="37"/>
      <c r="G75" s="37">
        <f t="shared" si="4"/>
        <v>0</v>
      </c>
      <c r="K75" s="15"/>
    </row>
    <row r="76" spans="1:11" ht="13.95" customHeight="1">
      <c r="A76" s="43" t="s">
        <v>110</v>
      </c>
      <c r="B76" s="52" t="s">
        <v>10</v>
      </c>
      <c r="C76" s="53" t="s">
        <v>346</v>
      </c>
      <c r="D76" s="51" t="s">
        <v>9</v>
      </c>
      <c r="E76" s="99">
        <v>108</v>
      </c>
      <c r="F76" s="37"/>
      <c r="G76" s="37">
        <f t="shared" si="4"/>
        <v>0</v>
      </c>
      <c r="K76" s="15"/>
    </row>
    <row r="77" spans="1:11" ht="13.95" customHeight="1">
      <c r="A77" s="43" t="s">
        <v>111</v>
      </c>
      <c r="B77" s="52" t="s">
        <v>10</v>
      </c>
      <c r="C77" s="53" t="s">
        <v>48</v>
      </c>
      <c r="D77" s="51" t="s">
        <v>9</v>
      </c>
      <c r="E77" s="99">
        <v>1</v>
      </c>
      <c r="F77" s="37"/>
      <c r="G77" s="37">
        <f t="shared" si="4"/>
        <v>0</v>
      </c>
      <c r="K77" s="15"/>
    </row>
    <row r="78" spans="1:11" ht="13.95" customHeight="1">
      <c r="A78" s="43" t="s">
        <v>112</v>
      </c>
      <c r="B78" s="52"/>
      <c r="C78" s="53" t="s">
        <v>594</v>
      </c>
      <c r="D78" s="51" t="s">
        <v>22</v>
      </c>
      <c r="E78" s="99">
        <v>227</v>
      </c>
      <c r="F78" s="37"/>
      <c r="G78" s="37">
        <f t="shared" si="4"/>
        <v>0</v>
      </c>
      <c r="K78" s="15"/>
    </row>
    <row r="79" spans="1:11" ht="13.95" customHeight="1">
      <c r="A79" s="43" t="s">
        <v>113</v>
      </c>
      <c r="B79" s="52"/>
      <c r="C79" s="53" t="s">
        <v>596</v>
      </c>
      <c r="D79" s="51" t="s">
        <v>22</v>
      </c>
      <c r="E79" s="99">
        <v>12</v>
      </c>
      <c r="F79" s="37"/>
      <c r="G79" s="37">
        <f t="shared" si="4"/>
        <v>0</v>
      </c>
      <c r="K79" s="15"/>
    </row>
    <row r="80" spans="1:11" ht="13.8" customHeight="1">
      <c r="A80" s="43" t="s">
        <v>114</v>
      </c>
      <c r="B80" s="52" t="s">
        <v>10</v>
      </c>
      <c r="C80" s="53" t="s">
        <v>347</v>
      </c>
      <c r="D80" s="51" t="s">
        <v>9</v>
      </c>
      <c r="E80" s="99">
        <v>1</v>
      </c>
      <c r="F80" s="37"/>
      <c r="G80" s="37">
        <f t="shared" si="4"/>
        <v>0</v>
      </c>
      <c r="I80" s="29"/>
      <c r="K80" s="15"/>
    </row>
    <row r="81" spans="1:11" ht="15" customHeight="1">
      <c r="A81" s="43" t="s">
        <v>595</v>
      </c>
      <c r="B81" s="52" t="s">
        <v>10</v>
      </c>
      <c r="C81" s="98" t="s">
        <v>348</v>
      </c>
      <c r="D81" s="51" t="s">
        <v>9</v>
      </c>
      <c r="E81" s="99">
        <v>6</v>
      </c>
      <c r="F81" s="37"/>
      <c r="G81" s="37">
        <f t="shared" si="4"/>
        <v>0</v>
      </c>
      <c r="K81" s="15"/>
    </row>
    <row r="82" spans="1:11" ht="15" customHeight="1">
      <c r="A82" s="43" t="s">
        <v>597</v>
      </c>
      <c r="B82" s="52" t="s">
        <v>10</v>
      </c>
      <c r="C82" s="53" t="s">
        <v>349</v>
      </c>
      <c r="D82" s="46" t="s">
        <v>2</v>
      </c>
      <c r="E82" s="109">
        <v>39</v>
      </c>
      <c r="F82" s="37"/>
      <c r="G82" s="37">
        <f t="shared" si="4"/>
        <v>0</v>
      </c>
      <c r="K82" s="15"/>
    </row>
    <row r="83" spans="1:11" ht="15" customHeight="1">
      <c r="A83" s="26"/>
      <c r="B83" s="27"/>
      <c r="C83" s="28"/>
      <c r="D83" s="41" t="s">
        <v>3</v>
      </c>
      <c r="E83" s="165" t="s">
        <v>20</v>
      </c>
      <c r="F83" s="166"/>
      <c r="G83" s="112">
        <f>SUM(G7:G82)</f>
        <v>0</v>
      </c>
    </row>
    <row r="84" spans="1:11" ht="15" customHeight="1">
      <c r="A84" s="26"/>
      <c r="B84" s="27"/>
      <c r="C84" s="28"/>
      <c r="D84" s="41" t="s">
        <v>4</v>
      </c>
      <c r="E84" s="165" t="s">
        <v>32</v>
      </c>
      <c r="F84" s="166"/>
      <c r="G84" s="113">
        <f>ROUND(G83*0.21,2)</f>
        <v>0</v>
      </c>
      <c r="I84" s="32"/>
    </row>
    <row r="85" spans="1:11" ht="15" customHeight="1">
      <c r="A85" s="4"/>
      <c r="B85" s="27"/>
      <c r="C85" s="28"/>
      <c r="D85" s="41" t="s">
        <v>6</v>
      </c>
      <c r="E85" s="165" t="s">
        <v>33</v>
      </c>
      <c r="F85" s="166"/>
      <c r="G85" s="113">
        <f>G83+G84</f>
        <v>0</v>
      </c>
      <c r="I85" s="15"/>
      <c r="J85" s="15"/>
    </row>
    <row r="86" spans="1:11" ht="15" customHeight="1">
      <c r="A86" s="18" t="s">
        <v>0</v>
      </c>
      <c r="C86" s="14"/>
    </row>
    <row r="87" spans="1:11" ht="15" customHeight="1">
      <c r="A87" s="31" t="s">
        <v>43</v>
      </c>
      <c r="C87" s="14"/>
    </row>
    <row r="88" spans="1:11" ht="15" customHeight="1">
      <c r="A88" s="19" t="s">
        <v>212</v>
      </c>
      <c r="B88" s="30"/>
      <c r="C88" s="14"/>
      <c r="D88" s="14"/>
      <c r="E88" s="14"/>
      <c r="F88" s="14"/>
      <c r="G88" s="14"/>
    </row>
    <row r="89" spans="1:11" ht="15" customHeight="1">
      <c r="A89" s="19" t="s">
        <v>571</v>
      </c>
      <c r="C89" s="14"/>
      <c r="G89" s="4"/>
    </row>
    <row r="90" spans="1:11" ht="15" customHeight="1">
      <c r="A90" s="12"/>
      <c r="C90" s="14"/>
      <c r="G90" s="4"/>
    </row>
    <row r="91" spans="1:11" ht="15" customHeight="1">
      <c r="A91" s="12"/>
      <c r="C91" s="14"/>
    </row>
    <row r="92" spans="1:11" ht="15" customHeight="1">
      <c r="A92" s="12"/>
      <c r="C92" s="14"/>
    </row>
    <row r="93" spans="1:11" ht="15" customHeight="1">
      <c r="A93" s="12"/>
      <c r="C93" s="14"/>
    </row>
    <row r="94" spans="1:11" ht="15" customHeight="1">
      <c r="A94" s="12"/>
      <c r="C94" s="14"/>
      <c r="G94" s="4"/>
    </row>
    <row r="95" spans="1:11" ht="15" customHeight="1">
      <c r="A95" s="12"/>
      <c r="C95" s="14"/>
      <c r="G95" s="4"/>
    </row>
    <row r="96" spans="1:11" ht="15" customHeight="1">
      <c r="A96" s="12"/>
      <c r="C96" s="14"/>
      <c r="G96" s="4"/>
    </row>
    <row r="97" spans="1:3" ht="15" customHeight="1">
      <c r="A97" s="12"/>
      <c r="C97" s="14"/>
    </row>
    <row r="98" spans="1:3" ht="15" customHeight="1">
      <c r="A98" s="12"/>
      <c r="C98" s="14"/>
    </row>
    <row r="99" spans="1:3" ht="15" customHeight="1">
      <c r="A99" s="12"/>
      <c r="C99" s="14"/>
    </row>
    <row r="100" spans="1:3" ht="15" customHeight="1">
      <c r="A100" s="12"/>
      <c r="C100" s="14"/>
    </row>
    <row r="101" spans="1:3" ht="15" customHeight="1">
      <c r="A101" s="12"/>
      <c r="C101" s="14"/>
    </row>
    <row r="102" spans="1:3" ht="15" customHeight="1">
      <c r="A102" s="12"/>
      <c r="C102" s="14"/>
    </row>
    <row r="103" spans="1:3" ht="15" customHeight="1">
      <c r="A103" s="12"/>
      <c r="C103" s="14"/>
    </row>
    <row r="104" spans="1:3" ht="15" customHeight="1">
      <c r="A104" s="12"/>
      <c r="C104" s="14"/>
    </row>
    <row r="105" spans="1:3" ht="15" customHeight="1">
      <c r="A105" s="12"/>
      <c r="C105" s="14"/>
    </row>
    <row r="106" spans="1:3" ht="15" customHeight="1">
      <c r="A106" s="12"/>
      <c r="C106" s="14"/>
    </row>
    <row r="107" spans="1:3" ht="15" customHeight="1">
      <c r="A107" s="12"/>
      <c r="C107" s="14"/>
    </row>
    <row r="108" spans="1:3" ht="15" customHeight="1">
      <c r="A108" s="12"/>
      <c r="C108" s="14"/>
    </row>
    <row r="109" spans="1:3" ht="15" customHeight="1">
      <c r="A109" s="12"/>
      <c r="C109" s="14"/>
    </row>
    <row r="110" spans="1:3" ht="15" customHeight="1">
      <c r="A110" s="12"/>
      <c r="C110" s="14"/>
    </row>
    <row r="111" spans="1:3" ht="15" customHeight="1">
      <c r="A111" s="12"/>
      <c r="C111" s="14"/>
    </row>
    <row r="112" spans="1:3" ht="15" customHeight="1">
      <c r="A112" s="12"/>
      <c r="C112" s="14"/>
    </row>
    <row r="113" spans="1:3" ht="15" customHeight="1">
      <c r="A113" s="12"/>
      <c r="C113" s="14"/>
    </row>
    <row r="114" spans="1:3" ht="15" customHeight="1">
      <c r="A114" s="12"/>
      <c r="C114" s="14"/>
    </row>
    <row r="115" spans="1:3" ht="15" customHeight="1">
      <c r="A115" s="12"/>
      <c r="C115" s="14"/>
    </row>
    <row r="116" spans="1:3" ht="15" customHeight="1">
      <c r="A116" s="12"/>
      <c r="C116" s="14"/>
    </row>
    <row r="117" spans="1:3" ht="15" customHeight="1">
      <c r="A117" s="12"/>
      <c r="C117" s="14"/>
    </row>
    <row r="118" spans="1:3" ht="15" customHeight="1">
      <c r="A118" s="12"/>
      <c r="C118" s="14"/>
    </row>
    <row r="119" spans="1:3" ht="15" customHeight="1">
      <c r="A119" s="12"/>
      <c r="C119" s="14"/>
    </row>
    <row r="120" spans="1:3" ht="15" customHeight="1">
      <c r="A120" s="12"/>
      <c r="C120" s="14"/>
    </row>
    <row r="121" spans="1:3" ht="15" customHeight="1">
      <c r="A121" s="12"/>
      <c r="C121" s="14"/>
    </row>
    <row r="122" spans="1:3" ht="15" customHeight="1">
      <c r="A122" s="12"/>
      <c r="C122" s="14"/>
    </row>
    <row r="123" spans="1:3" ht="15" customHeight="1">
      <c r="A123" s="12"/>
      <c r="C123" s="14"/>
    </row>
    <row r="124" spans="1:3" ht="15" customHeight="1">
      <c r="A124" s="12"/>
      <c r="C124" s="14"/>
    </row>
    <row r="125" spans="1:3" ht="15" customHeight="1">
      <c r="A125" s="12"/>
      <c r="C125" s="14"/>
    </row>
    <row r="126" spans="1:3" ht="15" customHeight="1">
      <c r="A126" s="12"/>
      <c r="C126" s="14"/>
    </row>
    <row r="127" spans="1:3" ht="15" customHeight="1">
      <c r="A127" s="12"/>
      <c r="C127" s="14"/>
    </row>
    <row r="128" spans="1:3" ht="15" customHeight="1">
      <c r="A128" s="12"/>
      <c r="C128" s="14"/>
    </row>
    <row r="129" spans="1:3" ht="15" customHeight="1">
      <c r="A129" s="12"/>
      <c r="C129" s="14"/>
    </row>
    <row r="130" spans="1:3" ht="15" customHeight="1">
      <c r="A130" s="12"/>
      <c r="C130" s="14"/>
    </row>
    <row r="131" spans="1:3" ht="15" customHeight="1">
      <c r="A131" s="12"/>
      <c r="C131" s="14"/>
    </row>
    <row r="132" spans="1:3" ht="15" customHeight="1">
      <c r="A132" s="12"/>
      <c r="C132" s="14"/>
    </row>
    <row r="133" spans="1:3" ht="12.75" customHeight="1">
      <c r="A133" s="12"/>
      <c r="C133" s="14"/>
    </row>
    <row r="134" spans="1:3" ht="12.75" customHeight="1">
      <c r="A134" s="12"/>
      <c r="C134" s="14"/>
    </row>
    <row r="135" spans="1:3" ht="12.75" customHeight="1">
      <c r="A135" s="12"/>
      <c r="C135" s="14"/>
    </row>
    <row r="136" spans="1:3" ht="12.75" customHeight="1">
      <c r="A136" s="12"/>
      <c r="C136" s="14"/>
    </row>
    <row r="137" spans="1:3" ht="12.75" customHeight="1">
      <c r="A137" s="12"/>
      <c r="C137" s="14"/>
    </row>
    <row r="138" spans="1:3" ht="12.75" customHeight="1">
      <c r="A138" s="12"/>
      <c r="C138" s="14"/>
    </row>
    <row r="139" spans="1:3" ht="12.75" customHeight="1">
      <c r="A139" s="12"/>
      <c r="C139" s="14"/>
    </row>
    <row r="140" spans="1:3" ht="12.75" customHeight="1">
      <c r="A140" s="12"/>
      <c r="C140" s="14"/>
    </row>
    <row r="141" spans="1:3" ht="12.75" customHeight="1">
      <c r="A141" s="12"/>
      <c r="C141" s="14"/>
    </row>
    <row r="142" spans="1:3" ht="12.75" customHeight="1">
      <c r="A142" s="12"/>
      <c r="C142" s="14"/>
    </row>
    <row r="143" spans="1:3" ht="12.75" customHeight="1">
      <c r="A143" s="12"/>
      <c r="C143" s="14"/>
    </row>
    <row r="144" spans="1:3" ht="12.75" customHeight="1">
      <c r="A144" s="12"/>
      <c r="C144" s="14"/>
    </row>
    <row r="145" spans="1:3" ht="12.75" customHeight="1">
      <c r="A145" s="12"/>
      <c r="C145" s="14"/>
    </row>
    <row r="146" spans="1:3" ht="12.75" customHeight="1">
      <c r="A146" s="12"/>
      <c r="C146" s="14"/>
    </row>
    <row r="147" spans="1:3" ht="12.75" customHeight="1">
      <c r="A147" s="12"/>
      <c r="C147" s="14"/>
    </row>
    <row r="148" spans="1:3" ht="12.75" customHeight="1">
      <c r="A148" s="12"/>
      <c r="C148" s="14"/>
    </row>
    <row r="149" spans="1:3" ht="12.75" customHeight="1">
      <c r="A149" s="12"/>
      <c r="C149" s="14"/>
    </row>
    <row r="150" spans="1:3" ht="12.75" customHeight="1">
      <c r="A150" s="12"/>
      <c r="C150" s="14"/>
    </row>
    <row r="151" spans="1:3" ht="12.75" customHeight="1">
      <c r="A151" s="12"/>
      <c r="C151" s="14"/>
    </row>
    <row r="152" spans="1:3" ht="12.75" customHeight="1">
      <c r="A152" s="12"/>
      <c r="C152" s="14"/>
    </row>
    <row r="153" spans="1:3" ht="12.75" customHeight="1">
      <c r="A153" s="12"/>
      <c r="C153" s="14"/>
    </row>
    <row r="154" spans="1:3" ht="12.75" customHeight="1">
      <c r="A154" s="12"/>
      <c r="C154" s="14"/>
    </row>
    <row r="155" spans="1:3" ht="12.75" customHeight="1">
      <c r="A155" s="12"/>
      <c r="C155" s="14"/>
    </row>
    <row r="156" spans="1:3" ht="12.75" customHeight="1">
      <c r="A156" s="12"/>
      <c r="C156" s="14"/>
    </row>
    <row r="157" spans="1:3" ht="12.75" customHeight="1">
      <c r="A157" s="12"/>
      <c r="C157" s="14"/>
    </row>
    <row r="158" spans="1:3" ht="12.75" customHeight="1">
      <c r="A158" s="12"/>
      <c r="C158" s="14"/>
    </row>
    <row r="159" spans="1:3" ht="12.75" customHeight="1">
      <c r="A159" s="12"/>
      <c r="C159" s="14"/>
    </row>
    <row r="160" spans="1:3" ht="12.75" customHeight="1">
      <c r="A160" s="12"/>
      <c r="C160" s="14"/>
    </row>
    <row r="161" spans="1:9" ht="12.75" customHeight="1">
      <c r="A161" s="12"/>
      <c r="C161" s="14"/>
    </row>
    <row r="162" spans="1:9" ht="12.75" customHeight="1">
      <c r="A162" s="12"/>
      <c r="C162" s="14"/>
    </row>
    <row r="163" spans="1:9" ht="12.75" customHeight="1">
      <c r="A163" s="12"/>
      <c r="C163" s="14"/>
    </row>
    <row r="164" spans="1:9" ht="12.75" customHeight="1">
      <c r="A164" s="12"/>
      <c r="C164" s="14"/>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9" ht="12.75" customHeight="1">
      <c r="A865" s="12"/>
      <c r="C865" s="14"/>
      <c r="H865" s="3"/>
      <c r="I865" s="3"/>
    </row>
    <row r="866" spans="1:9" ht="12.75" customHeight="1">
      <c r="A866" s="12"/>
      <c r="C866" s="14"/>
      <c r="H866" s="3"/>
      <c r="I866" s="3"/>
    </row>
    <row r="867" spans="1:9" ht="12.75" customHeight="1">
      <c r="A867" s="12"/>
      <c r="C867" s="14"/>
      <c r="H867" s="3"/>
      <c r="I867" s="3"/>
    </row>
    <row r="868" spans="1:9" ht="12.75" customHeight="1">
      <c r="A868" s="12"/>
      <c r="C868" s="14"/>
      <c r="H868" s="3"/>
      <c r="I868" s="3"/>
    </row>
    <row r="869" spans="1:9" ht="12.75" customHeight="1">
      <c r="A869" s="12"/>
      <c r="C869" s="14"/>
      <c r="H869" s="3"/>
      <c r="I869" s="3"/>
    </row>
    <row r="870" spans="1:9" ht="12.75" customHeight="1">
      <c r="A870" s="12"/>
      <c r="C870" s="14"/>
      <c r="H870" s="3"/>
      <c r="I870" s="3"/>
    </row>
    <row r="871" spans="1:9" ht="12.75" customHeight="1">
      <c r="A871" s="12"/>
      <c r="C871" s="14"/>
      <c r="H871" s="3"/>
      <c r="I871" s="3"/>
    </row>
    <row r="872" spans="1:9" ht="12.75" customHeight="1">
      <c r="A872" s="12"/>
      <c r="C872" s="14"/>
      <c r="H872" s="3"/>
      <c r="I872" s="3"/>
    </row>
    <row r="873" spans="1:9" ht="12.75" customHeight="1">
      <c r="A873" s="12"/>
      <c r="C873" s="14"/>
      <c r="H873" s="3"/>
      <c r="I873" s="3"/>
    </row>
    <row r="874" spans="1:9" ht="12.75" customHeight="1">
      <c r="A874" s="12"/>
      <c r="C874" s="14"/>
      <c r="H874" s="3"/>
      <c r="I874" s="3"/>
    </row>
    <row r="875" spans="1:9" ht="12.75" customHeight="1">
      <c r="A875" s="12"/>
      <c r="C875" s="14"/>
      <c r="H875" s="3"/>
      <c r="I875" s="3"/>
    </row>
    <row r="876" spans="1:9" ht="12.75" customHeight="1">
      <c r="A876" s="12"/>
      <c r="C876" s="14"/>
      <c r="H876" s="3"/>
      <c r="I876" s="3"/>
    </row>
    <row r="877" spans="1:9" ht="12.75" customHeight="1">
      <c r="A877" s="12"/>
      <c r="C877" s="14"/>
      <c r="H877" s="3"/>
      <c r="I877" s="3"/>
    </row>
    <row r="878" spans="1:9" ht="12.75" customHeight="1">
      <c r="A878" s="12"/>
      <c r="C878" s="14"/>
      <c r="H878" s="3"/>
      <c r="I878" s="3"/>
    </row>
    <row r="879" spans="1:9" ht="12.75" customHeight="1">
      <c r="A879" s="12"/>
      <c r="C879" s="14"/>
      <c r="H879" s="3"/>
      <c r="I879" s="3"/>
    </row>
    <row r="880" spans="1:9" ht="12.75" customHeight="1">
      <c r="A880" s="12"/>
      <c r="C880" s="14"/>
      <c r="H880" s="3"/>
      <c r="I880" s="3"/>
    </row>
    <row r="881" spans="1:9" ht="12.75" customHeight="1">
      <c r="A881" s="12"/>
      <c r="C881" s="14"/>
      <c r="H881" s="3"/>
      <c r="I881" s="3"/>
    </row>
    <row r="882" spans="1:9" ht="12.75" customHeight="1">
      <c r="A882" s="12"/>
      <c r="C882" s="14"/>
      <c r="H882" s="3"/>
      <c r="I882" s="3"/>
    </row>
    <row r="883" spans="1:9" ht="12.75" customHeight="1">
      <c r="A883" s="12"/>
      <c r="C883" s="14"/>
      <c r="H883" s="3"/>
      <c r="I883" s="3"/>
    </row>
    <row r="884" spans="1:9" ht="12.75" customHeight="1">
      <c r="A884" s="12"/>
      <c r="C884" s="14"/>
      <c r="H884" s="3"/>
      <c r="I884" s="3"/>
    </row>
    <row r="885" spans="1:9" ht="12.75" customHeight="1">
      <c r="A885" s="12"/>
      <c r="C885" s="14"/>
      <c r="H885" s="3"/>
      <c r="I885" s="3"/>
    </row>
    <row r="886" spans="1:9" ht="12.75" customHeight="1">
      <c r="A886" s="12"/>
      <c r="C886" s="14"/>
      <c r="H886" s="3"/>
      <c r="I886" s="3"/>
    </row>
    <row r="887" spans="1:9" ht="12.75" customHeight="1">
      <c r="A887" s="12"/>
      <c r="C887" s="14"/>
      <c r="H887" s="3"/>
      <c r="I887" s="3"/>
    </row>
    <row r="888" spans="1:9" ht="12.75" customHeight="1">
      <c r="A888" s="12"/>
      <c r="C888" s="14"/>
      <c r="H888" s="3"/>
      <c r="I888" s="3"/>
    </row>
    <row r="889" spans="1:9" ht="12.75" customHeight="1">
      <c r="A889" s="12"/>
      <c r="C889" s="14"/>
      <c r="H889" s="3"/>
      <c r="I889" s="3"/>
    </row>
    <row r="890" spans="1:9" ht="12.75" customHeight="1">
      <c r="A890" s="12"/>
      <c r="C890" s="14"/>
      <c r="H890" s="3"/>
      <c r="I890" s="3"/>
    </row>
    <row r="891" spans="1:9" ht="12.75" customHeight="1">
      <c r="A891" s="12"/>
      <c r="C891" s="14"/>
      <c r="H891" s="3"/>
      <c r="I891" s="3"/>
    </row>
    <row r="892" spans="1:9" ht="12.75" customHeight="1">
      <c r="A892" s="12"/>
      <c r="C892" s="14"/>
      <c r="H892" s="3"/>
      <c r="I892" s="3"/>
    </row>
    <row r="893" spans="1:9" ht="12.75" customHeight="1">
      <c r="A893" s="12"/>
      <c r="C893" s="14"/>
      <c r="H893" s="3"/>
      <c r="I893" s="3"/>
    </row>
    <row r="894" spans="1:9" ht="12.75" customHeight="1">
      <c r="A894" s="12"/>
      <c r="C894" s="14"/>
      <c r="H894" s="3"/>
      <c r="I894" s="3"/>
    </row>
    <row r="895" spans="1:9" ht="12.75" customHeight="1">
      <c r="A895" s="12"/>
      <c r="C895" s="14"/>
      <c r="H895" s="3"/>
      <c r="I895" s="3"/>
    </row>
    <row r="896" spans="1:9" ht="12.75" customHeight="1">
      <c r="A896" s="12"/>
      <c r="C896" s="14"/>
      <c r="H896" s="3"/>
      <c r="I896" s="3"/>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row r="905" spans="1:9" ht="12.75" customHeight="1">
      <c r="A905" s="12"/>
      <c r="C905" s="14"/>
      <c r="H905" s="3"/>
      <c r="I905" s="3"/>
    </row>
    <row r="906" spans="1:9" ht="12.75" customHeight="1">
      <c r="A906" s="12"/>
      <c r="C906" s="14"/>
      <c r="H906" s="3"/>
      <c r="I906" s="3"/>
    </row>
    <row r="907" spans="1:9" ht="12.75" customHeight="1">
      <c r="A907" s="12"/>
      <c r="C907" s="14"/>
      <c r="H907" s="3"/>
      <c r="I907" s="3"/>
    </row>
    <row r="908" spans="1:9" ht="12.75" customHeight="1">
      <c r="A908" s="12"/>
      <c r="C908" s="14"/>
      <c r="H908" s="3"/>
      <c r="I908" s="3"/>
    </row>
    <row r="909" spans="1:9" ht="12.75" customHeight="1">
      <c r="A909" s="12"/>
      <c r="C909" s="14"/>
      <c r="H909" s="3"/>
      <c r="I909" s="3"/>
    </row>
    <row r="910" spans="1:9" ht="12.75" customHeight="1">
      <c r="A910" s="12"/>
      <c r="C910" s="14"/>
      <c r="H910" s="3"/>
      <c r="I910" s="3"/>
    </row>
    <row r="911" spans="1:9" ht="12.75" customHeight="1">
      <c r="A911" s="12"/>
      <c r="C911" s="14"/>
      <c r="H911" s="3"/>
      <c r="I911" s="3"/>
    </row>
    <row r="912" spans="1:9" ht="12.75" customHeight="1">
      <c r="A912" s="12"/>
      <c r="C912" s="14"/>
      <c r="H912" s="3"/>
      <c r="I912" s="3"/>
    </row>
    <row r="913" spans="1:14" ht="12.75" customHeight="1">
      <c r="A913" s="12"/>
      <c r="C913" s="14"/>
      <c r="H913" s="3"/>
      <c r="I913" s="3"/>
    </row>
    <row r="914" spans="1:14" ht="12.75" customHeight="1">
      <c r="A914" s="12"/>
      <c r="C914" s="14"/>
      <c r="H914" s="3"/>
      <c r="I914" s="3"/>
      <c r="N914" s="16"/>
    </row>
    <row r="915" spans="1:14" ht="12.75" customHeight="1">
      <c r="A915" s="12"/>
      <c r="C915" s="14"/>
      <c r="H915" s="3"/>
      <c r="I915" s="3"/>
      <c r="N915" s="16"/>
    </row>
    <row r="916" spans="1:14" ht="12.75" customHeight="1">
      <c r="A916" s="12"/>
      <c r="C916" s="14"/>
      <c r="H916" s="3"/>
      <c r="I916" s="3"/>
      <c r="N916" s="16"/>
    </row>
    <row r="917" spans="1:14" ht="12.75" customHeight="1">
      <c r="A917" s="12"/>
      <c r="C917" s="14"/>
      <c r="H917" s="3"/>
      <c r="I917" s="3"/>
      <c r="N917" s="16"/>
    </row>
    <row r="918" spans="1:14" ht="12.75" customHeight="1">
      <c r="A918" s="12"/>
      <c r="C918" s="14"/>
      <c r="H918" s="3"/>
      <c r="I918" s="3"/>
      <c r="N918" s="16"/>
    </row>
    <row r="919" spans="1:14" ht="12.75" customHeight="1">
      <c r="A919" s="12"/>
      <c r="C919" s="14"/>
      <c r="H919" s="3"/>
      <c r="I919" s="3"/>
      <c r="N919" s="16"/>
    </row>
    <row r="920" spans="1:14" ht="12.75" customHeight="1">
      <c r="A920" s="12"/>
      <c r="C920" s="14"/>
      <c r="H920" s="3"/>
      <c r="I920" s="3"/>
      <c r="N920" s="16"/>
    </row>
    <row r="921" spans="1:14" ht="12.75" customHeight="1">
      <c r="A921" s="12"/>
      <c r="C921" s="14"/>
      <c r="H921" s="3"/>
      <c r="I921" s="3"/>
      <c r="N921" s="16"/>
    </row>
    <row r="922" spans="1:14" ht="12.75" customHeight="1">
      <c r="A922" s="12"/>
      <c r="C922" s="14"/>
      <c r="H922" s="3"/>
      <c r="I922" s="3"/>
      <c r="N922" s="16"/>
    </row>
    <row r="923" spans="1:14" ht="12.75" customHeight="1">
      <c r="A923" s="12"/>
      <c r="C923" s="14"/>
      <c r="H923" s="3"/>
      <c r="I923" s="3"/>
      <c r="N923" s="16"/>
    </row>
    <row r="924" spans="1:14" ht="12.75" customHeight="1">
      <c r="A924" s="12"/>
      <c r="C924" s="14"/>
      <c r="H924" s="3"/>
      <c r="I924" s="3"/>
      <c r="N924" s="16"/>
    </row>
    <row r="925" spans="1:14" ht="12.75" customHeight="1">
      <c r="A925" s="12"/>
      <c r="C925" s="14"/>
      <c r="H925" s="3"/>
      <c r="I925" s="3"/>
      <c r="N925" s="16"/>
    </row>
    <row r="926" spans="1:14" ht="12.75" customHeight="1">
      <c r="A926" s="12"/>
      <c r="C926" s="14"/>
      <c r="H926" s="3"/>
      <c r="I926" s="3"/>
      <c r="N926" s="16"/>
    </row>
    <row r="927" spans="1:14" ht="12.75" customHeight="1">
      <c r="A927" s="12"/>
      <c r="C927" s="14"/>
      <c r="H927" s="3"/>
      <c r="I927" s="3"/>
      <c r="N927" s="16"/>
    </row>
    <row r="928" spans="1:14" ht="12.75" customHeight="1">
      <c r="A928" s="12"/>
      <c r="C928" s="14"/>
      <c r="H928" s="3"/>
      <c r="I928" s="3"/>
      <c r="N928" s="16"/>
    </row>
    <row r="929" spans="1:14" ht="12.75" customHeight="1">
      <c r="A929" s="12"/>
      <c r="C929" s="14"/>
      <c r="H929" s="3"/>
      <c r="I929" s="3"/>
      <c r="N929" s="16"/>
    </row>
    <row r="930" spans="1:14" ht="12.75" customHeight="1">
      <c r="A930" s="12"/>
      <c r="C930" s="14"/>
      <c r="H930" s="3"/>
      <c r="I930" s="3"/>
      <c r="N930" s="16"/>
    </row>
    <row r="931" spans="1:14" ht="12.75" customHeight="1">
      <c r="A931" s="12"/>
      <c r="C931" s="14"/>
      <c r="H931" s="3"/>
      <c r="I931" s="3"/>
      <c r="N931" s="16"/>
    </row>
    <row r="932" spans="1:14" ht="12.75" customHeight="1">
      <c r="A932" s="12"/>
      <c r="C932" s="14"/>
      <c r="H932" s="3"/>
      <c r="I932" s="3"/>
      <c r="N932" s="16"/>
    </row>
    <row r="933" spans="1:14" ht="12.75" customHeight="1">
      <c r="A933" s="12"/>
      <c r="C933" s="14"/>
      <c r="H933" s="3"/>
      <c r="I933" s="3"/>
      <c r="N933" s="16"/>
    </row>
    <row r="934" spans="1:14" ht="12.75" customHeight="1">
      <c r="A934" s="12"/>
      <c r="C934" s="14"/>
      <c r="H934" s="3"/>
      <c r="I934" s="3"/>
      <c r="N934" s="16"/>
    </row>
    <row r="935" spans="1:14" ht="12.75" customHeight="1">
      <c r="A935" s="12"/>
      <c r="C935" s="14"/>
      <c r="H935" s="3"/>
      <c r="I935" s="3"/>
      <c r="N935" s="16"/>
    </row>
    <row r="936" spans="1:14" ht="12.75" customHeight="1">
      <c r="A936" s="12"/>
      <c r="C936" s="14"/>
      <c r="H936" s="3"/>
      <c r="I936" s="3"/>
      <c r="N936" s="16"/>
    </row>
    <row r="937" spans="1:14" ht="12.75" customHeight="1">
      <c r="A937" s="12"/>
      <c r="C937" s="14"/>
      <c r="H937" s="3"/>
      <c r="I937" s="3"/>
      <c r="N937" s="16"/>
    </row>
    <row r="938" spans="1:14" ht="12.75" customHeight="1">
      <c r="A938" s="12"/>
      <c r="C938" s="14"/>
      <c r="H938" s="3"/>
      <c r="I938" s="3"/>
      <c r="N938" s="16"/>
    </row>
    <row r="939" spans="1:14" ht="12.75" customHeight="1">
      <c r="A939" s="12"/>
      <c r="C939" s="14"/>
      <c r="H939" s="3"/>
      <c r="I939" s="3"/>
      <c r="N939" s="16"/>
    </row>
    <row r="940" spans="1:14" ht="12.75" customHeight="1">
      <c r="A940" s="12"/>
      <c r="C940" s="14"/>
      <c r="H940" s="3"/>
      <c r="I940" s="3"/>
      <c r="N940" s="16"/>
    </row>
    <row r="941" spans="1:14" ht="12.75" customHeight="1">
      <c r="A941" s="12"/>
      <c r="C941" s="14"/>
      <c r="H941" s="3"/>
      <c r="I941" s="3"/>
      <c r="N941" s="16"/>
    </row>
    <row r="942" spans="1:14" ht="12.75" customHeight="1">
      <c r="A942" s="12"/>
      <c r="C942" s="14"/>
      <c r="H942" s="3"/>
      <c r="I942" s="3"/>
      <c r="N942" s="16"/>
    </row>
    <row r="943" spans="1:14" ht="12.75" customHeight="1">
      <c r="A943" s="12"/>
      <c r="C943" s="14"/>
      <c r="H943" s="3"/>
      <c r="I943" s="3"/>
      <c r="N943" s="16"/>
    </row>
    <row r="944" spans="1:14" ht="12.75" customHeight="1">
      <c r="A944" s="12"/>
      <c r="C944" s="14"/>
      <c r="H944" s="3"/>
      <c r="I944" s="3"/>
      <c r="N944" s="16"/>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row r="992" spans="1:9" ht="12.75" customHeight="1">
      <c r="A992" s="12"/>
      <c r="C992" s="14"/>
      <c r="H992" s="3"/>
      <c r="I992" s="3"/>
    </row>
    <row r="993" spans="1:9" ht="12.75" customHeight="1">
      <c r="A993" s="12"/>
      <c r="C993" s="14"/>
      <c r="H993" s="3"/>
      <c r="I993" s="3"/>
    </row>
    <row r="994" spans="1:9" ht="12.75" customHeight="1">
      <c r="A994" s="12"/>
      <c r="C994" s="14"/>
      <c r="H994" s="3"/>
      <c r="I994" s="3"/>
    </row>
    <row r="995" spans="1:9" ht="12.75" customHeight="1">
      <c r="A995" s="12"/>
      <c r="C995" s="14"/>
      <c r="H995" s="3"/>
      <c r="I995" s="3"/>
    </row>
    <row r="996" spans="1:9" ht="12.75" customHeight="1">
      <c r="A996" s="12"/>
      <c r="C996" s="14"/>
      <c r="H996" s="3"/>
      <c r="I996" s="3"/>
    </row>
    <row r="997" spans="1:9" ht="12.75" customHeight="1">
      <c r="A997" s="12"/>
      <c r="C997" s="14"/>
      <c r="H997" s="3"/>
      <c r="I997" s="3"/>
    </row>
    <row r="998" spans="1:9" ht="12.75" customHeight="1">
      <c r="A998" s="12"/>
      <c r="C998" s="14"/>
      <c r="H998" s="3"/>
      <c r="I998" s="3"/>
    </row>
    <row r="999" spans="1:9" ht="12.75" customHeight="1">
      <c r="A999" s="12"/>
      <c r="C999" s="14"/>
      <c r="H999" s="3"/>
      <c r="I999" s="3"/>
    </row>
    <row r="1000" spans="1:9" ht="12.75" customHeight="1">
      <c r="A1000" s="12"/>
      <c r="C1000" s="14"/>
      <c r="H1000" s="3"/>
      <c r="I1000" s="3"/>
    </row>
    <row r="1001" spans="1:9" ht="12.75" customHeight="1">
      <c r="A1001" s="12"/>
      <c r="C1001" s="14"/>
      <c r="H1001" s="3"/>
      <c r="I1001" s="3"/>
    </row>
    <row r="1002" spans="1:9" ht="12.75" customHeight="1">
      <c r="A1002" s="12"/>
      <c r="C1002" s="14"/>
      <c r="H1002" s="3"/>
      <c r="I1002" s="3"/>
    </row>
    <row r="1003" spans="1:9" ht="12.75" customHeight="1">
      <c r="A1003" s="12"/>
      <c r="C1003" s="14"/>
      <c r="H1003" s="3"/>
      <c r="I1003" s="3"/>
    </row>
    <row r="1004" spans="1:9" ht="12.75" customHeight="1">
      <c r="A1004" s="12"/>
      <c r="C1004" s="14"/>
      <c r="H1004" s="3"/>
      <c r="I1004" s="3"/>
    </row>
    <row r="1005" spans="1:9" ht="12.75" customHeight="1">
      <c r="A1005" s="12"/>
      <c r="C1005" s="14"/>
      <c r="H1005" s="3"/>
      <c r="I1005" s="3"/>
    </row>
    <row r="1006" spans="1:9" ht="12.75" customHeight="1">
      <c r="A1006" s="12"/>
      <c r="C1006" s="14"/>
      <c r="H1006" s="3"/>
      <c r="I1006" s="3"/>
    </row>
    <row r="1007" spans="1:9" ht="12.75" customHeight="1">
      <c r="A1007" s="12"/>
      <c r="C1007" s="14"/>
      <c r="H1007" s="3"/>
      <c r="I1007" s="3"/>
    </row>
    <row r="1008" spans="1:9" ht="12.75" customHeight="1">
      <c r="A1008" s="12"/>
      <c r="C1008" s="14"/>
      <c r="H1008" s="3"/>
      <c r="I1008" s="3"/>
    </row>
    <row r="1009" spans="1:9" ht="12.75" customHeight="1">
      <c r="A1009" s="12"/>
      <c r="C1009" s="14"/>
      <c r="H1009" s="3"/>
      <c r="I1009" s="3"/>
    </row>
    <row r="1010" spans="1:9" ht="12.75" customHeight="1">
      <c r="A1010" s="12"/>
      <c r="C1010" s="14"/>
      <c r="H1010" s="3"/>
      <c r="I1010" s="3"/>
    </row>
    <row r="1011" spans="1:9" ht="12.75" customHeight="1">
      <c r="A1011" s="12"/>
      <c r="C1011" s="14"/>
      <c r="H1011" s="3"/>
      <c r="I1011" s="3"/>
    </row>
    <row r="1012" spans="1:9" ht="12.75" customHeight="1">
      <c r="A1012" s="12"/>
      <c r="C1012" s="14"/>
      <c r="H1012" s="3"/>
      <c r="I1012" s="3"/>
    </row>
    <row r="1013" spans="1:9" ht="12.75" customHeight="1">
      <c r="A1013" s="12"/>
      <c r="C1013" s="14"/>
      <c r="H1013" s="3"/>
      <c r="I1013" s="3"/>
    </row>
    <row r="1014" spans="1:9" ht="12.75" customHeight="1">
      <c r="A1014" s="12"/>
      <c r="C1014" s="14"/>
      <c r="H1014" s="3"/>
      <c r="I1014" s="3"/>
    </row>
    <row r="1015" spans="1:9" ht="12.75" customHeight="1">
      <c r="A1015" s="12"/>
      <c r="C1015" s="14"/>
      <c r="H1015" s="3"/>
      <c r="I1015" s="3"/>
    </row>
    <row r="1016" spans="1:9" ht="12.75" customHeight="1">
      <c r="A1016" s="12"/>
      <c r="C1016" s="14"/>
      <c r="H1016" s="3"/>
      <c r="I1016" s="3"/>
    </row>
    <row r="1017" spans="1:9" ht="12.75" customHeight="1">
      <c r="A1017" s="12"/>
      <c r="C1017" s="14"/>
      <c r="H1017" s="3"/>
      <c r="I1017" s="3"/>
    </row>
    <row r="1018" spans="1:9" ht="12.75" customHeight="1">
      <c r="A1018" s="12"/>
      <c r="C1018" s="14"/>
      <c r="H1018" s="3"/>
      <c r="I1018" s="3"/>
    </row>
    <row r="1019" spans="1:9" ht="12.75" customHeight="1">
      <c r="A1019" s="12"/>
      <c r="C1019" s="14"/>
      <c r="H1019" s="3"/>
      <c r="I1019" s="3"/>
    </row>
    <row r="1020" spans="1:9" ht="12.75" customHeight="1">
      <c r="A1020" s="12"/>
      <c r="C1020" s="14"/>
      <c r="H1020" s="3"/>
      <c r="I1020" s="3"/>
    </row>
    <row r="1021" spans="1:9" ht="12.75" customHeight="1">
      <c r="A1021" s="12"/>
      <c r="C1021" s="14"/>
      <c r="H1021" s="3"/>
      <c r="I1021" s="3"/>
    </row>
    <row r="1022" spans="1:9" ht="12.75" customHeight="1">
      <c r="A1022" s="12"/>
      <c r="C1022" s="14"/>
      <c r="H1022" s="3"/>
      <c r="I1022" s="3"/>
    </row>
    <row r="1023" spans="1:9" ht="12.75" customHeight="1">
      <c r="A1023" s="12"/>
      <c r="C1023" s="14"/>
      <c r="H1023" s="3"/>
      <c r="I1023" s="3"/>
    </row>
    <row r="1024" spans="1:9" ht="12.75" customHeight="1">
      <c r="A1024" s="12"/>
      <c r="C1024" s="14"/>
      <c r="H1024" s="3"/>
      <c r="I1024" s="3"/>
    </row>
    <row r="1025" spans="1:9" ht="12.75" customHeight="1">
      <c r="A1025" s="12"/>
      <c r="C1025" s="14"/>
      <c r="H1025" s="3"/>
      <c r="I1025" s="3"/>
    </row>
    <row r="1026" spans="1:9" ht="12.75" customHeight="1">
      <c r="A1026" s="12"/>
      <c r="C1026" s="14"/>
      <c r="H1026" s="3"/>
      <c r="I1026" s="3"/>
    </row>
    <row r="1027" spans="1:9" ht="12.75" customHeight="1">
      <c r="A1027" s="12"/>
      <c r="C1027" s="14"/>
      <c r="H1027" s="3"/>
      <c r="I1027" s="3"/>
    </row>
    <row r="1028" spans="1:9" ht="12.75" customHeight="1">
      <c r="A1028" s="12"/>
      <c r="C1028" s="14"/>
      <c r="H1028" s="3"/>
      <c r="I1028" s="3"/>
    </row>
    <row r="1029" spans="1:9" ht="12.75" customHeight="1">
      <c r="A1029" s="12"/>
      <c r="C1029" s="14"/>
      <c r="H1029" s="3"/>
      <c r="I1029" s="3"/>
    </row>
    <row r="1030" spans="1:9" ht="12.75" customHeight="1">
      <c r="A1030" s="12"/>
      <c r="C1030" s="14"/>
      <c r="H1030" s="3"/>
      <c r="I1030" s="3"/>
    </row>
    <row r="1031" spans="1:9" ht="12.75" customHeight="1">
      <c r="A1031" s="12"/>
      <c r="C1031" s="14"/>
      <c r="H1031" s="3"/>
      <c r="I1031" s="3"/>
    </row>
    <row r="1032" spans="1:9" ht="12.75" customHeight="1">
      <c r="A1032" s="12"/>
      <c r="C1032" s="14"/>
      <c r="H1032" s="3"/>
      <c r="I1032" s="3"/>
    </row>
    <row r="1033" spans="1:9" ht="12.75" customHeight="1">
      <c r="A1033" s="12"/>
      <c r="C1033" s="14"/>
      <c r="H1033" s="3"/>
      <c r="I1033" s="3"/>
    </row>
    <row r="1034" spans="1:9" ht="12.75" customHeight="1">
      <c r="A1034" s="12"/>
      <c r="C1034" s="14"/>
      <c r="H1034" s="3"/>
      <c r="I1034" s="3"/>
    </row>
    <row r="1035" spans="1:9" ht="12.75" customHeight="1">
      <c r="A1035" s="12"/>
      <c r="C1035" s="14"/>
      <c r="H1035" s="3"/>
      <c r="I1035" s="3"/>
    </row>
    <row r="1036" spans="1:9" ht="12.75" customHeight="1">
      <c r="A1036" s="12"/>
      <c r="C1036" s="14"/>
      <c r="H1036" s="3"/>
      <c r="I1036" s="3"/>
    </row>
    <row r="1037" spans="1:9" ht="12.75" customHeight="1">
      <c r="A1037" s="12"/>
      <c r="C1037" s="14"/>
      <c r="H1037" s="3"/>
      <c r="I1037" s="3"/>
    </row>
    <row r="1038" spans="1:9" ht="12.75" customHeight="1">
      <c r="A1038" s="12"/>
      <c r="C1038" s="14"/>
      <c r="H1038" s="3"/>
      <c r="I1038" s="3"/>
    </row>
    <row r="1039" spans="1:9" ht="12.75" customHeight="1">
      <c r="A1039" s="12"/>
      <c r="C1039" s="14"/>
      <c r="H1039" s="3"/>
      <c r="I1039" s="3"/>
    </row>
    <row r="1040" spans="1:9" ht="12.75" customHeight="1">
      <c r="A1040" s="12"/>
      <c r="C1040" s="14"/>
      <c r="H1040" s="3"/>
      <c r="I1040" s="3"/>
    </row>
  </sheetData>
  <mergeCells count="7">
    <mergeCell ref="E83:F83"/>
    <mergeCell ref="E84:F84"/>
    <mergeCell ref="E85:F85"/>
    <mergeCell ref="B4:G4"/>
    <mergeCell ref="A1:G1"/>
    <mergeCell ref="B2:G2"/>
    <mergeCell ref="B3:G3"/>
  </mergeCells>
  <phoneticPr fontId="33" type="noConversion"/>
  <dataValidations count="1">
    <dataValidation type="list" allowBlank="1" showInputMessage="1" showErrorMessage="1" sqref="D86:D87 D49:E49 D66:E66 D82 E30 D89:D65536 D43:E43 D67:D68 D5:D42 D50:D65 D2:D4 D44:D48 D69:E69" xr:uid="{C22E8CC7-A0F1-45A7-82CE-C5F9511324A8}"/>
  </dataValidations>
  <printOptions horizontalCentered="1"/>
  <pageMargins left="0.23622047244094491" right="0.19685039370078741" top="1.17" bottom="0.28999999999999998"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7:A51 A78:A82 A66:A77 A52:A6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FC4C6-67E6-44E8-8A20-865DC1E1413C}">
  <sheetPr>
    <tabColor theme="2" tint="-0.249977111117893"/>
  </sheetPr>
  <dimension ref="A1:N1040"/>
  <sheetViews>
    <sheetView topLeftCell="A17" zoomScale="110" zoomScaleNormal="110" workbookViewId="0">
      <selection activeCell="B6" sqref="B6"/>
    </sheetView>
  </sheetViews>
  <sheetFormatPr defaultColWidth="9.33203125" defaultRowHeight="13.2"/>
  <cols>
    <col min="1" max="1" width="11.33203125" style="17" customWidth="1"/>
    <col min="2" max="2" width="9.77734375" style="13" customWidth="1"/>
    <col min="3" max="3" width="91.5546875" style="4" customWidth="1"/>
    <col min="4" max="4" width="10.109375" style="9" customWidth="1"/>
    <col min="5" max="5" width="9.6640625" style="15" customWidth="1"/>
    <col min="6" max="6" width="10.77734375" style="15" customWidth="1"/>
    <col min="7" max="7" width="11.6640625" style="15" customWidth="1"/>
    <col min="8" max="8" width="9.77734375" style="4" customWidth="1"/>
    <col min="9" max="9" width="11" style="4" customWidth="1"/>
    <col min="10" max="19" width="9.77734375" style="4" customWidth="1"/>
    <col min="20" max="16384" width="9.33203125" style="4"/>
  </cols>
  <sheetData>
    <row r="1" spans="1:9" ht="20.100000000000001" customHeight="1">
      <c r="A1" s="161" t="s">
        <v>51</v>
      </c>
      <c r="B1" s="161"/>
      <c r="C1" s="161"/>
      <c r="D1" s="161"/>
      <c r="E1" s="161"/>
      <c r="F1" s="161"/>
      <c r="G1" s="161"/>
    </row>
    <row r="2" spans="1:9" ht="15" customHeight="1">
      <c r="A2" s="33" t="s">
        <v>5</v>
      </c>
      <c r="B2" s="167" t="s">
        <v>42</v>
      </c>
      <c r="C2" s="167"/>
      <c r="D2" s="167"/>
      <c r="E2" s="167"/>
      <c r="F2" s="167"/>
      <c r="G2" s="167"/>
    </row>
    <row r="3" spans="1:9" ht="15" customHeight="1">
      <c r="A3" s="33" t="s">
        <v>47</v>
      </c>
      <c r="B3" s="167" t="s">
        <v>603</v>
      </c>
      <c r="C3" s="167"/>
      <c r="D3" s="167"/>
      <c r="E3" s="167"/>
      <c r="F3" s="167"/>
      <c r="G3" s="167"/>
      <c r="I3" s="5"/>
    </row>
    <row r="4" spans="1:9" ht="15" customHeight="1">
      <c r="A4" s="33" t="s">
        <v>1</v>
      </c>
      <c r="B4" s="167" t="s">
        <v>604</v>
      </c>
      <c r="C4" s="167"/>
      <c r="D4" s="167"/>
      <c r="E4" s="167"/>
      <c r="F4" s="167"/>
      <c r="G4" s="167"/>
    </row>
    <row r="5" spans="1:9" ht="15" customHeight="1">
      <c r="A5" s="6"/>
      <c r="B5" s="7"/>
      <c r="C5" s="8"/>
      <c r="D5" s="10"/>
      <c r="E5" s="11"/>
      <c r="F5" s="11"/>
      <c r="G5" s="11"/>
    </row>
    <row r="6" spans="1:9" ht="30" customHeight="1">
      <c r="A6" s="122" t="s">
        <v>11</v>
      </c>
      <c r="B6" s="123" t="s">
        <v>12</v>
      </c>
      <c r="C6" s="124" t="s">
        <v>8</v>
      </c>
      <c r="D6" s="124" t="s">
        <v>13</v>
      </c>
      <c r="E6" s="125" t="s">
        <v>14</v>
      </c>
      <c r="F6" s="125" t="s">
        <v>15</v>
      </c>
      <c r="G6" s="126" t="s">
        <v>16</v>
      </c>
    </row>
    <row r="7" spans="1:9" ht="15" customHeight="1">
      <c r="A7" s="63" t="s">
        <v>17</v>
      </c>
      <c r="B7" s="64"/>
      <c r="C7" s="65" t="s">
        <v>216</v>
      </c>
      <c r="D7" s="66"/>
      <c r="E7" s="121"/>
      <c r="F7" s="56"/>
      <c r="G7" s="56"/>
    </row>
    <row r="8" spans="1:9" ht="15" customHeight="1">
      <c r="A8" s="43" t="s">
        <v>52</v>
      </c>
      <c r="B8" s="44">
        <v>2.1</v>
      </c>
      <c r="C8" s="45" t="s">
        <v>53</v>
      </c>
      <c r="D8" s="46" t="s">
        <v>23</v>
      </c>
      <c r="E8" s="47">
        <v>1</v>
      </c>
      <c r="F8" s="21"/>
      <c r="G8" s="21">
        <f t="shared" ref="G8:G29" si="0">ROUND(F8*E8,2)</f>
        <v>0</v>
      </c>
    </row>
    <row r="9" spans="1:9" ht="15" customHeight="1">
      <c r="A9" s="43" t="s">
        <v>54</v>
      </c>
      <c r="B9" s="71">
        <v>2.1</v>
      </c>
      <c r="C9" s="45" t="s">
        <v>24</v>
      </c>
      <c r="D9" s="46" t="s">
        <v>2</v>
      </c>
      <c r="E9" s="47">
        <v>407.8</v>
      </c>
      <c r="F9" s="21"/>
      <c r="G9" s="21">
        <f t="shared" si="0"/>
        <v>0</v>
      </c>
    </row>
    <row r="10" spans="1:9" ht="13.8">
      <c r="A10" s="43" t="s">
        <v>55</v>
      </c>
      <c r="B10" s="48" t="s">
        <v>56</v>
      </c>
      <c r="C10" s="45" t="s">
        <v>417</v>
      </c>
      <c r="D10" s="46" t="s">
        <v>21</v>
      </c>
      <c r="E10" s="47">
        <v>275</v>
      </c>
      <c r="F10" s="37"/>
      <c r="G10" s="37">
        <f t="shared" si="0"/>
        <v>0</v>
      </c>
      <c r="H10" s="15"/>
    </row>
    <row r="11" spans="1:9" ht="15" customHeight="1">
      <c r="A11" s="43" t="s">
        <v>57</v>
      </c>
      <c r="B11" s="44">
        <v>3.2</v>
      </c>
      <c r="C11" s="45" t="s">
        <v>419</v>
      </c>
      <c r="D11" s="46" t="s">
        <v>22</v>
      </c>
      <c r="E11" s="47">
        <v>629</v>
      </c>
      <c r="F11" s="37"/>
      <c r="G11" s="37">
        <f t="shared" si="0"/>
        <v>0</v>
      </c>
      <c r="H11" s="15"/>
    </row>
    <row r="12" spans="1:9" ht="15" customHeight="1">
      <c r="A12" s="43" t="s">
        <v>58</v>
      </c>
      <c r="B12" s="44">
        <v>3.2</v>
      </c>
      <c r="C12" s="45" t="s">
        <v>231</v>
      </c>
      <c r="D12" s="46" t="s">
        <v>22</v>
      </c>
      <c r="E12" s="47">
        <v>64</v>
      </c>
      <c r="F12" s="37"/>
      <c r="G12" s="37">
        <f t="shared" si="0"/>
        <v>0</v>
      </c>
      <c r="H12" s="15"/>
    </row>
    <row r="13" spans="1:9" ht="15" customHeight="1">
      <c r="A13" s="43" t="s">
        <v>59</v>
      </c>
      <c r="B13" s="44">
        <v>3.2</v>
      </c>
      <c r="C13" s="45" t="s">
        <v>416</v>
      </c>
      <c r="D13" s="46" t="s">
        <v>2</v>
      </c>
      <c r="E13" s="47">
        <v>1213</v>
      </c>
      <c r="F13" s="37"/>
      <c r="G13" s="37">
        <f t="shared" si="0"/>
        <v>0</v>
      </c>
      <c r="H13" s="15"/>
    </row>
    <row r="14" spans="1:9" ht="15" customHeight="1">
      <c r="A14" s="43" t="s">
        <v>60</v>
      </c>
      <c r="B14" s="44">
        <v>3.2</v>
      </c>
      <c r="C14" s="45" t="s">
        <v>418</v>
      </c>
      <c r="D14" s="46" t="s">
        <v>22</v>
      </c>
      <c r="E14" s="47">
        <v>855</v>
      </c>
      <c r="F14" s="37"/>
      <c r="G14" s="37">
        <f t="shared" si="0"/>
        <v>0</v>
      </c>
      <c r="H14" s="15"/>
    </row>
    <row r="15" spans="1:9" ht="15" customHeight="1">
      <c r="A15" s="43" t="s">
        <v>61</v>
      </c>
      <c r="B15" s="44">
        <v>3.2</v>
      </c>
      <c r="C15" s="45" t="s">
        <v>63</v>
      </c>
      <c r="D15" s="46" t="s">
        <v>9</v>
      </c>
      <c r="E15" s="47">
        <v>20</v>
      </c>
      <c r="F15" s="37"/>
      <c r="G15" s="37">
        <f t="shared" si="0"/>
        <v>0</v>
      </c>
      <c r="H15" s="15"/>
    </row>
    <row r="16" spans="1:9" ht="15" customHeight="1">
      <c r="A16" s="43" t="s">
        <v>62</v>
      </c>
      <c r="B16" s="44">
        <v>3.2</v>
      </c>
      <c r="C16" s="45" t="s">
        <v>65</v>
      </c>
      <c r="D16" s="46" t="s">
        <v>9</v>
      </c>
      <c r="E16" s="47">
        <v>24</v>
      </c>
      <c r="F16" s="37"/>
      <c r="G16" s="37">
        <f t="shared" si="0"/>
        <v>0</v>
      </c>
      <c r="H16" s="15"/>
    </row>
    <row r="17" spans="1:8" ht="15" customHeight="1">
      <c r="A17" s="43" t="s">
        <v>64</v>
      </c>
      <c r="B17" s="44">
        <v>3.2</v>
      </c>
      <c r="C17" s="49" t="s">
        <v>217</v>
      </c>
      <c r="D17" s="46" t="s">
        <v>9</v>
      </c>
      <c r="E17" s="47">
        <v>21</v>
      </c>
      <c r="F17" s="37"/>
      <c r="G17" s="37">
        <f t="shared" si="0"/>
        <v>0</v>
      </c>
      <c r="H17" s="15"/>
    </row>
    <row r="18" spans="1:8" ht="15" customHeight="1">
      <c r="A18" s="43" t="s">
        <v>66</v>
      </c>
      <c r="B18" s="44">
        <v>3.2</v>
      </c>
      <c r="C18" s="45" t="s">
        <v>218</v>
      </c>
      <c r="D18" s="46" t="s">
        <v>9</v>
      </c>
      <c r="E18" s="47">
        <v>0</v>
      </c>
      <c r="F18" s="37"/>
      <c r="G18" s="37">
        <f t="shared" si="0"/>
        <v>0</v>
      </c>
      <c r="H18" s="15"/>
    </row>
    <row r="19" spans="1:8" ht="15" customHeight="1">
      <c r="A19" s="43" t="s">
        <v>67</v>
      </c>
      <c r="B19" s="44">
        <v>3.2</v>
      </c>
      <c r="C19" s="45" t="s">
        <v>574</v>
      </c>
      <c r="D19" s="46" t="s">
        <v>22</v>
      </c>
      <c r="E19" s="47">
        <v>0</v>
      </c>
      <c r="F19" s="37"/>
      <c r="G19" s="37">
        <f t="shared" si="0"/>
        <v>0</v>
      </c>
      <c r="H19" s="15"/>
    </row>
    <row r="20" spans="1:8" ht="15" customHeight="1">
      <c r="A20" s="43" t="s">
        <v>68</v>
      </c>
      <c r="B20" s="44">
        <v>3.2</v>
      </c>
      <c r="C20" s="45" t="s">
        <v>232</v>
      </c>
      <c r="D20" s="46" t="s">
        <v>2</v>
      </c>
      <c r="E20" s="47">
        <v>5</v>
      </c>
      <c r="F20" s="37"/>
      <c r="G20" s="37">
        <f t="shared" si="0"/>
        <v>0</v>
      </c>
      <c r="H20" s="15"/>
    </row>
    <row r="21" spans="1:8" ht="15" customHeight="1">
      <c r="A21" s="43" t="s">
        <v>69</v>
      </c>
      <c r="B21" s="44">
        <v>3.2</v>
      </c>
      <c r="C21" s="45" t="s">
        <v>233</v>
      </c>
      <c r="D21" s="46" t="s">
        <v>22</v>
      </c>
      <c r="E21" s="47">
        <v>0</v>
      </c>
      <c r="F21" s="37"/>
      <c r="G21" s="37">
        <f t="shared" si="0"/>
        <v>0</v>
      </c>
      <c r="H21" s="15"/>
    </row>
    <row r="22" spans="1:8" ht="15" customHeight="1">
      <c r="A22" s="43" t="s">
        <v>70</v>
      </c>
      <c r="B22" s="44">
        <v>3.1</v>
      </c>
      <c r="C22" s="45" t="s">
        <v>234</v>
      </c>
      <c r="D22" s="46" t="s">
        <v>22</v>
      </c>
      <c r="E22" s="47">
        <v>25</v>
      </c>
      <c r="F22" s="37"/>
      <c r="G22" s="37">
        <f t="shared" si="0"/>
        <v>0</v>
      </c>
      <c r="H22" s="15"/>
    </row>
    <row r="23" spans="1:8" ht="15" customHeight="1">
      <c r="A23" s="43" t="s">
        <v>71</v>
      </c>
      <c r="B23" s="44">
        <v>3.1</v>
      </c>
      <c r="C23" s="45" t="s">
        <v>229</v>
      </c>
      <c r="D23" s="46" t="s">
        <v>9</v>
      </c>
      <c r="E23" s="47">
        <v>10</v>
      </c>
      <c r="F23" s="37"/>
      <c r="G23" s="37">
        <f t="shared" si="0"/>
        <v>0</v>
      </c>
      <c r="H23" s="15"/>
    </row>
    <row r="24" spans="1:8" ht="15" customHeight="1">
      <c r="A24" s="43" t="s">
        <v>133</v>
      </c>
      <c r="B24" s="44">
        <v>3.1</v>
      </c>
      <c r="C24" s="45" t="s">
        <v>226</v>
      </c>
      <c r="D24" s="46" t="s">
        <v>9</v>
      </c>
      <c r="E24" s="47">
        <v>10</v>
      </c>
      <c r="F24" s="37"/>
      <c r="G24" s="37">
        <f t="shared" si="0"/>
        <v>0</v>
      </c>
      <c r="H24" s="15"/>
    </row>
    <row r="25" spans="1:8" ht="15" customHeight="1">
      <c r="A25" s="43" t="s">
        <v>134</v>
      </c>
      <c r="B25" s="44">
        <v>3.2</v>
      </c>
      <c r="C25" s="45" t="s">
        <v>573</v>
      </c>
      <c r="D25" s="46" t="s">
        <v>9</v>
      </c>
      <c r="E25" s="47">
        <v>2</v>
      </c>
      <c r="F25" s="37"/>
      <c r="G25" s="37">
        <f t="shared" si="0"/>
        <v>0</v>
      </c>
      <c r="H25" s="15"/>
    </row>
    <row r="26" spans="1:8" ht="13.8">
      <c r="A26" s="43" t="s">
        <v>135</v>
      </c>
      <c r="B26" s="44">
        <v>3.2</v>
      </c>
      <c r="C26" s="45" t="s">
        <v>242</v>
      </c>
      <c r="D26" s="46" t="s">
        <v>23</v>
      </c>
      <c r="E26" s="47">
        <v>0</v>
      </c>
      <c r="F26" s="37"/>
      <c r="G26" s="37">
        <f t="shared" si="0"/>
        <v>0</v>
      </c>
      <c r="H26" s="15"/>
    </row>
    <row r="27" spans="1:8" ht="13.8">
      <c r="A27" s="43" t="s">
        <v>136</v>
      </c>
      <c r="B27" s="48" t="s">
        <v>10</v>
      </c>
      <c r="C27" s="45" t="s">
        <v>225</v>
      </c>
      <c r="D27" s="46" t="s">
        <v>9</v>
      </c>
      <c r="E27" s="47">
        <v>3</v>
      </c>
      <c r="F27" s="37"/>
      <c r="G27" s="37">
        <f t="shared" si="0"/>
        <v>0</v>
      </c>
      <c r="H27" s="15"/>
    </row>
    <row r="28" spans="1:8" ht="13.8">
      <c r="A28" s="43" t="s">
        <v>137</v>
      </c>
      <c r="B28" s="48"/>
      <c r="C28" s="45" t="s">
        <v>572</v>
      </c>
      <c r="D28" s="46" t="s">
        <v>9</v>
      </c>
      <c r="E28" s="47">
        <v>33</v>
      </c>
      <c r="F28" s="37"/>
      <c r="G28" s="37">
        <f>ROUND(F28*E28,2)</f>
        <v>0</v>
      </c>
      <c r="H28" s="15"/>
    </row>
    <row r="29" spans="1:8" ht="13.8">
      <c r="A29" s="43" t="s">
        <v>138</v>
      </c>
      <c r="B29" s="48"/>
      <c r="C29" s="45" t="s">
        <v>570</v>
      </c>
      <c r="D29" s="46" t="s">
        <v>9</v>
      </c>
      <c r="E29" s="47">
        <v>9</v>
      </c>
      <c r="F29" s="37"/>
      <c r="G29" s="37">
        <f t="shared" si="0"/>
        <v>0</v>
      </c>
      <c r="H29" s="15"/>
    </row>
    <row r="30" spans="1:8" ht="15" customHeight="1">
      <c r="A30" s="57" t="s">
        <v>19</v>
      </c>
      <c r="B30" s="58"/>
      <c r="C30" s="61" t="s">
        <v>236</v>
      </c>
      <c r="D30" s="60"/>
      <c r="E30" s="60"/>
      <c r="F30" s="62"/>
      <c r="G30" s="62"/>
      <c r="H30" s="15"/>
    </row>
    <row r="31" spans="1:8" ht="13.8">
      <c r="A31" s="43" t="s">
        <v>72</v>
      </c>
      <c r="B31" s="48" t="s">
        <v>73</v>
      </c>
      <c r="C31" s="45" t="s">
        <v>74</v>
      </c>
      <c r="D31" s="46" t="s">
        <v>2</v>
      </c>
      <c r="E31" s="47">
        <v>660</v>
      </c>
      <c r="F31" s="37"/>
      <c r="G31" s="37">
        <f t="shared" ref="G31:G68" si="1">ROUND(F31*E31,2)</f>
        <v>0</v>
      </c>
      <c r="H31" s="15"/>
    </row>
    <row r="32" spans="1:8" ht="15" customHeight="1">
      <c r="A32" s="43" t="s">
        <v>75</v>
      </c>
      <c r="B32" s="48" t="s">
        <v>73</v>
      </c>
      <c r="C32" s="45" t="s">
        <v>117</v>
      </c>
      <c r="D32" s="46" t="s">
        <v>2</v>
      </c>
      <c r="E32" s="47">
        <v>335</v>
      </c>
      <c r="F32" s="37"/>
      <c r="G32" s="37">
        <f t="shared" si="1"/>
        <v>0</v>
      </c>
      <c r="H32" s="15"/>
    </row>
    <row r="33" spans="1:8" ht="15" customHeight="1">
      <c r="A33" s="43" t="s">
        <v>76</v>
      </c>
      <c r="B33" s="48" t="s">
        <v>73</v>
      </c>
      <c r="C33" s="45" t="s">
        <v>78</v>
      </c>
      <c r="D33" s="46" t="s">
        <v>2</v>
      </c>
      <c r="E33" s="47">
        <v>1126</v>
      </c>
      <c r="F33" s="37"/>
      <c r="G33" s="37">
        <f t="shared" si="1"/>
        <v>0</v>
      </c>
      <c r="H33" s="15"/>
    </row>
    <row r="34" spans="1:8" ht="15" customHeight="1">
      <c r="A34" s="43" t="s">
        <v>77</v>
      </c>
      <c r="B34" s="48"/>
      <c r="C34" s="45" t="s">
        <v>567</v>
      </c>
      <c r="D34" s="46" t="s">
        <v>2</v>
      </c>
      <c r="E34" s="47">
        <v>71</v>
      </c>
      <c r="F34" s="37"/>
      <c r="G34" s="37">
        <f>ROUND(F34*E34,2)</f>
        <v>0</v>
      </c>
      <c r="H34" s="15"/>
    </row>
    <row r="35" spans="1:8" ht="15" customHeight="1">
      <c r="A35" s="43" t="s">
        <v>79</v>
      </c>
      <c r="B35" s="48" t="s">
        <v>73</v>
      </c>
      <c r="C35" s="45" t="s">
        <v>118</v>
      </c>
      <c r="D35" s="46" t="s">
        <v>9</v>
      </c>
      <c r="E35" s="47">
        <v>0</v>
      </c>
      <c r="F35" s="37"/>
      <c r="G35" s="37">
        <f t="shared" si="1"/>
        <v>0</v>
      </c>
      <c r="H35" s="15"/>
    </row>
    <row r="36" spans="1:8" ht="15" customHeight="1">
      <c r="A36" s="43" t="s">
        <v>80</v>
      </c>
      <c r="B36" s="48" t="s">
        <v>73</v>
      </c>
      <c r="C36" s="45" t="s">
        <v>219</v>
      </c>
      <c r="D36" s="46" t="s">
        <v>9</v>
      </c>
      <c r="E36" s="47">
        <v>1</v>
      </c>
      <c r="F36" s="37"/>
      <c r="G36" s="37">
        <f t="shared" si="1"/>
        <v>0</v>
      </c>
      <c r="H36" s="15"/>
    </row>
    <row r="37" spans="1:8" ht="15" customHeight="1">
      <c r="A37" s="43" t="s">
        <v>119</v>
      </c>
      <c r="B37" s="52" t="s">
        <v>102</v>
      </c>
      <c r="C37" s="53" t="s">
        <v>103</v>
      </c>
      <c r="D37" s="51" t="s">
        <v>9</v>
      </c>
      <c r="E37" s="47">
        <v>26</v>
      </c>
      <c r="F37" s="37"/>
      <c r="G37" s="37">
        <f t="shared" si="1"/>
        <v>0</v>
      </c>
      <c r="H37" s="15"/>
    </row>
    <row r="38" spans="1:8" ht="15" customHeight="1">
      <c r="A38" s="43" t="s">
        <v>120</v>
      </c>
      <c r="B38" s="52" t="s">
        <v>102</v>
      </c>
      <c r="C38" s="53" t="s">
        <v>221</v>
      </c>
      <c r="D38" s="51" t="s">
        <v>9</v>
      </c>
      <c r="E38" s="47">
        <v>12</v>
      </c>
      <c r="F38" s="37"/>
      <c r="G38" s="37">
        <f t="shared" si="1"/>
        <v>0</v>
      </c>
      <c r="H38" s="15"/>
    </row>
    <row r="39" spans="1:8" ht="15" customHeight="1">
      <c r="A39" s="43" t="s">
        <v>121</v>
      </c>
      <c r="B39" s="52" t="s">
        <v>102</v>
      </c>
      <c r="C39" s="53" t="s">
        <v>104</v>
      </c>
      <c r="D39" s="51" t="s">
        <v>9</v>
      </c>
      <c r="E39" s="47">
        <v>10</v>
      </c>
      <c r="F39" s="37"/>
      <c r="G39" s="37">
        <f t="shared" si="1"/>
        <v>0</v>
      </c>
      <c r="H39" s="15"/>
    </row>
    <row r="40" spans="1:8" ht="15" customHeight="1">
      <c r="A40" s="43" t="s">
        <v>122</v>
      </c>
      <c r="B40" s="52" t="s">
        <v>102</v>
      </c>
      <c r="C40" s="53" t="s">
        <v>106</v>
      </c>
      <c r="D40" s="51" t="s">
        <v>9</v>
      </c>
      <c r="E40" s="47">
        <v>5</v>
      </c>
      <c r="F40" s="37"/>
      <c r="G40" s="37">
        <f t="shared" si="1"/>
        <v>0</v>
      </c>
      <c r="H40" s="15"/>
    </row>
    <row r="41" spans="1:8" ht="15" customHeight="1">
      <c r="A41" s="43" t="s">
        <v>157</v>
      </c>
      <c r="B41" s="52" t="s">
        <v>129</v>
      </c>
      <c r="C41" s="54" t="s">
        <v>575</v>
      </c>
      <c r="D41" s="51" t="s">
        <v>22</v>
      </c>
      <c r="E41" s="47">
        <v>21</v>
      </c>
      <c r="F41" s="37"/>
      <c r="G41" s="37">
        <f t="shared" si="1"/>
        <v>0</v>
      </c>
      <c r="H41" s="15"/>
    </row>
    <row r="42" spans="1:8" ht="30.6" customHeight="1">
      <c r="A42" s="43" t="s">
        <v>158</v>
      </c>
      <c r="B42" s="52" t="s">
        <v>10</v>
      </c>
      <c r="C42" s="55" t="s">
        <v>223</v>
      </c>
      <c r="D42" s="46" t="s">
        <v>2</v>
      </c>
      <c r="E42" s="47">
        <v>89</v>
      </c>
      <c r="F42" s="37"/>
      <c r="G42" s="37">
        <f t="shared" si="1"/>
        <v>0</v>
      </c>
      <c r="H42" s="15"/>
    </row>
    <row r="43" spans="1:8" ht="15" customHeight="1">
      <c r="A43" s="57" t="s">
        <v>25</v>
      </c>
      <c r="B43" s="58"/>
      <c r="C43" s="61" t="s">
        <v>235</v>
      </c>
      <c r="D43" s="60"/>
      <c r="E43" s="60"/>
      <c r="F43" s="56"/>
      <c r="G43" s="56"/>
      <c r="H43" s="15"/>
    </row>
    <row r="44" spans="1:8" ht="13.8">
      <c r="A44" s="43" t="s">
        <v>26</v>
      </c>
      <c r="B44" s="48" t="s">
        <v>81</v>
      </c>
      <c r="C44" s="45" t="s">
        <v>123</v>
      </c>
      <c r="D44" s="46" t="s">
        <v>21</v>
      </c>
      <c r="E44" s="47">
        <v>2712</v>
      </c>
      <c r="F44" s="37"/>
      <c r="G44" s="37">
        <f t="shared" si="1"/>
        <v>0</v>
      </c>
      <c r="H44" s="15"/>
    </row>
    <row r="45" spans="1:8" ht="13.8">
      <c r="A45" s="43" t="s">
        <v>27</v>
      </c>
      <c r="B45" s="48" t="s">
        <v>81</v>
      </c>
      <c r="C45" s="45" t="s">
        <v>124</v>
      </c>
      <c r="D45" s="46" t="s">
        <v>21</v>
      </c>
      <c r="E45" s="47">
        <v>100</v>
      </c>
      <c r="F45" s="37"/>
      <c r="G45" s="37">
        <f t="shared" si="1"/>
        <v>0</v>
      </c>
      <c r="H45" s="15"/>
    </row>
    <row r="46" spans="1:8" ht="13.8">
      <c r="A46" s="43" t="s">
        <v>38</v>
      </c>
      <c r="B46" s="48" t="s">
        <v>83</v>
      </c>
      <c r="C46" s="50" t="s">
        <v>40</v>
      </c>
      <c r="D46" s="51" t="s">
        <v>22</v>
      </c>
      <c r="E46" s="47">
        <v>615</v>
      </c>
      <c r="F46" s="37"/>
      <c r="G46" s="37">
        <f t="shared" si="1"/>
        <v>0</v>
      </c>
      <c r="H46" s="15"/>
    </row>
    <row r="47" spans="1:8" ht="13.8">
      <c r="A47" s="43" t="s">
        <v>82</v>
      </c>
      <c r="B47" s="48" t="s">
        <v>83</v>
      </c>
      <c r="C47" s="50" t="s">
        <v>569</v>
      </c>
      <c r="D47" s="51" t="s">
        <v>22</v>
      </c>
      <c r="E47" s="47">
        <v>108</v>
      </c>
      <c r="F47" s="37"/>
      <c r="G47" s="37">
        <f t="shared" si="1"/>
        <v>0</v>
      </c>
      <c r="H47" s="15"/>
    </row>
    <row r="48" spans="1:8" ht="13.8">
      <c r="A48" s="43" t="s">
        <v>170</v>
      </c>
      <c r="B48" s="48"/>
      <c r="C48" s="50" t="s">
        <v>568</v>
      </c>
      <c r="D48" s="51" t="s">
        <v>22</v>
      </c>
      <c r="E48" s="47">
        <v>108</v>
      </c>
      <c r="F48" s="37"/>
      <c r="G48" s="37">
        <f t="shared" si="1"/>
        <v>0</v>
      </c>
      <c r="H48" s="15"/>
    </row>
    <row r="49" spans="1:11" ht="15" customHeight="1">
      <c r="A49" s="57" t="s">
        <v>28</v>
      </c>
      <c r="B49" s="58"/>
      <c r="C49" s="59" t="s">
        <v>35</v>
      </c>
      <c r="D49" s="60"/>
      <c r="E49" s="60"/>
      <c r="F49" s="56"/>
      <c r="G49" s="56"/>
      <c r="H49" s="15"/>
    </row>
    <row r="50" spans="1:11" ht="15" customHeight="1">
      <c r="A50" s="43" t="s">
        <v>84</v>
      </c>
      <c r="B50" s="52" t="s">
        <v>85</v>
      </c>
      <c r="C50" s="50" t="s">
        <v>86</v>
      </c>
      <c r="D50" s="46" t="s">
        <v>21</v>
      </c>
      <c r="E50" s="47">
        <v>307</v>
      </c>
      <c r="F50" s="37"/>
      <c r="G50" s="37">
        <f t="shared" si="1"/>
        <v>0</v>
      </c>
      <c r="H50" s="15"/>
      <c r="J50" s="9"/>
      <c r="K50" s="9"/>
    </row>
    <row r="51" spans="1:11" ht="15" customHeight="1">
      <c r="A51" s="43" t="s">
        <v>39</v>
      </c>
      <c r="B51" s="52" t="s">
        <v>85</v>
      </c>
      <c r="C51" s="50" t="s">
        <v>214</v>
      </c>
      <c r="D51" s="46" t="s">
        <v>21</v>
      </c>
      <c r="E51" s="47">
        <v>1276</v>
      </c>
      <c r="F51" s="37"/>
      <c r="G51" s="37">
        <f t="shared" si="1"/>
        <v>0</v>
      </c>
      <c r="H51" s="15"/>
    </row>
    <row r="52" spans="1:11" ht="15" customHeight="1">
      <c r="A52" s="43" t="s">
        <v>87</v>
      </c>
      <c r="B52" s="52" t="s">
        <v>88</v>
      </c>
      <c r="C52" s="50" t="s">
        <v>89</v>
      </c>
      <c r="D52" s="46" t="s">
        <v>21</v>
      </c>
      <c r="E52" s="47">
        <v>142</v>
      </c>
      <c r="F52" s="37"/>
      <c r="G52" s="37">
        <f t="shared" si="1"/>
        <v>0</v>
      </c>
      <c r="H52" s="15"/>
    </row>
    <row r="53" spans="1:11" ht="15" customHeight="1">
      <c r="A53" s="43" t="s">
        <v>605</v>
      </c>
      <c r="B53" s="52" t="s">
        <v>88</v>
      </c>
      <c r="C53" s="50" t="s">
        <v>577</v>
      </c>
      <c r="D53" s="46" t="s">
        <v>21</v>
      </c>
      <c r="E53" s="47">
        <v>504</v>
      </c>
      <c r="F53" s="37"/>
      <c r="G53" s="37">
        <f t="shared" si="1"/>
        <v>0</v>
      </c>
      <c r="H53" s="15"/>
    </row>
    <row r="54" spans="1:11" ht="15" customHeight="1">
      <c r="A54" s="43" t="s">
        <v>90</v>
      </c>
      <c r="B54" s="52" t="s">
        <v>88</v>
      </c>
      <c r="C54" s="50" t="s">
        <v>222</v>
      </c>
      <c r="D54" s="46" t="s">
        <v>21</v>
      </c>
      <c r="E54" s="47">
        <v>142</v>
      </c>
      <c r="F54" s="37"/>
      <c r="G54" s="37">
        <f t="shared" si="1"/>
        <v>0</v>
      </c>
      <c r="H54" s="15"/>
    </row>
    <row r="55" spans="1:11" ht="15" customHeight="1">
      <c r="A55" s="43" t="s">
        <v>34</v>
      </c>
      <c r="B55" s="52" t="s">
        <v>88</v>
      </c>
      <c r="C55" s="50" t="s">
        <v>46</v>
      </c>
      <c r="D55" s="51" t="s">
        <v>22</v>
      </c>
      <c r="E55" s="47">
        <v>2775</v>
      </c>
      <c r="F55" s="21"/>
      <c r="G55" s="37">
        <f t="shared" si="1"/>
        <v>0</v>
      </c>
      <c r="H55" s="15"/>
    </row>
    <row r="56" spans="1:11" ht="15" customHeight="1">
      <c r="A56" s="43" t="s">
        <v>91</v>
      </c>
      <c r="B56" s="52" t="s">
        <v>94</v>
      </c>
      <c r="C56" s="45" t="s">
        <v>238</v>
      </c>
      <c r="D56" s="51" t="s">
        <v>22</v>
      </c>
      <c r="E56" s="47">
        <v>1272</v>
      </c>
      <c r="F56" s="21"/>
      <c r="G56" s="37">
        <f t="shared" si="1"/>
        <v>0</v>
      </c>
      <c r="H56" s="15"/>
    </row>
    <row r="57" spans="1:11" ht="15" customHeight="1">
      <c r="A57" s="43" t="s">
        <v>92</v>
      </c>
      <c r="B57" s="52" t="s">
        <v>94</v>
      </c>
      <c r="C57" s="45" t="s">
        <v>239</v>
      </c>
      <c r="D57" s="51" t="s">
        <v>22</v>
      </c>
      <c r="E57" s="47">
        <v>885</v>
      </c>
      <c r="F57" s="21"/>
      <c r="G57" s="37">
        <f t="shared" si="1"/>
        <v>0</v>
      </c>
      <c r="H57" s="15"/>
    </row>
    <row r="58" spans="1:11" ht="15" customHeight="1">
      <c r="A58" s="43" t="s">
        <v>93</v>
      </c>
      <c r="B58" s="52" t="s">
        <v>94</v>
      </c>
      <c r="C58" s="45" t="s">
        <v>576</v>
      </c>
      <c r="D58" s="51" t="s">
        <v>22</v>
      </c>
      <c r="E58" s="47">
        <v>79</v>
      </c>
      <c r="F58" s="21"/>
      <c r="G58" s="37">
        <f>ROUND(F58*E58,2)</f>
        <v>0</v>
      </c>
      <c r="H58" s="15"/>
    </row>
    <row r="59" spans="1:11" ht="15" customHeight="1">
      <c r="A59" s="43" t="s">
        <v>95</v>
      </c>
      <c r="B59" s="52" t="s">
        <v>94</v>
      </c>
      <c r="C59" s="45" t="s">
        <v>240</v>
      </c>
      <c r="D59" s="51" t="s">
        <v>22</v>
      </c>
      <c r="E59" s="47">
        <v>73</v>
      </c>
      <c r="F59" s="21"/>
      <c r="G59" s="37">
        <f t="shared" si="1"/>
        <v>0</v>
      </c>
      <c r="H59" s="15"/>
    </row>
    <row r="60" spans="1:11" ht="15" customHeight="1">
      <c r="A60" s="43" t="s">
        <v>97</v>
      </c>
      <c r="B60" s="52" t="s">
        <v>94</v>
      </c>
      <c r="C60" s="45" t="s">
        <v>245</v>
      </c>
      <c r="D60" s="51" t="s">
        <v>22</v>
      </c>
      <c r="E60" s="47">
        <v>71</v>
      </c>
      <c r="F60" s="21"/>
      <c r="G60" s="37">
        <f t="shared" si="1"/>
        <v>0</v>
      </c>
      <c r="H60" s="15"/>
      <c r="I60" s="15"/>
    </row>
    <row r="61" spans="1:11" ht="15" customHeight="1">
      <c r="A61" s="43" t="s">
        <v>98</v>
      </c>
      <c r="B61" s="52" t="s">
        <v>94</v>
      </c>
      <c r="C61" s="45" t="s">
        <v>241</v>
      </c>
      <c r="D61" s="51" t="s">
        <v>22</v>
      </c>
      <c r="E61" s="47">
        <v>108</v>
      </c>
      <c r="F61" s="21"/>
      <c r="G61" s="37">
        <f t="shared" si="1"/>
        <v>0</v>
      </c>
      <c r="H61" s="15"/>
      <c r="I61" s="15"/>
    </row>
    <row r="62" spans="1:11" ht="15" customHeight="1">
      <c r="A62" s="43" t="s">
        <v>125</v>
      </c>
      <c r="B62" s="52" t="s">
        <v>94</v>
      </c>
      <c r="C62" s="45" t="s">
        <v>243</v>
      </c>
      <c r="D62" s="51" t="s">
        <v>22</v>
      </c>
      <c r="E62" s="47">
        <v>0</v>
      </c>
      <c r="F62" s="21"/>
      <c r="G62" s="37">
        <f t="shared" si="1"/>
        <v>0</v>
      </c>
      <c r="H62" s="15"/>
      <c r="I62" s="15"/>
    </row>
    <row r="63" spans="1:11" ht="27.6" customHeight="1">
      <c r="A63" s="43" t="s">
        <v>126</v>
      </c>
      <c r="B63" s="52" t="s">
        <v>94</v>
      </c>
      <c r="C63" s="49" t="s">
        <v>244</v>
      </c>
      <c r="D63" s="51" t="s">
        <v>22</v>
      </c>
      <c r="E63" s="47">
        <v>18</v>
      </c>
      <c r="F63" s="37"/>
      <c r="G63" s="37">
        <f t="shared" si="1"/>
        <v>0</v>
      </c>
      <c r="H63" s="15"/>
      <c r="I63" s="15"/>
    </row>
    <row r="64" spans="1:11" ht="15" customHeight="1">
      <c r="A64" s="43" t="s">
        <v>220</v>
      </c>
      <c r="B64" s="52" t="s">
        <v>96</v>
      </c>
      <c r="C64" s="45" t="s">
        <v>600</v>
      </c>
      <c r="D64" s="51" t="s">
        <v>22</v>
      </c>
      <c r="E64" s="47">
        <v>46</v>
      </c>
      <c r="F64" s="37"/>
      <c r="G64" s="37">
        <f t="shared" si="1"/>
        <v>0</v>
      </c>
      <c r="H64" s="15"/>
      <c r="I64" s="15"/>
    </row>
    <row r="65" spans="1:11" ht="15" customHeight="1">
      <c r="A65" s="43" t="s">
        <v>224</v>
      </c>
      <c r="B65" s="52" t="s">
        <v>96</v>
      </c>
      <c r="C65" s="45" t="s">
        <v>127</v>
      </c>
      <c r="D65" s="51" t="s">
        <v>22</v>
      </c>
      <c r="E65" s="47">
        <v>223</v>
      </c>
      <c r="F65" s="37"/>
      <c r="G65" s="37">
        <f t="shared" si="1"/>
        <v>0</v>
      </c>
      <c r="H65" s="15"/>
      <c r="I65" s="15"/>
    </row>
    <row r="66" spans="1:11" ht="15" customHeight="1">
      <c r="A66" s="57" t="s">
        <v>29</v>
      </c>
      <c r="B66" s="58"/>
      <c r="C66" s="59" t="s">
        <v>36</v>
      </c>
      <c r="D66" s="60"/>
      <c r="E66" s="60"/>
      <c r="F66" s="56"/>
      <c r="G66" s="56"/>
      <c r="H66" s="15"/>
    </row>
    <row r="67" spans="1:11" ht="13.8">
      <c r="A67" s="43" t="s">
        <v>30</v>
      </c>
      <c r="B67" s="52" t="s">
        <v>99</v>
      </c>
      <c r="C67" s="53" t="s">
        <v>100</v>
      </c>
      <c r="D67" s="51" t="s">
        <v>22</v>
      </c>
      <c r="E67" s="47">
        <v>1430</v>
      </c>
      <c r="F67" s="37"/>
      <c r="G67" s="37">
        <f t="shared" si="1"/>
        <v>0</v>
      </c>
      <c r="H67" s="15"/>
    </row>
    <row r="68" spans="1:11" ht="12.75" customHeight="1">
      <c r="A68" s="43" t="s">
        <v>128</v>
      </c>
      <c r="B68" s="52" t="s">
        <v>99</v>
      </c>
      <c r="C68" s="53" t="s">
        <v>215</v>
      </c>
      <c r="D68" s="51" t="s">
        <v>22</v>
      </c>
      <c r="E68" s="47">
        <v>1430</v>
      </c>
      <c r="F68" s="37"/>
      <c r="G68" s="37">
        <f t="shared" si="1"/>
        <v>0</v>
      </c>
      <c r="H68" s="15"/>
    </row>
    <row r="69" spans="1:11" ht="15" customHeight="1">
      <c r="A69" s="57" t="s">
        <v>31</v>
      </c>
      <c r="B69" s="58"/>
      <c r="C69" s="59" t="s">
        <v>237</v>
      </c>
      <c r="D69" s="60"/>
      <c r="E69" s="60"/>
      <c r="F69" s="56"/>
      <c r="G69" s="56"/>
      <c r="H69" s="15"/>
    </row>
    <row r="70" spans="1:11" ht="15" customHeight="1">
      <c r="A70" s="43" t="s">
        <v>101</v>
      </c>
      <c r="B70" s="52" t="s">
        <v>10</v>
      </c>
      <c r="C70" s="98" t="s">
        <v>228</v>
      </c>
      <c r="D70" s="51" t="s">
        <v>22</v>
      </c>
      <c r="E70" s="47">
        <v>0</v>
      </c>
      <c r="F70" s="37"/>
      <c r="G70" s="37">
        <f t="shared" ref="G70:G82" si="2">F70*E70</f>
        <v>0</v>
      </c>
      <c r="H70" s="15"/>
    </row>
    <row r="71" spans="1:11" ht="56.4" customHeight="1">
      <c r="A71" s="43" t="s">
        <v>37</v>
      </c>
      <c r="B71" s="52" t="s">
        <v>10</v>
      </c>
      <c r="C71" s="49" t="s">
        <v>227</v>
      </c>
      <c r="D71" s="51" t="s">
        <v>9</v>
      </c>
      <c r="E71" s="47">
        <v>0</v>
      </c>
      <c r="F71" s="37"/>
      <c r="G71" s="37">
        <f t="shared" si="2"/>
        <v>0</v>
      </c>
      <c r="H71" s="15"/>
    </row>
    <row r="72" spans="1:11" ht="27" customHeight="1">
      <c r="A72" s="43" t="s">
        <v>105</v>
      </c>
      <c r="B72" s="52" t="s">
        <v>10</v>
      </c>
      <c r="C72" s="98" t="s">
        <v>230</v>
      </c>
      <c r="D72" s="51" t="s">
        <v>9</v>
      </c>
      <c r="E72" s="47">
        <v>18</v>
      </c>
      <c r="F72" s="37"/>
      <c r="G72" s="37">
        <f t="shared" si="2"/>
        <v>0</v>
      </c>
      <c r="H72" s="15"/>
    </row>
    <row r="73" spans="1:11" ht="15" customHeight="1">
      <c r="A73" s="43" t="s">
        <v>107</v>
      </c>
      <c r="B73" s="52" t="s">
        <v>10</v>
      </c>
      <c r="C73" s="53" t="s">
        <v>350</v>
      </c>
      <c r="D73" s="51" t="s">
        <v>9</v>
      </c>
      <c r="E73" s="47">
        <v>18</v>
      </c>
      <c r="F73" s="37"/>
      <c r="G73" s="37">
        <f t="shared" si="2"/>
        <v>0</v>
      </c>
      <c r="H73" s="15"/>
      <c r="K73" s="15"/>
    </row>
    <row r="74" spans="1:11" ht="15" customHeight="1">
      <c r="A74" s="43" t="s">
        <v>108</v>
      </c>
      <c r="B74" s="52" t="s">
        <v>10</v>
      </c>
      <c r="C74" s="53" t="s">
        <v>344</v>
      </c>
      <c r="D74" s="51" t="s">
        <v>9</v>
      </c>
      <c r="E74" s="47">
        <v>100</v>
      </c>
      <c r="F74" s="37"/>
      <c r="G74" s="37">
        <f t="shared" si="2"/>
        <v>0</v>
      </c>
      <c r="H74" s="15"/>
      <c r="K74" s="15"/>
    </row>
    <row r="75" spans="1:11" ht="15" customHeight="1">
      <c r="A75" s="43" t="s">
        <v>109</v>
      </c>
      <c r="B75" s="52" t="s">
        <v>10</v>
      </c>
      <c r="C75" s="53" t="s">
        <v>345</v>
      </c>
      <c r="D75" s="51" t="s">
        <v>9</v>
      </c>
      <c r="E75" s="47">
        <v>0</v>
      </c>
      <c r="F75" s="37"/>
      <c r="G75" s="37">
        <f t="shared" si="2"/>
        <v>0</v>
      </c>
      <c r="H75" s="15"/>
      <c r="K75" s="15"/>
    </row>
    <row r="76" spans="1:11" ht="13.95" customHeight="1">
      <c r="A76" s="43" t="s">
        <v>110</v>
      </c>
      <c r="B76" s="52" t="s">
        <v>10</v>
      </c>
      <c r="C76" s="53" t="s">
        <v>346</v>
      </c>
      <c r="D76" s="51" t="s">
        <v>9</v>
      </c>
      <c r="E76" s="47">
        <v>784</v>
      </c>
      <c r="F76" s="37"/>
      <c r="G76" s="37">
        <f t="shared" si="2"/>
        <v>0</v>
      </c>
      <c r="H76" s="15"/>
      <c r="K76" s="15"/>
    </row>
    <row r="77" spans="1:11" ht="13.95" customHeight="1">
      <c r="A77" s="43" t="s">
        <v>111</v>
      </c>
      <c r="B77" s="52" t="s">
        <v>10</v>
      </c>
      <c r="C77" s="53" t="s">
        <v>48</v>
      </c>
      <c r="D77" s="51" t="s">
        <v>9</v>
      </c>
      <c r="E77" s="47">
        <v>0</v>
      </c>
      <c r="F77" s="37"/>
      <c r="G77" s="37">
        <f t="shared" si="2"/>
        <v>0</v>
      </c>
      <c r="H77" s="15"/>
      <c r="K77" s="15"/>
    </row>
    <row r="78" spans="1:11" ht="13.95" customHeight="1">
      <c r="A78" s="43" t="s">
        <v>112</v>
      </c>
      <c r="B78" s="52"/>
      <c r="C78" s="53" t="s">
        <v>594</v>
      </c>
      <c r="D78" s="51" t="s">
        <v>22</v>
      </c>
      <c r="E78" s="47">
        <v>221</v>
      </c>
      <c r="F78" s="37"/>
      <c r="G78" s="37">
        <f t="shared" si="2"/>
        <v>0</v>
      </c>
      <c r="H78" s="15"/>
      <c r="K78" s="15"/>
    </row>
    <row r="79" spans="1:11" ht="13.95" customHeight="1">
      <c r="A79" s="43" t="s">
        <v>113</v>
      </c>
      <c r="B79" s="52"/>
      <c r="C79" s="53" t="s">
        <v>596</v>
      </c>
      <c r="D79" s="51" t="s">
        <v>22</v>
      </c>
      <c r="E79" s="47">
        <v>36</v>
      </c>
      <c r="F79" s="37"/>
      <c r="G79" s="37">
        <f t="shared" si="2"/>
        <v>0</v>
      </c>
      <c r="H79" s="15"/>
      <c r="K79" s="15"/>
    </row>
    <row r="80" spans="1:11" ht="13.8" customHeight="1">
      <c r="A80" s="43" t="s">
        <v>114</v>
      </c>
      <c r="B80" s="52" t="s">
        <v>10</v>
      </c>
      <c r="C80" s="53" t="s">
        <v>347</v>
      </c>
      <c r="D80" s="51" t="s">
        <v>9</v>
      </c>
      <c r="E80" s="47">
        <v>0</v>
      </c>
      <c r="F80" s="37"/>
      <c r="G80" s="37">
        <f t="shared" si="2"/>
        <v>0</v>
      </c>
      <c r="H80" s="15"/>
      <c r="I80" s="29"/>
      <c r="K80" s="15"/>
    </row>
    <row r="81" spans="1:11" ht="15" customHeight="1">
      <c r="A81" s="43" t="s">
        <v>595</v>
      </c>
      <c r="B81" s="52" t="s">
        <v>10</v>
      </c>
      <c r="C81" s="98" t="s">
        <v>348</v>
      </c>
      <c r="D81" s="51" t="s">
        <v>9</v>
      </c>
      <c r="E81" s="47">
        <v>0</v>
      </c>
      <c r="F81" s="37"/>
      <c r="G81" s="37">
        <f t="shared" si="2"/>
        <v>0</v>
      </c>
      <c r="H81" s="15"/>
      <c r="K81" s="15"/>
    </row>
    <row r="82" spans="1:11" ht="15" customHeight="1">
      <c r="A82" s="43" t="s">
        <v>597</v>
      </c>
      <c r="B82" s="52" t="s">
        <v>10</v>
      </c>
      <c r="C82" s="53" t="s">
        <v>349</v>
      </c>
      <c r="D82" s="46" t="s">
        <v>2</v>
      </c>
      <c r="E82" s="47">
        <v>97</v>
      </c>
      <c r="F82" s="37"/>
      <c r="G82" s="37">
        <f t="shared" si="2"/>
        <v>0</v>
      </c>
      <c r="H82" s="15"/>
      <c r="K82" s="15"/>
    </row>
    <row r="83" spans="1:11" ht="15" customHeight="1">
      <c r="A83" s="26"/>
      <c r="B83" s="27"/>
      <c r="C83" s="28"/>
      <c r="D83" s="41" t="s">
        <v>3</v>
      </c>
      <c r="E83" s="165" t="s">
        <v>20</v>
      </c>
      <c r="F83" s="166"/>
      <c r="G83" s="112">
        <f>SUM(G7:G82)</f>
        <v>0</v>
      </c>
    </row>
    <row r="84" spans="1:11" ht="15" customHeight="1">
      <c r="A84" s="26"/>
      <c r="B84" s="27"/>
      <c r="C84" s="28"/>
      <c r="D84" s="41" t="s">
        <v>4</v>
      </c>
      <c r="E84" s="165" t="s">
        <v>32</v>
      </c>
      <c r="F84" s="166"/>
      <c r="G84" s="113">
        <f>ROUND(G83*0.21,2)</f>
        <v>0</v>
      </c>
      <c r="I84" s="32"/>
    </row>
    <row r="85" spans="1:11" ht="15" customHeight="1">
      <c r="A85" s="4"/>
      <c r="B85" s="27"/>
      <c r="C85" s="28"/>
      <c r="D85" s="41" t="s">
        <v>6</v>
      </c>
      <c r="E85" s="165" t="s">
        <v>33</v>
      </c>
      <c r="F85" s="166"/>
      <c r="G85" s="113">
        <f>G83+G84</f>
        <v>0</v>
      </c>
      <c r="I85" s="15"/>
      <c r="J85" s="15"/>
    </row>
    <row r="86" spans="1:11" ht="15" customHeight="1">
      <c r="A86" s="18" t="s">
        <v>0</v>
      </c>
      <c r="C86" s="14"/>
    </row>
    <row r="87" spans="1:11" ht="15" customHeight="1">
      <c r="A87" s="31" t="s">
        <v>43</v>
      </c>
      <c r="C87" s="14"/>
    </row>
    <row r="88" spans="1:11" ht="15" customHeight="1">
      <c r="A88" s="19" t="s">
        <v>212</v>
      </c>
      <c r="B88" s="30"/>
      <c r="C88" s="14"/>
      <c r="D88" s="14"/>
      <c r="E88" s="14"/>
      <c r="F88" s="14"/>
      <c r="G88" s="14"/>
    </row>
    <row r="89" spans="1:11" ht="15" customHeight="1">
      <c r="A89" s="19" t="s">
        <v>571</v>
      </c>
      <c r="C89" s="14"/>
      <c r="G89" s="4"/>
    </row>
    <row r="90" spans="1:11" ht="15" customHeight="1">
      <c r="A90" s="12"/>
      <c r="C90" s="14"/>
      <c r="G90" s="4"/>
    </row>
    <row r="91" spans="1:11" ht="15" customHeight="1">
      <c r="A91" s="12"/>
      <c r="C91" s="14"/>
    </row>
    <row r="92" spans="1:11" ht="15" customHeight="1">
      <c r="A92" s="12"/>
      <c r="C92" s="14"/>
    </row>
    <row r="93" spans="1:11" ht="15" customHeight="1">
      <c r="A93" s="12"/>
      <c r="C93" s="14"/>
    </row>
    <row r="94" spans="1:11" ht="15" customHeight="1">
      <c r="A94" s="12"/>
      <c r="C94" s="14"/>
      <c r="G94" s="4"/>
    </row>
    <row r="95" spans="1:11" ht="15" customHeight="1">
      <c r="A95" s="12"/>
      <c r="C95" s="14"/>
      <c r="G95" s="4"/>
    </row>
    <row r="96" spans="1:11" ht="15" customHeight="1">
      <c r="A96" s="12"/>
      <c r="C96" s="14"/>
      <c r="G96" s="4"/>
    </row>
    <row r="97" spans="1:3" ht="15" customHeight="1">
      <c r="A97" s="12"/>
      <c r="C97" s="14"/>
    </row>
    <row r="98" spans="1:3" ht="15" customHeight="1">
      <c r="A98" s="12"/>
      <c r="C98" s="14"/>
    </row>
    <row r="99" spans="1:3" ht="15" customHeight="1">
      <c r="A99" s="12"/>
      <c r="C99" s="14"/>
    </row>
    <row r="100" spans="1:3" ht="15" customHeight="1">
      <c r="A100" s="12"/>
      <c r="C100" s="14"/>
    </row>
    <row r="101" spans="1:3" ht="15" customHeight="1">
      <c r="A101" s="12"/>
      <c r="C101" s="14"/>
    </row>
    <row r="102" spans="1:3" ht="15" customHeight="1">
      <c r="A102" s="12"/>
      <c r="C102" s="14"/>
    </row>
    <row r="103" spans="1:3" ht="15" customHeight="1">
      <c r="A103" s="12"/>
      <c r="C103" s="14"/>
    </row>
    <row r="104" spans="1:3" ht="15" customHeight="1">
      <c r="A104" s="12"/>
      <c r="C104" s="14"/>
    </row>
    <row r="105" spans="1:3" ht="15" customHeight="1">
      <c r="A105" s="12"/>
      <c r="C105" s="14"/>
    </row>
    <row r="106" spans="1:3" ht="15" customHeight="1">
      <c r="A106" s="12"/>
      <c r="C106" s="14"/>
    </row>
    <row r="107" spans="1:3" ht="15" customHeight="1">
      <c r="A107" s="12"/>
      <c r="C107" s="14"/>
    </row>
    <row r="108" spans="1:3" ht="15" customHeight="1">
      <c r="A108" s="12"/>
      <c r="C108" s="14"/>
    </row>
    <row r="109" spans="1:3" ht="15" customHeight="1">
      <c r="A109" s="12"/>
      <c r="C109" s="14"/>
    </row>
    <row r="110" spans="1:3" ht="15" customHeight="1">
      <c r="A110" s="12"/>
      <c r="C110" s="14"/>
    </row>
    <row r="111" spans="1:3" ht="15" customHeight="1">
      <c r="A111" s="12"/>
      <c r="C111" s="14"/>
    </row>
    <row r="112" spans="1:3" ht="15" customHeight="1">
      <c r="A112" s="12"/>
      <c r="C112" s="14"/>
    </row>
    <row r="113" spans="1:3" ht="15" customHeight="1">
      <c r="A113" s="12"/>
      <c r="C113" s="14"/>
    </row>
    <row r="114" spans="1:3" ht="15" customHeight="1">
      <c r="A114" s="12"/>
      <c r="C114" s="14"/>
    </row>
    <row r="115" spans="1:3" ht="15" customHeight="1">
      <c r="A115" s="12"/>
      <c r="C115" s="14"/>
    </row>
    <row r="116" spans="1:3" ht="15" customHeight="1">
      <c r="A116" s="12"/>
      <c r="C116" s="14"/>
    </row>
    <row r="117" spans="1:3" ht="15" customHeight="1">
      <c r="A117" s="12"/>
      <c r="C117" s="14"/>
    </row>
    <row r="118" spans="1:3" ht="15" customHeight="1">
      <c r="A118" s="12"/>
      <c r="C118" s="14"/>
    </row>
    <row r="119" spans="1:3" ht="15" customHeight="1">
      <c r="A119" s="12"/>
      <c r="C119" s="14"/>
    </row>
    <row r="120" spans="1:3" ht="15" customHeight="1">
      <c r="A120" s="12"/>
      <c r="C120" s="14"/>
    </row>
    <row r="121" spans="1:3" ht="15" customHeight="1">
      <c r="A121" s="12"/>
      <c r="C121" s="14"/>
    </row>
    <row r="122" spans="1:3" ht="15" customHeight="1">
      <c r="A122" s="12"/>
      <c r="C122" s="14"/>
    </row>
    <row r="123" spans="1:3" ht="15" customHeight="1">
      <c r="A123" s="12"/>
      <c r="C123" s="14"/>
    </row>
    <row r="124" spans="1:3" ht="15" customHeight="1">
      <c r="A124" s="12"/>
      <c r="C124" s="14"/>
    </row>
    <row r="125" spans="1:3" ht="15" customHeight="1">
      <c r="A125" s="12"/>
      <c r="C125" s="14"/>
    </row>
    <row r="126" spans="1:3" ht="15" customHeight="1">
      <c r="A126" s="12"/>
      <c r="C126" s="14"/>
    </row>
    <row r="127" spans="1:3" ht="15" customHeight="1">
      <c r="A127" s="12"/>
      <c r="C127" s="14"/>
    </row>
    <row r="128" spans="1:3" ht="15" customHeight="1">
      <c r="A128" s="12"/>
      <c r="C128" s="14"/>
    </row>
    <row r="129" spans="1:3" ht="15" customHeight="1">
      <c r="A129" s="12"/>
      <c r="C129" s="14"/>
    </row>
    <row r="130" spans="1:3" ht="15" customHeight="1">
      <c r="A130" s="12"/>
      <c r="C130" s="14"/>
    </row>
    <row r="131" spans="1:3" ht="15" customHeight="1">
      <c r="A131" s="12"/>
      <c r="C131" s="14"/>
    </row>
    <row r="132" spans="1:3" ht="15" customHeight="1">
      <c r="A132" s="12"/>
      <c r="C132" s="14"/>
    </row>
    <row r="133" spans="1:3" ht="12.75" customHeight="1">
      <c r="A133" s="12"/>
      <c r="C133" s="14"/>
    </row>
    <row r="134" spans="1:3" ht="12.75" customHeight="1">
      <c r="A134" s="12"/>
      <c r="C134" s="14"/>
    </row>
    <row r="135" spans="1:3" ht="12.75" customHeight="1">
      <c r="A135" s="12"/>
      <c r="C135" s="14"/>
    </row>
    <row r="136" spans="1:3" ht="12.75" customHeight="1">
      <c r="A136" s="12"/>
      <c r="C136" s="14"/>
    </row>
    <row r="137" spans="1:3" ht="12.75" customHeight="1">
      <c r="A137" s="12"/>
      <c r="C137" s="14"/>
    </row>
    <row r="138" spans="1:3" ht="12.75" customHeight="1">
      <c r="A138" s="12"/>
      <c r="C138" s="14"/>
    </row>
    <row r="139" spans="1:3" ht="12.75" customHeight="1">
      <c r="A139" s="12"/>
      <c r="C139" s="14"/>
    </row>
    <row r="140" spans="1:3" ht="12.75" customHeight="1">
      <c r="A140" s="12"/>
      <c r="C140" s="14"/>
    </row>
    <row r="141" spans="1:3" ht="12.75" customHeight="1">
      <c r="A141" s="12"/>
      <c r="C141" s="14"/>
    </row>
    <row r="142" spans="1:3" ht="12.75" customHeight="1">
      <c r="A142" s="12"/>
      <c r="C142" s="14"/>
    </row>
    <row r="143" spans="1:3" ht="12.75" customHeight="1">
      <c r="A143" s="12"/>
      <c r="C143" s="14"/>
    </row>
    <row r="144" spans="1:3" ht="12.75" customHeight="1">
      <c r="A144" s="12"/>
      <c r="C144" s="14"/>
    </row>
    <row r="145" spans="1:3" ht="12.75" customHeight="1">
      <c r="A145" s="12"/>
      <c r="C145" s="14"/>
    </row>
    <row r="146" spans="1:3" ht="12.75" customHeight="1">
      <c r="A146" s="12"/>
      <c r="C146" s="14"/>
    </row>
    <row r="147" spans="1:3" ht="12.75" customHeight="1">
      <c r="A147" s="12"/>
      <c r="C147" s="14"/>
    </row>
    <row r="148" spans="1:3" ht="12.75" customHeight="1">
      <c r="A148" s="12"/>
      <c r="C148" s="14"/>
    </row>
    <row r="149" spans="1:3" ht="12.75" customHeight="1">
      <c r="A149" s="12"/>
      <c r="C149" s="14"/>
    </row>
    <row r="150" spans="1:3" ht="12.75" customHeight="1">
      <c r="A150" s="12"/>
      <c r="C150" s="14"/>
    </row>
    <row r="151" spans="1:3" ht="12.75" customHeight="1">
      <c r="A151" s="12"/>
      <c r="C151" s="14"/>
    </row>
    <row r="152" spans="1:3" ht="12.75" customHeight="1">
      <c r="A152" s="12"/>
      <c r="C152" s="14"/>
    </row>
    <row r="153" spans="1:3" ht="12.75" customHeight="1">
      <c r="A153" s="12"/>
      <c r="C153" s="14"/>
    </row>
    <row r="154" spans="1:3" ht="12.75" customHeight="1">
      <c r="A154" s="12"/>
      <c r="C154" s="14"/>
    </row>
    <row r="155" spans="1:3" ht="12.75" customHeight="1">
      <c r="A155" s="12"/>
      <c r="C155" s="14"/>
    </row>
    <row r="156" spans="1:3" ht="12.75" customHeight="1">
      <c r="A156" s="12"/>
      <c r="C156" s="14"/>
    </row>
    <row r="157" spans="1:3" ht="12.75" customHeight="1">
      <c r="A157" s="12"/>
      <c r="C157" s="14"/>
    </row>
    <row r="158" spans="1:3" ht="12.75" customHeight="1">
      <c r="A158" s="12"/>
      <c r="C158" s="14"/>
    </row>
    <row r="159" spans="1:3" ht="12.75" customHeight="1">
      <c r="A159" s="12"/>
      <c r="C159" s="14"/>
    </row>
    <row r="160" spans="1:3" ht="12.75" customHeight="1">
      <c r="A160" s="12"/>
      <c r="C160" s="14"/>
    </row>
    <row r="161" spans="1:9" ht="12.75" customHeight="1">
      <c r="A161" s="12"/>
      <c r="C161" s="14"/>
    </row>
    <row r="162" spans="1:9" ht="12.75" customHeight="1">
      <c r="A162" s="12"/>
      <c r="C162" s="14"/>
    </row>
    <row r="163" spans="1:9" ht="12.75" customHeight="1">
      <c r="A163" s="12"/>
      <c r="C163" s="14"/>
    </row>
    <row r="164" spans="1:9" ht="12.75" customHeight="1">
      <c r="A164" s="12"/>
      <c r="C164" s="14"/>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9" ht="12.75" customHeight="1">
      <c r="A865" s="12"/>
      <c r="C865" s="14"/>
      <c r="H865" s="3"/>
      <c r="I865" s="3"/>
    </row>
    <row r="866" spans="1:9" ht="12.75" customHeight="1">
      <c r="A866" s="12"/>
      <c r="C866" s="14"/>
      <c r="H866" s="3"/>
      <c r="I866" s="3"/>
    </row>
    <row r="867" spans="1:9" ht="12.75" customHeight="1">
      <c r="A867" s="12"/>
      <c r="C867" s="14"/>
      <c r="H867" s="3"/>
      <c r="I867" s="3"/>
    </row>
    <row r="868" spans="1:9" ht="12.75" customHeight="1">
      <c r="A868" s="12"/>
      <c r="C868" s="14"/>
      <c r="H868" s="3"/>
      <c r="I868" s="3"/>
    </row>
    <row r="869" spans="1:9" ht="12.75" customHeight="1">
      <c r="A869" s="12"/>
      <c r="C869" s="14"/>
      <c r="H869" s="3"/>
      <c r="I869" s="3"/>
    </row>
    <row r="870" spans="1:9" ht="12.75" customHeight="1">
      <c r="A870" s="12"/>
      <c r="C870" s="14"/>
      <c r="H870" s="3"/>
      <c r="I870" s="3"/>
    </row>
    <row r="871" spans="1:9" ht="12.75" customHeight="1">
      <c r="A871" s="12"/>
      <c r="C871" s="14"/>
      <c r="H871" s="3"/>
      <c r="I871" s="3"/>
    </row>
    <row r="872" spans="1:9" ht="12.75" customHeight="1">
      <c r="A872" s="12"/>
      <c r="C872" s="14"/>
      <c r="H872" s="3"/>
      <c r="I872" s="3"/>
    </row>
    <row r="873" spans="1:9" ht="12.75" customHeight="1">
      <c r="A873" s="12"/>
      <c r="C873" s="14"/>
      <c r="H873" s="3"/>
      <c r="I873" s="3"/>
    </row>
    <row r="874" spans="1:9" ht="12.75" customHeight="1">
      <c r="A874" s="12"/>
      <c r="C874" s="14"/>
      <c r="H874" s="3"/>
      <c r="I874" s="3"/>
    </row>
    <row r="875" spans="1:9" ht="12.75" customHeight="1">
      <c r="A875" s="12"/>
      <c r="C875" s="14"/>
      <c r="H875" s="3"/>
      <c r="I875" s="3"/>
    </row>
    <row r="876" spans="1:9" ht="12.75" customHeight="1">
      <c r="A876" s="12"/>
      <c r="C876" s="14"/>
      <c r="H876" s="3"/>
      <c r="I876" s="3"/>
    </row>
    <row r="877" spans="1:9" ht="12.75" customHeight="1">
      <c r="A877" s="12"/>
      <c r="C877" s="14"/>
      <c r="H877" s="3"/>
      <c r="I877" s="3"/>
    </row>
    <row r="878" spans="1:9" ht="12.75" customHeight="1">
      <c r="A878" s="12"/>
      <c r="C878" s="14"/>
      <c r="H878" s="3"/>
      <c r="I878" s="3"/>
    </row>
    <row r="879" spans="1:9" ht="12.75" customHeight="1">
      <c r="A879" s="12"/>
      <c r="C879" s="14"/>
      <c r="H879" s="3"/>
      <c r="I879" s="3"/>
    </row>
    <row r="880" spans="1:9" ht="12.75" customHeight="1">
      <c r="A880" s="12"/>
      <c r="C880" s="14"/>
      <c r="H880" s="3"/>
      <c r="I880" s="3"/>
    </row>
    <row r="881" spans="1:9" ht="12.75" customHeight="1">
      <c r="A881" s="12"/>
      <c r="C881" s="14"/>
      <c r="H881" s="3"/>
      <c r="I881" s="3"/>
    </row>
    <row r="882" spans="1:9" ht="12.75" customHeight="1">
      <c r="A882" s="12"/>
      <c r="C882" s="14"/>
      <c r="H882" s="3"/>
      <c r="I882" s="3"/>
    </row>
    <row r="883" spans="1:9" ht="12.75" customHeight="1">
      <c r="A883" s="12"/>
      <c r="C883" s="14"/>
      <c r="H883" s="3"/>
      <c r="I883" s="3"/>
    </row>
    <row r="884" spans="1:9" ht="12.75" customHeight="1">
      <c r="A884" s="12"/>
      <c r="C884" s="14"/>
      <c r="H884" s="3"/>
      <c r="I884" s="3"/>
    </row>
    <row r="885" spans="1:9" ht="12.75" customHeight="1">
      <c r="A885" s="12"/>
      <c r="C885" s="14"/>
      <c r="H885" s="3"/>
      <c r="I885" s="3"/>
    </row>
    <row r="886" spans="1:9" ht="12.75" customHeight="1">
      <c r="A886" s="12"/>
      <c r="C886" s="14"/>
      <c r="H886" s="3"/>
      <c r="I886" s="3"/>
    </row>
    <row r="887" spans="1:9" ht="12.75" customHeight="1">
      <c r="A887" s="12"/>
      <c r="C887" s="14"/>
      <c r="H887" s="3"/>
      <c r="I887" s="3"/>
    </row>
    <row r="888" spans="1:9" ht="12.75" customHeight="1">
      <c r="A888" s="12"/>
      <c r="C888" s="14"/>
      <c r="H888" s="3"/>
      <c r="I888" s="3"/>
    </row>
    <row r="889" spans="1:9" ht="12.75" customHeight="1">
      <c r="A889" s="12"/>
      <c r="C889" s="14"/>
      <c r="H889" s="3"/>
      <c r="I889" s="3"/>
    </row>
    <row r="890" spans="1:9" ht="12.75" customHeight="1">
      <c r="A890" s="12"/>
      <c r="C890" s="14"/>
      <c r="H890" s="3"/>
      <c r="I890" s="3"/>
    </row>
    <row r="891" spans="1:9" ht="12.75" customHeight="1">
      <c r="A891" s="12"/>
      <c r="C891" s="14"/>
      <c r="H891" s="3"/>
      <c r="I891" s="3"/>
    </row>
    <row r="892" spans="1:9" ht="12.75" customHeight="1">
      <c r="A892" s="12"/>
      <c r="C892" s="14"/>
      <c r="H892" s="3"/>
      <c r="I892" s="3"/>
    </row>
    <row r="893" spans="1:9" ht="12.75" customHeight="1">
      <c r="A893" s="12"/>
      <c r="C893" s="14"/>
      <c r="H893" s="3"/>
      <c r="I893" s="3"/>
    </row>
    <row r="894" spans="1:9" ht="12.75" customHeight="1">
      <c r="A894" s="12"/>
      <c r="C894" s="14"/>
      <c r="H894" s="3"/>
      <c r="I894" s="3"/>
    </row>
    <row r="895" spans="1:9" ht="12.75" customHeight="1">
      <c r="A895" s="12"/>
      <c r="C895" s="14"/>
      <c r="H895" s="3"/>
      <c r="I895" s="3"/>
    </row>
    <row r="896" spans="1:9" ht="12.75" customHeight="1">
      <c r="A896" s="12"/>
      <c r="C896" s="14"/>
      <c r="H896" s="3"/>
      <c r="I896" s="3"/>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row r="905" spans="1:9" ht="12.75" customHeight="1">
      <c r="A905" s="12"/>
      <c r="C905" s="14"/>
      <c r="H905" s="3"/>
      <c r="I905" s="3"/>
    </row>
    <row r="906" spans="1:9" ht="12.75" customHeight="1">
      <c r="A906" s="12"/>
      <c r="C906" s="14"/>
      <c r="H906" s="3"/>
      <c r="I906" s="3"/>
    </row>
    <row r="907" spans="1:9" ht="12.75" customHeight="1">
      <c r="A907" s="12"/>
      <c r="C907" s="14"/>
      <c r="H907" s="3"/>
      <c r="I907" s="3"/>
    </row>
    <row r="908" spans="1:9" ht="12.75" customHeight="1">
      <c r="A908" s="12"/>
      <c r="C908" s="14"/>
      <c r="H908" s="3"/>
      <c r="I908" s="3"/>
    </row>
    <row r="909" spans="1:9" ht="12.75" customHeight="1">
      <c r="A909" s="12"/>
      <c r="C909" s="14"/>
      <c r="H909" s="3"/>
      <c r="I909" s="3"/>
    </row>
    <row r="910" spans="1:9" ht="12.75" customHeight="1">
      <c r="A910" s="12"/>
      <c r="C910" s="14"/>
      <c r="H910" s="3"/>
      <c r="I910" s="3"/>
    </row>
    <row r="911" spans="1:9" ht="12.75" customHeight="1">
      <c r="A911" s="12"/>
      <c r="C911" s="14"/>
      <c r="H911" s="3"/>
      <c r="I911" s="3"/>
    </row>
    <row r="912" spans="1:9" ht="12.75" customHeight="1">
      <c r="A912" s="12"/>
      <c r="C912" s="14"/>
      <c r="H912" s="3"/>
      <c r="I912" s="3"/>
    </row>
    <row r="913" spans="1:14" ht="12.75" customHeight="1">
      <c r="A913" s="12"/>
      <c r="C913" s="14"/>
      <c r="H913" s="3"/>
      <c r="I913" s="3"/>
    </row>
    <row r="914" spans="1:14" ht="12.75" customHeight="1">
      <c r="A914" s="12"/>
      <c r="C914" s="14"/>
      <c r="H914" s="3"/>
      <c r="I914" s="3"/>
      <c r="N914" s="16"/>
    </row>
    <row r="915" spans="1:14" ht="12.75" customHeight="1">
      <c r="A915" s="12"/>
      <c r="C915" s="14"/>
      <c r="H915" s="3"/>
      <c r="I915" s="3"/>
      <c r="N915" s="16"/>
    </row>
    <row r="916" spans="1:14" ht="12.75" customHeight="1">
      <c r="A916" s="12"/>
      <c r="C916" s="14"/>
      <c r="H916" s="3"/>
      <c r="I916" s="3"/>
      <c r="N916" s="16"/>
    </row>
    <row r="917" spans="1:14" ht="12.75" customHeight="1">
      <c r="A917" s="12"/>
      <c r="C917" s="14"/>
      <c r="H917" s="3"/>
      <c r="I917" s="3"/>
      <c r="N917" s="16"/>
    </row>
    <row r="918" spans="1:14" ht="12.75" customHeight="1">
      <c r="A918" s="12"/>
      <c r="C918" s="14"/>
      <c r="H918" s="3"/>
      <c r="I918" s="3"/>
      <c r="N918" s="16"/>
    </row>
    <row r="919" spans="1:14" ht="12.75" customHeight="1">
      <c r="A919" s="12"/>
      <c r="C919" s="14"/>
      <c r="H919" s="3"/>
      <c r="I919" s="3"/>
      <c r="N919" s="16"/>
    </row>
    <row r="920" spans="1:14" ht="12.75" customHeight="1">
      <c r="A920" s="12"/>
      <c r="C920" s="14"/>
      <c r="H920" s="3"/>
      <c r="I920" s="3"/>
      <c r="N920" s="16"/>
    </row>
    <row r="921" spans="1:14" ht="12.75" customHeight="1">
      <c r="A921" s="12"/>
      <c r="C921" s="14"/>
      <c r="H921" s="3"/>
      <c r="I921" s="3"/>
      <c r="N921" s="16"/>
    </row>
    <row r="922" spans="1:14" ht="12.75" customHeight="1">
      <c r="A922" s="12"/>
      <c r="C922" s="14"/>
      <c r="H922" s="3"/>
      <c r="I922" s="3"/>
      <c r="N922" s="16"/>
    </row>
    <row r="923" spans="1:14" ht="12.75" customHeight="1">
      <c r="A923" s="12"/>
      <c r="C923" s="14"/>
      <c r="H923" s="3"/>
      <c r="I923" s="3"/>
      <c r="N923" s="16"/>
    </row>
    <row r="924" spans="1:14" ht="12.75" customHeight="1">
      <c r="A924" s="12"/>
      <c r="C924" s="14"/>
      <c r="H924" s="3"/>
      <c r="I924" s="3"/>
      <c r="N924" s="16"/>
    </row>
    <row r="925" spans="1:14" ht="12.75" customHeight="1">
      <c r="A925" s="12"/>
      <c r="C925" s="14"/>
      <c r="H925" s="3"/>
      <c r="I925" s="3"/>
      <c r="N925" s="16"/>
    </row>
    <row r="926" spans="1:14" ht="12.75" customHeight="1">
      <c r="A926" s="12"/>
      <c r="C926" s="14"/>
      <c r="H926" s="3"/>
      <c r="I926" s="3"/>
      <c r="N926" s="16"/>
    </row>
    <row r="927" spans="1:14" ht="12.75" customHeight="1">
      <c r="A927" s="12"/>
      <c r="C927" s="14"/>
      <c r="H927" s="3"/>
      <c r="I927" s="3"/>
      <c r="N927" s="16"/>
    </row>
    <row r="928" spans="1:14" ht="12.75" customHeight="1">
      <c r="A928" s="12"/>
      <c r="C928" s="14"/>
      <c r="H928" s="3"/>
      <c r="I928" s="3"/>
      <c r="N928" s="16"/>
    </row>
    <row r="929" spans="1:14" ht="12.75" customHeight="1">
      <c r="A929" s="12"/>
      <c r="C929" s="14"/>
      <c r="H929" s="3"/>
      <c r="I929" s="3"/>
      <c r="N929" s="16"/>
    </row>
    <row r="930" spans="1:14" ht="12.75" customHeight="1">
      <c r="A930" s="12"/>
      <c r="C930" s="14"/>
      <c r="H930" s="3"/>
      <c r="I930" s="3"/>
      <c r="N930" s="16"/>
    </row>
    <row r="931" spans="1:14" ht="12.75" customHeight="1">
      <c r="A931" s="12"/>
      <c r="C931" s="14"/>
      <c r="H931" s="3"/>
      <c r="I931" s="3"/>
      <c r="N931" s="16"/>
    </row>
    <row r="932" spans="1:14" ht="12.75" customHeight="1">
      <c r="A932" s="12"/>
      <c r="C932" s="14"/>
      <c r="H932" s="3"/>
      <c r="I932" s="3"/>
      <c r="N932" s="16"/>
    </row>
    <row r="933" spans="1:14" ht="12.75" customHeight="1">
      <c r="A933" s="12"/>
      <c r="C933" s="14"/>
      <c r="H933" s="3"/>
      <c r="I933" s="3"/>
      <c r="N933" s="16"/>
    </row>
    <row r="934" spans="1:14" ht="12.75" customHeight="1">
      <c r="A934" s="12"/>
      <c r="C934" s="14"/>
      <c r="H934" s="3"/>
      <c r="I934" s="3"/>
      <c r="N934" s="16"/>
    </row>
    <row r="935" spans="1:14" ht="12.75" customHeight="1">
      <c r="A935" s="12"/>
      <c r="C935" s="14"/>
      <c r="H935" s="3"/>
      <c r="I935" s="3"/>
      <c r="N935" s="16"/>
    </row>
    <row r="936" spans="1:14" ht="12.75" customHeight="1">
      <c r="A936" s="12"/>
      <c r="C936" s="14"/>
      <c r="H936" s="3"/>
      <c r="I936" s="3"/>
      <c r="N936" s="16"/>
    </row>
    <row r="937" spans="1:14" ht="12.75" customHeight="1">
      <c r="A937" s="12"/>
      <c r="C937" s="14"/>
      <c r="H937" s="3"/>
      <c r="I937" s="3"/>
      <c r="N937" s="16"/>
    </row>
    <row r="938" spans="1:14" ht="12.75" customHeight="1">
      <c r="A938" s="12"/>
      <c r="C938" s="14"/>
      <c r="H938" s="3"/>
      <c r="I938" s="3"/>
      <c r="N938" s="16"/>
    </row>
    <row r="939" spans="1:14" ht="12.75" customHeight="1">
      <c r="A939" s="12"/>
      <c r="C939" s="14"/>
      <c r="H939" s="3"/>
      <c r="I939" s="3"/>
      <c r="N939" s="16"/>
    </row>
    <row r="940" spans="1:14" ht="12.75" customHeight="1">
      <c r="A940" s="12"/>
      <c r="C940" s="14"/>
      <c r="H940" s="3"/>
      <c r="I940" s="3"/>
      <c r="N940" s="16"/>
    </row>
    <row r="941" spans="1:14" ht="12.75" customHeight="1">
      <c r="A941" s="12"/>
      <c r="C941" s="14"/>
      <c r="H941" s="3"/>
      <c r="I941" s="3"/>
      <c r="N941" s="16"/>
    </row>
    <row r="942" spans="1:14" ht="12.75" customHeight="1">
      <c r="A942" s="12"/>
      <c r="C942" s="14"/>
      <c r="H942" s="3"/>
      <c r="I942" s="3"/>
      <c r="N942" s="16"/>
    </row>
    <row r="943" spans="1:14" ht="12.75" customHeight="1">
      <c r="A943" s="12"/>
      <c r="C943" s="14"/>
      <c r="H943" s="3"/>
      <c r="I943" s="3"/>
      <c r="N943" s="16"/>
    </row>
    <row r="944" spans="1:14" ht="12.75" customHeight="1">
      <c r="A944" s="12"/>
      <c r="C944" s="14"/>
      <c r="H944" s="3"/>
      <c r="I944" s="3"/>
      <c r="N944" s="16"/>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row r="992" spans="1:9" ht="12.75" customHeight="1">
      <c r="A992" s="12"/>
      <c r="C992" s="14"/>
      <c r="H992" s="3"/>
      <c r="I992" s="3"/>
    </row>
    <row r="993" spans="1:9" ht="12.75" customHeight="1">
      <c r="A993" s="12"/>
      <c r="C993" s="14"/>
      <c r="H993" s="3"/>
      <c r="I993" s="3"/>
    </row>
    <row r="994" spans="1:9" ht="12.75" customHeight="1">
      <c r="A994" s="12"/>
      <c r="C994" s="14"/>
      <c r="H994" s="3"/>
      <c r="I994" s="3"/>
    </row>
    <row r="995" spans="1:9" ht="12.75" customHeight="1">
      <c r="A995" s="12"/>
      <c r="C995" s="14"/>
      <c r="H995" s="3"/>
      <c r="I995" s="3"/>
    </row>
    <row r="996" spans="1:9" ht="12.75" customHeight="1">
      <c r="A996" s="12"/>
      <c r="C996" s="14"/>
      <c r="H996" s="3"/>
      <c r="I996" s="3"/>
    </row>
    <row r="997" spans="1:9" ht="12.75" customHeight="1">
      <c r="A997" s="12"/>
      <c r="C997" s="14"/>
      <c r="H997" s="3"/>
      <c r="I997" s="3"/>
    </row>
    <row r="998" spans="1:9" ht="12.75" customHeight="1">
      <c r="A998" s="12"/>
      <c r="C998" s="14"/>
      <c r="H998" s="3"/>
      <c r="I998" s="3"/>
    </row>
    <row r="999" spans="1:9" ht="12.75" customHeight="1">
      <c r="A999" s="12"/>
      <c r="C999" s="14"/>
      <c r="H999" s="3"/>
      <c r="I999" s="3"/>
    </row>
    <row r="1000" spans="1:9" ht="12.75" customHeight="1">
      <c r="A1000" s="12"/>
      <c r="C1000" s="14"/>
      <c r="H1000" s="3"/>
      <c r="I1000" s="3"/>
    </row>
    <row r="1001" spans="1:9" ht="12.75" customHeight="1">
      <c r="A1001" s="12"/>
      <c r="C1001" s="14"/>
      <c r="H1001" s="3"/>
      <c r="I1001" s="3"/>
    </row>
    <row r="1002" spans="1:9" ht="12.75" customHeight="1">
      <c r="A1002" s="12"/>
      <c r="C1002" s="14"/>
      <c r="H1002" s="3"/>
      <c r="I1002" s="3"/>
    </row>
    <row r="1003" spans="1:9" ht="12.75" customHeight="1">
      <c r="A1003" s="12"/>
      <c r="C1003" s="14"/>
      <c r="H1003" s="3"/>
      <c r="I1003" s="3"/>
    </row>
    <row r="1004" spans="1:9" ht="12.75" customHeight="1">
      <c r="A1004" s="12"/>
      <c r="C1004" s="14"/>
      <c r="H1004" s="3"/>
      <c r="I1004" s="3"/>
    </row>
    <row r="1005" spans="1:9" ht="12.75" customHeight="1">
      <c r="A1005" s="12"/>
      <c r="C1005" s="14"/>
      <c r="H1005" s="3"/>
      <c r="I1005" s="3"/>
    </row>
    <row r="1006" spans="1:9" ht="12.75" customHeight="1">
      <c r="A1006" s="12"/>
      <c r="C1006" s="14"/>
      <c r="H1006" s="3"/>
      <c r="I1006" s="3"/>
    </row>
    <row r="1007" spans="1:9" ht="12.75" customHeight="1">
      <c r="A1007" s="12"/>
      <c r="C1007" s="14"/>
      <c r="H1007" s="3"/>
      <c r="I1007" s="3"/>
    </row>
    <row r="1008" spans="1:9" ht="12.75" customHeight="1">
      <c r="A1008" s="12"/>
      <c r="C1008" s="14"/>
      <c r="H1008" s="3"/>
      <c r="I1008" s="3"/>
    </row>
    <row r="1009" spans="1:9" ht="12.75" customHeight="1">
      <c r="A1009" s="12"/>
      <c r="C1009" s="14"/>
      <c r="H1009" s="3"/>
      <c r="I1009" s="3"/>
    </row>
    <row r="1010" spans="1:9" ht="12.75" customHeight="1">
      <c r="A1010" s="12"/>
      <c r="C1010" s="14"/>
      <c r="H1010" s="3"/>
      <c r="I1010" s="3"/>
    </row>
    <row r="1011" spans="1:9" ht="12.75" customHeight="1">
      <c r="A1011" s="12"/>
      <c r="C1011" s="14"/>
      <c r="H1011" s="3"/>
      <c r="I1011" s="3"/>
    </row>
    <row r="1012" spans="1:9" ht="12.75" customHeight="1">
      <c r="A1012" s="12"/>
      <c r="C1012" s="14"/>
      <c r="H1012" s="3"/>
      <c r="I1012" s="3"/>
    </row>
    <row r="1013" spans="1:9" ht="12.75" customHeight="1">
      <c r="A1013" s="12"/>
      <c r="C1013" s="14"/>
      <c r="H1013" s="3"/>
      <c r="I1013" s="3"/>
    </row>
    <row r="1014" spans="1:9" ht="12.75" customHeight="1">
      <c r="A1014" s="12"/>
      <c r="C1014" s="14"/>
      <c r="H1014" s="3"/>
      <c r="I1014" s="3"/>
    </row>
    <row r="1015" spans="1:9" ht="12.75" customHeight="1">
      <c r="A1015" s="12"/>
      <c r="C1015" s="14"/>
      <c r="H1015" s="3"/>
      <c r="I1015" s="3"/>
    </row>
    <row r="1016" spans="1:9" ht="12.75" customHeight="1">
      <c r="A1016" s="12"/>
      <c r="C1016" s="14"/>
      <c r="H1016" s="3"/>
      <c r="I1016" s="3"/>
    </row>
    <row r="1017" spans="1:9" ht="12.75" customHeight="1">
      <c r="A1017" s="12"/>
      <c r="C1017" s="14"/>
      <c r="H1017" s="3"/>
      <c r="I1017" s="3"/>
    </row>
    <row r="1018" spans="1:9" ht="12.75" customHeight="1">
      <c r="A1018" s="12"/>
      <c r="C1018" s="14"/>
      <c r="H1018" s="3"/>
      <c r="I1018" s="3"/>
    </row>
    <row r="1019" spans="1:9" ht="12.75" customHeight="1">
      <c r="A1019" s="12"/>
      <c r="C1019" s="14"/>
      <c r="H1019" s="3"/>
      <c r="I1019" s="3"/>
    </row>
    <row r="1020" spans="1:9" ht="12.75" customHeight="1">
      <c r="A1020" s="12"/>
      <c r="C1020" s="14"/>
      <c r="H1020" s="3"/>
      <c r="I1020" s="3"/>
    </row>
    <row r="1021" spans="1:9" ht="12.75" customHeight="1">
      <c r="A1021" s="12"/>
      <c r="C1021" s="14"/>
      <c r="H1021" s="3"/>
      <c r="I1021" s="3"/>
    </row>
    <row r="1022" spans="1:9" ht="12.75" customHeight="1">
      <c r="A1022" s="12"/>
      <c r="C1022" s="14"/>
      <c r="H1022" s="3"/>
      <c r="I1022" s="3"/>
    </row>
    <row r="1023" spans="1:9" ht="12.75" customHeight="1">
      <c r="A1023" s="12"/>
      <c r="C1023" s="14"/>
      <c r="H1023" s="3"/>
      <c r="I1023" s="3"/>
    </row>
    <row r="1024" spans="1:9" ht="12.75" customHeight="1">
      <c r="A1024" s="12"/>
      <c r="C1024" s="14"/>
      <c r="H1024" s="3"/>
      <c r="I1024" s="3"/>
    </row>
    <row r="1025" spans="1:9" ht="12.75" customHeight="1">
      <c r="A1025" s="12"/>
      <c r="C1025" s="14"/>
      <c r="H1025" s="3"/>
      <c r="I1025" s="3"/>
    </row>
    <row r="1026" spans="1:9" ht="12.75" customHeight="1">
      <c r="A1026" s="12"/>
      <c r="C1026" s="14"/>
      <c r="H1026" s="3"/>
      <c r="I1026" s="3"/>
    </row>
    <row r="1027" spans="1:9" ht="12.75" customHeight="1">
      <c r="A1027" s="12"/>
      <c r="C1027" s="14"/>
      <c r="H1027" s="3"/>
      <c r="I1027" s="3"/>
    </row>
    <row r="1028" spans="1:9" ht="12.75" customHeight="1">
      <c r="A1028" s="12"/>
      <c r="C1028" s="14"/>
      <c r="H1028" s="3"/>
      <c r="I1028" s="3"/>
    </row>
    <row r="1029" spans="1:9" ht="12.75" customHeight="1">
      <c r="A1029" s="12"/>
      <c r="C1029" s="14"/>
      <c r="H1029" s="3"/>
      <c r="I1029" s="3"/>
    </row>
    <row r="1030" spans="1:9" ht="12.75" customHeight="1">
      <c r="A1030" s="12"/>
      <c r="C1030" s="14"/>
      <c r="H1030" s="3"/>
      <c r="I1030" s="3"/>
    </row>
    <row r="1031" spans="1:9" ht="12.75" customHeight="1">
      <c r="A1031" s="12"/>
      <c r="C1031" s="14"/>
      <c r="H1031" s="3"/>
      <c r="I1031" s="3"/>
    </row>
    <row r="1032" spans="1:9" ht="12.75" customHeight="1">
      <c r="A1032" s="12"/>
      <c r="C1032" s="14"/>
      <c r="H1032" s="3"/>
      <c r="I1032" s="3"/>
    </row>
    <row r="1033" spans="1:9" ht="12.75" customHeight="1">
      <c r="A1033" s="12"/>
      <c r="C1033" s="14"/>
      <c r="H1033" s="3"/>
      <c r="I1033" s="3"/>
    </row>
    <row r="1034" spans="1:9" ht="12.75" customHeight="1">
      <c r="A1034" s="12"/>
      <c r="C1034" s="14"/>
      <c r="H1034" s="3"/>
      <c r="I1034" s="3"/>
    </row>
    <row r="1035" spans="1:9" ht="12.75" customHeight="1">
      <c r="A1035" s="12"/>
      <c r="C1035" s="14"/>
      <c r="H1035" s="3"/>
      <c r="I1035" s="3"/>
    </row>
    <row r="1036" spans="1:9" ht="12.75" customHeight="1">
      <c r="A1036" s="12"/>
      <c r="C1036" s="14"/>
      <c r="H1036" s="3"/>
      <c r="I1036" s="3"/>
    </row>
    <row r="1037" spans="1:9" ht="12.75" customHeight="1">
      <c r="A1037" s="12"/>
      <c r="C1037" s="14"/>
      <c r="H1037" s="3"/>
      <c r="I1037" s="3"/>
    </row>
    <row r="1038" spans="1:9" ht="12.75" customHeight="1">
      <c r="A1038" s="12"/>
      <c r="C1038" s="14"/>
      <c r="H1038" s="3"/>
      <c r="I1038" s="3"/>
    </row>
    <row r="1039" spans="1:9" ht="12.75" customHeight="1">
      <c r="A1039" s="12"/>
      <c r="C1039" s="14"/>
      <c r="H1039" s="3"/>
      <c r="I1039" s="3"/>
    </row>
    <row r="1040" spans="1:9" ht="12.75" customHeight="1">
      <c r="A1040" s="12"/>
      <c r="C1040" s="14"/>
      <c r="H1040" s="3"/>
      <c r="I1040" s="3"/>
    </row>
  </sheetData>
  <mergeCells count="7">
    <mergeCell ref="E83:F83"/>
    <mergeCell ref="E84:F84"/>
    <mergeCell ref="E85:F85"/>
    <mergeCell ref="A1:G1"/>
    <mergeCell ref="B2:G2"/>
    <mergeCell ref="B3:G3"/>
    <mergeCell ref="B4:G4"/>
  </mergeCells>
  <phoneticPr fontId="33" type="noConversion"/>
  <dataValidations count="1">
    <dataValidation type="list" allowBlank="1" showInputMessage="1" showErrorMessage="1" sqref="D86:D87 D82 D89:D65536 D2:D4 D5:D69 E69 E49 E43 E30 E66" xr:uid="{4EBDC060-C0B4-4028-8894-7DE73E0545B8}"/>
  </dataValidations>
  <printOptions horizontalCentered="1"/>
  <pageMargins left="0.23622047244094491" right="0.19685039370078741" top="1.17" bottom="0.28999999999999998"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7:A8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F4DEB-B530-4A30-8F6B-5AE356A64AF0}">
  <sheetPr>
    <tabColor theme="4" tint="0.59999389629810485"/>
  </sheetPr>
  <dimension ref="A1:N904"/>
  <sheetViews>
    <sheetView showWhiteSpace="0" zoomScaleNormal="100" workbookViewId="0">
      <selection activeCell="K13" sqref="K13"/>
    </sheetView>
  </sheetViews>
  <sheetFormatPr defaultColWidth="9.33203125" defaultRowHeight="13.2"/>
  <cols>
    <col min="1" max="1" width="16.33203125" style="17" customWidth="1"/>
    <col min="2" max="2" width="11.77734375" style="13" customWidth="1"/>
    <col min="3" max="3" width="77"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1" t="s">
        <v>207</v>
      </c>
      <c r="B1" s="161"/>
      <c r="C1" s="161"/>
      <c r="D1" s="161"/>
      <c r="E1" s="161"/>
      <c r="F1" s="161"/>
      <c r="G1" s="161"/>
    </row>
    <row r="2" spans="1:9" ht="15" customHeight="1">
      <c r="A2" s="33" t="s">
        <v>5</v>
      </c>
      <c r="B2" s="167" t="s">
        <v>42</v>
      </c>
      <c r="C2" s="167"/>
      <c r="D2" s="167"/>
      <c r="E2" s="167"/>
      <c r="F2" s="167"/>
      <c r="G2" s="167"/>
    </row>
    <row r="3" spans="1:9" ht="15" customHeight="1">
      <c r="A3" s="33" t="s">
        <v>47</v>
      </c>
      <c r="B3" s="167" t="s">
        <v>601</v>
      </c>
      <c r="C3" s="167"/>
      <c r="D3" s="167"/>
      <c r="E3" s="167"/>
      <c r="F3" s="167"/>
      <c r="G3" s="167"/>
      <c r="I3" s="5"/>
    </row>
    <row r="4" spans="1:9" ht="15" customHeight="1">
      <c r="A4" s="33" t="s">
        <v>1</v>
      </c>
      <c r="B4" s="167" t="s">
        <v>602</v>
      </c>
      <c r="C4" s="167"/>
      <c r="D4" s="167"/>
      <c r="E4" s="167"/>
      <c r="F4" s="167"/>
      <c r="G4" s="167"/>
    </row>
    <row r="5" spans="1:9" ht="15" customHeight="1">
      <c r="A5" s="6"/>
      <c r="B5" s="7"/>
      <c r="C5" s="8"/>
      <c r="D5" s="10"/>
      <c r="E5" s="11"/>
      <c r="F5" s="11"/>
      <c r="G5" s="11"/>
    </row>
    <row r="6" spans="1:9" ht="30" customHeight="1">
      <c r="A6" s="72" t="s">
        <v>11</v>
      </c>
      <c r="B6" s="73" t="s">
        <v>12</v>
      </c>
      <c r="C6" s="74" t="s">
        <v>8</v>
      </c>
      <c r="D6" s="74" t="s">
        <v>13</v>
      </c>
      <c r="E6" s="75" t="s">
        <v>14</v>
      </c>
      <c r="F6" s="75" t="s">
        <v>15</v>
      </c>
      <c r="G6" s="76" t="s">
        <v>16</v>
      </c>
    </row>
    <row r="7" spans="1:9" ht="15" customHeight="1">
      <c r="A7" s="69" t="s">
        <v>17</v>
      </c>
      <c r="B7" s="23"/>
      <c r="C7" s="24" t="s">
        <v>132</v>
      </c>
      <c r="D7" s="41"/>
      <c r="E7" s="25"/>
      <c r="F7" s="25"/>
      <c r="G7" s="25"/>
    </row>
    <row r="8" spans="1:9" ht="15" customHeight="1">
      <c r="A8" s="105"/>
      <c r="B8" s="106"/>
      <c r="C8" s="107" t="s">
        <v>420</v>
      </c>
      <c r="D8" s="108" t="s">
        <v>18</v>
      </c>
      <c r="E8" s="21"/>
      <c r="F8" s="21"/>
      <c r="G8" s="21"/>
    </row>
    <row r="9" spans="1:9" ht="27.6">
      <c r="A9" s="20" t="s">
        <v>52</v>
      </c>
      <c r="B9" s="20"/>
      <c r="C9" s="2" t="s">
        <v>421</v>
      </c>
      <c r="D9" s="40" t="s">
        <v>2</v>
      </c>
      <c r="E9" s="21">
        <v>252.8</v>
      </c>
      <c r="F9" s="21"/>
      <c r="G9" s="21">
        <f t="shared" ref="G9:G52" si="0">ROUND(F9*E9,2)</f>
        <v>0</v>
      </c>
      <c r="I9" s="15"/>
    </row>
    <row r="10" spans="1:9" ht="27" customHeight="1">
      <c r="A10" s="20" t="s">
        <v>54</v>
      </c>
      <c r="B10" s="20"/>
      <c r="C10" s="2" t="s">
        <v>422</v>
      </c>
      <c r="D10" s="40" t="s">
        <v>2</v>
      </c>
      <c r="E10" s="21">
        <v>74.5</v>
      </c>
      <c r="F10" s="21"/>
      <c r="G10" s="21">
        <f t="shared" si="0"/>
        <v>0</v>
      </c>
      <c r="I10" s="15"/>
    </row>
    <row r="11" spans="1:9" ht="27" customHeight="1">
      <c r="A11" s="20" t="s">
        <v>55</v>
      </c>
      <c r="B11" s="20"/>
      <c r="C11" s="2" t="s">
        <v>423</v>
      </c>
      <c r="D11" s="40" t="s">
        <v>2</v>
      </c>
      <c r="E11" s="21">
        <v>5</v>
      </c>
      <c r="F11" s="21"/>
      <c r="G11" s="21">
        <f t="shared" si="0"/>
        <v>0</v>
      </c>
      <c r="I11" s="15"/>
    </row>
    <row r="12" spans="1:9" ht="27" customHeight="1">
      <c r="A12" s="20" t="s">
        <v>57</v>
      </c>
      <c r="B12" s="20"/>
      <c r="C12" s="2" t="s">
        <v>424</v>
      </c>
      <c r="D12" s="40" t="s">
        <v>2</v>
      </c>
      <c r="E12" s="21">
        <v>7.4</v>
      </c>
      <c r="F12" s="21"/>
      <c r="G12" s="21">
        <f t="shared" si="0"/>
        <v>0</v>
      </c>
      <c r="I12" s="15"/>
    </row>
    <row r="13" spans="1:9" ht="69">
      <c r="A13" s="20" t="s">
        <v>58</v>
      </c>
      <c r="B13" s="20"/>
      <c r="C13" s="2" t="s">
        <v>587</v>
      </c>
      <c r="D13" s="40" t="s">
        <v>115</v>
      </c>
      <c r="E13" s="21">
        <v>1</v>
      </c>
      <c r="F13" s="21"/>
      <c r="G13" s="21">
        <f t="shared" si="0"/>
        <v>0</v>
      </c>
      <c r="I13" s="15"/>
    </row>
    <row r="14" spans="1:9" ht="69">
      <c r="A14" s="20" t="s">
        <v>59</v>
      </c>
      <c r="B14" s="20"/>
      <c r="C14" s="2" t="s">
        <v>590</v>
      </c>
      <c r="D14" s="40" t="s">
        <v>115</v>
      </c>
      <c r="E14" s="21">
        <v>2</v>
      </c>
      <c r="F14" s="21"/>
      <c r="G14" s="21">
        <f t="shared" si="0"/>
        <v>0</v>
      </c>
      <c r="I14" s="15"/>
    </row>
    <row r="15" spans="1:9" ht="41.4">
      <c r="A15" s="20" t="s">
        <v>60</v>
      </c>
      <c r="B15" s="20"/>
      <c r="C15" s="2" t="s">
        <v>425</v>
      </c>
      <c r="D15" s="40" t="s">
        <v>115</v>
      </c>
      <c r="E15" s="21">
        <v>1</v>
      </c>
      <c r="F15" s="21"/>
      <c r="G15" s="21">
        <f t="shared" si="0"/>
        <v>0</v>
      </c>
      <c r="I15" s="15"/>
    </row>
    <row r="16" spans="1:9" ht="13.8">
      <c r="A16" s="20" t="s">
        <v>61</v>
      </c>
      <c r="B16" s="20"/>
      <c r="C16" s="2" t="s">
        <v>427</v>
      </c>
      <c r="D16" s="40" t="s">
        <v>49</v>
      </c>
      <c r="E16" s="21">
        <v>1</v>
      </c>
      <c r="F16" s="21"/>
      <c r="G16" s="21">
        <f t="shared" si="0"/>
        <v>0</v>
      </c>
      <c r="I16" s="15"/>
    </row>
    <row r="17" spans="1:9" ht="13.8">
      <c r="A17" s="20" t="s">
        <v>62</v>
      </c>
      <c r="B17" s="20"/>
      <c r="C17" s="2" t="s">
        <v>579</v>
      </c>
      <c r="D17" s="40" t="s">
        <v>49</v>
      </c>
      <c r="E17" s="21">
        <v>1</v>
      </c>
      <c r="F17" s="21"/>
      <c r="G17" s="21">
        <f t="shared" si="0"/>
        <v>0</v>
      </c>
      <c r="I17" s="15"/>
    </row>
    <row r="18" spans="1:9" ht="13.8">
      <c r="A18" s="20" t="s">
        <v>64</v>
      </c>
      <c r="B18" s="20"/>
      <c r="C18" s="2" t="s">
        <v>428</v>
      </c>
      <c r="D18" s="40" t="s">
        <v>49</v>
      </c>
      <c r="E18" s="21">
        <v>2</v>
      </c>
      <c r="F18" s="21"/>
      <c r="G18" s="21">
        <f t="shared" si="0"/>
        <v>0</v>
      </c>
      <c r="I18" s="15"/>
    </row>
    <row r="19" spans="1:9" ht="13.8">
      <c r="A19" s="20" t="s">
        <v>66</v>
      </c>
      <c r="B19" s="20"/>
      <c r="C19" s="2" t="s">
        <v>429</v>
      </c>
      <c r="D19" s="40" t="s">
        <v>49</v>
      </c>
      <c r="E19" s="21">
        <v>1</v>
      </c>
      <c r="F19" s="21"/>
      <c r="G19" s="21">
        <f t="shared" si="0"/>
        <v>0</v>
      </c>
      <c r="I19" s="15"/>
    </row>
    <row r="20" spans="1:9" ht="13.8">
      <c r="A20" s="20" t="s">
        <v>67</v>
      </c>
      <c r="B20" s="20"/>
      <c r="C20" s="2" t="s">
        <v>430</v>
      </c>
      <c r="D20" s="40" t="s">
        <v>49</v>
      </c>
      <c r="E20" s="21">
        <v>2</v>
      </c>
      <c r="F20" s="21"/>
      <c r="G20" s="21">
        <f t="shared" si="0"/>
        <v>0</v>
      </c>
      <c r="I20" s="15"/>
    </row>
    <row r="21" spans="1:9" ht="13.8">
      <c r="A21" s="20" t="s">
        <v>68</v>
      </c>
      <c r="B21" s="20"/>
      <c r="C21" s="2" t="s">
        <v>431</v>
      </c>
      <c r="D21" s="40" t="s">
        <v>49</v>
      </c>
      <c r="E21" s="21">
        <v>1</v>
      </c>
      <c r="F21" s="21"/>
      <c r="G21" s="21">
        <f t="shared" si="0"/>
        <v>0</v>
      </c>
      <c r="I21" s="15"/>
    </row>
    <row r="22" spans="1:9" ht="13.8">
      <c r="A22" s="20" t="s">
        <v>69</v>
      </c>
      <c r="B22" s="20"/>
      <c r="C22" s="2" t="s">
        <v>432</v>
      </c>
      <c r="D22" s="40" t="s">
        <v>49</v>
      </c>
      <c r="E22" s="21">
        <v>6</v>
      </c>
      <c r="F22" s="21"/>
      <c r="G22" s="21">
        <f t="shared" si="0"/>
        <v>0</v>
      </c>
      <c r="I22" s="15"/>
    </row>
    <row r="23" spans="1:9" ht="13.8">
      <c r="A23" s="20" t="s">
        <v>70</v>
      </c>
      <c r="B23" s="20"/>
      <c r="C23" s="2" t="s">
        <v>433</v>
      </c>
      <c r="D23" s="40" t="s">
        <v>49</v>
      </c>
      <c r="E23" s="21">
        <v>2</v>
      </c>
      <c r="F23" s="21"/>
      <c r="G23" s="21">
        <f t="shared" si="0"/>
        <v>0</v>
      </c>
      <c r="I23" s="15"/>
    </row>
    <row r="24" spans="1:9" ht="13.8">
      <c r="A24" s="20" t="s">
        <v>71</v>
      </c>
      <c r="B24" s="20"/>
      <c r="C24" s="2" t="s">
        <v>434</v>
      </c>
      <c r="D24" s="40" t="s">
        <v>49</v>
      </c>
      <c r="E24" s="21">
        <v>9</v>
      </c>
      <c r="F24" s="21"/>
      <c r="G24" s="21">
        <f t="shared" si="0"/>
        <v>0</v>
      </c>
      <c r="I24" s="15"/>
    </row>
    <row r="25" spans="1:9" ht="13.8">
      <c r="A25" s="20" t="s">
        <v>133</v>
      </c>
      <c r="B25" s="20"/>
      <c r="C25" s="2" t="s">
        <v>435</v>
      </c>
      <c r="D25" s="40" t="s">
        <v>49</v>
      </c>
      <c r="E25" s="21">
        <v>6</v>
      </c>
      <c r="F25" s="21"/>
      <c r="G25" s="21">
        <f t="shared" si="0"/>
        <v>0</v>
      </c>
      <c r="I25" s="15"/>
    </row>
    <row r="26" spans="1:9" ht="12.75" customHeight="1">
      <c r="A26" s="20" t="s">
        <v>134</v>
      </c>
      <c r="B26" s="20"/>
      <c r="C26" s="2" t="s">
        <v>580</v>
      </c>
      <c r="D26" s="40" t="s">
        <v>49</v>
      </c>
      <c r="E26" s="21">
        <v>1</v>
      </c>
      <c r="F26" s="21"/>
      <c r="G26" s="21">
        <f t="shared" si="0"/>
        <v>0</v>
      </c>
      <c r="I26" s="15"/>
    </row>
    <row r="27" spans="1:9" ht="12.75" customHeight="1">
      <c r="A27" s="20" t="s">
        <v>135</v>
      </c>
      <c r="B27" s="20"/>
      <c r="C27" s="2" t="s">
        <v>436</v>
      </c>
      <c r="D27" s="40" t="s">
        <v>49</v>
      </c>
      <c r="E27" s="21">
        <v>2</v>
      </c>
      <c r="F27" s="21"/>
      <c r="G27" s="21">
        <f t="shared" si="0"/>
        <v>0</v>
      </c>
      <c r="I27" s="15"/>
    </row>
    <row r="28" spans="1:9" ht="13.8">
      <c r="A28" s="20" t="s">
        <v>136</v>
      </c>
      <c r="B28" s="20"/>
      <c r="C28" s="2" t="s">
        <v>437</v>
      </c>
      <c r="D28" s="40" t="s">
        <v>49</v>
      </c>
      <c r="E28" s="21">
        <v>1</v>
      </c>
      <c r="F28" s="21"/>
      <c r="G28" s="21">
        <f t="shared" si="0"/>
        <v>0</v>
      </c>
      <c r="I28" s="15"/>
    </row>
    <row r="29" spans="1:9" ht="13.8">
      <c r="A29" s="20" t="s">
        <v>137</v>
      </c>
      <c r="B29" s="20"/>
      <c r="C29" s="2" t="s">
        <v>438</v>
      </c>
      <c r="D29" s="40" t="s">
        <v>49</v>
      </c>
      <c r="E29" s="21">
        <v>2</v>
      </c>
      <c r="F29" s="21"/>
      <c r="G29" s="21">
        <f t="shared" si="0"/>
        <v>0</v>
      </c>
      <c r="I29" s="15"/>
    </row>
    <row r="30" spans="1:9" ht="13.8">
      <c r="A30" s="20" t="s">
        <v>138</v>
      </c>
      <c r="B30" s="20"/>
      <c r="C30" s="2" t="s">
        <v>439</v>
      </c>
      <c r="D30" s="40" t="s">
        <v>49</v>
      </c>
      <c r="E30" s="21">
        <v>1</v>
      </c>
      <c r="F30" s="21"/>
      <c r="G30" s="21">
        <f t="shared" si="0"/>
        <v>0</v>
      </c>
      <c r="I30" s="15"/>
    </row>
    <row r="31" spans="1:9" ht="13.8">
      <c r="A31" s="20" t="s">
        <v>139</v>
      </c>
      <c r="B31" s="20"/>
      <c r="C31" s="2" t="s">
        <v>440</v>
      </c>
      <c r="D31" s="40" t="s">
        <v>49</v>
      </c>
      <c r="E31" s="21">
        <v>1</v>
      </c>
      <c r="F31" s="21"/>
      <c r="G31" s="21">
        <f t="shared" si="0"/>
        <v>0</v>
      </c>
      <c r="I31" s="15"/>
    </row>
    <row r="32" spans="1:9" ht="13.8">
      <c r="A32" s="20" t="s">
        <v>140</v>
      </c>
      <c r="B32" s="20"/>
      <c r="C32" s="2" t="s">
        <v>441</v>
      </c>
      <c r="D32" s="40" t="s">
        <v>49</v>
      </c>
      <c r="E32" s="21">
        <v>1</v>
      </c>
      <c r="F32" s="21"/>
      <c r="G32" s="21">
        <f t="shared" si="0"/>
        <v>0</v>
      </c>
      <c r="I32" s="15"/>
    </row>
    <row r="33" spans="1:9" ht="13.8">
      <c r="A33" s="20" t="s">
        <v>141</v>
      </c>
      <c r="B33" s="20"/>
      <c r="C33" s="2" t="s">
        <v>582</v>
      </c>
      <c r="D33" s="40" t="s">
        <v>49</v>
      </c>
      <c r="E33" s="21">
        <v>1</v>
      </c>
      <c r="F33" s="21"/>
      <c r="G33" s="21">
        <f t="shared" si="0"/>
        <v>0</v>
      </c>
      <c r="I33" s="15"/>
    </row>
    <row r="34" spans="1:9" ht="13.8">
      <c r="A34" s="20" t="s">
        <v>142</v>
      </c>
      <c r="B34" s="20"/>
      <c r="C34" s="2" t="s">
        <v>583</v>
      </c>
      <c r="D34" s="40" t="s">
        <v>49</v>
      </c>
      <c r="E34" s="21">
        <v>1</v>
      </c>
      <c r="F34" s="109"/>
      <c r="G34" s="21">
        <f t="shared" si="0"/>
        <v>0</v>
      </c>
      <c r="I34" s="15"/>
    </row>
    <row r="35" spans="1:9" ht="13.8">
      <c r="A35" s="20" t="s">
        <v>143</v>
      </c>
      <c r="B35" s="20"/>
      <c r="C35" s="2" t="s">
        <v>584</v>
      </c>
      <c r="D35" s="40" t="s">
        <v>49</v>
      </c>
      <c r="E35" s="21">
        <v>1</v>
      </c>
      <c r="F35" s="109"/>
      <c r="G35" s="21">
        <f t="shared" si="0"/>
        <v>0</v>
      </c>
      <c r="I35" s="15"/>
    </row>
    <row r="36" spans="1:9" ht="13.8">
      <c r="A36" s="20" t="s">
        <v>144</v>
      </c>
      <c r="B36" s="20"/>
      <c r="C36" s="2" t="s">
        <v>445</v>
      </c>
      <c r="D36" s="40" t="s">
        <v>49</v>
      </c>
      <c r="E36" s="21">
        <v>2</v>
      </c>
      <c r="F36" s="109"/>
      <c r="G36" s="21">
        <f t="shared" si="0"/>
        <v>0</v>
      </c>
      <c r="I36" s="15"/>
    </row>
    <row r="37" spans="1:9" ht="13.8">
      <c r="A37" s="20" t="s">
        <v>145</v>
      </c>
      <c r="B37" s="20"/>
      <c r="C37" s="2" t="s">
        <v>446</v>
      </c>
      <c r="D37" s="40" t="s">
        <v>49</v>
      </c>
      <c r="E37" s="21">
        <v>1</v>
      </c>
      <c r="F37" s="109"/>
      <c r="G37" s="21">
        <f t="shared" si="0"/>
        <v>0</v>
      </c>
      <c r="I37" s="15"/>
    </row>
    <row r="38" spans="1:9" ht="13.8">
      <c r="A38" s="20" t="s">
        <v>146</v>
      </c>
      <c r="B38" s="20"/>
      <c r="C38" s="2" t="s">
        <v>447</v>
      </c>
      <c r="D38" s="40" t="s">
        <v>49</v>
      </c>
      <c r="E38" s="21">
        <v>1</v>
      </c>
      <c r="F38" s="109"/>
      <c r="G38" s="21">
        <f t="shared" si="0"/>
        <v>0</v>
      </c>
      <c r="I38" s="15"/>
    </row>
    <row r="39" spans="1:9" ht="13.8">
      <c r="A39" s="20" t="s">
        <v>147</v>
      </c>
      <c r="B39" s="20"/>
      <c r="C39" s="2" t="s">
        <v>448</v>
      </c>
      <c r="D39" s="40" t="s">
        <v>49</v>
      </c>
      <c r="E39" s="21">
        <v>2</v>
      </c>
      <c r="F39" s="109"/>
      <c r="G39" s="21">
        <f t="shared" si="0"/>
        <v>0</v>
      </c>
      <c r="I39" s="15"/>
    </row>
    <row r="40" spans="1:9" ht="13.8">
      <c r="A40" s="20" t="s">
        <v>148</v>
      </c>
      <c r="B40" s="20"/>
      <c r="C40" s="2" t="s">
        <v>449</v>
      </c>
      <c r="D40" s="40" t="s">
        <v>49</v>
      </c>
      <c r="E40" s="21">
        <v>4</v>
      </c>
      <c r="F40" s="109"/>
      <c r="G40" s="37">
        <f t="shared" si="0"/>
        <v>0</v>
      </c>
      <c r="I40" s="15"/>
    </row>
    <row r="41" spans="1:9" ht="13.8">
      <c r="A41" s="20" t="s">
        <v>149</v>
      </c>
      <c r="B41" s="20"/>
      <c r="C41" s="2" t="s">
        <v>450</v>
      </c>
      <c r="D41" s="40" t="s">
        <v>49</v>
      </c>
      <c r="E41" s="21">
        <v>1</v>
      </c>
      <c r="F41" s="109"/>
      <c r="G41" s="37">
        <f t="shared" si="0"/>
        <v>0</v>
      </c>
      <c r="I41" s="15"/>
    </row>
    <row r="42" spans="1:9" ht="13.8">
      <c r="A42" s="20" t="s">
        <v>150</v>
      </c>
      <c r="B42" s="20"/>
      <c r="C42" s="2" t="s">
        <v>618</v>
      </c>
      <c r="D42" s="40" t="s">
        <v>49</v>
      </c>
      <c r="E42" s="21">
        <v>2</v>
      </c>
      <c r="F42" s="109"/>
      <c r="G42" s="37">
        <f t="shared" si="0"/>
        <v>0</v>
      </c>
      <c r="I42" s="15"/>
    </row>
    <row r="43" spans="1:9" ht="55.2">
      <c r="A43" s="20" t="s">
        <v>151</v>
      </c>
      <c r="B43" s="20"/>
      <c r="C43" s="2" t="s">
        <v>452</v>
      </c>
      <c r="D43" s="40" t="s">
        <v>115</v>
      </c>
      <c r="E43" s="21">
        <v>2</v>
      </c>
      <c r="F43" s="37"/>
      <c r="G43" s="37">
        <f t="shared" si="0"/>
        <v>0</v>
      </c>
      <c r="I43" s="15"/>
    </row>
    <row r="44" spans="1:9" ht="55.2">
      <c r="A44" s="20" t="s">
        <v>152</v>
      </c>
      <c r="B44" s="20"/>
      <c r="C44" s="2" t="s">
        <v>455</v>
      </c>
      <c r="D44" s="40" t="s">
        <v>115</v>
      </c>
      <c r="E44" s="21">
        <v>1</v>
      </c>
      <c r="F44" s="109"/>
      <c r="G44" s="37">
        <f t="shared" si="0"/>
        <v>0</v>
      </c>
      <c r="I44" s="15"/>
    </row>
    <row r="45" spans="1:9" ht="69">
      <c r="A45" s="20" t="s">
        <v>153</v>
      </c>
      <c r="B45" s="20"/>
      <c r="C45" s="2" t="s">
        <v>457</v>
      </c>
      <c r="D45" s="40" t="s">
        <v>115</v>
      </c>
      <c r="E45" s="21">
        <v>2</v>
      </c>
      <c r="F45" s="37"/>
      <c r="G45" s="37">
        <f t="shared" si="0"/>
        <v>0</v>
      </c>
      <c r="I45" s="15"/>
    </row>
    <row r="46" spans="1:9" ht="55.2">
      <c r="A46" s="20" t="s">
        <v>154</v>
      </c>
      <c r="B46" s="20"/>
      <c r="C46" s="2" t="s">
        <v>459</v>
      </c>
      <c r="D46" s="40" t="s">
        <v>115</v>
      </c>
      <c r="E46" s="21">
        <v>1</v>
      </c>
      <c r="F46" s="37"/>
      <c r="G46" s="37">
        <f t="shared" si="0"/>
        <v>0</v>
      </c>
      <c r="I46" s="15"/>
    </row>
    <row r="47" spans="1:9" ht="69">
      <c r="A47" s="20" t="s">
        <v>155</v>
      </c>
      <c r="B47" s="20"/>
      <c r="C47" s="2" t="s">
        <v>461</v>
      </c>
      <c r="D47" s="40" t="s">
        <v>115</v>
      </c>
      <c r="E47" s="21">
        <v>5</v>
      </c>
      <c r="F47" s="37"/>
      <c r="G47" s="37">
        <f t="shared" si="0"/>
        <v>0</v>
      </c>
      <c r="I47" s="15"/>
    </row>
    <row r="48" spans="1:9" ht="41.4">
      <c r="A48" s="20" t="s">
        <v>156</v>
      </c>
      <c r="B48" s="35"/>
      <c r="C48" s="2" t="s">
        <v>463</v>
      </c>
      <c r="D48" s="40" t="s">
        <v>115</v>
      </c>
      <c r="E48" s="21">
        <v>1</v>
      </c>
      <c r="F48" s="109"/>
      <c r="G48" s="37">
        <f t="shared" si="0"/>
        <v>0</v>
      </c>
      <c r="I48" s="15"/>
    </row>
    <row r="49" spans="1:9" ht="41.4">
      <c r="A49" s="20" t="s">
        <v>454</v>
      </c>
      <c r="B49" s="35"/>
      <c r="C49" s="2" t="s">
        <v>465</v>
      </c>
      <c r="D49" s="40" t="s">
        <v>115</v>
      </c>
      <c r="E49" s="21">
        <v>2</v>
      </c>
      <c r="F49" s="109"/>
      <c r="G49" s="37">
        <f t="shared" si="0"/>
        <v>0</v>
      </c>
      <c r="I49" s="15"/>
    </row>
    <row r="50" spans="1:9" ht="13.8">
      <c r="A50" s="20" t="s">
        <v>456</v>
      </c>
      <c r="B50" s="35"/>
      <c r="C50" s="2" t="s">
        <v>467</v>
      </c>
      <c r="D50" s="40" t="s">
        <v>49</v>
      </c>
      <c r="E50" s="21">
        <v>1</v>
      </c>
      <c r="F50" s="37"/>
      <c r="G50" s="37">
        <f t="shared" si="0"/>
        <v>0</v>
      </c>
      <c r="I50" s="15"/>
    </row>
    <row r="51" spans="1:9" ht="13.8">
      <c r="A51" s="20" t="s">
        <v>458</v>
      </c>
      <c r="B51" s="35"/>
      <c r="C51" s="2" t="s">
        <v>469</v>
      </c>
      <c r="D51" s="40" t="s">
        <v>49</v>
      </c>
      <c r="E51" s="21">
        <v>9</v>
      </c>
      <c r="F51" s="37"/>
      <c r="G51" s="37">
        <f t="shared" si="0"/>
        <v>0</v>
      </c>
      <c r="I51" s="15"/>
    </row>
    <row r="52" spans="1:9" ht="13.8">
      <c r="A52" s="20" t="s">
        <v>460</v>
      </c>
      <c r="B52" s="35"/>
      <c r="C52" s="2" t="s">
        <v>471</v>
      </c>
      <c r="D52" s="40" t="s">
        <v>21</v>
      </c>
      <c r="E52" s="21">
        <v>2.5</v>
      </c>
      <c r="F52" s="37"/>
      <c r="G52" s="37">
        <f t="shared" si="0"/>
        <v>0</v>
      </c>
      <c r="I52" s="15"/>
    </row>
    <row r="53" spans="1:9" ht="13.8">
      <c r="A53" s="20" t="s">
        <v>462</v>
      </c>
      <c r="B53" s="35"/>
      <c r="C53" s="2" t="s">
        <v>473</v>
      </c>
      <c r="D53" s="40" t="s">
        <v>115</v>
      </c>
      <c r="E53" s="21">
        <v>2</v>
      </c>
      <c r="F53" s="37"/>
      <c r="G53" s="37">
        <f>ROUND(F53*E62,2)</f>
        <v>0</v>
      </c>
      <c r="I53" s="15"/>
    </row>
    <row r="54" spans="1:9" ht="13.8">
      <c r="A54" s="20" t="s">
        <v>464</v>
      </c>
      <c r="B54" s="35"/>
      <c r="C54" s="2" t="s">
        <v>477</v>
      </c>
      <c r="D54" s="40" t="s">
        <v>115</v>
      </c>
      <c r="E54" s="21">
        <v>3</v>
      </c>
      <c r="F54" s="37"/>
      <c r="G54" s="37">
        <f t="shared" ref="G54:G61" si="1">ROUND(F54*E54,2)</f>
        <v>0</v>
      </c>
      <c r="I54" s="15"/>
    </row>
    <row r="55" spans="1:9" ht="13.8">
      <c r="A55" s="20" t="s">
        <v>466</v>
      </c>
      <c r="B55" s="35"/>
      <c r="C55" s="2" t="s">
        <v>481</v>
      </c>
      <c r="D55" s="40" t="s">
        <v>115</v>
      </c>
      <c r="E55" s="21">
        <v>1</v>
      </c>
      <c r="F55" s="37"/>
      <c r="G55" s="37">
        <f t="shared" si="1"/>
        <v>0</v>
      </c>
      <c r="I55" s="15"/>
    </row>
    <row r="56" spans="1:9" ht="13.8">
      <c r="A56" s="20" t="s">
        <v>468</v>
      </c>
      <c r="B56" s="35"/>
      <c r="C56" s="2" t="s">
        <v>483</v>
      </c>
      <c r="D56" s="40" t="s">
        <v>115</v>
      </c>
      <c r="E56" s="21">
        <v>1</v>
      </c>
      <c r="F56" s="37"/>
      <c r="G56" s="37">
        <f t="shared" si="1"/>
        <v>0</v>
      </c>
      <c r="I56" s="15"/>
    </row>
    <row r="57" spans="1:9" ht="13.8">
      <c r="A57" s="20" t="s">
        <v>470</v>
      </c>
      <c r="B57" s="35"/>
      <c r="C57" s="2" t="s">
        <v>485</v>
      </c>
      <c r="D57" s="40" t="s">
        <v>115</v>
      </c>
      <c r="E57" s="21">
        <v>3</v>
      </c>
      <c r="F57" s="37"/>
      <c r="G57" s="37">
        <f t="shared" si="1"/>
        <v>0</v>
      </c>
      <c r="I57" s="15"/>
    </row>
    <row r="58" spans="1:9" ht="13.8">
      <c r="A58" s="20" t="s">
        <v>472</v>
      </c>
      <c r="B58" s="35"/>
      <c r="C58" s="2" t="s">
        <v>487</v>
      </c>
      <c r="D58" s="40" t="s">
        <v>115</v>
      </c>
      <c r="E58" s="21">
        <v>3</v>
      </c>
      <c r="F58" s="37"/>
      <c r="G58" s="37">
        <f t="shared" si="1"/>
        <v>0</v>
      </c>
      <c r="I58" s="15"/>
    </row>
    <row r="59" spans="1:9" ht="13.8">
      <c r="A59" s="20" t="s">
        <v>474</v>
      </c>
      <c r="B59" s="35"/>
      <c r="C59" s="2" t="s">
        <v>489</v>
      </c>
      <c r="D59" s="40" t="s">
        <v>115</v>
      </c>
      <c r="E59" s="21">
        <v>5</v>
      </c>
      <c r="F59" s="37"/>
      <c r="G59" s="37">
        <f t="shared" si="1"/>
        <v>0</v>
      </c>
      <c r="I59" s="15"/>
    </row>
    <row r="60" spans="1:9" ht="13.8">
      <c r="A60" s="20" t="s">
        <v>476</v>
      </c>
      <c r="B60" s="35"/>
      <c r="C60" s="2" t="s">
        <v>491</v>
      </c>
      <c r="D60" s="40" t="s">
        <v>115</v>
      </c>
      <c r="E60" s="21">
        <v>1</v>
      </c>
      <c r="F60" s="37"/>
      <c r="G60" s="37">
        <f t="shared" si="1"/>
        <v>0</v>
      </c>
      <c r="I60" s="15"/>
    </row>
    <row r="61" spans="1:9" ht="13.8">
      <c r="A61" s="20" t="s">
        <v>478</v>
      </c>
      <c r="B61" s="35"/>
      <c r="C61" s="2" t="s">
        <v>493</v>
      </c>
      <c r="D61" s="40" t="s">
        <v>115</v>
      </c>
      <c r="E61" s="21">
        <v>1</v>
      </c>
      <c r="F61" s="37"/>
      <c r="G61" s="37">
        <f t="shared" si="1"/>
        <v>0</v>
      </c>
      <c r="I61" s="15"/>
    </row>
    <row r="62" spans="1:9" ht="13.8">
      <c r="A62" s="35"/>
      <c r="B62" s="35"/>
      <c r="C62" s="107" t="s">
        <v>494</v>
      </c>
      <c r="D62" s="110" t="s">
        <v>18</v>
      </c>
      <c r="E62" s="21"/>
      <c r="F62" s="37"/>
      <c r="G62" s="37"/>
      <c r="I62" s="15"/>
    </row>
    <row r="63" spans="1:9" ht="13.8">
      <c r="A63" s="20" t="s">
        <v>480</v>
      </c>
      <c r="B63" s="35"/>
      <c r="C63" s="2" t="s">
        <v>496</v>
      </c>
      <c r="D63" s="40" t="s">
        <v>116</v>
      </c>
      <c r="E63" s="21">
        <v>47</v>
      </c>
      <c r="F63" s="37"/>
      <c r="G63" s="37">
        <f t="shared" ref="G63:G69" si="2">ROUND(F63*E63,2)</f>
        <v>0</v>
      </c>
      <c r="I63" s="15"/>
    </row>
    <row r="64" spans="1:9" ht="13.8">
      <c r="A64" s="20" t="s">
        <v>482</v>
      </c>
      <c r="B64" s="35"/>
      <c r="C64" s="2" t="s">
        <v>498</v>
      </c>
      <c r="D64" s="40" t="s">
        <v>115</v>
      </c>
      <c r="E64" s="21">
        <v>1</v>
      </c>
      <c r="F64" s="37"/>
      <c r="G64" s="37">
        <f t="shared" si="2"/>
        <v>0</v>
      </c>
      <c r="I64" s="15"/>
    </row>
    <row r="65" spans="1:9" ht="13.8">
      <c r="A65" s="20" t="s">
        <v>484</v>
      </c>
      <c r="B65" s="35"/>
      <c r="C65" s="2" t="s">
        <v>500</v>
      </c>
      <c r="D65" s="40" t="s">
        <v>115</v>
      </c>
      <c r="E65" s="21">
        <v>1</v>
      </c>
      <c r="F65" s="37"/>
      <c r="G65" s="37">
        <f t="shared" si="2"/>
        <v>0</v>
      </c>
      <c r="I65" s="15"/>
    </row>
    <row r="66" spans="1:9" ht="13.8">
      <c r="A66" s="20" t="s">
        <v>486</v>
      </c>
      <c r="B66" s="35"/>
      <c r="C66" s="2" t="s">
        <v>502</v>
      </c>
      <c r="D66" s="40" t="s">
        <v>115</v>
      </c>
      <c r="E66" s="21">
        <v>1</v>
      </c>
      <c r="F66" s="37"/>
      <c r="G66" s="37">
        <f t="shared" si="2"/>
        <v>0</v>
      </c>
      <c r="I66" s="15"/>
    </row>
    <row r="67" spans="1:9" ht="13.8">
      <c r="A67" s="20" t="s">
        <v>488</v>
      </c>
      <c r="B67" s="35"/>
      <c r="C67" s="2" t="s">
        <v>585</v>
      </c>
      <c r="D67" s="40" t="s">
        <v>115</v>
      </c>
      <c r="E67" s="21">
        <v>1</v>
      </c>
      <c r="F67" s="37"/>
      <c r="G67" s="37">
        <f t="shared" si="2"/>
        <v>0</v>
      </c>
      <c r="I67" s="15"/>
    </row>
    <row r="68" spans="1:9" ht="13.8">
      <c r="A68" s="20" t="s">
        <v>490</v>
      </c>
      <c r="B68" s="35"/>
      <c r="C68" s="2" t="s">
        <v>586</v>
      </c>
      <c r="D68" s="40" t="s">
        <v>115</v>
      </c>
      <c r="E68" s="21">
        <v>7</v>
      </c>
      <c r="F68" s="37"/>
      <c r="G68" s="37">
        <f t="shared" si="2"/>
        <v>0</v>
      </c>
      <c r="I68" s="15"/>
    </row>
    <row r="69" spans="1:9" ht="13.8">
      <c r="A69" s="20" t="s">
        <v>492</v>
      </c>
      <c r="B69" s="35"/>
      <c r="C69" s="2" t="s">
        <v>505</v>
      </c>
      <c r="D69" s="40" t="s">
        <v>115</v>
      </c>
      <c r="E69" s="21">
        <v>1</v>
      </c>
      <c r="F69" s="37"/>
      <c r="G69" s="37">
        <f t="shared" si="2"/>
        <v>0</v>
      </c>
      <c r="I69" s="15"/>
    </row>
    <row r="70" spans="1:9" ht="15">
      <c r="A70" s="20" t="s">
        <v>495</v>
      </c>
      <c r="B70" s="35"/>
      <c r="C70" s="107" t="s">
        <v>506</v>
      </c>
      <c r="D70" s="110" t="s">
        <v>18</v>
      </c>
      <c r="E70" s="111"/>
      <c r="F70" s="37"/>
      <c r="G70" s="37"/>
      <c r="I70" s="15"/>
    </row>
    <row r="71" spans="1:9" ht="27.6">
      <c r="A71" s="20" t="s">
        <v>497</v>
      </c>
      <c r="B71" s="35"/>
      <c r="C71" s="2" t="s">
        <v>507</v>
      </c>
      <c r="D71" s="40" t="s">
        <v>21</v>
      </c>
      <c r="E71" s="21">
        <f>(E9+E10+E11+E12)*2.1*1.5</f>
        <v>1070.0550000000001</v>
      </c>
      <c r="F71" s="37"/>
      <c r="G71" s="37">
        <f>ROUND(F71*E71,2)</f>
        <v>0</v>
      </c>
      <c r="I71" s="15"/>
    </row>
    <row r="72" spans="1:9" ht="13.8">
      <c r="A72" s="20" t="s">
        <v>499</v>
      </c>
      <c r="B72" s="35"/>
      <c r="C72" s="2" t="s">
        <v>508</v>
      </c>
      <c r="D72" s="40" t="s">
        <v>21</v>
      </c>
      <c r="E72" s="21">
        <f>(E9+E10+E11+E12)*0.45*1.5</f>
        <v>229.29750000000001</v>
      </c>
      <c r="F72" s="37"/>
      <c r="G72" s="37">
        <f>ROUND(F72*E72,2)</f>
        <v>0</v>
      </c>
      <c r="I72" s="15"/>
    </row>
    <row r="73" spans="1:9" ht="27.6">
      <c r="A73" s="20" t="s">
        <v>501</v>
      </c>
      <c r="B73" s="35"/>
      <c r="C73" s="2" t="s">
        <v>509</v>
      </c>
      <c r="D73" s="40" t="s">
        <v>21</v>
      </c>
      <c r="E73" s="21">
        <f>E71-E72</f>
        <v>840.75750000000005</v>
      </c>
      <c r="F73" s="37"/>
      <c r="G73" s="37">
        <f>ROUND(F73*E73,2)</f>
        <v>0</v>
      </c>
      <c r="I73" s="15"/>
    </row>
    <row r="74" spans="1:9" ht="13.8">
      <c r="A74" s="20" t="s">
        <v>503</v>
      </c>
      <c r="B74" s="35"/>
      <c r="C74" s="2" t="s">
        <v>510</v>
      </c>
      <c r="D74" s="40" t="s">
        <v>2</v>
      </c>
      <c r="E74" s="21">
        <f>E9+E10+E11+E12</f>
        <v>339.7</v>
      </c>
      <c r="F74" s="37"/>
      <c r="G74" s="37">
        <f>ROUND(F74*E74,2)</f>
        <v>0</v>
      </c>
      <c r="I74" s="15"/>
    </row>
    <row r="75" spans="1:9" ht="13.8">
      <c r="A75" s="20" t="s">
        <v>504</v>
      </c>
      <c r="B75" s="35"/>
      <c r="C75" s="2" t="s">
        <v>511</v>
      </c>
      <c r="D75" s="40" t="s">
        <v>2</v>
      </c>
      <c r="E75" s="21">
        <v>50</v>
      </c>
      <c r="F75" s="37"/>
      <c r="G75" s="37">
        <f>ROUND(F75*E75,2)</f>
        <v>0</v>
      </c>
      <c r="I75" s="15"/>
    </row>
    <row r="76" spans="1:9" ht="13.8">
      <c r="A76" s="69" t="s">
        <v>19</v>
      </c>
      <c r="B76" s="69"/>
      <c r="C76" s="24" t="s">
        <v>512</v>
      </c>
      <c r="D76" s="67"/>
      <c r="E76" s="25"/>
      <c r="F76" s="25"/>
      <c r="G76" s="25"/>
      <c r="I76" s="15"/>
    </row>
    <row r="77" spans="1:9" ht="13.8">
      <c r="A77" s="35"/>
      <c r="B77" s="35"/>
      <c r="C77" s="107" t="s">
        <v>513</v>
      </c>
      <c r="D77" s="68"/>
      <c r="E77" s="37"/>
      <c r="F77" s="37"/>
      <c r="G77" s="37"/>
      <c r="I77" s="15"/>
    </row>
    <row r="78" spans="1:9" ht="41.4">
      <c r="A78" s="35" t="s">
        <v>72</v>
      </c>
      <c r="B78" s="35"/>
      <c r="C78" s="2" t="s">
        <v>515</v>
      </c>
      <c r="D78" s="40" t="s">
        <v>2</v>
      </c>
      <c r="E78" s="21">
        <v>11.8</v>
      </c>
      <c r="F78" s="37"/>
      <c r="G78" s="37">
        <f>ROUND(F78*E78,2)</f>
        <v>0</v>
      </c>
      <c r="I78" s="15"/>
    </row>
    <row r="79" spans="1:9" ht="41.4">
      <c r="A79" s="35" t="s">
        <v>75</v>
      </c>
      <c r="B79" s="35"/>
      <c r="C79" s="2" t="s">
        <v>516</v>
      </c>
      <c r="D79" s="68" t="s">
        <v>115</v>
      </c>
      <c r="E79" s="37">
        <v>1</v>
      </c>
      <c r="F79" s="21"/>
      <c r="G79" s="37">
        <f>ROUND(F79*E79,2)</f>
        <v>0</v>
      </c>
      <c r="I79" s="15"/>
    </row>
    <row r="80" spans="1:9" ht="41.4">
      <c r="A80" s="35" t="s">
        <v>76</v>
      </c>
      <c r="B80" s="35"/>
      <c r="C80" s="2" t="s">
        <v>517</v>
      </c>
      <c r="D80" s="68" t="s">
        <v>115</v>
      </c>
      <c r="E80" s="37">
        <v>1</v>
      </c>
      <c r="F80" s="21"/>
      <c r="G80" s="37">
        <f>ROUND(F80*E80,2)</f>
        <v>0</v>
      </c>
      <c r="I80" s="15"/>
    </row>
    <row r="81" spans="1:9" ht="69">
      <c r="A81" s="35" t="s">
        <v>77</v>
      </c>
      <c r="B81" s="35"/>
      <c r="C81" s="2" t="s">
        <v>619</v>
      </c>
      <c r="D81" s="68" t="s">
        <v>115</v>
      </c>
      <c r="E81" s="37">
        <v>2</v>
      </c>
      <c r="F81" s="37"/>
      <c r="G81" s="37">
        <f t="shared" ref="G81:G87" si="3">ROUND(F81*E81,2)</f>
        <v>0</v>
      </c>
      <c r="I81" s="15"/>
    </row>
    <row r="82" spans="1:9" ht="13.8">
      <c r="A82" s="35" t="s">
        <v>79</v>
      </c>
      <c r="B82" s="35"/>
      <c r="C82" s="2" t="s">
        <v>519</v>
      </c>
      <c r="D82" s="68" t="s">
        <v>115</v>
      </c>
      <c r="E82" s="37">
        <v>2</v>
      </c>
      <c r="F82" s="21"/>
      <c r="G82" s="37">
        <f t="shared" si="3"/>
        <v>0</v>
      </c>
      <c r="I82" s="15"/>
    </row>
    <row r="83" spans="1:9" ht="13.8">
      <c r="A83" s="35" t="s">
        <v>80</v>
      </c>
      <c r="B83" s="35"/>
      <c r="C83" s="2" t="s">
        <v>520</v>
      </c>
      <c r="D83" s="68" t="s">
        <v>49</v>
      </c>
      <c r="E83" s="37">
        <v>5</v>
      </c>
      <c r="F83" s="37"/>
      <c r="G83" s="37">
        <f t="shared" si="3"/>
        <v>0</v>
      </c>
      <c r="I83" s="15"/>
    </row>
    <row r="84" spans="1:9" ht="13.8">
      <c r="A84" s="35" t="s">
        <v>119</v>
      </c>
      <c r="B84" s="38"/>
      <c r="C84" s="2" t="s">
        <v>521</v>
      </c>
      <c r="D84" s="68" t="s">
        <v>49</v>
      </c>
      <c r="E84" s="37">
        <v>2</v>
      </c>
      <c r="F84" s="37"/>
      <c r="G84" s="37">
        <f t="shared" si="3"/>
        <v>0</v>
      </c>
      <c r="I84" s="15"/>
    </row>
    <row r="85" spans="1:9" ht="13.8">
      <c r="A85" s="35" t="s">
        <v>120</v>
      </c>
      <c r="B85" s="35"/>
      <c r="C85" s="2" t="s">
        <v>522</v>
      </c>
      <c r="D85" s="40" t="s">
        <v>21</v>
      </c>
      <c r="E85" s="21">
        <v>7.5</v>
      </c>
      <c r="F85" s="37"/>
      <c r="G85" s="37">
        <f t="shared" si="3"/>
        <v>0</v>
      </c>
      <c r="I85" s="15"/>
    </row>
    <row r="86" spans="1:9" ht="13.8">
      <c r="A86" s="35" t="s">
        <v>121</v>
      </c>
      <c r="B86" s="35"/>
      <c r="C86" s="2" t="s">
        <v>523</v>
      </c>
      <c r="D86" s="68" t="s">
        <v>115</v>
      </c>
      <c r="E86" s="37">
        <v>1</v>
      </c>
      <c r="F86" s="37"/>
      <c r="G86" s="37">
        <f t="shared" si="3"/>
        <v>0</v>
      </c>
      <c r="I86" s="15"/>
    </row>
    <row r="87" spans="1:9" ht="13.8">
      <c r="A87" s="35" t="s">
        <v>122</v>
      </c>
      <c r="B87" s="35"/>
      <c r="C87" s="2" t="s">
        <v>524</v>
      </c>
      <c r="D87" s="68" t="s">
        <v>115</v>
      </c>
      <c r="E87" s="37">
        <v>1</v>
      </c>
      <c r="F87" s="37"/>
      <c r="G87" s="37">
        <f t="shared" si="3"/>
        <v>0</v>
      </c>
      <c r="I87" s="15"/>
    </row>
    <row r="88" spans="1:9" ht="13.8">
      <c r="A88" s="35"/>
      <c r="B88" s="35"/>
      <c r="C88" s="107" t="s">
        <v>494</v>
      </c>
      <c r="D88" s="110" t="s">
        <v>18</v>
      </c>
      <c r="E88" s="21"/>
      <c r="F88" s="37"/>
      <c r="G88" s="37"/>
      <c r="I88" s="15"/>
    </row>
    <row r="89" spans="1:9" ht="13.8">
      <c r="A89" s="35" t="s">
        <v>161</v>
      </c>
      <c r="B89" s="35"/>
      <c r="C89" s="2" t="s">
        <v>496</v>
      </c>
      <c r="D89" s="40" t="s">
        <v>116</v>
      </c>
      <c r="E89" s="21">
        <v>7</v>
      </c>
      <c r="F89" s="37"/>
      <c r="G89" s="37">
        <f t="shared" ref="G89:G94" si="4">ROUND(F89*E89,2)</f>
        <v>0</v>
      </c>
      <c r="I89" s="15"/>
    </row>
    <row r="90" spans="1:9" ht="13.8">
      <c r="A90" s="35" t="s">
        <v>162</v>
      </c>
      <c r="B90" s="35"/>
      <c r="C90" s="2" t="s">
        <v>498</v>
      </c>
      <c r="D90" s="40" t="s">
        <v>115</v>
      </c>
      <c r="E90" s="21">
        <v>1</v>
      </c>
      <c r="F90" s="37"/>
      <c r="G90" s="37">
        <f t="shared" si="4"/>
        <v>0</v>
      </c>
      <c r="I90" s="15"/>
    </row>
    <row r="91" spans="1:9" ht="13.8">
      <c r="A91" s="35" t="s">
        <v>163</v>
      </c>
      <c r="B91" s="35"/>
      <c r="C91" s="2" t="s">
        <v>500</v>
      </c>
      <c r="D91" s="40" t="s">
        <v>115</v>
      </c>
      <c r="E91" s="21">
        <v>1</v>
      </c>
      <c r="F91" s="37"/>
      <c r="G91" s="37">
        <f t="shared" si="4"/>
        <v>0</v>
      </c>
      <c r="I91" s="15"/>
    </row>
    <row r="92" spans="1:9" ht="13.8">
      <c r="A92" s="35" t="s">
        <v>164</v>
      </c>
      <c r="B92" s="35"/>
      <c r="C92" s="2" t="s">
        <v>525</v>
      </c>
      <c r="D92" s="40" t="s">
        <v>115</v>
      </c>
      <c r="E92" s="21">
        <v>1</v>
      </c>
      <c r="F92" s="37"/>
      <c r="G92" s="37">
        <f t="shared" si="4"/>
        <v>0</v>
      </c>
      <c r="I92" s="15"/>
    </row>
    <row r="93" spans="1:9" ht="13.8">
      <c r="A93" s="35" t="s">
        <v>165</v>
      </c>
      <c r="B93" s="35"/>
      <c r="C93" s="2" t="s">
        <v>526</v>
      </c>
      <c r="D93" s="40" t="s">
        <v>115</v>
      </c>
      <c r="E93" s="21">
        <v>1</v>
      </c>
      <c r="F93" s="37"/>
      <c r="G93" s="37">
        <f t="shared" si="4"/>
        <v>0</v>
      </c>
      <c r="I93" s="15"/>
    </row>
    <row r="94" spans="1:9" ht="13.8">
      <c r="A94" s="35" t="s">
        <v>166</v>
      </c>
      <c r="B94" s="35"/>
      <c r="C94" s="2" t="s">
        <v>527</v>
      </c>
      <c r="D94" s="40" t="s">
        <v>115</v>
      </c>
      <c r="E94" s="21">
        <v>1</v>
      </c>
      <c r="F94" s="37"/>
      <c r="G94" s="37">
        <f t="shared" si="4"/>
        <v>0</v>
      </c>
      <c r="I94" s="15"/>
    </row>
    <row r="95" spans="1:9" ht="15">
      <c r="A95" s="35"/>
      <c r="B95" s="35"/>
      <c r="C95" s="107" t="s">
        <v>528</v>
      </c>
      <c r="D95" s="110" t="s">
        <v>18</v>
      </c>
      <c r="E95" s="111"/>
      <c r="F95" s="37"/>
      <c r="G95" s="37"/>
      <c r="I95" s="15"/>
    </row>
    <row r="96" spans="1:9" ht="27.6">
      <c r="A96" s="35" t="s">
        <v>166</v>
      </c>
      <c r="B96" s="35"/>
      <c r="C96" s="2" t="s">
        <v>529</v>
      </c>
      <c r="D96" s="40" t="s">
        <v>21</v>
      </c>
      <c r="E96" s="21">
        <f>(E78)*2.5*1.5</f>
        <v>44.25</v>
      </c>
      <c r="F96" s="37"/>
      <c r="G96" s="37">
        <f>ROUND(F96*E96,2)</f>
        <v>0</v>
      </c>
      <c r="I96" s="15"/>
    </row>
    <row r="97" spans="1:9" ht="13.8">
      <c r="A97" s="35" t="s">
        <v>167</v>
      </c>
      <c r="B97" s="35"/>
      <c r="C97" s="2" t="s">
        <v>508</v>
      </c>
      <c r="D97" s="40" t="s">
        <v>21</v>
      </c>
      <c r="E97" s="21">
        <f>(E78)*0.45*1.5</f>
        <v>7.9650000000000007</v>
      </c>
      <c r="F97" s="37"/>
      <c r="G97" s="37">
        <f>ROUND(F97*E97,2)</f>
        <v>0</v>
      </c>
      <c r="I97" s="15"/>
    </row>
    <row r="98" spans="1:9" ht="27.6">
      <c r="A98" s="35" t="s">
        <v>168</v>
      </c>
      <c r="B98" s="35"/>
      <c r="C98" s="2" t="s">
        <v>509</v>
      </c>
      <c r="D98" s="40" t="s">
        <v>21</v>
      </c>
      <c r="E98" s="21">
        <f>E96-E97</f>
        <v>36.284999999999997</v>
      </c>
      <c r="F98" s="37"/>
      <c r="G98" s="37">
        <f>ROUND(F98*E98,2)</f>
        <v>0</v>
      </c>
      <c r="I98" s="15"/>
    </row>
    <row r="99" spans="1:9" ht="13.8">
      <c r="A99" s="35" t="s">
        <v>169</v>
      </c>
      <c r="B99" s="35"/>
      <c r="C99" s="2" t="s">
        <v>510</v>
      </c>
      <c r="D99" s="40" t="s">
        <v>2</v>
      </c>
      <c r="E99" s="21">
        <f>E78</f>
        <v>11.8</v>
      </c>
      <c r="F99" s="37"/>
      <c r="G99" s="37">
        <f>ROUND(F99*E99,2)</f>
        <v>0</v>
      </c>
      <c r="I99" s="15"/>
    </row>
    <row r="100" spans="1:9" ht="15" customHeight="1">
      <c r="A100" s="69" t="s">
        <v>25</v>
      </c>
      <c r="B100" s="69"/>
      <c r="C100" s="24" t="s">
        <v>620</v>
      </c>
      <c r="D100" s="67"/>
      <c r="E100" s="25"/>
      <c r="F100" s="25"/>
      <c r="G100" s="25"/>
      <c r="I100" s="15"/>
    </row>
    <row r="101" spans="1:9" ht="13.8">
      <c r="A101" s="35"/>
      <c r="B101" s="35"/>
      <c r="C101" s="107" t="s">
        <v>565</v>
      </c>
      <c r="D101" s="68"/>
      <c r="E101" s="37"/>
      <c r="F101" s="37"/>
      <c r="G101" s="37"/>
      <c r="I101" s="15"/>
    </row>
    <row r="102" spans="1:9" ht="27.6">
      <c r="A102" s="35" t="s">
        <v>26</v>
      </c>
      <c r="B102" s="35"/>
      <c r="C102" s="2" t="s">
        <v>530</v>
      </c>
      <c r="D102" s="68" t="s">
        <v>2</v>
      </c>
      <c r="E102" s="37">
        <v>217.1</v>
      </c>
      <c r="F102" s="37"/>
      <c r="G102" s="37">
        <f t="shared" ref="G102:G136" si="5">ROUND(F102*E102,2)</f>
        <v>0</v>
      </c>
      <c r="I102" s="15"/>
    </row>
    <row r="103" spans="1:9" ht="27.6">
      <c r="A103" s="35" t="s">
        <v>27</v>
      </c>
      <c r="B103" s="35"/>
      <c r="C103" s="2" t="s">
        <v>531</v>
      </c>
      <c r="D103" s="68" t="s">
        <v>2</v>
      </c>
      <c r="E103" s="37">
        <v>178</v>
      </c>
      <c r="F103" s="37"/>
      <c r="G103" s="37">
        <f t="shared" si="5"/>
        <v>0</v>
      </c>
      <c r="I103" s="15"/>
    </row>
    <row r="104" spans="1:9" ht="27.6">
      <c r="A104" s="35" t="s">
        <v>38</v>
      </c>
      <c r="B104" s="35"/>
      <c r="C104" s="2" t="s">
        <v>532</v>
      </c>
      <c r="D104" s="68" t="s">
        <v>2</v>
      </c>
      <c r="E104" s="37">
        <v>100.3</v>
      </c>
      <c r="F104" s="37"/>
      <c r="G104" s="37">
        <f t="shared" si="5"/>
        <v>0</v>
      </c>
      <c r="I104" s="15"/>
    </row>
    <row r="105" spans="1:9" ht="27.6">
      <c r="A105" s="35" t="s">
        <v>82</v>
      </c>
      <c r="B105" s="35"/>
      <c r="C105" s="2" t="s">
        <v>533</v>
      </c>
      <c r="D105" s="68" t="s">
        <v>2</v>
      </c>
      <c r="E105" s="37">
        <v>8.4</v>
      </c>
      <c r="F105" s="37"/>
      <c r="G105" s="37">
        <f t="shared" si="5"/>
        <v>0</v>
      </c>
      <c r="I105" s="15"/>
    </row>
    <row r="106" spans="1:9" ht="27.6">
      <c r="A106" s="35" t="s">
        <v>170</v>
      </c>
      <c r="B106" s="35"/>
      <c r="C106" s="2" t="s">
        <v>534</v>
      </c>
      <c r="D106" s="68" t="s">
        <v>2</v>
      </c>
      <c r="E106" s="37">
        <v>20.5</v>
      </c>
      <c r="F106" s="37"/>
      <c r="G106" s="37">
        <f t="shared" si="5"/>
        <v>0</v>
      </c>
      <c r="I106" s="15"/>
    </row>
    <row r="107" spans="1:9" ht="27.6">
      <c r="A107" s="35" t="s">
        <v>171</v>
      </c>
      <c r="B107" s="35"/>
      <c r="C107" s="2" t="s">
        <v>535</v>
      </c>
      <c r="D107" s="68" t="s">
        <v>2</v>
      </c>
      <c r="E107" s="37">
        <v>60.4</v>
      </c>
      <c r="F107" s="37"/>
      <c r="G107" s="37">
        <f t="shared" si="5"/>
        <v>0</v>
      </c>
      <c r="I107" s="15"/>
    </row>
    <row r="108" spans="1:9" ht="96.6">
      <c r="A108" s="35" t="s">
        <v>172</v>
      </c>
      <c r="B108" s="35"/>
      <c r="C108" s="2" t="s">
        <v>621</v>
      </c>
      <c r="D108" s="68" t="s">
        <v>115</v>
      </c>
      <c r="E108" s="37">
        <v>1</v>
      </c>
      <c r="F108" s="21"/>
      <c r="G108" s="37">
        <f>ROUND(F108*E108,2)</f>
        <v>0</v>
      </c>
      <c r="I108" s="15"/>
    </row>
    <row r="109" spans="1:9" ht="96.6">
      <c r="A109" s="35" t="s">
        <v>173</v>
      </c>
      <c r="B109" s="35"/>
      <c r="C109" s="2" t="s">
        <v>622</v>
      </c>
      <c r="D109" s="68" t="s">
        <v>115</v>
      </c>
      <c r="E109" s="37">
        <v>1</v>
      </c>
      <c r="F109" s="21"/>
      <c r="G109" s="37">
        <f>ROUND(F109*E109,2)</f>
        <v>0</v>
      </c>
      <c r="I109" s="15"/>
    </row>
    <row r="110" spans="1:9" ht="96.6">
      <c r="A110" s="35" t="s">
        <v>174</v>
      </c>
      <c r="B110" s="35"/>
      <c r="C110" s="2" t="s">
        <v>623</v>
      </c>
      <c r="D110" s="68" t="s">
        <v>115</v>
      </c>
      <c r="E110" s="37">
        <v>1</v>
      </c>
      <c r="F110" s="21"/>
      <c r="G110" s="37">
        <f>ROUND(F110*E110,2)</f>
        <v>0</v>
      </c>
      <c r="I110" s="15"/>
    </row>
    <row r="111" spans="1:9" ht="41.4">
      <c r="A111" s="35" t="s">
        <v>175</v>
      </c>
      <c r="B111" s="35"/>
      <c r="C111" s="2" t="s">
        <v>536</v>
      </c>
      <c r="D111" s="68" t="s">
        <v>115</v>
      </c>
      <c r="E111" s="37">
        <v>15</v>
      </c>
      <c r="F111" s="37"/>
      <c r="G111" s="37">
        <f t="shared" si="5"/>
        <v>0</v>
      </c>
      <c r="I111" s="15"/>
    </row>
    <row r="112" spans="1:9" ht="41.4">
      <c r="A112" s="35" t="s">
        <v>176</v>
      </c>
      <c r="B112" s="35"/>
      <c r="C112" s="2" t="s">
        <v>516</v>
      </c>
      <c r="D112" s="68" t="s">
        <v>115</v>
      </c>
      <c r="E112" s="37">
        <v>6</v>
      </c>
      <c r="F112" s="21"/>
      <c r="G112" s="37">
        <f t="shared" si="5"/>
        <v>0</v>
      </c>
      <c r="I112" s="15"/>
    </row>
    <row r="113" spans="1:9" ht="41.4">
      <c r="A113" s="35" t="s">
        <v>177</v>
      </c>
      <c r="B113" s="35"/>
      <c r="C113" s="2" t="s">
        <v>517</v>
      </c>
      <c r="D113" s="68" t="s">
        <v>115</v>
      </c>
      <c r="E113" s="37">
        <v>5</v>
      </c>
      <c r="F113" s="21"/>
      <c r="G113" s="37">
        <f t="shared" si="5"/>
        <v>0</v>
      </c>
      <c r="I113" s="15"/>
    </row>
    <row r="114" spans="1:9" ht="41.4">
      <c r="A114" s="35" t="s">
        <v>178</v>
      </c>
      <c r="B114" s="35"/>
      <c r="C114" s="2" t="s">
        <v>539</v>
      </c>
      <c r="D114" s="40" t="s">
        <v>115</v>
      </c>
      <c r="E114" s="21">
        <v>6</v>
      </c>
      <c r="F114" s="109"/>
      <c r="G114" s="21">
        <f t="shared" si="5"/>
        <v>0</v>
      </c>
      <c r="I114" s="15"/>
    </row>
    <row r="115" spans="1:9" ht="41.4">
      <c r="A115" s="35" t="s">
        <v>179</v>
      </c>
      <c r="B115" s="35"/>
      <c r="C115" s="2" t="s">
        <v>540</v>
      </c>
      <c r="D115" s="40" t="s">
        <v>115</v>
      </c>
      <c r="E115" s="21">
        <v>6</v>
      </c>
      <c r="F115" s="109"/>
      <c r="G115" s="21">
        <f t="shared" si="5"/>
        <v>0</v>
      </c>
      <c r="I115" s="15"/>
    </row>
    <row r="116" spans="1:9" ht="13.8">
      <c r="A116" s="35" t="s">
        <v>180</v>
      </c>
      <c r="B116" s="20"/>
      <c r="C116" s="2" t="s">
        <v>542</v>
      </c>
      <c r="D116" s="68" t="s">
        <v>49</v>
      </c>
      <c r="E116" s="37">
        <v>7</v>
      </c>
      <c r="F116" s="109"/>
      <c r="G116" s="21">
        <f t="shared" si="5"/>
        <v>0</v>
      </c>
      <c r="I116" s="15"/>
    </row>
    <row r="117" spans="1:9" ht="13.8">
      <c r="A117" s="35" t="s">
        <v>181</v>
      </c>
      <c r="B117" s="20"/>
      <c r="C117" s="2" t="s">
        <v>543</v>
      </c>
      <c r="D117" s="68" t="s">
        <v>49</v>
      </c>
      <c r="E117" s="37">
        <v>14</v>
      </c>
      <c r="F117" s="109"/>
      <c r="G117" s="21">
        <f t="shared" si="5"/>
        <v>0</v>
      </c>
      <c r="I117" s="15"/>
    </row>
    <row r="118" spans="1:9" ht="13.8">
      <c r="A118" s="35" t="s">
        <v>182</v>
      </c>
      <c r="B118" s="20"/>
      <c r="C118" s="2" t="s">
        <v>545</v>
      </c>
      <c r="D118" s="68" t="s">
        <v>49</v>
      </c>
      <c r="E118" s="37">
        <v>6</v>
      </c>
      <c r="F118" s="37"/>
      <c r="G118" s="21">
        <f t="shared" si="5"/>
        <v>0</v>
      </c>
      <c r="I118" s="15"/>
    </row>
    <row r="119" spans="1:9" ht="13.8">
      <c r="A119" s="35" t="s">
        <v>183</v>
      </c>
      <c r="B119" s="20"/>
      <c r="C119" s="2" t="s">
        <v>521</v>
      </c>
      <c r="D119" s="68" t="s">
        <v>49</v>
      </c>
      <c r="E119" s="37">
        <v>1</v>
      </c>
      <c r="F119" s="37"/>
      <c r="G119" s="21">
        <f t="shared" si="5"/>
        <v>0</v>
      </c>
      <c r="I119" s="15"/>
    </row>
    <row r="120" spans="1:9" ht="13.8">
      <c r="A120" s="35" t="s">
        <v>184</v>
      </c>
      <c r="B120" s="35"/>
      <c r="C120" s="2" t="s">
        <v>546</v>
      </c>
      <c r="D120" s="68" t="s">
        <v>49</v>
      </c>
      <c r="E120" s="37">
        <v>4</v>
      </c>
      <c r="F120" s="37"/>
      <c r="G120" s="21">
        <f t="shared" si="5"/>
        <v>0</v>
      </c>
      <c r="I120" s="15"/>
    </row>
    <row r="121" spans="1:9" ht="13.8">
      <c r="A121" s="35" t="s">
        <v>185</v>
      </c>
      <c r="B121" s="35"/>
      <c r="C121" s="2" t="s">
        <v>547</v>
      </c>
      <c r="D121" s="68" t="s">
        <v>49</v>
      </c>
      <c r="E121" s="37">
        <v>4</v>
      </c>
      <c r="F121" s="37"/>
      <c r="G121" s="21">
        <f t="shared" si="5"/>
        <v>0</v>
      </c>
      <c r="I121" s="15"/>
    </row>
    <row r="122" spans="1:9" ht="13.8">
      <c r="A122" s="35" t="s">
        <v>186</v>
      </c>
      <c r="B122" s="35"/>
      <c r="C122" s="2" t="s">
        <v>518</v>
      </c>
      <c r="D122" s="68" t="s">
        <v>49</v>
      </c>
      <c r="E122" s="37">
        <v>1</v>
      </c>
      <c r="F122" s="21"/>
      <c r="G122" s="21">
        <f t="shared" si="5"/>
        <v>0</v>
      </c>
      <c r="I122" s="15"/>
    </row>
    <row r="123" spans="1:9" ht="13.8">
      <c r="A123" s="35" t="s">
        <v>187</v>
      </c>
      <c r="B123" s="35"/>
      <c r="C123" s="2" t="s">
        <v>548</v>
      </c>
      <c r="D123" s="68" t="s">
        <v>49</v>
      </c>
      <c r="E123" s="37">
        <v>1</v>
      </c>
      <c r="F123" s="21"/>
      <c r="G123" s="21">
        <f t="shared" si="5"/>
        <v>0</v>
      </c>
      <c r="I123" s="15"/>
    </row>
    <row r="124" spans="1:9" ht="13.8">
      <c r="A124" s="35" t="s">
        <v>188</v>
      </c>
      <c r="B124" s="35"/>
      <c r="C124" s="2" t="s">
        <v>522</v>
      </c>
      <c r="D124" s="40" t="s">
        <v>21</v>
      </c>
      <c r="E124" s="21">
        <v>3</v>
      </c>
      <c r="F124" s="37"/>
      <c r="G124" s="21">
        <f t="shared" si="5"/>
        <v>0</v>
      </c>
      <c r="I124" s="15"/>
    </row>
    <row r="125" spans="1:9" ht="15" customHeight="1">
      <c r="A125" s="35" t="s">
        <v>189</v>
      </c>
      <c r="B125" s="35"/>
      <c r="C125" s="2" t="s">
        <v>560</v>
      </c>
      <c r="D125" s="68" t="s">
        <v>115</v>
      </c>
      <c r="E125" s="37">
        <v>1</v>
      </c>
      <c r="F125" s="37"/>
      <c r="G125" s="21">
        <f t="shared" si="5"/>
        <v>0</v>
      </c>
      <c r="I125" s="15"/>
    </row>
    <row r="126" spans="1:9" ht="15" customHeight="1">
      <c r="A126" s="35" t="s">
        <v>190</v>
      </c>
      <c r="B126" s="35"/>
      <c r="C126" s="2" t="s">
        <v>524</v>
      </c>
      <c r="D126" s="68" t="s">
        <v>115</v>
      </c>
      <c r="E126" s="37">
        <v>1</v>
      </c>
      <c r="F126" s="37"/>
      <c r="G126" s="21">
        <f t="shared" si="5"/>
        <v>0</v>
      </c>
      <c r="I126" s="15"/>
    </row>
    <row r="127" spans="1:9" ht="13.8">
      <c r="A127" s="35"/>
      <c r="B127" s="35"/>
      <c r="C127" s="107" t="s">
        <v>494</v>
      </c>
      <c r="D127" s="110" t="s">
        <v>18</v>
      </c>
      <c r="E127" s="21"/>
      <c r="F127" s="37"/>
      <c r="G127" s="21"/>
      <c r="I127" s="15"/>
    </row>
    <row r="128" spans="1:9" ht="13.8">
      <c r="A128" s="35" t="s">
        <v>191</v>
      </c>
      <c r="B128" s="35"/>
      <c r="C128" s="2" t="s">
        <v>496</v>
      </c>
      <c r="D128" s="40" t="s">
        <v>116</v>
      </c>
      <c r="E128" s="21">
        <v>59</v>
      </c>
      <c r="F128" s="37"/>
      <c r="G128" s="21">
        <f t="shared" si="5"/>
        <v>0</v>
      </c>
      <c r="I128" s="15"/>
    </row>
    <row r="129" spans="1:10" ht="13.8">
      <c r="A129" s="35" t="s">
        <v>192</v>
      </c>
      <c r="B129" s="35"/>
      <c r="C129" s="2" t="s">
        <v>562</v>
      </c>
      <c r="D129" s="40" t="s">
        <v>115</v>
      </c>
      <c r="E129" s="21">
        <v>1</v>
      </c>
      <c r="F129" s="37"/>
      <c r="G129" s="21">
        <f t="shared" si="5"/>
        <v>0</v>
      </c>
      <c r="I129" s="15"/>
    </row>
    <row r="130" spans="1:10" ht="13.8">
      <c r="A130" s="35" t="s">
        <v>193</v>
      </c>
      <c r="B130" s="35"/>
      <c r="C130" s="2" t="s">
        <v>500</v>
      </c>
      <c r="D130" s="40" t="s">
        <v>115</v>
      </c>
      <c r="E130" s="21">
        <v>1</v>
      </c>
      <c r="F130" s="37"/>
      <c r="G130" s="21">
        <f t="shared" si="5"/>
        <v>0</v>
      </c>
      <c r="I130" s="15"/>
    </row>
    <row r="131" spans="1:10" ht="13.8">
      <c r="A131" s="35" t="s">
        <v>194</v>
      </c>
      <c r="B131" s="35"/>
      <c r="C131" s="2" t="s">
        <v>563</v>
      </c>
      <c r="D131" s="40" t="s">
        <v>115</v>
      </c>
      <c r="E131" s="21">
        <v>1</v>
      </c>
      <c r="F131" s="37"/>
      <c r="G131" s="21">
        <f t="shared" si="5"/>
        <v>0</v>
      </c>
      <c r="I131" s="15"/>
    </row>
    <row r="132" spans="1:10" ht="15">
      <c r="A132" s="35"/>
      <c r="B132" s="35"/>
      <c r="C132" s="107" t="s">
        <v>564</v>
      </c>
      <c r="D132" s="110" t="s">
        <v>18</v>
      </c>
      <c r="E132" s="111"/>
      <c r="F132" s="37"/>
      <c r="G132" s="21"/>
      <c r="I132" s="15"/>
    </row>
    <row r="133" spans="1:10" ht="27.6">
      <c r="A133" s="35" t="s">
        <v>195</v>
      </c>
      <c r="B133" s="35"/>
      <c r="C133" s="2" t="s">
        <v>507</v>
      </c>
      <c r="D133" s="40" t="s">
        <v>21</v>
      </c>
      <c r="E133" s="21">
        <f>(E102+E103+E104+E105+E106)*2.1*1.5</f>
        <v>1651.5450000000001</v>
      </c>
      <c r="F133" s="37"/>
      <c r="G133" s="21">
        <f t="shared" si="5"/>
        <v>0</v>
      </c>
      <c r="I133" s="15"/>
    </row>
    <row r="134" spans="1:10" ht="13.8">
      <c r="A134" s="35" t="s">
        <v>196</v>
      </c>
      <c r="B134" s="35"/>
      <c r="C134" s="2" t="s">
        <v>508</v>
      </c>
      <c r="D134" s="40" t="s">
        <v>21</v>
      </c>
      <c r="E134" s="21">
        <f>(E102+E103+E104+E105+E106+E107)*0.45*1.5</f>
        <v>394.6724999999999</v>
      </c>
      <c r="F134" s="37"/>
      <c r="G134" s="21">
        <f t="shared" si="5"/>
        <v>0</v>
      </c>
      <c r="I134" s="15"/>
    </row>
    <row r="135" spans="1:10" ht="27.6">
      <c r="A135" s="35" t="s">
        <v>197</v>
      </c>
      <c r="B135" s="35"/>
      <c r="C135" s="2" t="s">
        <v>509</v>
      </c>
      <c r="D135" s="40" t="s">
        <v>21</v>
      </c>
      <c r="E135" s="21">
        <f>E133-E134</f>
        <v>1256.8725000000002</v>
      </c>
      <c r="F135" s="37"/>
      <c r="G135" s="21">
        <f t="shared" si="5"/>
        <v>0</v>
      </c>
      <c r="I135" s="15"/>
    </row>
    <row r="136" spans="1:10" ht="13.8">
      <c r="A136" s="35" t="s">
        <v>198</v>
      </c>
      <c r="B136" s="35"/>
      <c r="C136" s="2" t="s">
        <v>510</v>
      </c>
      <c r="D136" s="40" t="s">
        <v>2</v>
      </c>
      <c r="E136" s="21">
        <f>E103</f>
        <v>178</v>
      </c>
      <c r="F136" s="37"/>
      <c r="G136" s="21">
        <f t="shared" si="5"/>
        <v>0</v>
      </c>
      <c r="I136" s="15"/>
    </row>
    <row r="137" spans="1:10" ht="15" customHeight="1">
      <c r="A137" s="26"/>
      <c r="B137" s="27"/>
      <c r="C137" s="28"/>
      <c r="D137" s="41" t="s">
        <v>3</v>
      </c>
      <c r="E137" s="165" t="s">
        <v>20</v>
      </c>
      <c r="F137" s="166"/>
      <c r="G137" s="112">
        <f>SUM(G7:G136)</f>
        <v>0</v>
      </c>
      <c r="I137" s="15"/>
    </row>
    <row r="138" spans="1:10" ht="15" customHeight="1">
      <c r="A138" s="26"/>
      <c r="B138" s="27"/>
      <c r="C138" s="28"/>
      <c r="D138" s="41" t="s">
        <v>4</v>
      </c>
      <c r="E138" s="165" t="s">
        <v>32</v>
      </c>
      <c r="F138" s="166"/>
      <c r="G138" s="113">
        <f>ROUND(G137*0.21,2)</f>
        <v>0</v>
      </c>
      <c r="I138" s="32"/>
    </row>
    <row r="139" spans="1:10" ht="15" customHeight="1">
      <c r="A139" s="4"/>
      <c r="B139" s="27"/>
      <c r="C139" s="28"/>
      <c r="D139" s="41" t="s">
        <v>6</v>
      </c>
      <c r="E139" s="165" t="s">
        <v>33</v>
      </c>
      <c r="F139" s="166"/>
      <c r="G139" s="113">
        <f>G137+G138</f>
        <v>0</v>
      </c>
      <c r="I139" s="15"/>
      <c r="J139" s="15"/>
    </row>
    <row r="140" spans="1:10" ht="15" customHeight="1">
      <c r="A140" s="12"/>
      <c r="C140" s="14"/>
      <c r="G140" s="4"/>
    </row>
    <row r="141" spans="1:10" ht="12.75" customHeight="1">
      <c r="A141" s="12"/>
      <c r="C141" s="14"/>
      <c r="H141" s="3"/>
      <c r="I141" s="3"/>
    </row>
    <row r="142" spans="1:10" ht="12.75" customHeight="1">
      <c r="A142" s="12"/>
      <c r="C142" s="14"/>
      <c r="H142" s="3"/>
      <c r="I142" s="3"/>
    </row>
    <row r="143" spans="1:10" ht="12.75" customHeight="1">
      <c r="A143" s="12"/>
      <c r="C143" s="14"/>
      <c r="H143" s="3"/>
      <c r="I143" s="3"/>
    </row>
    <row r="144" spans="1:10"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14" ht="12.75" customHeight="1">
      <c r="A769" s="12"/>
      <c r="C769" s="14"/>
      <c r="H769" s="3"/>
      <c r="I769" s="3"/>
    </row>
    <row r="770" spans="1:14" ht="12.75" customHeight="1">
      <c r="A770" s="12"/>
      <c r="C770" s="14"/>
      <c r="H770" s="3"/>
      <c r="I770" s="3"/>
    </row>
    <row r="771" spans="1:14" ht="12.75" customHeight="1">
      <c r="A771" s="12"/>
      <c r="C771" s="14"/>
      <c r="H771" s="3"/>
      <c r="I771" s="3"/>
    </row>
    <row r="772" spans="1:14" ht="12.75" customHeight="1">
      <c r="A772" s="12"/>
      <c r="C772" s="14"/>
      <c r="H772" s="3"/>
      <c r="I772" s="3"/>
    </row>
    <row r="773" spans="1:14" ht="12.75" customHeight="1">
      <c r="A773" s="12"/>
      <c r="C773" s="14"/>
      <c r="H773" s="3"/>
      <c r="I773" s="3"/>
    </row>
    <row r="774" spans="1:14" ht="12.75" customHeight="1">
      <c r="A774" s="12"/>
      <c r="C774" s="14"/>
      <c r="H774" s="3"/>
      <c r="I774" s="3"/>
    </row>
    <row r="775" spans="1:14" ht="12.75" customHeight="1">
      <c r="A775" s="12"/>
      <c r="C775" s="14"/>
      <c r="H775" s="3"/>
      <c r="I775" s="3"/>
    </row>
    <row r="776" spans="1:14" ht="12.75" customHeight="1">
      <c r="A776" s="12"/>
      <c r="C776" s="14"/>
      <c r="H776" s="3"/>
      <c r="I776" s="3"/>
    </row>
    <row r="777" spans="1:14" ht="12.75" customHeight="1">
      <c r="A777" s="12"/>
      <c r="C777" s="14"/>
      <c r="H777" s="3"/>
      <c r="I777" s="3"/>
    </row>
    <row r="778" spans="1:14" ht="12.75" customHeight="1">
      <c r="A778" s="12"/>
      <c r="C778" s="14"/>
      <c r="H778" s="3"/>
      <c r="I778" s="3"/>
    </row>
    <row r="779" spans="1:14" ht="12.75" customHeight="1">
      <c r="A779" s="12"/>
      <c r="C779" s="14"/>
      <c r="H779" s="3"/>
      <c r="I779" s="3"/>
      <c r="N779" s="16"/>
    </row>
    <row r="780" spans="1:14" ht="12.75" customHeight="1">
      <c r="A780" s="12"/>
      <c r="C780" s="14"/>
      <c r="H780" s="3"/>
      <c r="I780" s="3"/>
      <c r="N780" s="16"/>
    </row>
    <row r="781" spans="1:14" ht="12.75" customHeight="1">
      <c r="A781" s="12"/>
      <c r="C781" s="14"/>
      <c r="H781" s="3"/>
      <c r="I781" s="3"/>
      <c r="N781" s="16"/>
    </row>
    <row r="782" spans="1:14" ht="12.75" customHeight="1">
      <c r="A782" s="12"/>
      <c r="C782" s="14"/>
      <c r="H782" s="3"/>
      <c r="I782" s="3"/>
      <c r="N782" s="16"/>
    </row>
    <row r="783" spans="1:14" ht="12.75" customHeight="1">
      <c r="A783" s="12"/>
      <c r="C783" s="14"/>
      <c r="H783" s="3"/>
      <c r="I783" s="3"/>
      <c r="N783" s="16"/>
    </row>
    <row r="784" spans="1:14" ht="12.75" customHeight="1">
      <c r="A784" s="12"/>
      <c r="C784" s="14"/>
      <c r="H784" s="3"/>
      <c r="I784" s="3"/>
      <c r="N784" s="16"/>
    </row>
    <row r="785" spans="1:14" ht="12.75" customHeight="1">
      <c r="A785" s="12"/>
      <c r="C785" s="14"/>
      <c r="H785" s="3"/>
      <c r="I785" s="3"/>
      <c r="N785" s="16"/>
    </row>
    <row r="786" spans="1:14" ht="12.75" customHeight="1">
      <c r="A786" s="12"/>
      <c r="C786" s="14"/>
      <c r="H786" s="3"/>
      <c r="I786" s="3"/>
      <c r="N786" s="16"/>
    </row>
    <row r="787" spans="1:14" ht="12.75" customHeight="1">
      <c r="A787" s="12"/>
      <c r="C787" s="14"/>
      <c r="H787" s="3"/>
      <c r="I787" s="3"/>
      <c r="N787" s="16"/>
    </row>
    <row r="788" spans="1:14" ht="12.75" customHeight="1">
      <c r="A788" s="12"/>
      <c r="C788" s="14"/>
      <c r="H788" s="3"/>
      <c r="I788" s="3"/>
      <c r="N788" s="16"/>
    </row>
    <row r="789" spans="1:14" ht="12.75" customHeight="1">
      <c r="A789" s="12"/>
      <c r="C789" s="14"/>
      <c r="H789" s="3"/>
      <c r="I789" s="3"/>
      <c r="N789" s="16"/>
    </row>
    <row r="790" spans="1:14" ht="12.75" customHeight="1">
      <c r="A790" s="12"/>
      <c r="C790" s="14"/>
      <c r="H790" s="3"/>
      <c r="I790" s="3"/>
      <c r="N790" s="16"/>
    </row>
    <row r="791" spans="1:14" ht="12.75" customHeight="1">
      <c r="A791" s="12"/>
      <c r="C791" s="14"/>
      <c r="H791" s="3"/>
      <c r="I791" s="3"/>
      <c r="N791" s="16"/>
    </row>
    <row r="792" spans="1:14" ht="12.75" customHeight="1">
      <c r="A792" s="12"/>
      <c r="C792" s="14"/>
      <c r="H792" s="3"/>
      <c r="I792" s="3"/>
      <c r="N792" s="16"/>
    </row>
    <row r="793" spans="1:14" ht="12.75" customHeight="1">
      <c r="A793" s="12"/>
      <c r="C793" s="14"/>
      <c r="H793" s="3"/>
      <c r="I793" s="3"/>
      <c r="N793" s="16"/>
    </row>
    <row r="794" spans="1:14" ht="12.75" customHeight="1">
      <c r="A794" s="12"/>
      <c r="C794" s="14"/>
      <c r="H794" s="3"/>
      <c r="I794" s="3"/>
      <c r="N794" s="16"/>
    </row>
    <row r="795" spans="1:14" ht="12.75" customHeight="1">
      <c r="A795" s="12"/>
      <c r="C795" s="14"/>
      <c r="H795" s="3"/>
      <c r="I795" s="3"/>
      <c r="N795" s="16"/>
    </row>
    <row r="796" spans="1:14" ht="12.75" customHeight="1">
      <c r="A796" s="12"/>
      <c r="C796" s="14"/>
      <c r="H796" s="3"/>
      <c r="I796" s="3"/>
      <c r="N796" s="16"/>
    </row>
    <row r="797" spans="1:14" ht="12.75" customHeight="1">
      <c r="A797" s="12"/>
      <c r="C797" s="14"/>
      <c r="H797" s="3"/>
      <c r="I797" s="3"/>
      <c r="N797" s="16"/>
    </row>
    <row r="798" spans="1:14" ht="12.75" customHeight="1">
      <c r="A798" s="12"/>
      <c r="C798" s="14"/>
      <c r="H798" s="3"/>
      <c r="I798" s="3"/>
      <c r="N798" s="16"/>
    </row>
    <row r="799" spans="1:14" ht="12.75" customHeight="1">
      <c r="A799" s="12"/>
      <c r="C799" s="14"/>
      <c r="H799" s="3"/>
      <c r="I799" s="3"/>
      <c r="N799" s="16"/>
    </row>
    <row r="800" spans="1:14" ht="12.75" customHeight="1">
      <c r="A800" s="12"/>
      <c r="C800" s="14"/>
      <c r="H800" s="3"/>
      <c r="I800" s="3"/>
      <c r="N800" s="16"/>
    </row>
    <row r="801" spans="1:14" ht="12.75" customHeight="1">
      <c r="A801" s="12"/>
      <c r="C801" s="14"/>
      <c r="H801" s="3"/>
      <c r="I801" s="3"/>
      <c r="N801" s="16"/>
    </row>
    <row r="802" spans="1:14" ht="12.75" customHeight="1">
      <c r="A802" s="12"/>
      <c r="C802" s="14"/>
      <c r="H802" s="3"/>
      <c r="I802" s="3"/>
      <c r="N802" s="16"/>
    </row>
    <row r="803" spans="1:14" ht="12.75" customHeight="1">
      <c r="A803" s="12"/>
      <c r="C803" s="14"/>
      <c r="H803" s="3"/>
      <c r="I803" s="3"/>
      <c r="N803" s="16"/>
    </row>
    <row r="804" spans="1:14" ht="12.75" customHeight="1">
      <c r="A804" s="12"/>
      <c r="C804" s="14"/>
      <c r="H804" s="3"/>
      <c r="I804" s="3"/>
      <c r="N804" s="16"/>
    </row>
    <row r="805" spans="1:14" ht="12.75" customHeight="1">
      <c r="A805" s="12"/>
      <c r="C805" s="14"/>
      <c r="H805" s="3"/>
      <c r="I805" s="3"/>
      <c r="N805" s="16"/>
    </row>
    <row r="806" spans="1:14" ht="12.75" customHeight="1">
      <c r="A806" s="12"/>
      <c r="C806" s="14"/>
      <c r="H806" s="3"/>
      <c r="I806" s="3"/>
      <c r="N806" s="16"/>
    </row>
    <row r="807" spans="1:14" ht="12.75" customHeight="1">
      <c r="A807" s="12"/>
      <c r="C807" s="14"/>
      <c r="H807" s="3"/>
      <c r="I807" s="3"/>
      <c r="N807" s="16"/>
    </row>
    <row r="808" spans="1:14" ht="12.75" customHeight="1">
      <c r="A808" s="12"/>
      <c r="C808" s="14"/>
      <c r="H808" s="3"/>
      <c r="I808" s="3"/>
      <c r="N808" s="16"/>
    </row>
    <row r="809" spans="1:14" ht="12.75" customHeight="1">
      <c r="A809" s="12"/>
      <c r="C809" s="14"/>
      <c r="H809" s="3"/>
      <c r="I809" s="3"/>
      <c r="N809" s="16"/>
    </row>
    <row r="810" spans="1:14" ht="12.75" customHeight="1">
      <c r="A810" s="12"/>
      <c r="C810" s="14"/>
      <c r="H810" s="3"/>
      <c r="I810" s="3"/>
    </row>
    <row r="811" spans="1:14" ht="12.75" customHeight="1">
      <c r="A811" s="12"/>
      <c r="C811" s="14"/>
      <c r="H811" s="3"/>
      <c r="I811" s="3"/>
    </row>
    <row r="812" spans="1:14" ht="12.75" customHeight="1">
      <c r="A812" s="12"/>
      <c r="C812" s="14"/>
      <c r="H812" s="3"/>
      <c r="I812" s="3"/>
    </row>
    <row r="813" spans="1:14" ht="12.75" customHeight="1">
      <c r="A813" s="12"/>
      <c r="C813" s="14"/>
      <c r="H813" s="3"/>
      <c r="I813" s="3"/>
    </row>
    <row r="814" spans="1:14" ht="12.75" customHeight="1">
      <c r="A814" s="12"/>
      <c r="C814" s="14"/>
      <c r="H814" s="3"/>
      <c r="I814" s="3"/>
    </row>
    <row r="815" spans="1:14" ht="12.75" customHeight="1">
      <c r="A815" s="12"/>
      <c r="C815" s="14"/>
      <c r="H815" s="3"/>
      <c r="I815" s="3"/>
    </row>
    <row r="816" spans="1:14"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9" ht="12.75" customHeight="1">
      <c r="A865" s="12"/>
      <c r="C865" s="14"/>
      <c r="H865" s="3"/>
      <c r="I865" s="3"/>
    </row>
    <row r="866" spans="1:9" ht="12.75" customHeight="1">
      <c r="A866" s="12"/>
      <c r="C866" s="14"/>
      <c r="H866" s="3"/>
      <c r="I866" s="3"/>
    </row>
    <row r="867" spans="1:9" ht="12.75" customHeight="1">
      <c r="A867" s="12"/>
      <c r="C867" s="14"/>
      <c r="H867" s="3"/>
      <c r="I867" s="3"/>
    </row>
    <row r="868" spans="1:9" ht="12.75" customHeight="1">
      <c r="A868" s="12"/>
      <c r="C868" s="14"/>
      <c r="H868" s="3"/>
      <c r="I868" s="3"/>
    </row>
    <row r="869" spans="1:9" ht="12.75" customHeight="1">
      <c r="A869" s="12"/>
      <c r="C869" s="14"/>
      <c r="H869" s="3"/>
      <c r="I869" s="3"/>
    </row>
    <row r="870" spans="1:9" ht="12.75" customHeight="1">
      <c r="A870" s="12"/>
      <c r="C870" s="14"/>
      <c r="H870" s="3"/>
      <c r="I870" s="3"/>
    </row>
    <row r="871" spans="1:9" ht="12.75" customHeight="1">
      <c r="A871" s="12"/>
      <c r="C871" s="14"/>
      <c r="H871" s="3"/>
      <c r="I871" s="3"/>
    </row>
    <row r="872" spans="1:9" ht="12.75" customHeight="1">
      <c r="A872" s="12"/>
      <c r="C872" s="14"/>
      <c r="H872" s="3"/>
      <c r="I872" s="3"/>
    </row>
    <row r="873" spans="1:9" ht="12.75" customHeight="1">
      <c r="A873" s="12"/>
      <c r="C873" s="14"/>
      <c r="H873" s="3"/>
      <c r="I873" s="3"/>
    </row>
    <row r="874" spans="1:9" ht="12.75" customHeight="1">
      <c r="A874" s="12"/>
      <c r="C874" s="14"/>
      <c r="H874" s="3"/>
      <c r="I874" s="3"/>
    </row>
    <row r="875" spans="1:9" ht="12.75" customHeight="1">
      <c r="A875" s="12"/>
      <c r="C875" s="14"/>
      <c r="H875" s="3"/>
      <c r="I875" s="3"/>
    </row>
    <row r="876" spans="1:9" ht="12.75" customHeight="1">
      <c r="A876" s="12"/>
      <c r="C876" s="14"/>
      <c r="H876" s="3"/>
      <c r="I876" s="3"/>
    </row>
    <row r="877" spans="1:9" ht="12.75" customHeight="1">
      <c r="A877" s="12"/>
      <c r="C877" s="14"/>
      <c r="H877" s="3"/>
      <c r="I877" s="3"/>
    </row>
    <row r="878" spans="1:9" ht="12.75" customHeight="1">
      <c r="A878" s="12"/>
      <c r="C878" s="14"/>
      <c r="H878" s="3"/>
      <c r="I878" s="3"/>
    </row>
    <row r="879" spans="1:9" ht="12.75" customHeight="1">
      <c r="A879" s="12"/>
      <c r="C879" s="14"/>
      <c r="H879" s="3"/>
      <c r="I879" s="3"/>
    </row>
    <row r="880" spans="1:9" ht="12.75" customHeight="1">
      <c r="A880" s="12"/>
      <c r="C880" s="14"/>
      <c r="H880" s="3"/>
      <c r="I880" s="3"/>
    </row>
    <row r="881" spans="1:9" ht="12.75" customHeight="1">
      <c r="A881" s="12"/>
      <c r="C881" s="14"/>
      <c r="H881" s="3"/>
      <c r="I881" s="3"/>
    </row>
    <row r="882" spans="1:9" ht="12.75" customHeight="1">
      <c r="A882" s="12"/>
      <c r="C882" s="14"/>
      <c r="H882" s="3"/>
      <c r="I882" s="3"/>
    </row>
    <row r="883" spans="1:9" ht="12.75" customHeight="1">
      <c r="A883" s="12"/>
      <c r="C883" s="14"/>
      <c r="H883" s="3"/>
      <c r="I883" s="3"/>
    </row>
    <row r="884" spans="1:9" ht="12.75" customHeight="1">
      <c r="A884" s="12"/>
      <c r="C884" s="14"/>
      <c r="H884" s="3"/>
      <c r="I884" s="3"/>
    </row>
    <row r="885" spans="1:9" ht="12.75" customHeight="1">
      <c r="A885" s="12"/>
      <c r="C885" s="14"/>
      <c r="H885" s="3"/>
      <c r="I885" s="3"/>
    </row>
    <row r="886" spans="1:9" ht="12.75" customHeight="1">
      <c r="A886" s="12"/>
      <c r="C886" s="14"/>
      <c r="H886" s="3"/>
      <c r="I886" s="3"/>
    </row>
    <row r="887" spans="1:9" ht="12.75" customHeight="1">
      <c r="A887" s="12"/>
      <c r="C887" s="14"/>
      <c r="H887" s="3"/>
      <c r="I887" s="3"/>
    </row>
    <row r="888" spans="1:9" ht="12.75" customHeight="1">
      <c r="A888" s="12"/>
      <c r="C888" s="14"/>
      <c r="H888" s="3"/>
      <c r="I888" s="3"/>
    </row>
    <row r="889" spans="1:9" ht="12.75" customHeight="1">
      <c r="A889" s="12"/>
      <c r="C889" s="14"/>
      <c r="H889" s="3"/>
      <c r="I889" s="3"/>
    </row>
    <row r="890" spans="1:9" ht="12.75" customHeight="1">
      <c r="A890" s="12"/>
      <c r="C890" s="14"/>
      <c r="H890" s="3"/>
      <c r="I890" s="3"/>
    </row>
    <row r="891" spans="1:9" ht="12.75" customHeight="1">
      <c r="A891" s="12"/>
      <c r="C891" s="14"/>
      <c r="H891" s="3"/>
      <c r="I891" s="3"/>
    </row>
    <row r="892" spans="1:9" ht="12.75" customHeight="1">
      <c r="A892" s="12"/>
      <c r="C892" s="14"/>
      <c r="H892" s="3"/>
      <c r="I892" s="3"/>
    </row>
    <row r="893" spans="1:9" ht="12.75" customHeight="1">
      <c r="A893" s="12"/>
      <c r="C893" s="14"/>
      <c r="H893" s="3"/>
      <c r="I893" s="3"/>
    </row>
    <row r="894" spans="1:9" ht="12.75" customHeight="1">
      <c r="A894" s="12"/>
      <c r="C894" s="14"/>
      <c r="H894" s="3"/>
      <c r="I894" s="3"/>
    </row>
    <row r="895" spans="1:9" ht="12.75" customHeight="1">
      <c r="A895" s="12"/>
      <c r="C895" s="14"/>
      <c r="H895" s="3"/>
      <c r="I895" s="3"/>
    </row>
    <row r="896" spans="1:9" ht="12.75" customHeight="1">
      <c r="A896" s="12"/>
      <c r="C896" s="14"/>
      <c r="H896" s="3"/>
      <c r="I896" s="3"/>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sheetData>
  <mergeCells count="7">
    <mergeCell ref="E137:F137"/>
    <mergeCell ref="E138:F138"/>
    <mergeCell ref="E139:F139"/>
    <mergeCell ref="A1:G1"/>
    <mergeCell ref="B2:G2"/>
    <mergeCell ref="B3:G3"/>
    <mergeCell ref="B4:G4"/>
  </mergeCells>
  <dataValidations count="1">
    <dataValidation type="list" allowBlank="1" showInputMessage="1" showErrorMessage="1" sqref="D2:D136 D140:D65536" xr:uid="{CECCBC09-095E-41A0-A03C-646297E2B467}"/>
  </dataValidations>
  <printOptions horizontalCentered="1"/>
  <pageMargins left="0.23622047244094491" right="0.19685039370078741" top="1.28" bottom="0.43"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137:A416 A16:A136 A7:A15"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46E21-0500-4EE9-939F-425074808323}">
  <sheetPr>
    <tabColor theme="4" tint="0.59999389629810485"/>
  </sheetPr>
  <dimension ref="A1:N904"/>
  <sheetViews>
    <sheetView tabSelected="1" showWhiteSpace="0" topLeftCell="A62" zoomScaleNormal="100" workbookViewId="0">
      <selection activeCell="K137" sqref="K137"/>
    </sheetView>
  </sheetViews>
  <sheetFormatPr defaultColWidth="9.33203125" defaultRowHeight="13.2"/>
  <cols>
    <col min="1" max="1" width="16.33203125" style="17" customWidth="1"/>
    <col min="2" max="2" width="11.77734375" style="13" customWidth="1"/>
    <col min="3" max="3" width="77"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1" t="s">
        <v>207</v>
      </c>
      <c r="B1" s="161"/>
      <c r="C1" s="161"/>
      <c r="D1" s="161"/>
      <c r="E1" s="161"/>
      <c r="F1" s="161"/>
      <c r="G1" s="161"/>
    </row>
    <row r="2" spans="1:9" ht="15" customHeight="1">
      <c r="A2" s="33" t="s">
        <v>5</v>
      </c>
      <c r="B2" s="167" t="s">
        <v>42</v>
      </c>
      <c r="C2" s="167"/>
      <c r="D2" s="167"/>
      <c r="E2" s="167"/>
      <c r="F2" s="167"/>
      <c r="G2" s="167"/>
    </row>
    <row r="3" spans="1:9" ht="15" customHeight="1">
      <c r="A3" s="33" t="s">
        <v>47</v>
      </c>
      <c r="B3" s="167" t="s">
        <v>603</v>
      </c>
      <c r="C3" s="167"/>
      <c r="D3" s="167"/>
      <c r="E3" s="167"/>
      <c r="F3" s="167"/>
      <c r="G3" s="167"/>
      <c r="I3" s="5"/>
    </row>
    <row r="4" spans="1:9" ht="15" customHeight="1">
      <c r="A4" s="33" t="s">
        <v>1</v>
      </c>
      <c r="B4" s="167" t="s">
        <v>604</v>
      </c>
      <c r="C4" s="167"/>
      <c r="D4" s="167"/>
      <c r="E4" s="167"/>
      <c r="F4" s="167"/>
      <c r="G4" s="167"/>
    </row>
    <row r="5" spans="1:9" ht="15" customHeight="1">
      <c r="A5" s="6"/>
      <c r="B5" s="7"/>
      <c r="C5" s="8"/>
      <c r="D5" s="10"/>
      <c r="E5" s="11"/>
      <c r="F5" s="11"/>
      <c r="G5" s="11"/>
    </row>
    <row r="6" spans="1:9" ht="20.399999999999999">
      <c r="A6" s="72" t="s">
        <v>11</v>
      </c>
      <c r="B6" s="73" t="s">
        <v>12</v>
      </c>
      <c r="C6" s="74" t="s">
        <v>8</v>
      </c>
      <c r="D6" s="74" t="s">
        <v>13</v>
      </c>
      <c r="E6" s="75" t="s">
        <v>14</v>
      </c>
      <c r="F6" s="75" t="s">
        <v>15</v>
      </c>
      <c r="G6" s="76" t="s">
        <v>16</v>
      </c>
    </row>
    <row r="7" spans="1:9" ht="13.8">
      <c r="A7" s="152" t="s">
        <v>17</v>
      </c>
      <c r="B7" s="150"/>
      <c r="C7" s="70" t="s">
        <v>132</v>
      </c>
      <c r="D7" s="147"/>
      <c r="E7" s="137"/>
      <c r="F7" s="137"/>
      <c r="G7" s="137"/>
    </row>
    <row r="8" spans="1:9" ht="13.8">
      <c r="A8" s="153"/>
      <c r="B8" s="154"/>
      <c r="C8" s="107" t="s">
        <v>420</v>
      </c>
      <c r="D8" s="155" t="s">
        <v>18</v>
      </c>
      <c r="E8" s="132"/>
      <c r="F8" s="132"/>
      <c r="G8" s="132"/>
    </row>
    <row r="9" spans="1:9" ht="27.6">
      <c r="A9" s="130" t="s">
        <v>52</v>
      </c>
      <c r="B9" s="130"/>
      <c r="C9" s="2" t="s">
        <v>421</v>
      </c>
      <c r="D9" s="131" t="s">
        <v>2</v>
      </c>
      <c r="E9" s="132">
        <v>322.5</v>
      </c>
      <c r="F9" s="132"/>
      <c r="G9" s="132">
        <f t="shared" ref="G9:G54" si="0">ROUND(F9*E9,2)</f>
        <v>0</v>
      </c>
    </row>
    <row r="10" spans="1:9" ht="27.6">
      <c r="A10" s="130" t="s">
        <v>54</v>
      </c>
      <c r="B10" s="130"/>
      <c r="C10" s="2" t="s">
        <v>422</v>
      </c>
      <c r="D10" s="131" t="s">
        <v>2</v>
      </c>
      <c r="E10" s="132">
        <v>2</v>
      </c>
      <c r="F10" s="132"/>
      <c r="G10" s="132">
        <f t="shared" si="0"/>
        <v>0</v>
      </c>
    </row>
    <row r="11" spans="1:9" ht="27.6">
      <c r="A11" s="130" t="s">
        <v>55</v>
      </c>
      <c r="B11" s="130"/>
      <c r="C11" s="2" t="s">
        <v>423</v>
      </c>
      <c r="D11" s="131" t="s">
        <v>2</v>
      </c>
      <c r="E11" s="132">
        <v>41.7</v>
      </c>
      <c r="F11" s="132"/>
      <c r="G11" s="132">
        <f t="shared" si="0"/>
        <v>0</v>
      </c>
    </row>
    <row r="12" spans="1:9" ht="27.6">
      <c r="A12" s="130" t="s">
        <v>57</v>
      </c>
      <c r="B12" s="130"/>
      <c r="C12" s="2" t="s">
        <v>424</v>
      </c>
      <c r="D12" s="131" t="s">
        <v>2</v>
      </c>
      <c r="E12" s="132">
        <v>44.2</v>
      </c>
      <c r="F12" s="132"/>
      <c r="G12" s="132">
        <f t="shared" si="0"/>
        <v>0</v>
      </c>
    </row>
    <row r="13" spans="1:9" ht="69">
      <c r="A13" s="130" t="s">
        <v>58</v>
      </c>
      <c r="B13" s="130"/>
      <c r="C13" s="2" t="s">
        <v>588</v>
      </c>
      <c r="D13" s="131" t="s">
        <v>115</v>
      </c>
      <c r="E13" s="132">
        <v>1</v>
      </c>
      <c r="F13" s="132"/>
      <c r="G13" s="132">
        <f t="shared" si="0"/>
        <v>0</v>
      </c>
    </row>
    <row r="14" spans="1:9" ht="69">
      <c r="A14" s="130" t="s">
        <v>59</v>
      </c>
      <c r="B14" s="130"/>
      <c r="C14" s="2" t="s">
        <v>589</v>
      </c>
      <c r="D14" s="131" t="s">
        <v>115</v>
      </c>
      <c r="E14" s="132">
        <v>1</v>
      </c>
      <c r="F14" s="132"/>
      <c r="G14" s="132">
        <f t="shared" si="0"/>
        <v>0</v>
      </c>
    </row>
    <row r="15" spans="1:9" ht="41.4">
      <c r="A15" s="130" t="s">
        <v>60</v>
      </c>
      <c r="B15" s="130"/>
      <c r="C15" s="2" t="s">
        <v>425</v>
      </c>
      <c r="D15" s="131" t="s">
        <v>115</v>
      </c>
      <c r="E15" s="132">
        <v>1</v>
      </c>
      <c r="F15" s="132"/>
      <c r="G15" s="132">
        <f t="shared" si="0"/>
        <v>0</v>
      </c>
    </row>
    <row r="16" spans="1:9" ht="27.6">
      <c r="A16" s="130" t="s">
        <v>61</v>
      </c>
      <c r="B16" s="130"/>
      <c r="C16" s="2" t="s">
        <v>426</v>
      </c>
      <c r="D16" s="131" t="s">
        <v>115</v>
      </c>
      <c r="E16" s="132">
        <v>1</v>
      </c>
      <c r="F16" s="132"/>
      <c r="G16" s="132">
        <f t="shared" si="0"/>
        <v>0</v>
      </c>
    </row>
    <row r="17" spans="1:9" ht="13.8">
      <c r="A17" s="130" t="s">
        <v>62</v>
      </c>
      <c r="B17" s="130"/>
      <c r="C17" s="2" t="s">
        <v>578</v>
      </c>
      <c r="D17" s="131" t="s">
        <v>49</v>
      </c>
      <c r="E17" s="132">
        <v>1</v>
      </c>
      <c r="F17" s="132"/>
      <c r="G17" s="132">
        <f t="shared" si="0"/>
        <v>0</v>
      </c>
    </row>
    <row r="18" spans="1:9" ht="13.8">
      <c r="A18" s="130" t="s">
        <v>64</v>
      </c>
      <c r="B18" s="130"/>
      <c r="C18" s="2" t="s">
        <v>428</v>
      </c>
      <c r="D18" s="131" t="s">
        <v>49</v>
      </c>
      <c r="E18" s="132">
        <v>1</v>
      </c>
      <c r="F18" s="132"/>
      <c r="G18" s="132">
        <f t="shared" si="0"/>
        <v>0</v>
      </c>
    </row>
    <row r="19" spans="1:9" ht="13.8">
      <c r="A19" s="130" t="s">
        <v>66</v>
      </c>
      <c r="B19" s="130"/>
      <c r="C19" s="2" t="s">
        <v>429</v>
      </c>
      <c r="D19" s="131" t="s">
        <v>49</v>
      </c>
      <c r="E19" s="132">
        <v>2</v>
      </c>
      <c r="F19" s="132"/>
      <c r="G19" s="132">
        <f t="shared" si="0"/>
        <v>0</v>
      </c>
    </row>
    <row r="20" spans="1:9" ht="13.8">
      <c r="A20" s="130" t="s">
        <v>67</v>
      </c>
      <c r="B20" s="130"/>
      <c r="C20" s="2" t="s">
        <v>430</v>
      </c>
      <c r="D20" s="131" t="s">
        <v>49</v>
      </c>
      <c r="E20" s="132">
        <v>3</v>
      </c>
      <c r="F20" s="132"/>
      <c r="G20" s="132">
        <f t="shared" si="0"/>
        <v>0</v>
      </c>
    </row>
    <row r="21" spans="1:9" ht="13.8">
      <c r="A21" s="130" t="s">
        <v>68</v>
      </c>
      <c r="B21" s="130"/>
      <c r="C21" s="2" t="s">
        <v>432</v>
      </c>
      <c r="D21" s="131" t="s">
        <v>49</v>
      </c>
      <c r="E21" s="132">
        <v>6</v>
      </c>
      <c r="F21" s="132"/>
      <c r="G21" s="132">
        <f t="shared" si="0"/>
        <v>0</v>
      </c>
    </row>
    <row r="22" spans="1:9" ht="13.8">
      <c r="A22" s="130" t="s">
        <v>69</v>
      </c>
      <c r="B22" s="130"/>
      <c r="C22" s="2" t="s">
        <v>433</v>
      </c>
      <c r="D22" s="131" t="s">
        <v>49</v>
      </c>
      <c r="E22" s="132">
        <v>1</v>
      </c>
      <c r="F22" s="132"/>
      <c r="G22" s="132">
        <f t="shared" si="0"/>
        <v>0</v>
      </c>
    </row>
    <row r="23" spans="1:9" ht="13.8">
      <c r="A23" s="130" t="s">
        <v>70</v>
      </c>
      <c r="B23" s="130"/>
      <c r="C23" s="2" t="s">
        <v>434</v>
      </c>
      <c r="D23" s="131" t="s">
        <v>49</v>
      </c>
      <c r="E23" s="132">
        <v>15</v>
      </c>
      <c r="F23" s="132"/>
      <c r="G23" s="132">
        <f t="shared" si="0"/>
        <v>0</v>
      </c>
    </row>
    <row r="24" spans="1:9" ht="13.8">
      <c r="A24" s="130" t="s">
        <v>71</v>
      </c>
      <c r="B24" s="130"/>
      <c r="C24" s="2" t="s">
        <v>435</v>
      </c>
      <c r="D24" s="131" t="s">
        <v>49</v>
      </c>
      <c r="E24" s="132">
        <v>9</v>
      </c>
      <c r="F24" s="132"/>
      <c r="G24" s="132">
        <f t="shared" si="0"/>
        <v>0</v>
      </c>
    </row>
    <row r="25" spans="1:9" ht="13.8">
      <c r="A25" s="130" t="s">
        <v>133</v>
      </c>
      <c r="B25" s="130"/>
      <c r="C25" s="2" t="s">
        <v>437</v>
      </c>
      <c r="D25" s="131" t="s">
        <v>49</v>
      </c>
      <c r="E25" s="132">
        <v>1</v>
      </c>
      <c r="F25" s="132"/>
      <c r="G25" s="132">
        <f t="shared" si="0"/>
        <v>0</v>
      </c>
    </row>
    <row r="26" spans="1:9" ht="13.8">
      <c r="A26" s="130" t="s">
        <v>134</v>
      </c>
      <c r="B26" s="130"/>
      <c r="C26" s="2" t="s">
        <v>438</v>
      </c>
      <c r="D26" s="131" t="s">
        <v>49</v>
      </c>
      <c r="E26" s="132">
        <v>4</v>
      </c>
      <c r="F26" s="132"/>
      <c r="G26" s="132">
        <f t="shared" si="0"/>
        <v>0</v>
      </c>
    </row>
    <row r="27" spans="1:9" ht="13.8">
      <c r="A27" s="130" t="s">
        <v>135</v>
      </c>
      <c r="B27" s="130"/>
      <c r="C27" s="2" t="s">
        <v>581</v>
      </c>
      <c r="D27" s="131" t="s">
        <v>49</v>
      </c>
      <c r="E27" s="132">
        <v>1</v>
      </c>
      <c r="F27" s="132"/>
      <c r="G27" s="132">
        <f t="shared" si="0"/>
        <v>0</v>
      </c>
    </row>
    <row r="28" spans="1:9" ht="41.4">
      <c r="A28" s="130" t="s">
        <v>136</v>
      </c>
      <c r="B28" s="130"/>
      <c r="C28" s="2" t="s">
        <v>442</v>
      </c>
      <c r="D28" s="131" t="s">
        <v>115</v>
      </c>
      <c r="E28" s="132">
        <v>1</v>
      </c>
      <c r="F28" s="156"/>
      <c r="G28" s="132">
        <f t="shared" si="0"/>
        <v>0</v>
      </c>
    </row>
    <row r="29" spans="1:9" ht="13.8">
      <c r="A29" s="130" t="s">
        <v>137</v>
      </c>
      <c r="B29" s="130"/>
      <c r="C29" s="2" t="s">
        <v>443</v>
      </c>
      <c r="D29" s="131" t="s">
        <v>115</v>
      </c>
      <c r="E29" s="132">
        <v>1</v>
      </c>
      <c r="F29" s="156"/>
      <c r="G29" s="132">
        <f t="shared" si="0"/>
        <v>0</v>
      </c>
    </row>
    <row r="30" spans="1:9" ht="27.6">
      <c r="A30" s="130" t="s">
        <v>138</v>
      </c>
      <c r="B30" s="130"/>
      <c r="C30" s="2" t="s">
        <v>444</v>
      </c>
      <c r="D30" s="131" t="s">
        <v>115</v>
      </c>
      <c r="E30" s="132">
        <v>1</v>
      </c>
      <c r="F30" s="156"/>
      <c r="G30" s="132">
        <f t="shared" si="0"/>
        <v>0</v>
      </c>
      <c r="H30" s="3"/>
      <c r="I30" s="3"/>
    </row>
    <row r="31" spans="1:9" ht="15">
      <c r="A31" s="130" t="s">
        <v>139</v>
      </c>
      <c r="B31" s="130"/>
      <c r="C31" s="2" t="s">
        <v>445</v>
      </c>
      <c r="D31" s="131" t="s">
        <v>49</v>
      </c>
      <c r="E31" s="132">
        <v>4</v>
      </c>
      <c r="F31" s="156"/>
      <c r="G31" s="132">
        <f t="shared" si="0"/>
        <v>0</v>
      </c>
      <c r="H31" s="3"/>
      <c r="I31" s="3"/>
    </row>
    <row r="32" spans="1:9" ht="15">
      <c r="A32" s="130" t="s">
        <v>140</v>
      </c>
      <c r="B32" s="130"/>
      <c r="C32" s="2" t="s">
        <v>446</v>
      </c>
      <c r="D32" s="131" t="s">
        <v>49</v>
      </c>
      <c r="E32" s="132">
        <v>8</v>
      </c>
      <c r="F32" s="156"/>
      <c r="G32" s="132">
        <f t="shared" si="0"/>
        <v>0</v>
      </c>
      <c r="H32" s="3"/>
      <c r="I32" s="3"/>
    </row>
    <row r="33" spans="1:9" ht="15">
      <c r="A33" s="130" t="s">
        <v>141</v>
      </c>
      <c r="B33" s="130"/>
      <c r="C33" s="2" t="s">
        <v>448</v>
      </c>
      <c r="D33" s="131" t="s">
        <v>49</v>
      </c>
      <c r="E33" s="132">
        <v>12</v>
      </c>
      <c r="F33" s="156"/>
      <c r="G33" s="132">
        <f t="shared" si="0"/>
        <v>0</v>
      </c>
      <c r="H33" s="3"/>
      <c r="I33" s="3"/>
    </row>
    <row r="34" spans="1:9" ht="15">
      <c r="A34" s="130" t="s">
        <v>142</v>
      </c>
      <c r="B34" s="130"/>
      <c r="C34" s="2" t="s">
        <v>449</v>
      </c>
      <c r="D34" s="131" t="s">
        <v>49</v>
      </c>
      <c r="E34" s="132">
        <v>14</v>
      </c>
      <c r="F34" s="156"/>
      <c r="G34" s="140">
        <f t="shared" si="0"/>
        <v>0</v>
      </c>
      <c r="H34" s="3"/>
      <c r="I34" s="3"/>
    </row>
    <row r="35" spans="1:9" ht="15">
      <c r="A35" s="130" t="s">
        <v>143</v>
      </c>
      <c r="B35" s="130"/>
      <c r="C35" s="2" t="s">
        <v>450</v>
      </c>
      <c r="D35" s="131" t="s">
        <v>49</v>
      </c>
      <c r="E35" s="132">
        <v>7</v>
      </c>
      <c r="F35" s="156"/>
      <c r="G35" s="140">
        <f t="shared" si="0"/>
        <v>0</v>
      </c>
      <c r="H35" s="3"/>
      <c r="I35" s="3"/>
    </row>
    <row r="36" spans="1:9" ht="15">
      <c r="A36" s="130" t="s">
        <v>144</v>
      </c>
      <c r="B36" s="130"/>
      <c r="C36" s="2" t="s">
        <v>451</v>
      </c>
      <c r="D36" s="131" t="s">
        <v>49</v>
      </c>
      <c r="E36" s="132">
        <v>7</v>
      </c>
      <c r="F36" s="156"/>
      <c r="G36" s="140">
        <f t="shared" si="0"/>
        <v>0</v>
      </c>
      <c r="H36" s="3"/>
      <c r="I36" s="3"/>
    </row>
    <row r="37" spans="1:9" ht="55.2">
      <c r="A37" s="130" t="s">
        <v>145</v>
      </c>
      <c r="B37" s="130"/>
      <c r="C37" s="2" t="s">
        <v>453</v>
      </c>
      <c r="D37" s="131" t="s">
        <v>115</v>
      </c>
      <c r="E37" s="132">
        <v>2</v>
      </c>
      <c r="F37" s="140"/>
      <c r="G37" s="140">
        <f t="shared" si="0"/>
        <v>0</v>
      </c>
      <c r="H37" s="3"/>
      <c r="I37" s="3"/>
    </row>
    <row r="38" spans="1:9" ht="55.2">
      <c r="A38" s="130" t="s">
        <v>146</v>
      </c>
      <c r="B38" s="130"/>
      <c r="C38" s="2" t="s">
        <v>455</v>
      </c>
      <c r="D38" s="131" t="s">
        <v>115</v>
      </c>
      <c r="E38" s="132">
        <v>1</v>
      </c>
      <c r="F38" s="156"/>
      <c r="G38" s="140">
        <f t="shared" si="0"/>
        <v>0</v>
      </c>
      <c r="H38" s="3"/>
      <c r="I38" s="3"/>
    </row>
    <row r="39" spans="1:9" ht="69">
      <c r="A39" s="130" t="s">
        <v>147</v>
      </c>
      <c r="B39" s="130"/>
      <c r="C39" s="2" t="s">
        <v>457</v>
      </c>
      <c r="D39" s="131" t="s">
        <v>115</v>
      </c>
      <c r="E39" s="132">
        <v>1</v>
      </c>
      <c r="F39" s="140"/>
      <c r="G39" s="140">
        <f t="shared" si="0"/>
        <v>0</v>
      </c>
      <c r="H39" s="3"/>
      <c r="I39" s="3"/>
    </row>
    <row r="40" spans="1:9" ht="69">
      <c r="A40" s="130" t="s">
        <v>148</v>
      </c>
      <c r="B40" s="130"/>
      <c r="C40" s="2" t="s">
        <v>461</v>
      </c>
      <c r="D40" s="131" t="s">
        <v>115</v>
      </c>
      <c r="E40" s="132">
        <v>1</v>
      </c>
      <c r="F40" s="140"/>
      <c r="G40" s="140">
        <f>ROUND(F40*E40,2)</f>
        <v>0</v>
      </c>
      <c r="H40" s="3"/>
      <c r="I40" s="3"/>
    </row>
    <row r="41" spans="1:9" ht="41.4">
      <c r="A41" s="130" t="s">
        <v>149</v>
      </c>
      <c r="B41" s="130"/>
      <c r="C41" s="2" t="s">
        <v>463</v>
      </c>
      <c r="D41" s="131" t="s">
        <v>115</v>
      </c>
      <c r="E41" s="132">
        <v>7</v>
      </c>
      <c r="F41" s="156"/>
      <c r="G41" s="140">
        <f t="shared" si="0"/>
        <v>0</v>
      </c>
      <c r="H41" s="3"/>
      <c r="I41" s="3"/>
    </row>
    <row r="42" spans="1:9" ht="41.4">
      <c r="A42" s="130" t="s">
        <v>150</v>
      </c>
      <c r="B42" s="130"/>
      <c r="C42" s="2" t="s">
        <v>465</v>
      </c>
      <c r="D42" s="131" t="s">
        <v>115</v>
      </c>
      <c r="E42" s="132">
        <v>7</v>
      </c>
      <c r="F42" s="156"/>
      <c r="G42" s="140">
        <f t="shared" si="0"/>
        <v>0</v>
      </c>
      <c r="H42" s="3"/>
      <c r="I42" s="3"/>
    </row>
    <row r="43" spans="1:9" ht="15">
      <c r="A43" s="130" t="s">
        <v>151</v>
      </c>
      <c r="B43" s="130"/>
      <c r="C43" s="2" t="s">
        <v>467</v>
      </c>
      <c r="D43" s="131" t="s">
        <v>49</v>
      </c>
      <c r="E43" s="132">
        <v>7</v>
      </c>
      <c r="F43" s="140"/>
      <c r="G43" s="140">
        <f t="shared" si="0"/>
        <v>0</v>
      </c>
      <c r="H43" s="3"/>
      <c r="I43" s="3"/>
    </row>
    <row r="44" spans="1:9" ht="15">
      <c r="A44" s="130" t="s">
        <v>152</v>
      </c>
      <c r="B44" s="130"/>
      <c r="C44" s="2" t="s">
        <v>469</v>
      </c>
      <c r="D44" s="131" t="s">
        <v>49</v>
      </c>
      <c r="E44" s="132">
        <v>15</v>
      </c>
      <c r="F44" s="140"/>
      <c r="G44" s="140">
        <f t="shared" si="0"/>
        <v>0</v>
      </c>
      <c r="H44" s="3"/>
      <c r="I44" s="3"/>
    </row>
    <row r="45" spans="1:9" ht="15">
      <c r="A45" s="130" t="s">
        <v>153</v>
      </c>
      <c r="B45" s="130"/>
      <c r="C45" s="2" t="s">
        <v>471</v>
      </c>
      <c r="D45" s="131" t="s">
        <v>21</v>
      </c>
      <c r="E45" s="132">
        <v>1</v>
      </c>
      <c r="F45" s="140"/>
      <c r="G45" s="140">
        <f t="shared" si="0"/>
        <v>0</v>
      </c>
      <c r="H45" s="3"/>
      <c r="I45" s="3"/>
    </row>
    <row r="46" spans="1:9" ht="15">
      <c r="A46" s="130" t="s">
        <v>154</v>
      </c>
      <c r="B46" s="130"/>
      <c r="C46" s="2" t="s">
        <v>475</v>
      </c>
      <c r="D46" s="131" t="s">
        <v>115</v>
      </c>
      <c r="E46" s="132">
        <v>2</v>
      </c>
      <c r="F46" s="140"/>
      <c r="G46" s="140">
        <f t="shared" si="0"/>
        <v>0</v>
      </c>
      <c r="H46" s="3"/>
      <c r="I46" s="3"/>
    </row>
    <row r="47" spans="1:9" ht="15">
      <c r="A47" s="130" t="s">
        <v>155</v>
      </c>
      <c r="B47" s="130"/>
      <c r="C47" s="2" t="s">
        <v>477</v>
      </c>
      <c r="D47" s="131" t="s">
        <v>115</v>
      </c>
      <c r="E47" s="132">
        <v>5</v>
      </c>
      <c r="F47" s="140"/>
      <c r="G47" s="140">
        <f t="shared" si="0"/>
        <v>0</v>
      </c>
      <c r="H47" s="3"/>
      <c r="I47" s="3"/>
    </row>
    <row r="48" spans="1:9" ht="15">
      <c r="A48" s="130" t="s">
        <v>156</v>
      </c>
      <c r="B48" s="130"/>
      <c r="C48" s="2" t="s">
        <v>479</v>
      </c>
      <c r="D48" s="131" t="s">
        <v>115</v>
      </c>
      <c r="E48" s="132">
        <v>3</v>
      </c>
      <c r="F48" s="140"/>
      <c r="G48" s="140">
        <f t="shared" si="0"/>
        <v>0</v>
      </c>
      <c r="H48" s="3"/>
      <c r="I48" s="3"/>
    </row>
    <row r="49" spans="1:9" ht="15">
      <c r="A49" s="130" t="s">
        <v>454</v>
      </c>
      <c r="B49" s="138"/>
      <c r="C49" s="2" t="s">
        <v>483</v>
      </c>
      <c r="D49" s="131" t="s">
        <v>115</v>
      </c>
      <c r="E49" s="132">
        <v>1</v>
      </c>
      <c r="F49" s="140"/>
      <c r="G49" s="140">
        <f t="shared" si="0"/>
        <v>0</v>
      </c>
      <c r="H49" s="3"/>
      <c r="I49" s="3"/>
    </row>
    <row r="50" spans="1:9" ht="15">
      <c r="A50" s="130" t="s">
        <v>456</v>
      </c>
      <c r="B50" s="138"/>
      <c r="C50" s="2" t="s">
        <v>485</v>
      </c>
      <c r="D50" s="131" t="s">
        <v>115</v>
      </c>
      <c r="E50" s="132">
        <v>2</v>
      </c>
      <c r="F50" s="140"/>
      <c r="G50" s="140">
        <f t="shared" si="0"/>
        <v>0</v>
      </c>
      <c r="H50" s="3"/>
      <c r="I50" s="3"/>
    </row>
    <row r="51" spans="1:9" ht="15">
      <c r="A51" s="130" t="s">
        <v>458</v>
      </c>
      <c r="B51" s="138"/>
      <c r="C51" s="2" t="s">
        <v>487</v>
      </c>
      <c r="D51" s="131" t="s">
        <v>115</v>
      </c>
      <c r="E51" s="132">
        <v>1</v>
      </c>
      <c r="F51" s="140"/>
      <c r="G51" s="140">
        <f t="shared" si="0"/>
        <v>0</v>
      </c>
      <c r="H51" s="3"/>
      <c r="I51" s="3"/>
    </row>
    <row r="52" spans="1:9" ht="15">
      <c r="A52" s="130" t="s">
        <v>460</v>
      </c>
      <c r="B52" s="138"/>
      <c r="C52" s="2" t="s">
        <v>489</v>
      </c>
      <c r="D52" s="131" t="s">
        <v>115</v>
      </c>
      <c r="E52" s="132">
        <v>9</v>
      </c>
      <c r="F52" s="140"/>
      <c r="G52" s="140">
        <f t="shared" si="0"/>
        <v>0</v>
      </c>
      <c r="H52" s="3"/>
      <c r="I52" s="3"/>
    </row>
    <row r="53" spans="1:9" ht="15">
      <c r="A53" s="130" t="s">
        <v>462</v>
      </c>
      <c r="B53" s="138"/>
      <c r="C53" s="2" t="s">
        <v>491</v>
      </c>
      <c r="D53" s="131" t="s">
        <v>115</v>
      </c>
      <c r="E53" s="132">
        <v>1</v>
      </c>
      <c r="F53" s="140"/>
      <c r="G53" s="140">
        <f t="shared" si="0"/>
        <v>0</v>
      </c>
      <c r="H53" s="3"/>
      <c r="I53" s="3"/>
    </row>
    <row r="54" spans="1:9" ht="15">
      <c r="A54" s="130" t="s">
        <v>464</v>
      </c>
      <c r="B54" s="138"/>
      <c r="C54" s="2" t="s">
        <v>493</v>
      </c>
      <c r="D54" s="131" t="s">
        <v>115</v>
      </c>
      <c r="E54" s="132">
        <v>1</v>
      </c>
      <c r="F54" s="140"/>
      <c r="G54" s="140">
        <f t="shared" si="0"/>
        <v>0</v>
      </c>
      <c r="H54" s="3"/>
      <c r="I54" s="3"/>
    </row>
    <row r="55" spans="1:9" ht="15">
      <c r="A55" s="138"/>
      <c r="B55" s="138"/>
      <c r="C55" s="107" t="s">
        <v>494</v>
      </c>
      <c r="D55" s="157" t="s">
        <v>18</v>
      </c>
      <c r="E55" s="132"/>
      <c r="F55" s="140"/>
      <c r="G55" s="140"/>
      <c r="H55" s="3"/>
      <c r="I55" s="3"/>
    </row>
    <row r="56" spans="1:9" ht="15">
      <c r="A56" s="130" t="s">
        <v>466</v>
      </c>
      <c r="B56" s="138"/>
      <c r="C56" s="2" t="s">
        <v>496</v>
      </c>
      <c r="D56" s="131" t="s">
        <v>116</v>
      </c>
      <c r="E56" s="132">
        <v>89</v>
      </c>
      <c r="F56" s="140"/>
      <c r="G56" s="140">
        <f t="shared" ref="G56:G62" si="1">ROUND(F56*E56,2)</f>
        <v>0</v>
      </c>
      <c r="H56" s="3"/>
      <c r="I56" s="3"/>
    </row>
    <row r="57" spans="1:9" ht="15">
      <c r="A57" s="130" t="s">
        <v>468</v>
      </c>
      <c r="B57" s="138"/>
      <c r="C57" s="2" t="s">
        <v>498</v>
      </c>
      <c r="D57" s="131" t="s">
        <v>115</v>
      </c>
      <c r="E57" s="132">
        <v>1</v>
      </c>
      <c r="F57" s="140"/>
      <c r="G57" s="140">
        <f t="shared" si="1"/>
        <v>0</v>
      </c>
      <c r="H57" s="3"/>
      <c r="I57" s="3"/>
    </row>
    <row r="58" spans="1:9" ht="15">
      <c r="A58" s="130" t="s">
        <v>470</v>
      </c>
      <c r="B58" s="138"/>
      <c r="C58" s="2" t="s">
        <v>500</v>
      </c>
      <c r="D58" s="131" t="s">
        <v>115</v>
      </c>
      <c r="E58" s="132">
        <v>1</v>
      </c>
      <c r="F58" s="140"/>
      <c r="G58" s="140">
        <f t="shared" si="1"/>
        <v>0</v>
      </c>
      <c r="H58" s="3"/>
      <c r="I58" s="3"/>
    </row>
    <row r="59" spans="1:9" ht="15">
      <c r="A59" s="130" t="s">
        <v>472</v>
      </c>
      <c r="B59" s="138"/>
      <c r="C59" s="2" t="s">
        <v>502</v>
      </c>
      <c r="D59" s="131" t="s">
        <v>115</v>
      </c>
      <c r="E59" s="132">
        <v>1</v>
      </c>
      <c r="F59" s="140"/>
      <c r="G59" s="140">
        <f t="shared" si="1"/>
        <v>0</v>
      </c>
      <c r="H59" s="3"/>
      <c r="I59" s="3"/>
    </row>
    <row r="60" spans="1:9" ht="15">
      <c r="A60" s="130" t="s">
        <v>474</v>
      </c>
      <c r="B60" s="138"/>
      <c r="C60" s="2" t="s">
        <v>585</v>
      </c>
      <c r="D60" s="131" t="s">
        <v>115</v>
      </c>
      <c r="E60" s="132">
        <v>1</v>
      </c>
      <c r="F60" s="140"/>
      <c r="G60" s="140">
        <f t="shared" si="1"/>
        <v>0</v>
      </c>
      <c r="H60" s="3"/>
      <c r="I60" s="3"/>
    </row>
    <row r="61" spans="1:9" ht="15">
      <c r="A61" s="130" t="s">
        <v>476</v>
      </c>
      <c r="B61" s="138"/>
      <c r="C61" s="2" t="s">
        <v>586</v>
      </c>
      <c r="D61" s="131" t="s">
        <v>115</v>
      </c>
      <c r="E61" s="132">
        <v>7</v>
      </c>
      <c r="F61" s="140"/>
      <c r="G61" s="140">
        <f t="shared" si="1"/>
        <v>0</v>
      </c>
      <c r="H61" s="3"/>
      <c r="I61" s="3"/>
    </row>
    <row r="62" spans="1:9" ht="15">
      <c r="A62" s="130" t="s">
        <v>478</v>
      </c>
      <c r="B62" s="138"/>
      <c r="C62" s="2" t="s">
        <v>505</v>
      </c>
      <c r="D62" s="131" t="s">
        <v>115</v>
      </c>
      <c r="E62" s="132">
        <v>1</v>
      </c>
      <c r="F62" s="140"/>
      <c r="G62" s="140">
        <f t="shared" si="1"/>
        <v>0</v>
      </c>
      <c r="H62" s="3"/>
      <c r="I62" s="3"/>
    </row>
    <row r="63" spans="1:9" ht="15">
      <c r="A63" s="138"/>
      <c r="B63" s="138"/>
      <c r="C63" s="107" t="s">
        <v>506</v>
      </c>
      <c r="D63" s="157" t="s">
        <v>18</v>
      </c>
      <c r="E63" s="111"/>
      <c r="F63" s="140"/>
      <c r="G63" s="140"/>
      <c r="H63" s="3"/>
      <c r="I63" s="3"/>
    </row>
    <row r="64" spans="1:9" ht="27.6">
      <c r="A64" s="130" t="s">
        <v>480</v>
      </c>
      <c r="B64" s="138"/>
      <c r="C64" s="2" t="s">
        <v>507</v>
      </c>
      <c r="D64" s="131" t="s">
        <v>21</v>
      </c>
      <c r="E64" s="132">
        <f>(E9+E10+E11+E12)*2.1*1.5</f>
        <v>1292.76</v>
      </c>
      <c r="F64" s="140"/>
      <c r="G64" s="140">
        <f>ROUND(F64*E64,2)</f>
        <v>0</v>
      </c>
      <c r="H64" s="3"/>
      <c r="I64" s="3"/>
    </row>
    <row r="65" spans="1:9" ht="15">
      <c r="A65" s="130" t="s">
        <v>482</v>
      </c>
      <c r="B65" s="138"/>
      <c r="C65" s="2" t="s">
        <v>508</v>
      </c>
      <c r="D65" s="131" t="s">
        <v>21</v>
      </c>
      <c r="E65" s="132">
        <f>(E9+E10+E11+E12)*0.45*1.5</f>
        <v>277.02</v>
      </c>
      <c r="F65" s="140"/>
      <c r="G65" s="140">
        <f>ROUND(F65*E65,2)</f>
        <v>0</v>
      </c>
      <c r="H65" s="3"/>
      <c r="I65" s="3"/>
    </row>
    <row r="66" spans="1:9" ht="27.6">
      <c r="A66" s="130" t="s">
        <v>484</v>
      </c>
      <c r="B66" s="138"/>
      <c r="C66" s="2" t="s">
        <v>509</v>
      </c>
      <c r="D66" s="131" t="s">
        <v>21</v>
      </c>
      <c r="E66" s="132">
        <f>E64-E65</f>
        <v>1015.74</v>
      </c>
      <c r="F66" s="140"/>
      <c r="G66" s="140">
        <f>ROUND(F66*E66,2)</f>
        <v>0</v>
      </c>
      <c r="H66" s="3"/>
      <c r="I66" s="3"/>
    </row>
    <row r="67" spans="1:9" ht="15">
      <c r="A67" s="130" t="s">
        <v>486</v>
      </c>
      <c r="B67" s="138"/>
      <c r="C67" s="2" t="s">
        <v>510</v>
      </c>
      <c r="D67" s="131" t="s">
        <v>2</v>
      </c>
      <c r="E67" s="132">
        <f>E9+E10+E11+E12</f>
        <v>410.4</v>
      </c>
      <c r="F67" s="140"/>
      <c r="G67" s="140">
        <f>ROUND(F67*E67,2)</f>
        <v>0</v>
      </c>
      <c r="H67" s="3"/>
      <c r="I67" s="3"/>
    </row>
    <row r="68" spans="1:9" ht="15">
      <c r="A68" s="130" t="s">
        <v>488</v>
      </c>
      <c r="B68" s="138"/>
      <c r="C68" s="2" t="s">
        <v>511</v>
      </c>
      <c r="D68" s="131" t="s">
        <v>2</v>
      </c>
      <c r="E68" s="132">
        <v>50</v>
      </c>
      <c r="F68" s="140"/>
      <c r="G68" s="140">
        <f>ROUND(F68*E68,2)</f>
        <v>0</v>
      </c>
      <c r="H68" s="3"/>
      <c r="I68" s="3"/>
    </row>
    <row r="69" spans="1:9" ht="15">
      <c r="A69" s="152" t="s">
        <v>19</v>
      </c>
      <c r="B69" s="152"/>
      <c r="C69" s="70" t="s">
        <v>512</v>
      </c>
      <c r="D69" s="136"/>
      <c r="E69" s="137"/>
      <c r="F69" s="137"/>
      <c r="G69" s="137"/>
      <c r="H69" s="3"/>
      <c r="I69" s="3"/>
    </row>
    <row r="70" spans="1:9" ht="15">
      <c r="A70" s="138"/>
      <c r="B70" s="138"/>
      <c r="C70" s="107" t="s">
        <v>513</v>
      </c>
      <c r="D70" s="139"/>
      <c r="E70" s="140"/>
      <c r="F70" s="140"/>
      <c r="G70" s="140"/>
      <c r="H70" s="3"/>
      <c r="I70" s="3"/>
    </row>
    <row r="71" spans="1:9" ht="41.4">
      <c r="A71" s="138" t="s">
        <v>72</v>
      </c>
      <c r="B71" s="138"/>
      <c r="C71" s="2" t="s">
        <v>514</v>
      </c>
      <c r="D71" s="131" t="s">
        <v>2</v>
      </c>
      <c r="E71" s="132">
        <v>64.400000000000006</v>
      </c>
      <c r="F71" s="132"/>
      <c r="G71" s="140">
        <f t="shared" ref="G71:G80" si="2">ROUND(F71*E71,2)</f>
        <v>0</v>
      </c>
      <c r="H71" s="3"/>
      <c r="I71" s="3"/>
    </row>
    <row r="72" spans="1:9" ht="41.4">
      <c r="A72" s="138" t="s">
        <v>75</v>
      </c>
      <c r="B72" s="138"/>
      <c r="C72" s="2" t="s">
        <v>515</v>
      </c>
      <c r="D72" s="131" t="s">
        <v>2</v>
      </c>
      <c r="E72" s="132">
        <v>16.899999999999999</v>
      </c>
      <c r="F72" s="140"/>
      <c r="G72" s="140">
        <f t="shared" si="2"/>
        <v>0</v>
      </c>
      <c r="H72" s="3"/>
      <c r="I72" s="3"/>
    </row>
    <row r="73" spans="1:9" ht="96.6">
      <c r="A73" s="138" t="s">
        <v>76</v>
      </c>
      <c r="B73" s="138"/>
      <c r="C73" s="2" t="s">
        <v>591</v>
      </c>
      <c r="D73" s="139" t="s">
        <v>115</v>
      </c>
      <c r="E73" s="140">
        <v>1</v>
      </c>
      <c r="F73" s="132"/>
      <c r="G73" s="140">
        <f t="shared" si="2"/>
        <v>0</v>
      </c>
      <c r="H73" s="3"/>
      <c r="I73" s="3"/>
    </row>
    <row r="74" spans="1:9" ht="96.6">
      <c r="A74" s="138" t="s">
        <v>77</v>
      </c>
      <c r="B74" s="138"/>
      <c r="C74" s="2" t="s">
        <v>592</v>
      </c>
      <c r="D74" s="139" t="s">
        <v>115</v>
      </c>
      <c r="E74" s="140">
        <v>1</v>
      </c>
      <c r="F74" s="132"/>
      <c r="G74" s="140">
        <f t="shared" si="2"/>
        <v>0</v>
      </c>
      <c r="H74" s="3"/>
      <c r="I74" s="3"/>
    </row>
    <row r="75" spans="1:9" ht="69">
      <c r="A75" s="138" t="s">
        <v>79</v>
      </c>
      <c r="B75" s="138"/>
      <c r="C75" s="2" t="s">
        <v>619</v>
      </c>
      <c r="D75" s="139" t="s">
        <v>115</v>
      </c>
      <c r="E75" s="140">
        <v>1</v>
      </c>
      <c r="F75" s="140"/>
      <c r="G75" s="140">
        <f t="shared" si="2"/>
        <v>0</v>
      </c>
      <c r="H75" s="3"/>
      <c r="I75" s="3"/>
    </row>
    <row r="76" spans="1:9" ht="15">
      <c r="A76" s="138" t="s">
        <v>80</v>
      </c>
      <c r="B76" s="138"/>
      <c r="C76" s="2" t="s">
        <v>518</v>
      </c>
      <c r="D76" s="139" t="s">
        <v>115</v>
      </c>
      <c r="E76" s="140">
        <v>6</v>
      </c>
      <c r="F76" s="132"/>
      <c r="G76" s="140">
        <f t="shared" si="2"/>
        <v>0</v>
      </c>
      <c r="H76" s="3"/>
      <c r="I76" s="3"/>
    </row>
    <row r="77" spans="1:9" ht="15">
      <c r="A77" s="138" t="s">
        <v>119</v>
      </c>
      <c r="B77" s="158"/>
      <c r="C77" s="2" t="s">
        <v>519</v>
      </c>
      <c r="D77" s="139" t="s">
        <v>115</v>
      </c>
      <c r="E77" s="140">
        <v>6</v>
      </c>
      <c r="F77" s="132"/>
      <c r="G77" s="140">
        <f t="shared" si="2"/>
        <v>0</v>
      </c>
      <c r="H77" s="3"/>
      <c r="I77" s="3"/>
    </row>
    <row r="78" spans="1:9" ht="15">
      <c r="A78" s="138" t="s">
        <v>120</v>
      </c>
      <c r="B78" s="138"/>
      <c r="C78" s="2" t="s">
        <v>522</v>
      </c>
      <c r="D78" s="131" t="s">
        <v>21</v>
      </c>
      <c r="E78" s="132">
        <v>9</v>
      </c>
      <c r="F78" s="140"/>
      <c r="G78" s="140">
        <f t="shared" si="2"/>
        <v>0</v>
      </c>
      <c r="H78" s="3"/>
      <c r="I78" s="3"/>
    </row>
    <row r="79" spans="1:9" ht="15">
      <c r="A79" s="138" t="s">
        <v>121</v>
      </c>
      <c r="B79" s="138"/>
      <c r="C79" s="2" t="s">
        <v>523</v>
      </c>
      <c r="D79" s="139" t="s">
        <v>115</v>
      </c>
      <c r="E79" s="140">
        <v>1</v>
      </c>
      <c r="F79" s="140"/>
      <c r="G79" s="140">
        <f t="shared" si="2"/>
        <v>0</v>
      </c>
      <c r="H79" s="3"/>
      <c r="I79" s="3"/>
    </row>
    <row r="80" spans="1:9" ht="15">
      <c r="A80" s="138" t="s">
        <v>122</v>
      </c>
      <c r="B80" s="138"/>
      <c r="C80" s="2" t="s">
        <v>524</v>
      </c>
      <c r="D80" s="139" t="s">
        <v>115</v>
      </c>
      <c r="E80" s="140">
        <v>1</v>
      </c>
      <c r="F80" s="140"/>
      <c r="G80" s="140">
        <f t="shared" si="2"/>
        <v>0</v>
      </c>
      <c r="H80" s="3"/>
      <c r="I80" s="3"/>
    </row>
    <row r="81" spans="1:9" ht="15">
      <c r="A81" s="138"/>
      <c r="B81" s="138"/>
      <c r="C81" s="107" t="s">
        <v>494</v>
      </c>
      <c r="D81" s="157" t="s">
        <v>18</v>
      </c>
      <c r="E81" s="132"/>
      <c r="F81" s="140"/>
      <c r="G81" s="140"/>
      <c r="H81" s="3"/>
      <c r="I81" s="3"/>
    </row>
    <row r="82" spans="1:9" ht="15">
      <c r="A82" s="138" t="s">
        <v>157</v>
      </c>
      <c r="B82" s="138"/>
      <c r="C82" s="2" t="s">
        <v>496</v>
      </c>
      <c r="D82" s="131" t="s">
        <v>116</v>
      </c>
      <c r="E82" s="132">
        <v>17</v>
      </c>
      <c r="F82" s="140"/>
      <c r="G82" s="140">
        <f t="shared" ref="G82:G87" si="3">ROUND(F82*E82,2)</f>
        <v>0</v>
      </c>
      <c r="H82" s="3"/>
      <c r="I82" s="3"/>
    </row>
    <row r="83" spans="1:9" ht="15">
      <c r="A83" s="138" t="s">
        <v>158</v>
      </c>
      <c r="B83" s="138"/>
      <c r="C83" s="2" t="s">
        <v>498</v>
      </c>
      <c r="D83" s="131" t="s">
        <v>115</v>
      </c>
      <c r="E83" s="132">
        <v>1</v>
      </c>
      <c r="F83" s="140"/>
      <c r="G83" s="140">
        <f t="shared" si="3"/>
        <v>0</v>
      </c>
      <c r="H83" s="3"/>
      <c r="I83" s="3"/>
    </row>
    <row r="84" spans="1:9" ht="15">
      <c r="A84" s="138" t="s">
        <v>159</v>
      </c>
      <c r="B84" s="138"/>
      <c r="C84" s="2" t="s">
        <v>500</v>
      </c>
      <c r="D84" s="131" t="s">
        <v>115</v>
      </c>
      <c r="E84" s="132">
        <v>1</v>
      </c>
      <c r="F84" s="140"/>
      <c r="G84" s="140">
        <f t="shared" si="3"/>
        <v>0</v>
      </c>
      <c r="H84" s="3"/>
      <c r="I84" s="3"/>
    </row>
    <row r="85" spans="1:9" ht="15">
      <c r="A85" s="138" t="s">
        <v>160</v>
      </c>
      <c r="B85" s="138"/>
      <c r="C85" s="2" t="s">
        <v>525</v>
      </c>
      <c r="D85" s="131" t="s">
        <v>115</v>
      </c>
      <c r="E85" s="132">
        <v>1</v>
      </c>
      <c r="F85" s="140"/>
      <c r="G85" s="140">
        <f t="shared" si="3"/>
        <v>0</v>
      </c>
      <c r="H85" s="3"/>
      <c r="I85" s="3"/>
    </row>
    <row r="86" spans="1:9" ht="15">
      <c r="A86" s="138" t="s">
        <v>161</v>
      </c>
      <c r="B86" s="138"/>
      <c r="C86" s="2" t="s">
        <v>526</v>
      </c>
      <c r="D86" s="131" t="s">
        <v>115</v>
      </c>
      <c r="E86" s="132">
        <v>1</v>
      </c>
      <c r="F86" s="140"/>
      <c r="G86" s="140">
        <f t="shared" si="3"/>
        <v>0</v>
      </c>
      <c r="H86" s="3"/>
      <c r="I86" s="3"/>
    </row>
    <row r="87" spans="1:9" ht="15">
      <c r="A87" s="138" t="s">
        <v>162</v>
      </c>
      <c r="B87" s="138"/>
      <c r="C87" s="2" t="s">
        <v>527</v>
      </c>
      <c r="D87" s="131" t="s">
        <v>115</v>
      </c>
      <c r="E87" s="132">
        <v>1</v>
      </c>
      <c r="F87" s="140"/>
      <c r="G87" s="140">
        <f t="shared" si="3"/>
        <v>0</v>
      </c>
      <c r="H87" s="3"/>
      <c r="I87" s="3"/>
    </row>
    <row r="88" spans="1:9" ht="15">
      <c r="A88" s="138"/>
      <c r="B88" s="138"/>
      <c r="C88" s="107" t="s">
        <v>528</v>
      </c>
      <c r="D88" s="157" t="s">
        <v>18</v>
      </c>
      <c r="E88" s="111"/>
      <c r="F88" s="140"/>
      <c r="G88" s="140"/>
      <c r="H88" s="3"/>
      <c r="I88" s="3"/>
    </row>
    <row r="89" spans="1:9" ht="27.6">
      <c r="A89" s="138" t="s">
        <v>163</v>
      </c>
      <c r="B89" s="138"/>
      <c r="C89" s="2" t="s">
        <v>529</v>
      </c>
      <c r="D89" s="131" t="s">
        <v>21</v>
      </c>
      <c r="E89" s="132">
        <f>(E71+E72)*2.5*1.5</f>
        <v>304.87500000000006</v>
      </c>
      <c r="F89" s="140"/>
      <c r="G89" s="140">
        <f>ROUND(F89*E89,2)</f>
        <v>0</v>
      </c>
      <c r="H89" s="3"/>
      <c r="I89" s="3"/>
    </row>
    <row r="90" spans="1:9" ht="15">
      <c r="A90" s="138" t="s">
        <v>164</v>
      </c>
      <c r="B90" s="138"/>
      <c r="C90" s="2" t="s">
        <v>508</v>
      </c>
      <c r="D90" s="131" t="s">
        <v>21</v>
      </c>
      <c r="E90" s="132">
        <f>(E71+E72)*0.45*1.5</f>
        <v>54.877500000000012</v>
      </c>
      <c r="F90" s="140"/>
      <c r="G90" s="140">
        <f>ROUND(F90*E90,2)</f>
        <v>0</v>
      </c>
      <c r="H90" s="3"/>
      <c r="I90" s="3"/>
    </row>
    <row r="91" spans="1:9" ht="27.6">
      <c r="A91" s="138" t="s">
        <v>165</v>
      </c>
      <c r="B91" s="138"/>
      <c r="C91" s="2" t="s">
        <v>509</v>
      </c>
      <c r="D91" s="131" t="s">
        <v>21</v>
      </c>
      <c r="E91" s="132">
        <f>E89-E90</f>
        <v>249.99750000000006</v>
      </c>
      <c r="F91" s="140"/>
      <c r="G91" s="140">
        <f>ROUND(F91*E91,2)</f>
        <v>0</v>
      </c>
      <c r="H91" s="3"/>
      <c r="I91" s="3"/>
    </row>
    <row r="92" spans="1:9" ht="15">
      <c r="A92" s="138" t="s">
        <v>166</v>
      </c>
      <c r="B92" s="138"/>
      <c r="C92" s="2" t="s">
        <v>510</v>
      </c>
      <c r="D92" s="131" t="s">
        <v>2</v>
      </c>
      <c r="E92" s="132">
        <f>E71</f>
        <v>64.400000000000006</v>
      </c>
      <c r="F92" s="140"/>
      <c r="G92" s="140">
        <f>ROUND(F92*E92,2)</f>
        <v>0</v>
      </c>
      <c r="H92" s="3"/>
      <c r="I92" s="3"/>
    </row>
    <row r="93" spans="1:9" ht="15">
      <c r="A93" s="138" t="s">
        <v>167</v>
      </c>
      <c r="B93" s="138"/>
      <c r="C93" s="2" t="s">
        <v>511</v>
      </c>
      <c r="D93" s="131" t="s">
        <v>2</v>
      </c>
      <c r="E93" s="132">
        <v>30</v>
      </c>
      <c r="F93" s="140"/>
      <c r="G93" s="140">
        <f>ROUND(F93*E93,2)</f>
        <v>0</v>
      </c>
      <c r="H93" s="3"/>
      <c r="I93" s="3"/>
    </row>
    <row r="94" spans="1:9" ht="15">
      <c r="A94" s="152" t="s">
        <v>25</v>
      </c>
      <c r="B94" s="152"/>
      <c r="C94" s="70" t="s">
        <v>624</v>
      </c>
      <c r="D94" s="136"/>
      <c r="E94" s="137"/>
      <c r="F94" s="137"/>
      <c r="G94" s="137"/>
      <c r="H94" s="3"/>
      <c r="I94" s="3"/>
    </row>
    <row r="95" spans="1:9" ht="15">
      <c r="A95" s="138"/>
      <c r="B95" s="138"/>
      <c r="C95" s="107" t="s">
        <v>625</v>
      </c>
      <c r="D95" s="139"/>
      <c r="E95" s="140"/>
      <c r="F95" s="140"/>
      <c r="G95" s="140"/>
      <c r="H95" s="3"/>
      <c r="I95" s="3"/>
    </row>
    <row r="96" spans="1:9" ht="27.6">
      <c r="A96" s="138" t="s">
        <v>26</v>
      </c>
      <c r="B96" s="138"/>
      <c r="C96" s="2" t="s">
        <v>531</v>
      </c>
      <c r="D96" s="139" t="s">
        <v>2</v>
      </c>
      <c r="E96" s="140">
        <v>227</v>
      </c>
      <c r="F96" s="140"/>
      <c r="G96" s="140">
        <f t="shared" ref="G96:G128" si="4">ROUND(F96*E96,2)</f>
        <v>0</v>
      </c>
      <c r="H96" s="3"/>
      <c r="I96" s="3"/>
    </row>
    <row r="97" spans="1:9" ht="27.6">
      <c r="A97" s="138" t="s">
        <v>27</v>
      </c>
      <c r="B97" s="138"/>
      <c r="C97" s="2" t="s">
        <v>532</v>
      </c>
      <c r="D97" s="139" t="s">
        <v>2</v>
      </c>
      <c r="E97" s="140">
        <v>178.4</v>
      </c>
      <c r="F97" s="140"/>
      <c r="G97" s="140">
        <f t="shared" si="4"/>
        <v>0</v>
      </c>
      <c r="H97" s="3"/>
      <c r="I97" s="3"/>
    </row>
    <row r="98" spans="1:9" ht="27.6">
      <c r="A98" s="138" t="s">
        <v>38</v>
      </c>
      <c r="B98" s="138"/>
      <c r="C98" s="2" t="s">
        <v>533</v>
      </c>
      <c r="D98" s="139" t="s">
        <v>2</v>
      </c>
      <c r="E98" s="140">
        <v>5.3</v>
      </c>
      <c r="F98" s="140"/>
      <c r="G98" s="140">
        <f t="shared" si="4"/>
        <v>0</v>
      </c>
      <c r="H98" s="3"/>
      <c r="I98" s="3"/>
    </row>
    <row r="99" spans="1:9" ht="27.6">
      <c r="A99" s="138" t="s">
        <v>82</v>
      </c>
      <c r="B99" s="138"/>
      <c r="C99" s="2" t="s">
        <v>534</v>
      </c>
      <c r="D99" s="139" t="s">
        <v>2</v>
      </c>
      <c r="E99" s="140">
        <v>128.1</v>
      </c>
      <c r="F99" s="140"/>
      <c r="G99" s="140">
        <f t="shared" si="4"/>
        <v>0</v>
      </c>
      <c r="H99" s="3"/>
      <c r="I99" s="3"/>
    </row>
    <row r="100" spans="1:9" ht="96.6">
      <c r="A100" s="138" t="s">
        <v>170</v>
      </c>
      <c r="B100" s="138"/>
      <c r="C100" s="2" t="s">
        <v>593</v>
      </c>
      <c r="D100" s="139" t="s">
        <v>115</v>
      </c>
      <c r="E100" s="140">
        <v>3</v>
      </c>
      <c r="F100" s="132"/>
      <c r="G100" s="140">
        <f t="shared" si="4"/>
        <v>0</v>
      </c>
      <c r="H100" s="3"/>
      <c r="I100" s="3"/>
    </row>
    <row r="101" spans="1:9" ht="41.4">
      <c r="A101" s="138" t="s">
        <v>171</v>
      </c>
      <c r="B101" s="138"/>
      <c r="C101" s="2" t="s">
        <v>516</v>
      </c>
      <c r="D101" s="139" t="s">
        <v>115</v>
      </c>
      <c r="E101" s="140">
        <v>6</v>
      </c>
      <c r="F101" s="132"/>
      <c r="G101" s="140">
        <f t="shared" si="4"/>
        <v>0</v>
      </c>
      <c r="H101" s="3"/>
      <c r="I101" s="3"/>
    </row>
    <row r="102" spans="1:9" ht="41.4">
      <c r="A102" s="138" t="s">
        <v>172</v>
      </c>
      <c r="B102" s="138"/>
      <c r="C102" s="2" t="s">
        <v>517</v>
      </c>
      <c r="D102" s="139" t="s">
        <v>115</v>
      </c>
      <c r="E102" s="140">
        <v>6</v>
      </c>
      <c r="F102" s="132"/>
      <c r="G102" s="140">
        <f t="shared" si="4"/>
        <v>0</v>
      </c>
      <c r="H102" s="3"/>
      <c r="I102" s="3"/>
    </row>
    <row r="103" spans="1:9" ht="41.4">
      <c r="A103" s="138" t="s">
        <v>173</v>
      </c>
      <c r="B103" s="138"/>
      <c r="C103" s="2" t="s">
        <v>537</v>
      </c>
      <c r="D103" s="139" t="s">
        <v>115</v>
      </c>
      <c r="E103" s="140">
        <v>1</v>
      </c>
      <c r="F103" s="140"/>
      <c r="G103" s="140">
        <f t="shared" si="4"/>
        <v>0</v>
      </c>
      <c r="H103" s="3"/>
      <c r="I103" s="3"/>
    </row>
    <row r="104" spans="1:9" ht="41.4">
      <c r="A104" s="138" t="s">
        <v>174</v>
      </c>
      <c r="B104" s="138"/>
      <c r="C104" s="2" t="s">
        <v>538</v>
      </c>
      <c r="D104" s="139" t="s">
        <v>115</v>
      </c>
      <c r="E104" s="140">
        <v>3</v>
      </c>
      <c r="F104" s="140"/>
      <c r="G104" s="140">
        <f t="shared" si="4"/>
        <v>0</v>
      </c>
      <c r="H104" s="3"/>
      <c r="I104" s="3"/>
    </row>
    <row r="105" spans="1:9" ht="41.4">
      <c r="A105" s="138" t="s">
        <v>175</v>
      </c>
      <c r="B105" s="138"/>
      <c r="C105" s="2" t="s">
        <v>539</v>
      </c>
      <c r="D105" s="131" t="s">
        <v>115</v>
      </c>
      <c r="E105" s="132">
        <v>9</v>
      </c>
      <c r="F105" s="156"/>
      <c r="G105" s="132">
        <f t="shared" si="4"/>
        <v>0</v>
      </c>
      <c r="H105" s="3"/>
      <c r="I105" s="3"/>
    </row>
    <row r="106" spans="1:9" ht="41.4">
      <c r="A106" s="138" t="s">
        <v>176</v>
      </c>
      <c r="B106" s="138"/>
      <c r="C106" s="2" t="s">
        <v>540</v>
      </c>
      <c r="D106" s="131" t="s">
        <v>115</v>
      </c>
      <c r="E106" s="132">
        <v>10</v>
      </c>
      <c r="F106" s="156"/>
      <c r="G106" s="132">
        <f t="shared" si="4"/>
        <v>0</v>
      </c>
      <c r="H106" s="3"/>
      <c r="I106" s="3"/>
    </row>
    <row r="107" spans="1:9" ht="55.2">
      <c r="A107" s="138" t="s">
        <v>177</v>
      </c>
      <c r="B107" s="138"/>
      <c r="C107" s="2" t="s">
        <v>541</v>
      </c>
      <c r="D107" s="131" t="s">
        <v>115</v>
      </c>
      <c r="E107" s="132">
        <v>1</v>
      </c>
      <c r="F107" s="132"/>
      <c r="G107" s="132">
        <f t="shared" si="4"/>
        <v>0</v>
      </c>
      <c r="H107" s="3"/>
      <c r="I107" s="3"/>
    </row>
    <row r="108" spans="1:9" ht="15">
      <c r="A108" s="138" t="s">
        <v>178</v>
      </c>
      <c r="B108" s="130"/>
      <c r="C108" s="2" t="s">
        <v>542</v>
      </c>
      <c r="D108" s="139" t="s">
        <v>49</v>
      </c>
      <c r="E108" s="140">
        <v>15</v>
      </c>
      <c r="F108" s="156"/>
      <c r="G108" s="132">
        <f t="shared" si="4"/>
        <v>0</v>
      </c>
      <c r="H108" s="3"/>
      <c r="I108" s="3"/>
    </row>
    <row r="109" spans="1:9" ht="15">
      <c r="A109" s="138" t="s">
        <v>179</v>
      </c>
      <c r="B109" s="130"/>
      <c r="C109" s="2" t="s">
        <v>543</v>
      </c>
      <c r="D109" s="139" t="s">
        <v>49</v>
      </c>
      <c r="E109" s="140">
        <v>34</v>
      </c>
      <c r="F109" s="156"/>
      <c r="G109" s="132">
        <f t="shared" si="4"/>
        <v>0</v>
      </c>
      <c r="H109" s="3"/>
      <c r="I109" s="3"/>
    </row>
    <row r="110" spans="1:9" ht="15">
      <c r="A110" s="138" t="s">
        <v>180</v>
      </c>
      <c r="B110" s="130"/>
      <c r="C110" s="2" t="s">
        <v>544</v>
      </c>
      <c r="D110" s="139" t="s">
        <v>49</v>
      </c>
      <c r="E110" s="140">
        <v>2</v>
      </c>
      <c r="F110" s="140"/>
      <c r="G110" s="132">
        <f t="shared" si="4"/>
        <v>0</v>
      </c>
      <c r="H110" s="3"/>
      <c r="I110" s="3"/>
    </row>
    <row r="111" spans="1:9" ht="15">
      <c r="A111" s="138" t="s">
        <v>181</v>
      </c>
      <c r="B111" s="130"/>
      <c r="C111" s="2" t="s">
        <v>545</v>
      </c>
      <c r="D111" s="139" t="s">
        <v>49</v>
      </c>
      <c r="E111" s="140">
        <v>14</v>
      </c>
      <c r="F111" s="140"/>
      <c r="G111" s="132">
        <f t="shared" si="4"/>
        <v>0</v>
      </c>
      <c r="H111" s="3"/>
      <c r="I111" s="3"/>
    </row>
    <row r="112" spans="1:9" ht="15">
      <c r="A112" s="138" t="s">
        <v>182</v>
      </c>
      <c r="B112" s="130"/>
      <c r="C112" s="2" t="s">
        <v>547</v>
      </c>
      <c r="D112" s="139" t="s">
        <v>49</v>
      </c>
      <c r="E112" s="140">
        <v>7</v>
      </c>
      <c r="F112" s="140"/>
      <c r="G112" s="132">
        <f t="shared" si="4"/>
        <v>0</v>
      </c>
      <c r="H112" s="3"/>
      <c r="I112" s="3"/>
    </row>
    <row r="113" spans="1:9" ht="15">
      <c r="A113" s="138" t="s">
        <v>183</v>
      </c>
      <c r="B113" s="138"/>
      <c r="C113" s="2" t="s">
        <v>518</v>
      </c>
      <c r="D113" s="139" t="s">
        <v>49</v>
      </c>
      <c r="E113" s="140">
        <v>3</v>
      </c>
      <c r="F113" s="132"/>
      <c r="G113" s="132">
        <f t="shared" si="4"/>
        <v>0</v>
      </c>
      <c r="H113" s="3"/>
      <c r="I113" s="3"/>
    </row>
    <row r="114" spans="1:9" ht="15">
      <c r="A114" s="138" t="s">
        <v>184</v>
      </c>
      <c r="B114" s="138"/>
      <c r="C114" s="2" t="s">
        <v>548</v>
      </c>
      <c r="D114" s="139" t="s">
        <v>49</v>
      </c>
      <c r="E114" s="140">
        <v>3</v>
      </c>
      <c r="F114" s="132"/>
      <c r="G114" s="132">
        <f t="shared" si="4"/>
        <v>0</v>
      </c>
      <c r="H114" s="3"/>
      <c r="I114" s="3"/>
    </row>
    <row r="115" spans="1:9" ht="15">
      <c r="A115" s="138" t="s">
        <v>185</v>
      </c>
      <c r="B115" s="138"/>
      <c r="C115" s="2" t="s">
        <v>522</v>
      </c>
      <c r="D115" s="131" t="s">
        <v>21</v>
      </c>
      <c r="E115" s="132">
        <v>3</v>
      </c>
      <c r="F115" s="140"/>
      <c r="G115" s="132">
        <f t="shared" si="4"/>
        <v>0</v>
      </c>
      <c r="H115" s="3"/>
      <c r="I115" s="3"/>
    </row>
    <row r="116" spans="1:9" ht="15">
      <c r="A116" s="138" t="s">
        <v>186</v>
      </c>
      <c r="B116" s="138"/>
      <c r="C116" s="36" t="s">
        <v>549</v>
      </c>
      <c r="D116" s="139" t="s">
        <v>49</v>
      </c>
      <c r="E116" s="140">
        <v>34</v>
      </c>
      <c r="F116" s="140"/>
      <c r="G116" s="132">
        <f t="shared" si="4"/>
        <v>0</v>
      </c>
      <c r="H116" s="3"/>
      <c r="I116" s="3"/>
    </row>
    <row r="117" spans="1:9" ht="15">
      <c r="A117" s="138" t="s">
        <v>187</v>
      </c>
      <c r="B117" s="138"/>
      <c r="C117" s="36" t="s">
        <v>550</v>
      </c>
      <c r="D117" s="139" t="s">
        <v>49</v>
      </c>
      <c r="E117" s="140">
        <v>1</v>
      </c>
      <c r="F117" s="140"/>
      <c r="G117" s="132">
        <f t="shared" si="4"/>
        <v>0</v>
      </c>
      <c r="H117" s="3"/>
      <c r="I117" s="3"/>
    </row>
    <row r="118" spans="1:9" ht="15">
      <c r="A118" s="138" t="s">
        <v>188</v>
      </c>
      <c r="B118" s="138"/>
      <c r="C118" s="36" t="s">
        <v>551</v>
      </c>
      <c r="D118" s="139" t="s">
        <v>49</v>
      </c>
      <c r="E118" s="140">
        <v>2</v>
      </c>
      <c r="F118" s="140"/>
      <c r="G118" s="132">
        <f t="shared" si="4"/>
        <v>0</v>
      </c>
      <c r="H118" s="3"/>
      <c r="I118" s="3"/>
    </row>
    <row r="119" spans="1:9" ht="15">
      <c r="A119" s="138" t="s">
        <v>189</v>
      </c>
      <c r="B119" s="138"/>
      <c r="C119" s="36" t="s">
        <v>552</v>
      </c>
      <c r="D119" s="139" t="s">
        <v>49</v>
      </c>
      <c r="E119" s="140">
        <v>4</v>
      </c>
      <c r="F119" s="140"/>
      <c r="G119" s="132">
        <f t="shared" si="4"/>
        <v>0</v>
      </c>
      <c r="H119" s="3"/>
      <c r="I119" s="3"/>
    </row>
    <row r="120" spans="1:9" ht="15">
      <c r="A120" s="138" t="s">
        <v>190</v>
      </c>
      <c r="B120" s="138"/>
      <c r="C120" s="36" t="s">
        <v>553</v>
      </c>
      <c r="D120" s="139" t="s">
        <v>49</v>
      </c>
      <c r="E120" s="140">
        <v>1</v>
      </c>
      <c r="F120" s="140"/>
      <c r="G120" s="132">
        <f t="shared" si="4"/>
        <v>0</v>
      </c>
      <c r="H120" s="3"/>
      <c r="I120" s="3"/>
    </row>
    <row r="121" spans="1:9" ht="15">
      <c r="A121" s="138" t="s">
        <v>191</v>
      </c>
      <c r="B121" s="158"/>
      <c r="C121" s="36" t="s">
        <v>554</v>
      </c>
      <c r="D121" s="139" t="s">
        <v>49</v>
      </c>
      <c r="E121" s="140">
        <v>1</v>
      </c>
      <c r="F121" s="140"/>
      <c r="G121" s="132">
        <f t="shared" si="4"/>
        <v>0</v>
      </c>
      <c r="H121" s="3"/>
      <c r="I121" s="3"/>
    </row>
    <row r="122" spans="1:9" ht="15">
      <c r="A122" s="138" t="s">
        <v>192</v>
      </c>
      <c r="B122" s="138"/>
      <c r="C122" s="36" t="s">
        <v>555</v>
      </c>
      <c r="D122" s="139" t="s">
        <v>49</v>
      </c>
      <c r="E122" s="140">
        <v>2</v>
      </c>
      <c r="F122" s="140"/>
      <c r="G122" s="132">
        <f t="shared" si="4"/>
        <v>0</v>
      </c>
      <c r="H122" s="3"/>
      <c r="I122" s="3"/>
    </row>
    <row r="123" spans="1:9" ht="27.6">
      <c r="A123" s="138" t="s">
        <v>193</v>
      </c>
      <c r="B123" s="138"/>
      <c r="C123" s="2" t="s">
        <v>556</v>
      </c>
      <c r="D123" s="139" t="s">
        <v>2</v>
      </c>
      <c r="E123" s="140">
        <v>1.5</v>
      </c>
      <c r="F123" s="140"/>
      <c r="G123" s="132">
        <f t="shared" si="4"/>
        <v>0</v>
      </c>
      <c r="H123" s="3"/>
      <c r="I123" s="3"/>
    </row>
    <row r="124" spans="1:9" ht="15">
      <c r="A124" s="138" t="s">
        <v>194</v>
      </c>
      <c r="B124" s="138"/>
      <c r="C124" s="36" t="s">
        <v>557</v>
      </c>
      <c r="D124" s="139" t="s">
        <v>49</v>
      </c>
      <c r="E124" s="140">
        <v>2</v>
      </c>
      <c r="F124" s="140"/>
      <c r="G124" s="132">
        <f t="shared" si="4"/>
        <v>0</v>
      </c>
      <c r="H124" s="3"/>
      <c r="I124" s="3"/>
    </row>
    <row r="125" spans="1:9" ht="15">
      <c r="A125" s="138" t="s">
        <v>195</v>
      </c>
      <c r="B125" s="138"/>
      <c r="C125" s="36" t="s">
        <v>558</v>
      </c>
      <c r="D125" s="139" t="s">
        <v>49</v>
      </c>
      <c r="E125" s="140">
        <v>1</v>
      </c>
      <c r="F125" s="140"/>
      <c r="G125" s="132">
        <f t="shared" si="4"/>
        <v>0</v>
      </c>
      <c r="H125" s="3"/>
      <c r="I125" s="3"/>
    </row>
    <row r="126" spans="1:9" ht="15">
      <c r="A126" s="138" t="s">
        <v>196</v>
      </c>
      <c r="B126" s="138"/>
      <c r="C126" s="36" t="s">
        <v>559</v>
      </c>
      <c r="D126" s="139" t="s">
        <v>115</v>
      </c>
      <c r="E126" s="140">
        <v>1</v>
      </c>
      <c r="F126" s="140"/>
      <c r="G126" s="132">
        <f t="shared" si="4"/>
        <v>0</v>
      </c>
      <c r="H126" s="3"/>
      <c r="I126" s="3"/>
    </row>
    <row r="127" spans="1:9" ht="15">
      <c r="A127" s="138" t="s">
        <v>197</v>
      </c>
      <c r="B127" s="138"/>
      <c r="C127" s="2" t="s">
        <v>626</v>
      </c>
      <c r="D127" s="139" t="s">
        <v>115</v>
      </c>
      <c r="E127" s="140">
        <v>1</v>
      </c>
      <c r="F127" s="140"/>
      <c r="G127" s="132">
        <f t="shared" si="4"/>
        <v>0</v>
      </c>
      <c r="H127" s="3"/>
      <c r="I127" s="3"/>
    </row>
    <row r="128" spans="1:9" ht="15">
      <c r="A128" s="138" t="s">
        <v>198</v>
      </c>
      <c r="B128" s="138"/>
      <c r="C128" s="2" t="s">
        <v>524</v>
      </c>
      <c r="D128" s="139" t="s">
        <v>115</v>
      </c>
      <c r="E128" s="140">
        <v>1</v>
      </c>
      <c r="F128" s="140"/>
      <c r="G128" s="132">
        <f t="shared" si="4"/>
        <v>0</v>
      </c>
      <c r="H128" s="3"/>
      <c r="I128" s="3"/>
    </row>
    <row r="129" spans="1:9" ht="15">
      <c r="A129" s="138"/>
      <c r="B129" s="138"/>
      <c r="C129" s="107" t="s">
        <v>494</v>
      </c>
      <c r="D129" s="157" t="s">
        <v>18</v>
      </c>
      <c r="E129" s="132"/>
      <c r="F129" s="140"/>
      <c r="G129" s="132"/>
      <c r="H129" s="3"/>
      <c r="I129" s="3"/>
    </row>
    <row r="130" spans="1:9" ht="15">
      <c r="A130" s="138" t="s">
        <v>199</v>
      </c>
      <c r="B130" s="138"/>
      <c r="C130" s="2" t="s">
        <v>496</v>
      </c>
      <c r="D130" s="131" t="s">
        <v>116</v>
      </c>
      <c r="E130" s="132">
        <v>86</v>
      </c>
      <c r="F130" s="140"/>
      <c r="G130" s="132">
        <f t="shared" ref="G130:G139" si="5">ROUND(F130*E130,2)</f>
        <v>0</v>
      </c>
      <c r="H130" s="3"/>
      <c r="I130" s="3"/>
    </row>
    <row r="131" spans="1:9" ht="15">
      <c r="A131" s="138" t="s">
        <v>200</v>
      </c>
      <c r="B131" s="138"/>
      <c r="C131" s="2" t="s">
        <v>562</v>
      </c>
      <c r="D131" s="131" t="s">
        <v>115</v>
      </c>
      <c r="E131" s="132">
        <v>1</v>
      </c>
      <c r="F131" s="140"/>
      <c r="G131" s="132">
        <f t="shared" si="5"/>
        <v>0</v>
      </c>
      <c r="H131" s="3"/>
      <c r="I131" s="3"/>
    </row>
    <row r="132" spans="1:9" ht="15">
      <c r="A132" s="138" t="s">
        <v>201</v>
      </c>
      <c r="B132" s="138"/>
      <c r="C132" s="2" t="s">
        <v>500</v>
      </c>
      <c r="D132" s="131" t="s">
        <v>115</v>
      </c>
      <c r="E132" s="132">
        <v>1</v>
      </c>
      <c r="F132" s="140"/>
      <c r="G132" s="132">
        <f t="shared" si="5"/>
        <v>0</v>
      </c>
      <c r="H132" s="3"/>
      <c r="I132" s="3"/>
    </row>
    <row r="133" spans="1:9" ht="15">
      <c r="A133" s="138" t="s">
        <v>202</v>
      </c>
      <c r="B133" s="138"/>
      <c r="C133" s="2" t="s">
        <v>563</v>
      </c>
      <c r="D133" s="131" t="s">
        <v>115</v>
      </c>
      <c r="E133" s="132">
        <v>1</v>
      </c>
      <c r="F133" s="140"/>
      <c r="G133" s="132">
        <f t="shared" si="5"/>
        <v>0</v>
      </c>
      <c r="H133" s="3"/>
      <c r="I133" s="3"/>
    </row>
    <row r="134" spans="1:9" ht="15">
      <c r="A134" s="138"/>
      <c r="B134" s="138"/>
      <c r="C134" s="107" t="s">
        <v>627</v>
      </c>
      <c r="D134" s="157" t="s">
        <v>18</v>
      </c>
      <c r="E134" s="111"/>
      <c r="F134" s="140"/>
      <c r="G134" s="132"/>
      <c r="H134" s="3"/>
      <c r="I134" s="3"/>
    </row>
    <row r="135" spans="1:9" ht="27.6">
      <c r="A135" s="138" t="s">
        <v>203</v>
      </c>
      <c r="B135" s="138"/>
      <c r="C135" s="2" t="s">
        <v>507</v>
      </c>
      <c r="D135" s="131" t="s">
        <v>21</v>
      </c>
      <c r="E135" s="132">
        <f>(E96+E97+E98+E99)*2.1*1.5</f>
        <v>1697.22</v>
      </c>
      <c r="F135" s="140"/>
      <c r="G135" s="132">
        <f t="shared" si="5"/>
        <v>0</v>
      </c>
      <c r="H135" s="3"/>
      <c r="I135" s="3"/>
    </row>
    <row r="136" spans="1:9" ht="15">
      <c r="A136" s="138" t="s">
        <v>204</v>
      </c>
      <c r="B136" s="138"/>
      <c r="C136" s="2" t="s">
        <v>508</v>
      </c>
      <c r="D136" s="131" t="s">
        <v>21</v>
      </c>
      <c r="E136" s="132">
        <f>(E96+E97+E98+E99)*0.45*1.5</f>
        <v>363.68999999999994</v>
      </c>
      <c r="F136" s="140"/>
      <c r="G136" s="132">
        <f t="shared" si="5"/>
        <v>0</v>
      </c>
      <c r="H136" s="3"/>
      <c r="I136" s="3"/>
    </row>
    <row r="137" spans="1:9" ht="27.6">
      <c r="A137" s="138" t="s">
        <v>205</v>
      </c>
      <c r="B137" s="138"/>
      <c r="C137" s="2" t="s">
        <v>509</v>
      </c>
      <c r="D137" s="131" t="s">
        <v>21</v>
      </c>
      <c r="E137" s="132">
        <f>E135-E136</f>
        <v>1333.5300000000002</v>
      </c>
      <c r="F137" s="140"/>
      <c r="G137" s="132">
        <f t="shared" si="5"/>
        <v>0</v>
      </c>
      <c r="H137" s="3"/>
      <c r="I137" s="3"/>
    </row>
    <row r="138" spans="1:9" ht="15">
      <c r="A138" s="138" t="s">
        <v>206</v>
      </c>
      <c r="B138" s="138"/>
      <c r="C138" s="2" t="s">
        <v>510</v>
      </c>
      <c r="D138" s="131" t="s">
        <v>2</v>
      </c>
      <c r="E138" s="132">
        <f>E96</f>
        <v>227</v>
      </c>
      <c r="F138" s="140"/>
      <c r="G138" s="132">
        <f t="shared" si="5"/>
        <v>0</v>
      </c>
      <c r="H138" s="3"/>
      <c r="I138" s="3"/>
    </row>
    <row r="139" spans="1:9" ht="15">
      <c r="A139" s="138" t="s">
        <v>561</v>
      </c>
      <c r="B139" s="138"/>
      <c r="C139" s="2" t="s">
        <v>511</v>
      </c>
      <c r="D139" s="131" t="s">
        <v>2</v>
      </c>
      <c r="E139" s="132">
        <v>50</v>
      </c>
      <c r="F139" s="140"/>
      <c r="G139" s="132">
        <f t="shared" si="5"/>
        <v>0</v>
      </c>
      <c r="H139" s="3"/>
      <c r="I139" s="3"/>
    </row>
    <row r="140" spans="1:9" ht="15">
      <c r="A140" s="142"/>
      <c r="B140" s="143"/>
      <c r="C140" s="144"/>
      <c r="D140" s="147" t="s">
        <v>3</v>
      </c>
      <c r="E140" s="168" t="s">
        <v>20</v>
      </c>
      <c r="F140" s="169"/>
      <c r="G140" s="146">
        <f>SUM(G7:G139)</f>
        <v>0</v>
      </c>
      <c r="H140" s="3"/>
      <c r="I140" s="3"/>
    </row>
    <row r="141" spans="1:9" ht="15">
      <c r="A141" s="142"/>
      <c r="B141" s="143"/>
      <c r="C141" s="144"/>
      <c r="D141" s="147" t="s">
        <v>4</v>
      </c>
      <c r="E141" s="168" t="s">
        <v>32</v>
      </c>
      <c r="F141" s="169"/>
      <c r="G141" s="148">
        <f>ROUND(G140*0.21,2)</f>
        <v>0</v>
      </c>
      <c r="H141" s="3"/>
      <c r="I141" s="3"/>
    </row>
    <row r="142" spans="1:9" ht="15">
      <c r="A142" s="133"/>
      <c r="B142" s="143"/>
      <c r="C142" s="144"/>
      <c r="D142" s="147" t="s">
        <v>6</v>
      </c>
      <c r="E142" s="168" t="s">
        <v>33</v>
      </c>
      <c r="F142" s="169"/>
      <c r="G142" s="148">
        <f>G140+G141</f>
        <v>0</v>
      </c>
      <c r="H142" s="3"/>
      <c r="I142" s="3"/>
    </row>
    <row r="143" spans="1:9" ht="12.75" customHeight="1">
      <c r="A143" s="12"/>
      <c r="C143" s="14"/>
      <c r="H143" s="3"/>
      <c r="I143" s="3"/>
    </row>
    <row r="144" spans="1:9"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14" ht="12.75" customHeight="1">
      <c r="A769" s="12"/>
      <c r="C769" s="14"/>
      <c r="H769" s="3"/>
      <c r="I769" s="3"/>
    </row>
    <row r="770" spans="1:14" ht="12.75" customHeight="1">
      <c r="A770" s="12"/>
      <c r="C770" s="14"/>
      <c r="H770" s="3"/>
      <c r="I770" s="3"/>
    </row>
    <row r="771" spans="1:14" ht="12.75" customHeight="1">
      <c r="A771" s="12"/>
      <c r="C771" s="14"/>
      <c r="H771" s="3"/>
      <c r="I771" s="3"/>
    </row>
    <row r="772" spans="1:14" ht="12.75" customHeight="1">
      <c r="A772" s="12"/>
      <c r="C772" s="14"/>
      <c r="H772" s="3"/>
      <c r="I772" s="3"/>
    </row>
    <row r="773" spans="1:14" ht="12.75" customHeight="1">
      <c r="A773" s="12"/>
      <c r="C773" s="14"/>
      <c r="H773" s="3"/>
      <c r="I773" s="3"/>
    </row>
    <row r="774" spans="1:14" ht="12.75" customHeight="1">
      <c r="A774" s="12"/>
      <c r="C774" s="14"/>
      <c r="H774" s="3"/>
      <c r="I774" s="3"/>
    </row>
    <row r="775" spans="1:14" ht="12.75" customHeight="1">
      <c r="A775" s="12"/>
      <c r="C775" s="14"/>
      <c r="H775" s="3"/>
      <c r="I775" s="3"/>
    </row>
    <row r="776" spans="1:14" ht="12.75" customHeight="1">
      <c r="A776" s="12"/>
      <c r="C776" s="14"/>
      <c r="H776" s="3"/>
      <c r="I776" s="3"/>
    </row>
    <row r="777" spans="1:14" ht="12.75" customHeight="1">
      <c r="A777" s="12"/>
      <c r="C777" s="14"/>
      <c r="H777" s="3"/>
      <c r="I777" s="3"/>
    </row>
    <row r="778" spans="1:14" ht="12.75" customHeight="1">
      <c r="A778" s="12"/>
      <c r="C778" s="14"/>
      <c r="H778" s="3"/>
      <c r="I778" s="3"/>
    </row>
    <row r="779" spans="1:14" ht="12.75" customHeight="1">
      <c r="A779" s="12"/>
      <c r="C779" s="14"/>
      <c r="H779" s="3"/>
      <c r="I779" s="3"/>
      <c r="N779" s="16"/>
    </row>
    <row r="780" spans="1:14" ht="12.75" customHeight="1">
      <c r="A780" s="12"/>
      <c r="C780" s="14"/>
      <c r="H780" s="3"/>
      <c r="I780" s="3"/>
      <c r="N780" s="16"/>
    </row>
    <row r="781" spans="1:14" ht="12.75" customHeight="1">
      <c r="A781" s="12"/>
      <c r="C781" s="14"/>
      <c r="H781" s="3"/>
      <c r="I781" s="3"/>
      <c r="N781" s="16"/>
    </row>
    <row r="782" spans="1:14" ht="12.75" customHeight="1">
      <c r="A782" s="12"/>
      <c r="C782" s="14"/>
      <c r="H782" s="3"/>
      <c r="I782" s="3"/>
      <c r="N782" s="16"/>
    </row>
    <row r="783" spans="1:14" ht="12.75" customHeight="1">
      <c r="A783" s="12"/>
      <c r="C783" s="14"/>
      <c r="H783" s="3"/>
      <c r="I783" s="3"/>
      <c r="N783" s="16"/>
    </row>
    <row r="784" spans="1:14" ht="12.75" customHeight="1">
      <c r="A784" s="12"/>
      <c r="C784" s="14"/>
      <c r="H784" s="3"/>
      <c r="I784" s="3"/>
      <c r="N784" s="16"/>
    </row>
    <row r="785" spans="1:14" ht="12.75" customHeight="1">
      <c r="A785" s="12"/>
      <c r="C785" s="14"/>
      <c r="H785" s="3"/>
      <c r="I785" s="3"/>
      <c r="N785" s="16"/>
    </row>
    <row r="786" spans="1:14" ht="12.75" customHeight="1">
      <c r="A786" s="12"/>
      <c r="C786" s="14"/>
      <c r="H786" s="3"/>
      <c r="I786" s="3"/>
      <c r="N786" s="16"/>
    </row>
    <row r="787" spans="1:14" ht="12.75" customHeight="1">
      <c r="A787" s="12"/>
      <c r="C787" s="14"/>
      <c r="H787" s="3"/>
      <c r="I787" s="3"/>
      <c r="N787" s="16"/>
    </row>
    <row r="788" spans="1:14" ht="12.75" customHeight="1">
      <c r="A788" s="12"/>
      <c r="C788" s="14"/>
      <c r="H788" s="3"/>
      <c r="I788" s="3"/>
      <c r="N788" s="16"/>
    </row>
    <row r="789" spans="1:14" ht="12.75" customHeight="1">
      <c r="A789" s="12"/>
      <c r="C789" s="14"/>
      <c r="H789" s="3"/>
      <c r="I789" s="3"/>
      <c r="N789" s="16"/>
    </row>
    <row r="790" spans="1:14" ht="12.75" customHeight="1">
      <c r="A790" s="12"/>
      <c r="C790" s="14"/>
      <c r="H790" s="3"/>
      <c r="I790" s="3"/>
      <c r="N790" s="16"/>
    </row>
    <row r="791" spans="1:14" ht="12.75" customHeight="1">
      <c r="A791" s="12"/>
      <c r="C791" s="14"/>
      <c r="H791" s="3"/>
      <c r="I791" s="3"/>
      <c r="N791" s="16"/>
    </row>
    <row r="792" spans="1:14" ht="12.75" customHeight="1">
      <c r="A792" s="12"/>
      <c r="C792" s="14"/>
      <c r="H792" s="3"/>
      <c r="I792" s="3"/>
      <c r="N792" s="16"/>
    </row>
    <row r="793" spans="1:14" ht="12.75" customHeight="1">
      <c r="A793" s="12"/>
      <c r="C793" s="14"/>
      <c r="H793" s="3"/>
      <c r="I793" s="3"/>
      <c r="N793" s="16"/>
    </row>
    <row r="794" spans="1:14" ht="12.75" customHeight="1">
      <c r="A794" s="12"/>
      <c r="C794" s="14"/>
      <c r="H794" s="3"/>
      <c r="I794" s="3"/>
      <c r="N794" s="16"/>
    </row>
    <row r="795" spans="1:14" ht="12.75" customHeight="1">
      <c r="A795" s="12"/>
      <c r="C795" s="14"/>
      <c r="H795" s="3"/>
      <c r="I795" s="3"/>
      <c r="N795" s="16"/>
    </row>
    <row r="796" spans="1:14" ht="12.75" customHeight="1">
      <c r="A796" s="12"/>
      <c r="C796" s="14"/>
      <c r="H796" s="3"/>
      <c r="I796" s="3"/>
      <c r="N796" s="16"/>
    </row>
    <row r="797" spans="1:14" ht="12.75" customHeight="1">
      <c r="A797" s="12"/>
      <c r="C797" s="14"/>
      <c r="H797" s="3"/>
      <c r="I797" s="3"/>
      <c r="N797" s="16"/>
    </row>
    <row r="798" spans="1:14" ht="12.75" customHeight="1">
      <c r="A798" s="12"/>
      <c r="C798" s="14"/>
      <c r="H798" s="3"/>
      <c r="I798" s="3"/>
      <c r="N798" s="16"/>
    </row>
    <row r="799" spans="1:14" ht="12.75" customHeight="1">
      <c r="A799" s="12"/>
      <c r="C799" s="14"/>
      <c r="H799" s="3"/>
      <c r="I799" s="3"/>
      <c r="N799" s="16"/>
    </row>
    <row r="800" spans="1:14" ht="12.75" customHeight="1">
      <c r="A800" s="12"/>
      <c r="C800" s="14"/>
      <c r="H800" s="3"/>
      <c r="I800" s="3"/>
      <c r="N800" s="16"/>
    </row>
    <row r="801" spans="1:14" ht="12.75" customHeight="1">
      <c r="A801" s="12"/>
      <c r="C801" s="14"/>
      <c r="H801" s="3"/>
      <c r="I801" s="3"/>
      <c r="N801" s="16"/>
    </row>
    <row r="802" spans="1:14" ht="12.75" customHeight="1">
      <c r="A802" s="12"/>
      <c r="C802" s="14"/>
      <c r="H802" s="3"/>
      <c r="I802" s="3"/>
      <c r="N802" s="16"/>
    </row>
    <row r="803" spans="1:14" ht="12.75" customHeight="1">
      <c r="A803" s="12"/>
      <c r="C803" s="14"/>
      <c r="H803" s="3"/>
      <c r="I803" s="3"/>
      <c r="N803" s="16"/>
    </row>
    <row r="804" spans="1:14" ht="12.75" customHeight="1">
      <c r="A804" s="12"/>
      <c r="C804" s="14"/>
      <c r="H804" s="3"/>
      <c r="I804" s="3"/>
      <c r="N804" s="16"/>
    </row>
    <row r="805" spans="1:14" ht="12.75" customHeight="1">
      <c r="A805" s="12"/>
      <c r="C805" s="14"/>
      <c r="H805" s="3"/>
      <c r="I805" s="3"/>
      <c r="N805" s="16"/>
    </row>
    <row r="806" spans="1:14" ht="12.75" customHeight="1">
      <c r="A806" s="12"/>
      <c r="C806" s="14"/>
      <c r="H806" s="3"/>
      <c r="I806" s="3"/>
      <c r="N806" s="16"/>
    </row>
    <row r="807" spans="1:14" ht="12.75" customHeight="1">
      <c r="A807" s="12"/>
      <c r="C807" s="14"/>
      <c r="H807" s="3"/>
      <c r="I807" s="3"/>
      <c r="N807" s="16"/>
    </row>
    <row r="808" spans="1:14" ht="12.75" customHeight="1">
      <c r="A808" s="12"/>
      <c r="C808" s="14"/>
      <c r="H808" s="3"/>
      <c r="I808" s="3"/>
      <c r="N808" s="16"/>
    </row>
    <row r="809" spans="1:14" ht="12.75" customHeight="1">
      <c r="A809" s="12"/>
      <c r="C809" s="14"/>
      <c r="H809" s="3"/>
      <c r="I809" s="3"/>
      <c r="N809" s="16"/>
    </row>
    <row r="810" spans="1:14" ht="12.75" customHeight="1">
      <c r="A810" s="12"/>
      <c r="C810" s="14"/>
      <c r="H810" s="3"/>
      <c r="I810" s="3"/>
    </row>
    <row r="811" spans="1:14" ht="12.75" customHeight="1">
      <c r="A811" s="12"/>
      <c r="C811" s="14"/>
      <c r="H811" s="3"/>
      <c r="I811" s="3"/>
    </row>
    <row r="812" spans="1:14" ht="12.75" customHeight="1">
      <c r="A812" s="12"/>
      <c r="C812" s="14"/>
      <c r="H812" s="3"/>
      <c r="I812" s="3"/>
    </row>
    <row r="813" spans="1:14" ht="12.75" customHeight="1">
      <c r="A813" s="12"/>
      <c r="C813" s="14"/>
      <c r="H813" s="3"/>
      <c r="I813" s="3"/>
    </row>
    <row r="814" spans="1:14" ht="12.75" customHeight="1">
      <c r="A814" s="12"/>
      <c r="C814" s="14"/>
      <c r="H814" s="3"/>
      <c r="I814" s="3"/>
    </row>
    <row r="815" spans="1:14" ht="12.75" customHeight="1">
      <c r="A815" s="12"/>
      <c r="C815" s="14"/>
      <c r="H815" s="3"/>
      <c r="I815" s="3"/>
    </row>
    <row r="816" spans="1:14"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9" ht="12.75" customHeight="1">
      <c r="A865" s="12"/>
      <c r="C865" s="14"/>
      <c r="H865" s="3"/>
      <c r="I865" s="3"/>
    </row>
    <row r="866" spans="1:9" ht="12.75" customHeight="1">
      <c r="A866" s="12"/>
      <c r="C866" s="14"/>
      <c r="H866" s="3"/>
      <c r="I866" s="3"/>
    </row>
    <row r="867" spans="1:9" ht="12.75" customHeight="1">
      <c r="A867" s="12"/>
      <c r="C867" s="14"/>
      <c r="H867" s="3"/>
      <c r="I867" s="3"/>
    </row>
    <row r="868" spans="1:9" ht="12.75" customHeight="1">
      <c r="A868" s="12"/>
      <c r="C868" s="14"/>
      <c r="H868" s="3"/>
      <c r="I868" s="3"/>
    </row>
    <row r="869" spans="1:9" ht="12.75" customHeight="1">
      <c r="A869" s="12"/>
      <c r="C869" s="14"/>
      <c r="H869" s="3"/>
      <c r="I869" s="3"/>
    </row>
    <row r="870" spans="1:9" ht="12.75" customHeight="1">
      <c r="A870" s="12"/>
      <c r="C870" s="14"/>
      <c r="H870" s="3"/>
      <c r="I870" s="3"/>
    </row>
    <row r="871" spans="1:9" ht="12.75" customHeight="1">
      <c r="A871" s="12"/>
      <c r="C871" s="14"/>
      <c r="H871" s="3"/>
      <c r="I871" s="3"/>
    </row>
    <row r="872" spans="1:9" ht="12.75" customHeight="1">
      <c r="A872" s="12"/>
      <c r="C872" s="14"/>
      <c r="H872" s="3"/>
      <c r="I872" s="3"/>
    </row>
    <row r="873" spans="1:9" ht="12.75" customHeight="1">
      <c r="A873" s="12"/>
      <c r="C873" s="14"/>
      <c r="H873" s="3"/>
      <c r="I873" s="3"/>
    </row>
    <row r="874" spans="1:9" ht="12.75" customHeight="1">
      <c r="A874" s="12"/>
      <c r="C874" s="14"/>
      <c r="H874" s="3"/>
      <c r="I874" s="3"/>
    </row>
    <row r="875" spans="1:9" ht="12.75" customHeight="1">
      <c r="A875" s="12"/>
      <c r="C875" s="14"/>
      <c r="H875" s="3"/>
      <c r="I875" s="3"/>
    </row>
    <row r="876" spans="1:9" ht="12.75" customHeight="1">
      <c r="A876" s="12"/>
      <c r="C876" s="14"/>
      <c r="H876" s="3"/>
      <c r="I876" s="3"/>
    </row>
    <row r="877" spans="1:9" ht="12.75" customHeight="1">
      <c r="A877" s="12"/>
      <c r="C877" s="14"/>
      <c r="H877" s="3"/>
      <c r="I877" s="3"/>
    </row>
    <row r="878" spans="1:9" ht="12.75" customHeight="1">
      <c r="A878" s="12"/>
      <c r="C878" s="14"/>
      <c r="H878" s="3"/>
      <c r="I878" s="3"/>
    </row>
    <row r="879" spans="1:9" ht="12.75" customHeight="1">
      <c r="A879" s="12"/>
      <c r="C879" s="14"/>
      <c r="H879" s="3"/>
      <c r="I879" s="3"/>
    </row>
    <row r="880" spans="1:9" ht="12.75" customHeight="1">
      <c r="A880" s="12"/>
      <c r="C880" s="14"/>
      <c r="H880" s="3"/>
      <c r="I880" s="3"/>
    </row>
    <row r="881" spans="1:9" ht="12.75" customHeight="1">
      <c r="A881" s="12"/>
      <c r="C881" s="14"/>
      <c r="H881" s="3"/>
      <c r="I881" s="3"/>
    </row>
    <row r="882" spans="1:9" ht="12.75" customHeight="1">
      <c r="A882" s="12"/>
      <c r="C882" s="14"/>
      <c r="H882" s="3"/>
      <c r="I882" s="3"/>
    </row>
    <row r="883" spans="1:9" ht="12.75" customHeight="1">
      <c r="A883" s="12"/>
      <c r="C883" s="14"/>
      <c r="H883" s="3"/>
      <c r="I883" s="3"/>
    </row>
    <row r="884" spans="1:9" ht="12.75" customHeight="1">
      <c r="A884" s="12"/>
      <c r="C884" s="14"/>
      <c r="H884" s="3"/>
      <c r="I884" s="3"/>
    </row>
    <row r="885" spans="1:9" ht="12.75" customHeight="1">
      <c r="A885" s="12"/>
      <c r="C885" s="14"/>
      <c r="H885" s="3"/>
      <c r="I885" s="3"/>
    </row>
    <row r="886" spans="1:9" ht="12.75" customHeight="1">
      <c r="A886" s="12"/>
      <c r="C886" s="14"/>
      <c r="H886" s="3"/>
      <c r="I886" s="3"/>
    </row>
    <row r="887" spans="1:9" ht="12.75" customHeight="1">
      <c r="A887" s="12"/>
      <c r="C887" s="14"/>
      <c r="H887" s="3"/>
      <c r="I887" s="3"/>
    </row>
    <row r="888" spans="1:9" ht="12.75" customHeight="1">
      <c r="A888" s="12"/>
      <c r="C888" s="14"/>
      <c r="H888" s="3"/>
      <c r="I888" s="3"/>
    </row>
    <row r="889" spans="1:9" ht="12.75" customHeight="1">
      <c r="A889" s="12"/>
      <c r="C889" s="14"/>
      <c r="H889" s="3"/>
      <c r="I889" s="3"/>
    </row>
    <row r="890" spans="1:9" ht="12.75" customHeight="1">
      <c r="A890" s="12"/>
      <c r="C890" s="14"/>
      <c r="H890" s="3"/>
      <c r="I890" s="3"/>
    </row>
    <row r="891" spans="1:9" ht="12.75" customHeight="1">
      <c r="A891" s="12"/>
      <c r="C891" s="14"/>
      <c r="H891" s="3"/>
      <c r="I891" s="3"/>
    </row>
    <row r="892" spans="1:9" ht="12.75" customHeight="1">
      <c r="A892" s="12"/>
      <c r="C892" s="14"/>
      <c r="H892" s="3"/>
      <c r="I892" s="3"/>
    </row>
    <row r="893" spans="1:9" ht="12.75" customHeight="1">
      <c r="A893" s="12"/>
      <c r="C893" s="14"/>
      <c r="H893" s="3"/>
      <c r="I893" s="3"/>
    </row>
    <row r="894" spans="1:9" ht="12.75" customHeight="1">
      <c r="A894" s="12"/>
      <c r="C894" s="14"/>
      <c r="H894" s="3"/>
      <c r="I894" s="3"/>
    </row>
    <row r="895" spans="1:9" ht="12.75" customHeight="1">
      <c r="A895" s="12"/>
      <c r="C895" s="14"/>
      <c r="H895" s="3"/>
      <c r="I895" s="3"/>
    </row>
    <row r="896" spans="1:9" ht="12.75" customHeight="1">
      <c r="A896" s="12"/>
      <c r="C896" s="14"/>
      <c r="H896" s="3"/>
      <c r="I896" s="3"/>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sheetData>
  <mergeCells count="7">
    <mergeCell ref="E140:F140"/>
    <mergeCell ref="E141:F141"/>
    <mergeCell ref="E142:F142"/>
    <mergeCell ref="A1:G1"/>
    <mergeCell ref="B2:G2"/>
    <mergeCell ref="B3:G3"/>
    <mergeCell ref="B4:G4"/>
  </mergeCells>
  <dataValidations count="1">
    <dataValidation type="list" allowBlank="1" showInputMessage="1" showErrorMessage="1" sqref="D2:D139 D143:D65536" xr:uid="{323B70FB-AB21-46BB-913B-3C399192B7E0}"/>
  </dataValidations>
  <printOptions horizontalCentered="1"/>
  <pageMargins left="0.23622047244094491" right="0.19685039370078741" top="1.28" bottom="0.43"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7:A13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899BB-D594-48C3-A8DA-91871EDDA188}">
  <sheetPr>
    <tabColor theme="6" tint="0.39997558519241921"/>
  </sheetPr>
  <dimension ref="A1:N997"/>
  <sheetViews>
    <sheetView topLeftCell="A37" zoomScaleNormal="100" workbookViewId="0">
      <selection activeCell="G46" sqref="G46"/>
    </sheetView>
  </sheetViews>
  <sheetFormatPr defaultColWidth="9.33203125" defaultRowHeight="13.2"/>
  <cols>
    <col min="1" max="1" width="16.33203125" style="17" customWidth="1"/>
    <col min="2" max="2" width="11.77734375" style="13" customWidth="1"/>
    <col min="3" max="3" width="77"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1" t="s">
        <v>413</v>
      </c>
      <c r="B1" s="161"/>
      <c r="C1" s="161"/>
      <c r="D1" s="161"/>
      <c r="E1" s="161"/>
      <c r="F1" s="161"/>
      <c r="G1" s="161"/>
    </row>
    <row r="2" spans="1:9" ht="15" customHeight="1">
      <c r="A2" s="33" t="s">
        <v>5</v>
      </c>
      <c r="B2" s="167" t="s">
        <v>42</v>
      </c>
      <c r="C2" s="167"/>
      <c r="D2" s="167"/>
      <c r="E2" s="167"/>
      <c r="F2" s="167"/>
      <c r="G2" s="167"/>
    </row>
    <row r="3" spans="1:9" ht="15" customHeight="1">
      <c r="A3" s="33" t="s">
        <v>47</v>
      </c>
      <c r="B3" s="167" t="s">
        <v>213</v>
      </c>
      <c r="C3" s="167"/>
      <c r="D3" s="167"/>
      <c r="E3" s="167"/>
      <c r="F3" s="167"/>
      <c r="G3" s="167"/>
      <c r="I3" s="5"/>
    </row>
    <row r="4" spans="1:9" ht="15" customHeight="1">
      <c r="A4" s="33" t="s">
        <v>1</v>
      </c>
      <c r="B4" s="167" t="s">
        <v>602</v>
      </c>
      <c r="C4" s="167"/>
      <c r="D4" s="167"/>
      <c r="E4" s="167"/>
      <c r="F4" s="167"/>
      <c r="G4" s="167"/>
    </row>
    <row r="5" spans="1:9" ht="15" customHeight="1">
      <c r="A5" s="6"/>
      <c r="B5" s="7"/>
      <c r="C5" s="8"/>
      <c r="D5" s="10"/>
      <c r="E5" s="11"/>
      <c r="F5" s="11"/>
      <c r="G5" s="11"/>
    </row>
    <row r="6" spans="1:9" ht="30" customHeight="1">
      <c r="A6" s="72" t="s">
        <v>11</v>
      </c>
      <c r="B6" s="73" t="s">
        <v>12</v>
      </c>
      <c r="C6" s="74" t="s">
        <v>8</v>
      </c>
      <c r="D6" s="74" t="s">
        <v>13</v>
      </c>
      <c r="E6" s="75" t="s">
        <v>14</v>
      </c>
      <c r="F6" s="75" t="s">
        <v>15</v>
      </c>
      <c r="G6" s="76" t="s">
        <v>16</v>
      </c>
    </row>
    <row r="7" spans="1:9" s="133" customFormat="1" ht="13.8">
      <c r="A7" s="149"/>
      <c r="B7" s="150"/>
      <c r="C7" s="70" t="s">
        <v>130</v>
      </c>
      <c r="D7" s="147"/>
      <c r="E7" s="137"/>
      <c r="F7" s="137"/>
      <c r="G7" s="137"/>
    </row>
    <row r="8" spans="1:9" s="133" customFormat="1" ht="41.4">
      <c r="A8" s="151" t="s">
        <v>17</v>
      </c>
      <c r="B8" s="130" t="s">
        <v>10</v>
      </c>
      <c r="C8" s="2" t="s">
        <v>351</v>
      </c>
      <c r="D8" s="131" t="s">
        <v>49</v>
      </c>
      <c r="E8" s="132">
        <v>13</v>
      </c>
      <c r="F8" s="132"/>
      <c r="G8" s="132">
        <f t="shared" ref="G8:G30" si="0">ROUND(F8*E8,2)</f>
        <v>0</v>
      </c>
      <c r="I8" s="134"/>
    </row>
    <row r="9" spans="1:9" s="133" customFormat="1" ht="13.8">
      <c r="A9" s="151" t="s">
        <v>19</v>
      </c>
      <c r="B9" s="130"/>
      <c r="C9" s="2" t="s">
        <v>352</v>
      </c>
      <c r="D9" s="131" t="s">
        <v>49</v>
      </c>
      <c r="E9" s="132">
        <v>13</v>
      </c>
      <c r="F9" s="132"/>
      <c r="G9" s="132"/>
      <c r="I9" s="134"/>
    </row>
    <row r="10" spans="1:9" s="133" customFormat="1" ht="13.8">
      <c r="A10" s="151" t="s">
        <v>25</v>
      </c>
      <c r="B10" s="130" t="s">
        <v>10</v>
      </c>
      <c r="C10" s="2" t="s">
        <v>353</v>
      </c>
      <c r="D10" s="131" t="s">
        <v>49</v>
      </c>
      <c r="E10" s="132">
        <v>13</v>
      </c>
      <c r="F10" s="132"/>
      <c r="G10" s="132">
        <f t="shared" si="0"/>
        <v>0</v>
      </c>
      <c r="I10" s="134"/>
    </row>
    <row r="11" spans="1:9" s="133" customFormat="1" ht="13.8">
      <c r="A11" s="151" t="s">
        <v>28</v>
      </c>
      <c r="B11" s="130" t="s">
        <v>10</v>
      </c>
      <c r="C11" s="2" t="s">
        <v>354</v>
      </c>
      <c r="D11" s="131" t="s">
        <v>49</v>
      </c>
      <c r="E11" s="132">
        <v>13</v>
      </c>
      <c r="F11" s="132"/>
      <c r="G11" s="132">
        <f t="shared" si="0"/>
        <v>0</v>
      </c>
      <c r="I11" s="134"/>
    </row>
    <row r="12" spans="1:9" s="133" customFormat="1" ht="55.2">
      <c r="A12" s="151" t="s">
        <v>29</v>
      </c>
      <c r="B12" s="130" t="s">
        <v>10</v>
      </c>
      <c r="C12" s="2" t="s">
        <v>599</v>
      </c>
      <c r="D12" s="131" t="s">
        <v>49</v>
      </c>
      <c r="E12" s="132">
        <v>2</v>
      </c>
      <c r="F12" s="132"/>
      <c r="G12" s="132">
        <f t="shared" si="0"/>
        <v>0</v>
      </c>
      <c r="I12" s="134"/>
    </row>
    <row r="13" spans="1:9" s="133" customFormat="1" ht="41.4">
      <c r="A13" s="151" t="s">
        <v>31</v>
      </c>
      <c r="B13" s="130" t="s">
        <v>10</v>
      </c>
      <c r="C13" s="2" t="s">
        <v>355</v>
      </c>
      <c r="D13" s="131" t="s">
        <v>49</v>
      </c>
      <c r="E13" s="132">
        <v>13</v>
      </c>
      <c r="F13" s="132"/>
      <c r="G13" s="132">
        <f t="shared" si="0"/>
        <v>0</v>
      </c>
      <c r="I13" s="134"/>
    </row>
    <row r="14" spans="1:9" s="133" customFormat="1" ht="27.6">
      <c r="A14" s="151" t="s">
        <v>41</v>
      </c>
      <c r="B14" s="130" t="s">
        <v>10</v>
      </c>
      <c r="C14" s="2" t="s">
        <v>356</v>
      </c>
      <c r="D14" s="131" t="s">
        <v>49</v>
      </c>
      <c r="E14" s="132">
        <v>13</v>
      </c>
      <c r="F14" s="132"/>
      <c r="G14" s="132">
        <f t="shared" si="0"/>
        <v>0</v>
      </c>
      <c r="I14" s="134"/>
    </row>
    <row r="15" spans="1:9" s="133" customFormat="1" ht="13.8">
      <c r="A15" s="151" t="s">
        <v>44</v>
      </c>
      <c r="B15" s="130"/>
      <c r="C15" s="2" t="s">
        <v>360</v>
      </c>
      <c r="D15" s="131" t="s">
        <v>115</v>
      </c>
      <c r="E15" s="132">
        <v>1</v>
      </c>
      <c r="F15" s="132"/>
      <c r="G15" s="132">
        <f t="shared" si="0"/>
        <v>0</v>
      </c>
      <c r="I15" s="134"/>
    </row>
    <row r="16" spans="1:9" s="133" customFormat="1" ht="13.8">
      <c r="A16" s="151" t="s">
        <v>45</v>
      </c>
      <c r="B16" s="130"/>
      <c r="C16" s="2" t="s">
        <v>361</v>
      </c>
      <c r="D16" s="131" t="s">
        <v>115</v>
      </c>
      <c r="E16" s="132">
        <v>12</v>
      </c>
      <c r="F16" s="132"/>
      <c r="G16" s="132">
        <f t="shared" si="0"/>
        <v>0</v>
      </c>
      <c r="I16" s="134"/>
    </row>
    <row r="17" spans="1:9" s="133" customFormat="1" ht="13.8">
      <c r="A17" s="151" t="s">
        <v>257</v>
      </c>
      <c r="B17" s="130"/>
      <c r="C17" s="2" t="s">
        <v>363</v>
      </c>
      <c r="D17" s="131" t="s">
        <v>115</v>
      </c>
      <c r="E17" s="132">
        <v>1</v>
      </c>
      <c r="F17" s="132"/>
      <c r="G17" s="132">
        <f t="shared" si="0"/>
        <v>0</v>
      </c>
      <c r="I17" s="134"/>
    </row>
    <row r="18" spans="1:9" s="133" customFormat="1" ht="13.8">
      <c r="A18" s="151" t="s">
        <v>259</v>
      </c>
      <c r="B18" s="130"/>
      <c r="C18" s="2" t="s">
        <v>365</v>
      </c>
      <c r="D18" s="131" t="s">
        <v>2</v>
      </c>
      <c r="E18" s="132">
        <v>500</v>
      </c>
      <c r="F18" s="132"/>
      <c r="G18" s="132">
        <f t="shared" si="0"/>
        <v>0</v>
      </c>
      <c r="I18" s="134"/>
    </row>
    <row r="19" spans="1:9" s="133" customFormat="1" ht="13.8">
      <c r="A19" s="151" t="s">
        <v>261</v>
      </c>
      <c r="B19" s="130"/>
      <c r="C19" s="2" t="s">
        <v>366</v>
      </c>
      <c r="D19" s="131" t="s">
        <v>2</v>
      </c>
      <c r="E19" s="132">
        <v>220</v>
      </c>
      <c r="F19" s="132"/>
      <c r="G19" s="132">
        <f t="shared" si="0"/>
        <v>0</v>
      </c>
      <c r="I19" s="134"/>
    </row>
    <row r="20" spans="1:9" s="133" customFormat="1" ht="13.8">
      <c r="A20" s="151" t="s">
        <v>263</v>
      </c>
      <c r="B20" s="130"/>
      <c r="C20" s="2" t="s">
        <v>367</v>
      </c>
      <c r="D20" s="131" t="s">
        <v>2</v>
      </c>
      <c r="E20" s="132">
        <v>220</v>
      </c>
      <c r="F20" s="132"/>
      <c r="G20" s="132">
        <f t="shared" si="0"/>
        <v>0</v>
      </c>
      <c r="I20" s="134"/>
    </row>
    <row r="21" spans="1:9" s="133" customFormat="1" ht="13.8">
      <c r="A21" s="151" t="s">
        <v>266</v>
      </c>
      <c r="B21" s="130"/>
      <c r="C21" s="2" t="s">
        <v>368</v>
      </c>
      <c r="D21" s="131" t="s">
        <v>49</v>
      </c>
      <c r="E21" s="132">
        <v>19</v>
      </c>
      <c r="F21" s="132"/>
      <c r="G21" s="132">
        <f t="shared" si="0"/>
        <v>0</v>
      </c>
      <c r="I21" s="134"/>
    </row>
    <row r="22" spans="1:9" s="133" customFormat="1" ht="13.8">
      <c r="A22" s="151" t="s">
        <v>268</v>
      </c>
      <c r="B22" s="130"/>
      <c r="C22" s="2" t="s">
        <v>370</v>
      </c>
      <c r="D22" s="131" t="s">
        <v>2</v>
      </c>
      <c r="E22" s="132">
        <v>700</v>
      </c>
      <c r="F22" s="132"/>
      <c r="G22" s="132">
        <f t="shared" si="0"/>
        <v>0</v>
      </c>
      <c r="I22" s="134"/>
    </row>
    <row r="23" spans="1:9" s="133" customFormat="1" ht="13.8">
      <c r="A23" s="151" t="s">
        <v>270</v>
      </c>
      <c r="B23" s="130"/>
      <c r="C23" s="2" t="s">
        <v>371</v>
      </c>
      <c r="D23" s="131" t="s">
        <v>2</v>
      </c>
      <c r="E23" s="132">
        <v>10</v>
      </c>
      <c r="F23" s="132"/>
      <c r="G23" s="132">
        <f t="shared" si="0"/>
        <v>0</v>
      </c>
      <c r="I23" s="134"/>
    </row>
    <row r="24" spans="1:9" s="133" customFormat="1" ht="13.8">
      <c r="A24" s="151" t="s">
        <v>273</v>
      </c>
      <c r="B24" s="130"/>
      <c r="C24" s="2" t="s">
        <v>372</v>
      </c>
      <c r="D24" s="131" t="s">
        <v>2</v>
      </c>
      <c r="E24" s="132">
        <v>150</v>
      </c>
      <c r="F24" s="132"/>
      <c r="G24" s="132">
        <f t="shared" si="0"/>
        <v>0</v>
      </c>
      <c r="I24" s="134"/>
    </row>
    <row r="25" spans="1:9" s="133" customFormat="1" ht="27.6">
      <c r="A25" s="151" t="s">
        <v>275</v>
      </c>
      <c r="B25" s="130"/>
      <c r="C25" s="2" t="s">
        <v>373</v>
      </c>
      <c r="D25" s="131" t="s">
        <v>115</v>
      </c>
      <c r="E25" s="132">
        <v>13</v>
      </c>
      <c r="F25" s="132"/>
      <c r="G25" s="132">
        <f t="shared" si="0"/>
        <v>0</v>
      </c>
      <c r="I25" s="134"/>
    </row>
    <row r="26" spans="1:9" s="133" customFormat="1" ht="27.6">
      <c r="A26" s="151" t="s">
        <v>277</v>
      </c>
      <c r="B26" s="130"/>
      <c r="C26" s="2" t="s">
        <v>374</v>
      </c>
      <c r="D26" s="131" t="s">
        <v>2</v>
      </c>
      <c r="E26" s="132">
        <v>50</v>
      </c>
      <c r="F26" s="132"/>
      <c r="G26" s="132">
        <f t="shared" si="0"/>
        <v>0</v>
      </c>
      <c r="I26" s="134"/>
    </row>
    <row r="27" spans="1:9" s="133" customFormat="1" ht="13.8">
      <c r="A27" s="151" t="s">
        <v>279</v>
      </c>
      <c r="B27" s="130"/>
      <c r="C27" s="2" t="s">
        <v>375</v>
      </c>
      <c r="D27" s="131" t="s">
        <v>2</v>
      </c>
      <c r="E27" s="132">
        <v>700</v>
      </c>
      <c r="F27" s="132"/>
      <c r="G27" s="132">
        <f t="shared" si="0"/>
        <v>0</v>
      </c>
      <c r="I27" s="134"/>
    </row>
    <row r="28" spans="1:9" s="133" customFormat="1" ht="13.8">
      <c r="A28" s="151" t="s">
        <v>281</v>
      </c>
      <c r="B28" s="130"/>
      <c r="C28" s="2" t="s">
        <v>376</v>
      </c>
      <c r="D28" s="131" t="s">
        <v>21</v>
      </c>
      <c r="E28" s="132">
        <v>2</v>
      </c>
      <c r="F28" s="132"/>
      <c r="G28" s="132">
        <f t="shared" si="0"/>
        <v>0</v>
      </c>
    </row>
    <row r="29" spans="1:9" s="133" customFormat="1" ht="13.8">
      <c r="A29" s="151" t="s">
        <v>283</v>
      </c>
      <c r="B29" s="130" t="s">
        <v>10</v>
      </c>
      <c r="C29" s="2" t="s">
        <v>377</v>
      </c>
      <c r="D29" s="131" t="s">
        <v>21</v>
      </c>
      <c r="E29" s="132">
        <v>1</v>
      </c>
      <c r="F29" s="132"/>
      <c r="G29" s="132">
        <f t="shared" si="0"/>
        <v>0</v>
      </c>
      <c r="I29" s="134"/>
    </row>
    <row r="30" spans="1:9" s="133" customFormat="1" ht="13.8">
      <c r="A30" s="151" t="s">
        <v>285</v>
      </c>
      <c r="B30" s="130" t="s">
        <v>10</v>
      </c>
      <c r="C30" s="2" t="s">
        <v>378</v>
      </c>
      <c r="D30" s="131" t="s">
        <v>379</v>
      </c>
      <c r="E30" s="132">
        <v>1</v>
      </c>
      <c r="F30" s="132"/>
      <c r="G30" s="132">
        <f t="shared" si="0"/>
        <v>0</v>
      </c>
      <c r="I30" s="134"/>
    </row>
    <row r="31" spans="1:9" s="133" customFormat="1" ht="13.8">
      <c r="A31" s="151" t="s">
        <v>287</v>
      </c>
      <c r="B31" s="130" t="s">
        <v>10</v>
      </c>
      <c r="C31" s="2" t="s">
        <v>380</v>
      </c>
      <c r="D31" s="131" t="s">
        <v>379</v>
      </c>
      <c r="E31" s="132">
        <v>1</v>
      </c>
      <c r="F31" s="132"/>
      <c r="G31" s="132">
        <f>ROUND(F31*E31,2)</f>
        <v>0</v>
      </c>
      <c r="I31" s="134"/>
    </row>
    <row r="32" spans="1:9" s="133" customFormat="1" ht="13.8">
      <c r="A32" s="135"/>
      <c r="B32" s="135"/>
      <c r="C32" s="70" t="s">
        <v>131</v>
      </c>
      <c r="D32" s="136"/>
      <c r="E32" s="137"/>
      <c r="F32" s="137"/>
      <c r="G32" s="137"/>
      <c r="I32" s="134"/>
    </row>
    <row r="33" spans="1:9" s="133" customFormat="1" ht="13.8">
      <c r="A33" s="151" t="s">
        <v>17</v>
      </c>
      <c r="B33" s="130" t="s">
        <v>10</v>
      </c>
      <c r="C33" s="2" t="s">
        <v>381</v>
      </c>
      <c r="D33" s="131" t="s">
        <v>49</v>
      </c>
      <c r="E33" s="132">
        <v>13</v>
      </c>
      <c r="F33" s="132"/>
      <c r="G33" s="132">
        <f t="shared" ref="G33:G56" si="1">ROUND(F33*E33,2)</f>
        <v>0</v>
      </c>
      <c r="I33" s="134"/>
    </row>
    <row r="34" spans="1:9" s="133" customFormat="1" ht="13.8">
      <c r="A34" s="151" t="s">
        <v>19</v>
      </c>
      <c r="B34" s="130" t="s">
        <v>10</v>
      </c>
      <c r="C34" s="2" t="s">
        <v>383</v>
      </c>
      <c r="D34" s="131" t="s">
        <v>2</v>
      </c>
      <c r="E34" s="132">
        <v>700</v>
      </c>
      <c r="F34" s="132"/>
      <c r="G34" s="132">
        <f t="shared" si="1"/>
        <v>0</v>
      </c>
      <c r="I34" s="134"/>
    </row>
    <row r="35" spans="1:9" s="133" customFormat="1" ht="13.8">
      <c r="A35" s="151" t="s">
        <v>25</v>
      </c>
      <c r="B35" s="138"/>
      <c r="C35" s="2" t="s">
        <v>384</v>
      </c>
      <c r="D35" s="139" t="s">
        <v>49</v>
      </c>
      <c r="E35" s="140">
        <v>13</v>
      </c>
      <c r="F35" s="140"/>
      <c r="G35" s="132">
        <f t="shared" si="1"/>
        <v>0</v>
      </c>
      <c r="I35" s="134"/>
    </row>
    <row r="36" spans="1:9" s="133" customFormat="1" ht="13.8">
      <c r="A36" s="151" t="s">
        <v>28</v>
      </c>
      <c r="B36" s="130" t="s">
        <v>10</v>
      </c>
      <c r="C36" s="2" t="s">
        <v>385</v>
      </c>
      <c r="D36" s="131" t="s">
        <v>49</v>
      </c>
      <c r="E36" s="132">
        <v>13</v>
      </c>
      <c r="F36" s="132"/>
      <c r="G36" s="132">
        <f t="shared" si="1"/>
        <v>0</v>
      </c>
      <c r="I36" s="134"/>
    </row>
    <row r="37" spans="1:9" s="133" customFormat="1" ht="13.8">
      <c r="A37" s="151" t="s">
        <v>29</v>
      </c>
      <c r="B37" s="130"/>
      <c r="C37" s="2" t="s">
        <v>387</v>
      </c>
      <c r="D37" s="131" t="s">
        <v>49</v>
      </c>
      <c r="E37" s="132">
        <v>7</v>
      </c>
      <c r="F37" s="132"/>
      <c r="G37" s="132">
        <f t="shared" si="1"/>
        <v>0</v>
      </c>
      <c r="I37" s="134"/>
    </row>
    <row r="38" spans="1:9" s="133" customFormat="1" ht="13.8">
      <c r="A38" s="151" t="s">
        <v>31</v>
      </c>
      <c r="B38" s="130"/>
      <c r="C38" s="2" t="s">
        <v>388</v>
      </c>
      <c r="D38" s="131" t="s">
        <v>49</v>
      </c>
      <c r="E38" s="132">
        <v>2</v>
      </c>
      <c r="F38" s="132"/>
      <c r="G38" s="132">
        <f t="shared" si="1"/>
        <v>0</v>
      </c>
      <c r="I38" s="134"/>
    </row>
    <row r="39" spans="1:9" s="133" customFormat="1" ht="13.8">
      <c r="A39" s="151" t="s">
        <v>41</v>
      </c>
      <c r="B39" s="130" t="s">
        <v>10</v>
      </c>
      <c r="C39" s="36" t="s">
        <v>389</v>
      </c>
      <c r="D39" s="131" t="s">
        <v>49</v>
      </c>
      <c r="E39" s="132">
        <v>13</v>
      </c>
      <c r="F39" s="132"/>
      <c r="G39" s="132">
        <f t="shared" si="1"/>
        <v>0</v>
      </c>
      <c r="I39" s="134"/>
    </row>
    <row r="40" spans="1:9" s="133" customFormat="1" ht="13.8">
      <c r="A40" s="151" t="s">
        <v>44</v>
      </c>
      <c r="B40" s="130" t="s">
        <v>10</v>
      </c>
      <c r="C40" s="36" t="s">
        <v>390</v>
      </c>
      <c r="D40" s="131" t="s">
        <v>49</v>
      </c>
      <c r="E40" s="132">
        <v>2</v>
      </c>
      <c r="F40" s="132"/>
      <c r="G40" s="132">
        <f t="shared" si="1"/>
        <v>0</v>
      </c>
      <c r="I40" s="134"/>
    </row>
    <row r="41" spans="1:9" s="133" customFormat="1" ht="13.8">
      <c r="A41" s="151" t="s">
        <v>45</v>
      </c>
      <c r="B41" s="130" t="s">
        <v>10</v>
      </c>
      <c r="C41" s="2" t="s">
        <v>391</v>
      </c>
      <c r="D41" s="131" t="s">
        <v>115</v>
      </c>
      <c r="E41" s="132">
        <v>13</v>
      </c>
      <c r="F41" s="132"/>
      <c r="G41" s="132">
        <f t="shared" si="1"/>
        <v>0</v>
      </c>
      <c r="I41" s="134"/>
    </row>
    <row r="42" spans="1:9" s="133" customFormat="1" ht="13.8">
      <c r="A42" s="151" t="s">
        <v>257</v>
      </c>
      <c r="B42" s="130" t="s">
        <v>10</v>
      </c>
      <c r="C42" s="2" t="s">
        <v>392</v>
      </c>
      <c r="D42" s="131" t="s">
        <v>2</v>
      </c>
      <c r="E42" s="132">
        <v>700</v>
      </c>
      <c r="F42" s="132"/>
      <c r="G42" s="132">
        <f t="shared" si="1"/>
        <v>0</v>
      </c>
      <c r="I42" s="134"/>
    </row>
    <row r="43" spans="1:9" s="133" customFormat="1" ht="13.8">
      <c r="A43" s="151" t="s">
        <v>259</v>
      </c>
      <c r="B43" s="130" t="s">
        <v>10</v>
      </c>
      <c r="C43" s="2" t="s">
        <v>393</v>
      </c>
      <c r="D43" s="131" t="s">
        <v>2</v>
      </c>
      <c r="E43" s="132">
        <v>850</v>
      </c>
      <c r="F43" s="132"/>
      <c r="G43" s="132">
        <f t="shared" si="1"/>
        <v>0</v>
      </c>
      <c r="I43" s="134"/>
    </row>
    <row r="44" spans="1:9" s="133" customFormat="1" ht="13.8">
      <c r="A44" s="151" t="s">
        <v>261</v>
      </c>
      <c r="B44" s="130" t="s">
        <v>10</v>
      </c>
      <c r="C44" s="2" t="s">
        <v>394</v>
      </c>
      <c r="D44" s="131" t="s">
        <v>2</v>
      </c>
      <c r="E44" s="132">
        <v>700</v>
      </c>
      <c r="F44" s="132"/>
      <c r="G44" s="132">
        <f t="shared" si="1"/>
        <v>0</v>
      </c>
      <c r="I44" s="134"/>
    </row>
    <row r="45" spans="1:9" s="133" customFormat="1" ht="27.6">
      <c r="A45" s="151" t="s">
        <v>263</v>
      </c>
      <c r="B45" s="130"/>
      <c r="C45" s="2" t="s">
        <v>396</v>
      </c>
      <c r="D45" s="131" t="s">
        <v>2</v>
      </c>
      <c r="E45" s="132">
        <v>400</v>
      </c>
      <c r="F45" s="132"/>
      <c r="G45" s="132">
        <f t="shared" si="1"/>
        <v>0</v>
      </c>
      <c r="I45" s="134"/>
    </row>
    <row r="46" spans="1:9" s="133" customFormat="1" ht="13.8">
      <c r="A46" s="151" t="s">
        <v>266</v>
      </c>
      <c r="B46" s="130" t="s">
        <v>10</v>
      </c>
      <c r="C46" s="2" t="s">
        <v>397</v>
      </c>
      <c r="D46" s="131" t="s">
        <v>398</v>
      </c>
      <c r="E46" s="132">
        <v>27</v>
      </c>
      <c r="F46" s="132"/>
      <c r="G46" s="132">
        <f t="shared" si="1"/>
        <v>0</v>
      </c>
      <c r="I46" s="134"/>
    </row>
    <row r="47" spans="1:9" s="133" customFormat="1" ht="13.8">
      <c r="A47" s="151" t="s">
        <v>268</v>
      </c>
      <c r="B47" s="130"/>
      <c r="C47" s="2" t="s">
        <v>399</v>
      </c>
      <c r="D47" s="131" t="s">
        <v>398</v>
      </c>
      <c r="E47" s="132">
        <v>2</v>
      </c>
      <c r="F47" s="132"/>
      <c r="G47" s="132">
        <f t="shared" si="1"/>
        <v>0</v>
      </c>
      <c r="I47" s="134"/>
    </row>
    <row r="48" spans="1:9" s="133" customFormat="1" ht="13.8">
      <c r="A48" s="151" t="s">
        <v>270</v>
      </c>
      <c r="B48" s="130" t="s">
        <v>10</v>
      </c>
      <c r="C48" s="2" t="s">
        <v>400</v>
      </c>
      <c r="D48" s="131" t="s">
        <v>2</v>
      </c>
      <c r="E48" s="132">
        <v>700</v>
      </c>
      <c r="F48" s="132"/>
      <c r="G48" s="132">
        <f t="shared" si="1"/>
        <v>0</v>
      </c>
      <c r="I48" s="134"/>
    </row>
    <row r="49" spans="1:9" s="133" customFormat="1" ht="13.8">
      <c r="A49" s="151" t="s">
        <v>273</v>
      </c>
      <c r="B49" s="130" t="s">
        <v>10</v>
      </c>
      <c r="C49" s="2" t="s">
        <v>401</v>
      </c>
      <c r="D49" s="131" t="s">
        <v>49</v>
      </c>
      <c r="E49" s="132">
        <v>19</v>
      </c>
      <c r="F49" s="132"/>
      <c r="G49" s="132">
        <f t="shared" si="1"/>
        <v>0</v>
      </c>
      <c r="I49" s="134"/>
    </row>
    <row r="50" spans="1:9" s="133" customFormat="1" ht="13.8">
      <c r="A50" s="151" t="s">
        <v>275</v>
      </c>
      <c r="B50" s="130" t="s">
        <v>10</v>
      </c>
      <c r="C50" s="2" t="s">
        <v>403</v>
      </c>
      <c r="D50" s="131" t="s">
        <v>115</v>
      </c>
      <c r="E50" s="132">
        <v>13</v>
      </c>
      <c r="F50" s="132"/>
      <c r="G50" s="132">
        <f t="shared" si="1"/>
        <v>0</v>
      </c>
      <c r="I50" s="134"/>
    </row>
    <row r="51" spans="1:9" s="133" customFormat="1" ht="13.8">
      <c r="A51" s="151" t="s">
        <v>277</v>
      </c>
      <c r="B51" s="130"/>
      <c r="C51" s="2" t="s">
        <v>617</v>
      </c>
      <c r="D51" s="131" t="s">
        <v>115</v>
      </c>
      <c r="E51" s="132">
        <v>1</v>
      </c>
      <c r="F51" s="132"/>
      <c r="G51" s="132">
        <f t="shared" si="1"/>
        <v>0</v>
      </c>
      <c r="I51" s="134"/>
    </row>
    <row r="52" spans="1:9" s="133" customFormat="1" ht="13.8">
      <c r="A52" s="151" t="s">
        <v>279</v>
      </c>
      <c r="B52" s="130"/>
      <c r="C52" s="2" t="s">
        <v>293</v>
      </c>
      <c r="D52" s="131" t="s">
        <v>379</v>
      </c>
      <c r="E52" s="132">
        <v>1</v>
      </c>
      <c r="F52" s="132"/>
      <c r="G52" s="132">
        <f t="shared" si="1"/>
        <v>0</v>
      </c>
      <c r="I52" s="134"/>
    </row>
    <row r="53" spans="1:9" s="133" customFormat="1" ht="13.8">
      <c r="A53" s="151" t="s">
        <v>281</v>
      </c>
      <c r="B53" s="130"/>
      <c r="C53" s="2" t="s">
        <v>408</v>
      </c>
      <c r="D53" s="131" t="s">
        <v>379</v>
      </c>
      <c r="E53" s="132">
        <v>1</v>
      </c>
      <c r="F53" s="132"/>
      <c r="G53" s="132">
        <f t="shared" si="1"/>
        <v>0</v>
      </c>
      <c r="I53" s="134"/>
    </row>
    <row r="54" spans="1:9" s="133" customFormat="1" ht="13.8">
      <c r="A54" s="151" t="s">
        <v>283</v>
      </c>
      <c r="B54" s="130"/>
      <c r="C54" s="2" t="s">
        <v>409</v>
      </c>
      <c r="D54" s="131" t="s">
        <v>379</v>
      </c>
      <c r="E54" s="132">
        <v>1</v>
      </c>
      <c r="F54" s="132"/>
      <c r="G54" s="132">
        <f t="shared" si="1"/>
        <v>0</v>
      </c>
      <c r="I54" s="134"/>
    </row>
    <row r="55" spans="1:9" s="133" customFormat="1" ht="13.8">
      <c r="A55" s="151" t="s">
        <v>285</v>
      </c>
      <c r="B55" s="130"/>
      <c r="C55" s="2" t="s">
        <v>410</v>
      </c>
      <c r="D55" s="131" t="s">
        <v>379</v>
      </c>
      <c r="E55" s="132">
        <v>1</v>
      </c>
      <c r="F55" s="132"/>
      <c r="G55" s="132">
        <f t="shared" si="1"/>
        <v>0</v>
      </c>
      <c r="I55" s="134"/>
    </row>
    <row r="56" spans="1:9" s="133" customFormat="1" ht="13.8">
      <c r="A56" s="151" t="s">
        <v>287</v>
      </c>
      <c r="B56" s="130" t="s">
        <v>10</v>
      </c>
      <c r="C56" s="2" t="s">
        <v>411</v>
      </c>
      <c r="D56" s="131" t="s">
        <v>379</v>
      </c>
      <c r="E56" s="132">
        <v>1</v>
      </c>
      <c r="F56" s="132"/>
      <c r="G56" s="132">
        <f t="shared" si="1"/>
        <v>0</v>
      </c>
      <c r="I56" s="134"/>
    </row>
    <row r="57" spans="1:9" s="133" customFormat="1" ht="13.8">
      <c r="A57" s="142"/>
      <c r="B57" s="143"/>
      <c r="C57" s="144"/>
      <c r="D57" s="145" t="s">
        <v>3</v>
      </c>
      <c r="E57" s="170" t="s">
        <v>20</v>
      </c>
      <c r="F57" s="171"/>
      <c r="G57" s="146">
        <f>SUM(G7:G56)</f>
        <v>0</v>
      </c>
      <c r="I57" s="134"/>
    </row>
    <row r="58" spans="1:9" s="133" customFormat="1" ht="13.8">
      <c r="A58" s="142"/>
      <c r="B58" s="143"/>
      <c r="C58" s="144"/>
      <c r="D58" s="147" t="s">
        <v>4</v>
      </c>
      <c r="E58" s="168" t="s">
        <v>32</v>
      </c>
      <c r="F58" s="169"/>
      <c r="G58" s="148">
        <f>ROUND(G57*0.21,2)</f>
        <v>0</v>
      </c>
      <c r="I58" s="134"/>
    </row>
    <row r="59" spans="1:9" ht="15.9" customHeight="1">
      <c r="A59" s="4"/>
      <c r="B59" s="27"/>
      <c r="C59" s="28"/>
      <c r="D59" s="41" t="s">
        <v>6</v>
      </c>
      <c r="E59" s="165" t="s">
        <v>33</v>
      </c>
      <c r="F59" s="166"/>
      <c r="G59" s="113">
        <f>G57+G58</f>
        <v>0</v>
      </c>
      <c r="I59" s="15"/>
    </row>
    <row r="60" spans="1:9" ht="15" customHeight="1">
      <c r="A60" s="39"/>
      <c r="C60" s="14"/>
      <c r="G60" s="4"/>
    </row>
    <row r="61" spans="1:9" ht="15" customHeight="1">
      <c r="A61" s="12"/>
      <c r="C61" s="14"/>
    </row>
    <row r="62" spans="1:9" ht="15" customHeight="1">
      <c r="A62" s="12"/>
      <c r="C62" s="14"/>
    </row>
    <row r="63" spans="1:9" ht="15" customHeight="1">
      <c r="A63" s="12"/>
      <c r="C63" s="14"/>
    </row>
    <row r="64" spans="1:9" ht="15" customHeight="1">
      <c r="A64" s="12"/>
      <c r="C64" s="14"/>
    </row>
    <row r="65" spans="1:3" ht="15" customHeight="1">
      <c r="A65" s="12"/>
      <c r="C65" s="14"/>
    </row>
    <row r="66" spans="1:3" ht="15" customHeight="1">
      <c r="A66" s="12"/>
      <c r="C66" s="14"/>
    </row>
    <row r="67" spans="1:3" ht="15" customHeight="1">
      <c r="A67" s="12"/>
      <c r="C67" s="14"/>
    </row>
    <row r="68" spans="1:3" ht="15" customHeight="1">
      <c r="A68" s="12"/>
      <c r="C68" s="14"/>
    </row>
    <row r="69" spans="1:3" ht="15" customHeight="1">
      <c r="A69" s="12"/>
      <c r="C69" s="14"/>
    </row>
    <row r="70" spans="1:3" ht="15" customHeight="1">
      <c r="A70" s="12"/>
      <c r="C70" s="14"/>
    </row>
    <row r="71" spans="1:3" ht="15" customHeight="1">
      <c r="A71" s="12"/>
      <c r="C71" s="14"/>
    </row>
    <row r="72" spans="1:3" ht="15" customHeight="1">
      <c r="A72" s="12"/>
      <c r="C72" s="14"/>
    </row>
    <row r="73" spans="1:3" ht="15" customHeight="1">
      <c r="A73" s="12"/>
      <c r="C73" s="14"/>
    </row>
    <row r="74" spans="1:3" ht="15" customHeight="1">
      <c r="A74" s="12"/>
      <c r="C74" s="14"/>
    </row>
    <row r="75" spans="1:3" ht="15" customHeight="1">
      <c r="A75" s="12"/>
      <c r="C75" s="14"/>
    </row>
    <row r="76" spans="1:3" ht="15" customHeight="1">
      <c r="A76" s="12"/>
      <c r="C76" s="14"/>
    </row>
    <row r="77" spans="1:3" ht="15" customHeight="1">
      <c r="A77" s="12"/>
      <c r="C77" s="14"/>
    </row>
    <row r="78" spans="1:3" ht="15" customHeight="1">
      <c r="A78" s="12"/>
      <c r="C78" s="14"/>
    </row>
    <row r="79" spans="1:3" ht="15" customHeight="1">
      <c r="A79" s="12"/>
      <c r="C79" s="14"/>
    </row>
    <row r="80" spans="1:3" ht="15" customHeight="1">
      <c r="A80" s="12"/>
      <c r="C80" s="14"/>
    </row>
    <row r="81" spans="1:3" ht="15" customHeight="1">
      <c r="A81" s="12"/>
      <c r="C81" s="14"/>
    </row>
    <row r="82" spans="1:3" ht="15" customHeight="1">
      <c r="A82" s="12"/>
      <c r="C82" s="14"/>
    </row>
    <row r="83" spans="1:3" ht="15" customHeight="1">
      <c r="A83" s="12"/>
      <c r="C83" s="14"/>
    </row>
    <row r="84" spans="1:3" ht="15" customHeight="1">
      <c r="A84" s="12"/>
      <c r="C84" s="14"/>
    </row>
    <row r="85" spans="1:3" ht="15" customHeight="1">
      <c r="A85" s="12"/>
      <c r="C85" s="14"/>
    </row>
    <row r="86" spans="1:3" ht="15" customHeight="1">
      <c r="A86" s="12"/>
      <c r="C86" s="14"/>
    </row>
    <row r="87" spans="1:3" ht="15" customHeight="1">
      <c r="A87" s="12"/>
      <c r="C87" s="14"/>
    </row>
    <row r="88" spans="1:3" ht="15" customHeight="1">
      <c r="A88" s="12"/>
      <c r="C88" s="14"/>
    </row>
    <row r="89" spans="1:3" ht="15" customHeight="1">
      <c r="A89" s="12"/>
      <c r="C89" s="14"/>
    </row>
    <row r="90" spans="1:3" ht="15" customHeight="1">
      <c r="A90" s="12"/>
      <c r="C90" s="14"/>
    </row>
    <row r="91" spans="1:3" ht="15" customHeight="1">
      <c r="A91" s="12"/>
      <c r="C91" s="14"/>
    </row>
    <row r="92" spans="1:3" ht="15" customHeight="1">
      <c r="A92" s="12"/>
      <c r="C92" s="14"/>
    </row>
    <row r="93" spans="1:3" ht="15" customHeight="1">
      <c r="A93" s="12"/>
      <c r="C93" s="14"/>
    </row>
    <row r="94" spans="1:3" ht="15" customHeight="1">
      <c r="A94" s="12"/>
      <c r="C94" s="14"/>
    </row>
    <row r="95" spans="1:3" ht="15" customHeight="1">
      <c r="A95" s="12"/>
      <c r="C95" s="14"/>
    </row>
    <row r="96" spans="1:3" ht="15" customHeight="1">
      <c r="A96" s="12"/>
      <c r="C96" s="14"/>
    </row>
    <row r="97" spans="1:3" ht="12.75" customHeight="1">
      <c r="A97" s="12"/>
      <c r="C97" s="14"/>
    </row>
    <row r="98" spans="1:3" ht="12.75" customHeight="1">
      <c r="A98" s="12"/>
      <c r="C98" s="14"/>
    </row>
    <row r="99" spans="1:3" ht="12.75" customHeight="1">
      <c r="A99" s="12"/>
      <c r="C99" s="14"/>
    </row>
    <row r="100" spans="1:3" ht="12.75" customHeight="1">
      <c r="A100" s="12"/>
      <c r="C100" s="14"/>
    </row>
    <row r="101" spans="1:3" ht="12.75" customHeight="1">
      <c r="A101" s="12"/>
      <c r="C101" s="14"/>
    </row>
    <row r="102" spans="1:3" ht="12.75" customHeight="1">
      <c r="A102" s="12"/>
      <c r="C102" s="14"/>
    </row>
    <row r="103" spans="1:3" ht="12.75" customHeight="1">
      <c r="A103" s="12"/>
      <c r="C103" s="14"/>
    </row>
    <row r="104" spans="1:3" ht="12.75" customHeight="1">
      <c r="A104" s="12"/>
      <c r="C104" s="14"/>
    </row>
    <row r="105" spans="1:3" ht="12.75" customHeight="1">
      <c r="A105" s="12"/>
      <c r="C105" s="14"/>
    </row>
    <row r="106" spans="1:3" ht="12.75" customHeight="1">
      <c r="A106" s="12"/>
      <c r="C106" s="14"/>
    </row>
    <row r="107" spans="1:3" ht="12.75" customHeight="1">
      <c r="A107" s="12"/>
      <c r="C107" s="14"/>
    </row>
    <row r="108" spans="1:3" ht="12.75" customHeight="1">
      <c r="A108" s="12"/>
      <c r="C108" s="14"/>
    </row>
    <row r="109" spans="1:3" ht="12.75" customHeight="1">
      <c r="A109" s="12"/>
      <c r="C109" s="14"/>
    </row>
    <row r="110" spans="1:3" ht="12.75" customHeight="1">
      <c r="A110" s="12"/>
      <c r="C110" s="14"/>
    </row>
    <row r="111" spans="1:3" ht="12.75" customHeight="1">
      <c r="A111" s="12"/>
      <c r="C111" s="14"/>
    </row>
    <row r="112" spans="1:3" ht="12.75" customHeight="1">
      <c r="A112" s="12"/>
      <c r="C112" s="14"/>
    </row>
    <row r="113" spans="1:3" ht="12.75" customHeight="1">
      <c r="A113" s="12"/>
      <c r="C113" s="14"/>
    </row>
    <row r="114" spans="1:3" ht="12.75" customHeight="1">
      <c r="A114" s="12"/>
      <c r="C114" s="14"/>
    </row>
    <row r="115" spans="1:3" ht="12.75" customHeight="1">
      <c r="A115" s="12"/>
      <c r="C115" s="14"/>
    </row>
    <row r="116" spans="1:3" ht="12.75" customHeight="1">
      <c r="A116" s="12"/>
      <c r="C116" s="14"/>
    </row>
    <row r="117" spans="1:3" ht="12.75" customHeight="1">
      <c r="A117" s="12"/>
      <c r="C117" s="14"/>
    </row>
    <row r="118" spans="1:3" ht="12.75" customHeight="1">
      <c r="A118" s="12"/>
      <c r="C118" s="14"/>
    </row>
    <row r="119" spans="1:3" ht="12.75" customHeight="1">
      <c r="A119" s="12"/>
      <c r="C119" s="14"/>
    </row>
    <row r="120" spans="1:3" ht="12.75" customHeight="1">
      <c r="A120" s="12"/>
      <c r="C120" s="14"/>
    </row>
    <row r="121" spans="1:3" ht="12.75" customHeight="1">
      <c r="A121" s="12"/>
      <c r="C121" s="14"/>
    </row>
    <row r="122" spans="1:3" ht="12.75" customHeight="1">
      <c r="A122" s="12"/>
      <c r="C122" s="14"/>
    </row>
    <row r="123" spans="1:3" ht="12.75" customHeight="1">
      <c r="A123" s="12"/>
      <c r="C123" s="14"/>
    </row>
    <row r="124" spans="1:3" ht="12.75" customHeight="1">
      <c r="A124" s="12"/>
      <c r="C124" s="14"/>
    </row>
    <row r="125" spans="1:3" ht="12.75" customHeight="1">
      <c r="A125" s="12"/>
      <c r="C125" s="14"/>
    </row>
    <row r="126" spans="1:3" ht="12.75" customHeight="1">
      <c r="A126" s="12"/>
      <c r="C126" s="14"/>
    </row>
    <row r="127" spans="1:3" ht="12.75" customHeight="1">
      <c r="A127" s="12"/>
      <c r="C127" s="14"/>
    </row>
    <row r="128" spans="1:3" ht="12.75" customHeight="1">
      <c r="A128" s="12"/>
      <c r="C128" s="14"/>
    </row>
    <row r="129" spans="1:9" ht="12.75" customHeight="1">
      <c r="A129" s="12"/>
      <c r="C129" s="14"/>
      <c r="H129" s="3"/>
      <c r="I129" s="3"/>
    </row>
    <row r="130" spans="1:9" ht="12.75" customHeight="1">
      <c r="A130" s="12"/>
      <c r="C130" s="14"/>
      <c r="H130" s="3"/>
      <c r="I130" s="3"/>
    </row>
    <row r="131" spans="1:9" ht="12.75" customHeight="1">
      <c r="A131" s="12"/>
      <c r="C131" s="14"/>
      <c r="H131" s="3"/>
      <c r="I131" s="3"/>
    </row>
    <row r="132" spans="1:9" ht="12.75" customHeight="1">
      <c r="A132" s="12"/>
      <c r="C132" s="14"/>
      <c r="H132" s="3"/>
      <c r="I132" s="3"/>
    </row>
    <row r="133" spans="1:9" ht="12.75" customHeight="1">
      <c r="A133" s="12"/>
      <c r="C133" s="14"/>
      <c r="H133" s="3"/>
      <c r="I133" s="3"/>
    </row>
    <row r="134" spans="1:9" ht="12.75" customHeight="1">
      <c r="A134" s="12"/>
      <c r="C134" s="14"/>
      <c r="H134" s="3"/>
      <c r="I134" s="3"/>
    </row>
    <row r="135" spans="1:9" ht="12.75" customHeight="1">
      <c r="A135" s="12"/>
      <c r="C135" s="14"/>
      <c r="H135" s="3"/>
      <c r="I135" s="3"/>
    </row>
    <row r="136" spans="1:9" ht="12.75" customHeight="1">
      <c r="A136" s="12"/>
      <c r="C136" s="14"/>
      <c r="H136" s="3"/>
      <c r="I136" s="3"/>
    </row>
    <row r="137" spans="1:9" ht="12.75" customHeight="1">
      <c r="A137" s="12"/>
      <c r="C137" s="14"/>
      <c r="H137" s="3"/>
      <c r="I137" s="3"/>
    </row>
    <row r="138" spans="1:9" ht="12.75" customHeight="1">
      <c r="A138" s="12"/>
      <c r="C138" s="14"/>
      <c r="H138" s="3"/>
      <c r="I138" s="3"/>
    </row>
    <row r="139" spans="1:9" ht="12.75" customHeight="1">
      <c r="A139" s="12"/>
      <c r="C139" s="14"/>
      <c r="H139" s="3"/>
      <c r="I139" s="3"/>
    </row>
    <row r="140" spans="1:9" ht="12.75" customHeight="1">
      <c r="A140" s="12"/>
      <c r="C140" s="14"/>
      <c r="H140" s="3"/>
      <c r="I140" s="3"/>
    </row>
    <row r="141" spans="1:9" ht="12.75" customHeight="1">
      <c r="A141" s="12"/>
      <c r="C141" s="14"/>
      <c r="H141" s="3"/>
      <c r="I141" s="3"/>
    </row>
    <row r="142" spans="1:9" ht="12.75" customHeight="1">
      <c r="A142" s="12"/>
      <c r="C142" s="14"/>
      <c r="H142" s="3"/>
      <c r="I142" s="3"/>
    </row>
    <row r="143" spans="1:9" ht="12.75" customHeight="1">
      <c r="A143" s="12"/>
      <c r="C143" s="14"/>
      <c r="H143" s="3"/>
      <c r="I143" s="3"/>
    </row>
    <row r="144" spans="1:9"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14" ht="12.75" customHeight="1">
      <c r="A865" s="12"/>
      <c r="C865" s="14"/>
      <c r="H865" s="3"/>
      <c r="I865" s="3"/>
    </row>
    <row r="866" spans="1:14" ht="12.75" customHeight="1">
      <c r="A866" s="12"/>
      <c r="C866" s="14"/>
      <c r="H866" s="3"/>
      <c r="I866" s="3"/>
    </row>
    <row r="867" spans="1:14" ht="12.75" customHeight="1">
      <c r="A867" s="12"/>
      <c r="C867" s="14"/>
      <c r="H867" s="3"/>
      <c r="I867" s="3"/>
    </row>
    <row r="868" spans="1:14" ht="12.75" customHeight="1">
      <c r="A868" s="12"/>
      <c r="C868" s="14"/>
      <c r="H868" s="3"/>
      <c r="I868" s="3"/>
    </row>
    <row r="869" spans="1:14" ht="12.75" customHeight="1">
      <c r="A869" s="12"/>
      <c r="C869" s="14"/>
      <c r="H869" s="3"/>
      <c r="I869" s="3"/>
    </row>
    <row r="870" spans="1:14" ht="12.75" customHeight="1">
      <c r="A870" s="12"/>
      <c r="C870" s="14"/>
      <c r="H870" s="3"/>
      <c r="I870" s="3"/>
    </row>
    <row r="871" spans="1:14" ht="12.75" customHeight="1">
      <c r="A871" s="12"/>
      <c r="C871" s="14"/>
      <c r="H871" s="3"/>
      <c r="I871" s="3"/>
    </row>
    <row r="872" spans="1:14" ht="12.75" customHeight="1">
      <c r="A872" s="12"/>
      <c r="C872" s="14"/>
      <c r="H872" s="3"/>
      <c r="I872" s="3"/>
    </row>
    <row r="873" spans="1:14" ht="12.75" customHeight="1">
      <c r="A873" s="12"/>
      <c r="C873" s="14"/>
      <c r="H873" s="3"/>
      <c r="I873" s="3"/>
    </row>
    <row r="874" spans="1:14" ht="12.75" customHeight="1">
      <c r="A874" s="12"/>
      <c r="C874" s="14"/>
      <c r="H874" s="3"/>
      <c r="I874" s="3"/>
    </row>
    <row r="875" spans="1:14" ht="12.75" customHeight="1">
      <c r="A875" s="12"/>
      <c r="C875" s="14"/>
      <c r="H875" s="3"/>
      <c r="I875" s="3"/>
    </row>
    <row r="876" spans="1:14" ht="12.75" customHeight="1">
      <c r="A876" s="12"/>
      <c r="C876" s="14"/>
      <c r="H876" s="3"/>
      <c r="I876" s="3"/>
    </row>
    <row r="877" spans="1:14" ht="12.75" customHeight="1">
      <c r="A877" s="12"/>
      <c r="C877" s="14"/>
      <c r="H877" s="3"/>
      <c r="I877" s="3"/>
    </row>
    <row r="878" spans="1:14" ht="12.75" customHeight="1">
      <c r="A878" s="12"/>
      <c r="C878" s="14"/>
      <c r="H878" s="3"/>
      <c r="I878" s="3"/>
      <c r="N878" s="16"/>
    </row>
    <row r="879" spans="1:14" ht="12.75" customHeight="1">
      <c r="A879" s="12"/>
      <c r="C879" s="14"/>
      <c r="H879" s="3"/>
      <c r="I879" s="3"/>
      <c r="N879" s="16"/>
    </row>
    <row r="880" spans="1:14" ht="12.75" customHeight="1">
      <c r="A880" s="12"/>
      <c r="C880" s="14"/>
      <c r="H880" s="3"/>
      <c r="I880" s="3"/>
      <c r="N880" s="16"/>
    </row>
    <row r="881" spans="1:14" ht="12.75" customHeight="1">
      <c r="A881" s="12"/>
      <c r="C881" s="14"/>
      <c r="H881" s="3"/>
      <c r="I881" s="3"/>
      <c r="N881" s="16"/>
    </row>
    <row r="882" spans="1:14" ht="12.75" customHeight="1">
      <c r="A882" s="12"/>
      <c r="C882" s="14"/>
      <c r="H882" s="3"/>
      <c r="I882" s="3"/>
      <c r="N882" s="16"/>
    </row>
    <row r="883" spans="1:14" ht="12.75" customHeight="1">
      <c r="A883" s="12"/>
      <c r="C883" s="14"/>
      <c r="H883" s="3"/>
      <c r="I883" s="3"/>
      <c r="N883" s="16"/>
    </row>
    <row r="884" spans="1:14" ht="12.75" customHeight="1">
      <c r="A884" s="12"/>
      <c r="C884" s="14"/>
      <c r="H884" s="3"/>
      <c r="I884" s="3"/>
      <c r="N884" s="16"/>
    </row>
    <row r="885" spans="1:14" ht="12.75" customHeight="1">
      <c r="A885" s="12"/>
      <c r="C885" s="14"/>
      <c r="H885" s="3"/>
      <c r="I885" s="3"/>
      <c r="N885" s="16"/>
    </row>
    <row r="886" spans="1:14" ht="12.75" customHeight="1">
      <c r="A886" s="12"/>
      <c r="C886" s="14"/>
      <c r="H886" s="3"/>
      <c r="I886" s="3"/>
      <c r="N886" s="16"/>
    </row>
    <row r="887" spans="1:14" ht="12.75" customHeight="1">
      <c r="A887" s="12"/>
      <c r="C887" s="14"/>
      <c r="H887" s="3"/>
      <c r="I887" s="3"/>
      <c r="N887" s="16"/>
    </row>
    <row r="888" spans="1:14" ht="12.75" customHeight="1">
      <c r="A888" s="12"/>
      <c r="C888" s="14"/>
      <c r="H888" s="3"/>
      <c r="I888" s="3"/>
      <c r="N888" s="16"/>
    </row>
    <row r="889" spans="1:14" ht="12.75" customHeight="1">
      <c r="A889" s="12"/>
      <c r="C889" s="14"/>
      <c r="H889" s="3"/>
      <c r="I889" s="3"/>
      <c r="N889" s="16"/>
    </row>
    <row r="890" spans="1:14" ht="12.75" customHeight="1">
      <c r="A890" s="12"/>
      <c r="C890" s="14"/>
      <c r="H890" s="3"/>
      <c r="I890" s="3"/>
      <c r="N890" s="16"/>
    </row>
    <row r="891" spans="1:14" ht="12.75" customHeight="1">
      <c r="A891" s="12"/>
      <c r="C891" s="14"/>
      <c r="H891" s="3"/>
      <c r="I891" s="3"/>
      <c r="N891" s="16"/>
    </row>
    <row r="892" spans="1:14" ht="12.75" customHeight="1">
      <c r="A892" s="12"/>
      <c r="C892" s="14"/>
      <c r="H892" s="3"/>
      <c r="I892" s="3"/>
      <c r="N892" s="16"/>
    </row>
    <row r="893" spans="1:14" ht="12.75" customHeight="1">
      <c r="A893" s="12"/>
      <c r="C893" s="14"/>
      <c r="H893" s="3"/>
      <c r="I893" s="3"/>
      <c r="N893" s="16"/>
    </row>
    <row r="894" spans="1:14" ht="12.75" customHeight="1">
      <c r="A894" s="12"/>
      <c r="C894" s="14"/>
      <c r="H894" s="3"/>
      <c r="I894" s="3"/>
      <c r="N894" s="16"/>
    </row>
    <row r="895" spans="1:14" ht="12.75" customHeight="1">
      <c r="A895" s="12"/>
      <c r="C895" s="14"/>
      <c r="H895" s="3"/>
      <c r="I895" s="3"/>
      <c r="N895" s="16"/>
    </row>
    <row r="896" spans="1:14" ht="12.75" customHeight="1">
      <c r="A896" s="12"/>
      <c r="C896" s="14"/>
      <c r="H896" s="3"/>
      <c r="I896" s="3"/>
      <c r="N896" s="16"/>
    </row>
    <row r="897" spans="1:14" ht="12.75" customHeight="1">
      <c r="A897" s="12"/>
      <c r="C897" s="14"/>
      <c r="H897" s="3"/>
      <c r="I897" s="3"/>
      <c r="N897" s="16"/>
    </row>
    <row r="898" spans="1:14" ht="12.75" customHeight="1">
      <c r="A898" s="12"/>
      <c r="C898" s="14"/>
      <c r="H898" s="3"/>
      <c r="I898" s="3"/>
      <c r="N898" s="16"/>
    </row>
    <row r="899" spans="1:14" ht="12.75" customHeight="1">
      <c r="A899" s="12"/>
      <c r="C899" s="14"/>
      <c r="H899" s="3"/>
      <c r="I899" s="3"/>
      <c r="N899" s="16"/>
    </row>
    <row r="900" spans="1:14" ht="12.75" customHeight="1">
      <c r="A900" s="12"/>
      <c r="C900" s="14"/>
      <c r="H900" s="3"/>
      <c r="I900" s="3"/>
      <c r="N900" s="16"/>
    </row>
    <row r="901" spans="1:14" ht="12.75" customHeight="1">
      <c r="A901" s="12"/>
      <c r="C901" s="14"/>
      <c r="H901" s="3"/>
      <c r="I901" s="3"/>
      <c r="N901" s="16"/>
    </row>
    <row r="902" spans="1:14" ht="12.75" customHeight="1">
      <c r="A902" s="12"/>
      <c r="C902" s="14"/>
      <c r="H902" s="3"/>
      <c r="I902" s="3"/>
      <c r="N902" s="16"/>
    </row>
    <row r="903" spans="1:14" ht="12.75" customHeight="1">
      <c r="A903" s="12"/>
      <c r="C903" s="14"/>
      <c r="H903" s="3"/>
      <c r="I903" s="3"/>
      <c r="N903" s="16"/>
    </row>
    <row r="904" spans="1:14" ht="12.75" customHeight="1">
      <c r="A904" s="12"/>
      <c r="C904" s="14"/>
      <c r="H904" s="3"/>
      <c r="I904" s="3"/>
      <c r="N904" s="16"/>
    </row>
    <row r="905" spans="1:14" ht="12.75" customHeight="1">
      <c r="A905" s="12"/>
      <c r="C905" s="14"/>
      <c r="H905" s="3"/>
      <c r="I905" s="3"/>
      <c r="N905" s="16"/>
    </row>
    <row r="906" spans="1:14" ht="12.75" customHeight="1">
      <c r="A906" s="12"/>
      <c r="C906" s="14"/>
      <c r="H906" s="3"/>
      <c r="I906" s="3"/>
      <c r="N906" s="16"/>
    </row>
    <row r="907" spans="1:14" ht="12.75" customHeight="1">
      <c r="A907" s="12"/>
      <c r="C907" s="14"/>
      <c r="H907" s="3"/>
      <c r="I907" s="3"/>
      <c r="N907" s="16"/>
    </row>
    <row r="908" spans="1:14" ht="12.75" customHeight="1">
      <c r="A908" s="12"/>
      <c r="C908" s="14"/>
      <c r="H908" s="3"/>
      <c r="I908" s="3"/>
      <c r="N908" s="16"/>
    </row>
    <row r="909" spans="1:14" ht="12.75" customHeight="1">
      <c r="A909" s="12"/>
      <c r="C909" s="14"/>
      <c r="H909" s="3"/>
      <c r="I909" s="3"/>
    </row>
    <row r="910" spans="1:14" ht="12.75" customHeight="1">
      <c r="A910" s="12"/>
      <c r="C910" s="14"/>
      <c r="H910" s="3"/>
      <c r="I910" s="3"/>
    </row>
    <row r="911" spans="1:14" ht="12.75" customHeight="1">
      <c r="A911" s="12"/>
      <c r="C911" s="14"/>
      <c r="H911" s="3"/>
      <c r="I911" s="3"/>
    </row>
    <row r="912" spans="1:14" ht="12.75" customHeight="1">
      <c r="A912" s="12"/>
      <c r="C912" s="14"/>
      <c r="H912" s="3"/>
      <c r="I912" s="3"/>
    </row>
    <row r="913" spans="1:9" ht="12.75" customHeight="1">
      <c r="A913" s="12"/>
      <c r="C913" s="14"/>
      <c r="H913" s="3"/>
      <c r="I913" s="3"/>
    </row>
    <row r="914" spans="1:9" ht="12.75" customHeight="1">
      <c r="A914" s="12"/>
      <c r="C914" s="14"/>
      <c r="H914" s="3"/>
      <c r="I914" s="3"/>
    </row>
    <row r="915" spans="1:9" ht="12.75" customHeight="1">
      <c r="A915" s="12"/>
      <c r="C915" s="14"/>
      <c r="H915" s="3"/>
      <c r="I915" s="3"/>
    </row>
    <row r="916" spans="1:9" ht="12.75" customHeight="1">
      <c r="A916" s="12"/>
      <c r="C916" s="14"/>
      <c r="H916" s="3"/>
      <c r="I916" s="3"/>
    </row>
    <row r="917" spans="1:9" ht="12.75" customHeight="1">
      <c r="A917" s="12"/>
      <c r="C917" s="14"/>
      <c r="H917" s="3"/>
      <c r="I917" s="3"/>
    </row>
    <row r="918" spans="1:9" ht="12.75" customHeight="1">
      <c r="A918" s="12"/>
      <c r="C918" s="14"/>
      <c r="H918" s="3"/>
      <c r="I918" s="3"/>
    </row>
    <row r="919" spans="1:9" ht="12.75" customHeight="1">
      <c r="A919" s="12"/>
      <c r="C919" s="14"/>
      <c r="H919" s="3"/>
      <c r="I919" s="3"/>
    </row>
    <row r="920" spans="1:9" ht="12.75" customHeight="1">
      <c r="A920" s="12"/>
      <c r="C920" s="14"/>
      <c r="H920" s="3"/>
      <c r="I920" s="3"/>
    </row>
    <row r="921" spans="1:9" ht="12.75" customHeight="1">
      <c r="A921" s="12"/>
      <c r="C921" s="14"/>
      <c r="H921" s="3"/>
      <c r="I921" s="3"/>
    </row>
    <row r="922" spans="1:9" ht="12.75" customHeight="1">
      <c r="A922" s="12"/>
      <c r="C922" s="14"/>
      <c r="H922" s="3"/>
      <c r="I922" s="3"/>
    </row>
    <row r="923" spans="1:9" ht="12.75" customHeight="1">
      <c r="A923" s="12"/>
      <c r="C923" s="14"/>
      <c r="H923" s="3"/>
      <c r="I923" s="3"/>
    </row>
    <row r="924" spans="1:9" ht="12.75" customHeight="1">
      <c r="A924" s="12"/>
      <c r="C924" s="14"/>
      <c r="H924" s="3"/>
      <c r="I924" s="3"/>
    </row>
    <row r="925" spans="1:9" ht="12.75" customHeight="1">
      <c r="A925" s="12"/>
      <c r="C925" s="14"/>
      <c r="H925" s="3"/>
      <c r="I925" s="3"/>
    </row>
    <row r="926" spans="1:9" ht="12.75" customHeight="1">
      <c r="A926" s="12"/>
      <c r="C926" s="14"/>
      <c r="H926" s="3"/>
      <c r="I926" s="3"/>
    </row>
    <row r="927" spans="1:9" ht="12.75" customHeight="1">
      <c r="A927" s="12"/>
      <c r="C927" s="14"/>
      <c r="H927" s="3"/>
      <c r="I927" s="3"/>
    </row>
    <row r="928" spans="1:9" ht="12.75" customHeight="1">
      <c r="A928" s="12"/>
      <c r="C928" s="14"/>
      <c r="H928" s="3"/>
      <c r="I928" s="3"/>
    </row>
    <row r="929" spans="1:9" ht="12.75" customHeight="1">
      <c r="A929" s="12"/>
      <c r="C929" s="14"/>
      <c r="H929" s="3"/>
      <c r="I929" s="3"/>
    </row>
    <row r="930" spans="1:9" ht="12.75" customHeight="1">
      <c r="A930" s="12"/>
      <c r="C930" s="14"/>
      <c r="H930" s="3"/>
      <c r="I930" s="3"/>
    </row>
    <row r="931" spans="1:9" ht="12.75" customHeight="1">
      <c r="A931" s="12"/>
      <c r="C931" s="14"/>
      <c r="H931" s="3"/>
      <c r="I931" s="3"/>
    </row>
    <row r="932" spans="1:9" ht="12.75" customHeight="1">
      <c r="A932" s="12"/>
      <c r="C932" s="14"/>
      <c r="H932" s="3"/>
      <c r="I932" s="3"/>
    </row>
    <row r="933" spans="1:9" ht="12.75" customHeight="1">
      <c r="A933" s="12"/>
      <c r="C933" s="14"/>
      <c r="H933" s="3"/>
      <c r="I933" s="3"/>
    </row>
    <row r="934" spans="1:9" ht="12.75" customHeight="1">
      <c r="A934" s="12"/>
      <c r="C934" s="14"/>
      <c r="H934" s="3"/>
      <c r="I934" s="3"/>
    </row>
    <row r="935" spans="1:9" ht="12.75" customHeight="1">
      <c r="A935" s="12"/>
      <c r="C935" s="14"/>
      <c r="H935" s="3"/>
      <c r="I935" s="3"/>
    </row>
    <row r="936" spans="1:9" ht="12.75" customHeight="1">
      <c r="A936" s="12"/>
      <c r="C936" s="14"/>
      <c r="H936" s="3"/>
      <c r="I936" s="3"/>
    </row>
    <row r="937" spans="1:9" ht="12.75" customHeight="1">
      <c r="A937" s="12"/>
      <c r="C937" s="14"/>
      <c r="H937" s="3"/>
      <c r="I937" s="3"/>
    </row>
    <row r="938" spans="1:9" ht="12.75" customHeight="1">
      <c r="A938" s="12"/>
      <c r="C938" s="14"/>
      <c r="H938" s="3"/>
      <c r="I938" s="3"/>
    </row>
    <row r="939" spans="1:9" ht="12.75" customHeight="1">
      <c r="A939" s="12"/>
      <c r="C939" s="14"/>
      <c r="H939" s="3"/>
      <c r="I939" s="3"/>
    </row>
    <row r="940" spans="1:9" ht="12.75" customHeight="1">
      <c r="A940" s="12"/>
      <c r="C940" s="14"/>
      <c r="H940" s="3"/>
      <c r="I940" s="3"/>
    </row>
    <row r="941" spans="1:9" ht="12.75" customHeight="1">
      <c r="A941" s="12"/>
      <c r="C941" s="14"/>
      <c r="H941" s="3"/>
      <c r="I941" s="3"/>
    </row>
    <row r="942" spans="1:9" ht="12.75" customHeight="1">
      <c r="A942" s="12"/>
      <c r="C942" s="14"/>
      <c r="H942" s="3"/>
      <c r="I942" s="3"/>
    </row>
    <row r="943" spans="1:9" ht="12.75" customHeight="1">
      <c r="A943" s="12"/>
      <c r="C943" s="14"/>
      <c r="H943" s="3"/>
      <c r="I943" s="3"/>
    </row>
    <row r="944" spans="1:9" ht="12.75" customHeight="1">
      <c r="A944" s="12"/>
      <c r="C944" s="14"/>
      <c r="H944" s="3"/>
      <c r="I944" s="3"/>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row r="992" spans="1:9" ht="12.75" customHeight="1">
      <c r="A992" s="12"/>
      <c r="C992" s="14"/>
      <c r="H992" s="3"/>
      <c r="I992" s="3"/>
    </row>
    <row r="993" spans="1:9" ht="12.75" customHeight="1">
      <c r="A993" s="12"/>
      <c r="C993" s="14"/>
      <c r="H993" s="3"/>
      <c r="I993" s="3"/>
    </row>
    <row r="994" spans="1:9" ht="12.75" customHeight="1">
      <c r="A994" s="12"/>
      <c r="C994" s="14"/>
      <c r="H994" s="3"/>
      <c r="I994" s="3"/>
    </row>
    <row r="995" spans="1:9" ht="12.75" customHeight="1">
      <c r="A995" s="12"/>
      <c r="C995" s="14"/>
      <c r="H995" s="3"/>
      <c r="I995" s="3"/>
    </row>
    <row r="996" spans="1:9" ht="12.75" customHeight="1">
      <c r="A996" s="12"/>
      <c r="C996" s="14"/>
      <c r="H996" s="3"/>
      <c r="I996" s="3"/>
    </row>
    <row r="997" spans="1:9" ht="12.75" customHeight="1">
      <c r="A997" s="12"/>
      <c r="C997" s="14"/>
      <c r="H997" s="3"/>
      <c r="I997" s="3"/>
    </row>
  </sheetData>
  <mergeCells count="7">
    <mergeCell ref="E57:F57"/>
    <mergeCell ref="E58:F58"/>
    <mergeCell ref="E59:F59"/>
    <mergeCell ref="A1:G1"/>
    <mergeCell ref="B2:G2"/>
    <mergeCell ref="B3:G3"/>
    <mergeCell ref="B4:G4"/>
  </mergeCells>
  <phoneticPr fontId="33" type="noConversion"/>
  <dataValidations count="1">
    <dataValidation type="list" allowBlank="1" showInputMessage="1" showErrorMessage="1" sqref="D60:D65536 D2:D56" xr:uid="{DC47955A-8AEC-4195-8BFD-E2EFE459DCC8}"/>
  </dataValidations>
  <printOptions horizontalCentered="1"/>
  <pageMargins left="0.23622047244094491" right="0.19685039370078741" top="1.2204724409448819" bottom="0.63"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8:A31 A33:A5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B8653-FC11-4782-84D3-C6C1B37A2E79}">
  <sheetPr>
    <tabColor theme="6" tint="0.39997558519241921"/>
  </sheetPr>
  <dimension ref="A1:N1009"/>
  <sheetViews>
    <sheetView zoomScaleNormal="100" workbookViewId="0">
      <selection activeCell="G71" sqref="G71"/>
    </sheetView>
  </sheetViews>
  <sheetFormatPr defaultColWidth="9.33203125" defaultRowHeight="13.2"/>
  <cols>
    <col min="1" max="1" width="16.33203125" style="17" customWidth="1"/>
    <col min="2" max="2" width="11.77734375" style="13" customWidth="1"/>
    <col min="3" max="3" width="77"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1" t="s">
        <v>413</v>
      </c>
      <c r="B1" s="161"/>
      <c r="C1" s="161"/>
      <c r="D1" s="161"/>
      <c r="E1" s="161"/>
      <c r="F1" s="161"/>
      <c r="G1" s="161"/>
    </row>
    <row r="2" spans="1:9" ht="15" customHeight="1">
      <c r="A2" s="33" t="s">
        <v>5</v>
      </c>
      <c r="B2" s="167" t="s">
        <v>42</v>
      </c>
      <c r="C2" s="167"/>
      <c r="D2" s="167"/>
      <c r="E2" s="167"/>
      <c r="F2" s="167"/>
      <c r="G2" s="167"/>
    </row>
    <row r="3" spans="1:9" ht="15" customHeight="1">
      <c r="A3" s="33" t="s">
        <v>47</v>
      </c>
      <c r="B3" s="167" t="s">
        <v>603</v>
      </c>
      <c r="C3" s="167"/>
      <c r="D3" s="167"/>
      <c r="E3" s="167"/>
      <c r="F3" s="167"/>
      <c r="G3" s="167"/>
      <c r="I3" s="5"/>
    </row>
    <row r="4" spans="1:9" ht="15" customHeight="1">
      <c r="A4" s="33" t="s">
        <v>1</v>
      </c>
      <c r="B4" s="167" t="s">
        <v>604</v>
      </c>
      <c r="C4" s="167"/>
      <c r="D4" s="167"/>
      <c r="E4" s="167"/>
      <c r="F4" s="167"/>
      <c r="G4" s="167"/>
    </row>
    <row r="5" spans="1:9" ht="15" customHeight="1">
      <c r="A5" s="6"/>
      <c r="B5" s="7"/>
      <c r="C5" s="8"/>
      <c r="D5" s="10"/>
      <c r="E5" s="11"/>
      <c r="F5" s="11"/>
      <c r="G5" s="11"/>
    </row>
    <row r="6" spans="1:9" ht="30" customHeight="1">
      <c r="A6" s="72" t="s">
        <v>11</v>
      </c>
      <c r="B6" s="73" t="s">
        <v>12</v>
      </c>
      <c r="C6" s="74" t="s">
        <v>8</v>
      </c>
      <c r="D6" s="74" t="s">
        <v>13</v>
      </c>
      <c r="E6" s="75" t="s">
        <v>14</v>
      </c>
      <c r="F6" s="75" t="s">
        <v>15</v>
      </c>
      <c r="G6" s="76" t="s">
        <v>16</v>
      </c>
    </row>
    <row r="7" spans="1:9" ht="15" customHeight="1">
      <c r="A7" s="22"/>
      <c r="B7" s="23"/>
      <c r="C7" s="24" t="s">
        <v>130</v>
      </c>
      <c r="D7" s="41"/>
      <c r="E7" s="25"/>
      <c r="F7" s="25"/>
      <c r="G7" s="25"/>
    </row>
    <row r="8" spans="1:9" s="133" customFormat="1" ht="41.4">
      <c r="A8" s="130">
        <v>1</v>
      </c>
      <c r="B8" s="130" t="s">
        <v>10</v>
      </c>
      <c r="C8" s="2" t="s">
        <v>351</v>
      </c>
      <c r="D8" s="131" t="s">
        <v>49</v>
      </c>
      <c r="E8" s="132">
        <v>10</v>
      </c>
      <c r="F8" s="132"/>
      <c r="G8" s="132">
        <f t="shared" ref="G8:G36" si="0">ROUND(F8*E8,2)</f>
        <v>0</v>
      </c>
      <c r="I8" s="134"/>
    </row>
    <row r="9" spans="1:9" s="133" customFormat="1" ht="13.8">
      <c r="A9" s="131">
        <v>2</v>
      </c>
      <c r="B9" s="130"/>
      <c r="C9" s="2" t="s">
        <v>352</v>
      </c>
      <c r="D9" s="131" t="s">
        <v>49</v>
      </c>
      <c r="E9" s="132">
        <v>10</v>
      </c>
      <c r="F9" s="132"/>
      <c r="G9" s="132"/>
      <c r="I9" s="134"/>
    </row>
    <row r="10" spans="1:9" s="133" customFormat="1" ht="27.6">
      <c r="A10" s="131">
        <v>3</v>
      </c>
      <c r="B10" s="130" t="s">
        <v>10</v>
      </c>
      <c r="C10" s="2" t="s">
        <v>598</v>
      </c>
      <c r="D10" s="131" t="s">
        <v>115</v>
      </c>
      <c r="E10" s="132">
        <v>5</v>
      </c>
      <c r="F10" s="132"/>
      <c r="G10" s="132">
        <f>ROUND(F10*E10,2)</f>
        <v>0</v>
      </c>
      <c r="I10" s="134"/>
    </row>
    <row r="11" spans="1:9" s="133" customFormat="1" ht="13.8">
      <c r="A11" s="130">
        <v>4</v>
      </c>
      <c r="B11" s="130" t="s">
        <v>10</v>
      </c>
      <c r="C11" s="2" t="s">
        <v>353</v>
      </c>
      <c r="D11" s="131" t="s">
        <v>49</v>
      </c>
      <c r="E11" s="132">
        <v>10</v>
      </c>
      <c r="F11" s="132"/>
      <c r="G11" s="132">
        <f t="shared" si="0"/>
        <v>0</v>
      </c>
      <c r="I11" s="134"/>
    </row>
    <row r="12" spans="1:9" s="133" customFormat="1" ht="13.8">
      <c r="A12" s="131">
        <v>5</v>
      </c>
      <c r="B12" s="130" t="s">
        <v>10</v>
      </c>
      <c r="C12" s="2" t="s">
        <v>354</v>
      </c>
      <c r="D12" s="131" t="s">
        <v>49</v>
      </c>
      <c r="E12" s="132">
        <v>10</v>
      </c>
      <c r="F12" s="132"/>
      <c r="G12" s="132">
        <f t="shared" si="0"/>
        <v>0</v>
      </c>
      <c r="I12" s="134"/>
    </row>
    <row r="13" spans="1:9" s="133" customFormat="1" ht="55.2">
      <c r="A13" s="131">
        <v>6</v>
      </c>
      <c r="B13" s="130" t="s">
        <v>10</v>
      </c>
      <c r="C13" s="2" t="s">
        <v>599</v>
      </c>
      <c r="D13" s="131" t="s">
        <v>49</v>
      </c>
      <c r="E13" s="132">
        <v>6</v>
      </c>
      <c r="F13" s="132"/>
      <c r="G13" s="132">
        <f t="shared" si="0"/>
        <v>0</v>
      </c>
      <c r="I13" s="134"/>
    </row>
    <row r="14" spans="1:9" s="133" customFormat="1" ht="41.4">
      <c r="A14" s="130">
        <v>7</v>
      </c>
      <c r="B14" s="130" t="s">
        <v>10</v>
      </c>
      <c r="C14" s="2" t="s">
        <v>355</v>
      </c>
      <c r="D14" s="131" t="s">
        <v>49</v>
      </c>
      <c r="E14" s="132">
        <v>10</v>
      </c>
      <c r="F14" s="132"/>
      <c r="G14" s="132">
        <f t="shared" si="0"/>
        <v>0</v>
      </c>
      <c r="I14" s="134"/>
    </row>
    <row r="15" spans="1:9" s="133" customFormat="1" ht="27.6">
      <c r="A15" s="131">
        <v>8</v>
      </c>
      <c r="B15" s="130" t="s">
        <v>10</v>
      </c>
      <c r="C15" s="2" t="s">
        <v>356</v>
      </c>
      <c r="D15" s="131" t="s">
        <v>49</v>
      </c>
      <c r="E15" s="132">
        <v>10</v>
      </c>
      <c r="F15" s="132"/>
      <c r="G15" s="132">
        <f t="shared" si="0"/>
        <v>0</v>
      </c>
      <c r="I15" s="134"/>
    </row>
    <row r="16" spans="1:9" s="133" customFormat="1" ht="55.2">
      <c r="A16" s="131">
        <v>9</v>
      </c>
      <c r="B16" s="130" t="s">
        <v>10</v>
      </c>
      <c r="C16" s="2" t="s">
        <v>357</v>
      </c>
      <c r="D16" s="131" t="s">
        <v>115</v>
      </c>
      <c r="E16" s="132">
        <v>1</v>
      </c>
      <c r="F16" s="132"/>
      <c r="G16" s="132">
        <f t="shared" si="0"/>
        <v>0</v>
      </c>
      <c r="I16" s="134"/>
    </row>
    <row r="17" spans="1:9" s="133" customFormat="1" ht="41.4">
      <c r="A17" s="130">
        <v>10</v>
      </c>
      <c r="B17" s="130" t="s">
        <v>10</v>
      </c>
      <c r="C17" s="2" t="s">
        <v>358</v>
      </c>
      <c r="D17" s="131" t="s">
        <v>115</v>
      </c>
      <c r="E17" s="132">
        <v>1</v>
      </c>
      <c r="F17" s="132"/>
      <c r="G17" s="132">
        <f t="shared" si="0"/>
        <v>0</v>
      </c>
      <c r="I17" s="134"/>
    </row>
    <row r="18" spans="1:9" s="133" customFormat="1" ht="41.4">
      <c r="A18" s="131">
        <v>11</v>
      </c>
      <c r="B18" s="130" t="s">
        <v>10</v>
      </c>
      <c r="C18" s="2" t="s">
        <v>359</v>
      </c>
      <c r="D18" s="131" t="s">
        <v>115</v>
      </c>
      <c r="E18" s="132">
        <v>1</v>
      </c>
      <c r="F18" s="132"/>
      <c r="G18" s="132">
        <f t="shared" si="0"/>
        <v>0</v>
      </c>
      <c r="I18" s="134"/>
    </row>
    <row r="19" spans="1:9" s="133" customFormat="1" ht="13.8">
      <c r="A19" s="131">
        <v>12</v>
      </c>
      <c r="B19" s="130"/>
      <c r="C19" s="2" t="s">
        <v>361</v>
      </c>
      <c r="D19" s="131" t="s">
        <v>115</v>
      </c>
      <c r="E19" s="132">
        <v>10</v>
      </c>
      <c r="F19" s="132"/>
      <c r="G19" s="132">
        <f t="shared" si="0"/>
        <v>0</v>
      </c>
      <c r="I19" s="134"/>
    </row>
    <row r="20" spans="1:9" s="133" customFormat="1" ht="13.8">
      <c r="A20" s="130">
        <v>13</v>
      </c>
      <c r="B20" s="130"/>
      <c r="C20" s="2" t="s">
        <v>362</v>
      </c>
      <c r="D20" s="131" t="s">
        <v>115</v>
      </c>
      <c r="E20" s="132">
        <v>5</v>
      </c>
      <c r="F20" s="132"/>
      <c r="G20" s="132">
        <f t="shared" si="0"/>
        <v>0</v>
      </c>
      <c r="I20" s="134"/>
    </row>
    <row r="21" spans="1:9" s="133" customFormat="1" ht="13.8">
      <c r="A21" s="131">
        <v>14</v>
      </c>
      <c r="B21" s="130"/>
      <c r="C21" s="2" t="s">
        <v>364</v>
      </c>
      <c r="D21" s="131" t="s">
        <v>2</v>
      </c>
      <c r="E21" s="132">
        <v>160</v>
      </c>
      <c r="F21" s="132"/>
      <c r="G21" s="132">
        <f t="shared" si="0"/>
        <v>0</v>
      </c>
      <c r="I21" s="134"/>
    </row>
    <row r="22" spans="1:9" s="133" customFormat="1" ht="13.8">
      <c r="A22" s="131">
        <v>15</v>
      </c>
      <c r="B22" s="130"/>
      <c r="C22" s="2" t="s">
        <v>365</v>
      </c>
      <c r="D22" s="131" t="s">
        <v>2</v>
      </c>
      <c r="E22" s="132">
        <v>601</v>
      </c>
      <c r="F22" s="132"/>
      <c r="G22" s="132">
        <f t="shared" si="0"/>
        <v>0</v>
      </c>
      <c r="I22" s="134"/>
    </row>
    <row r="23" spans="1:9" s="133" customFormat="1" ht="13.8">
      <c r="A23" s="130">
        <v>16</v>
      </c>
      <c r="B23" s="130"/>
      <c r="C23" s="2" t="s">
        <v>615</v>
      </c>
      <c r="D23" s="131" t="s">
        <v>2</v>
      </c>
      <c r="E23" s="132">
        <v>285</v>
      </c>
      <c r="F23" s="132"/>
      <c r="G23" s="132">
        <f>ROUND(F23*E23,2)</f>
        <v>0</v>
      </c>
      <c r="I23" s="134"/>
    </row>
    <row r="24" spans="1:9" s="133" customFormat="1" ht="13.8">
      <c r="A24" s="131">
        <v>17</v>
      </c>
      <c r="B24" s="130"/>
      <c r="C24" s="2" t="s">
        <v>616</v>
      </c>
      <c r="D24" s="131" t="s">
        <v>2</v>
      </c>
      <c r="E24" s="132">
        <v>55</v>
      </c>
      <c r="F24" s="132"/>
      <c r="G24" s="132">
        <f t="shared" si="0"/>
        <v>0</v>
      </c>
      <c r="I24" s="134"/>
    </row>
    <row r="25" spans="1:9" s="133" customFormat="1" ht="13.8">
      <c r="A25" s="131">
        <v>18</v>
      </c>
      <c r="B25" s="130"/>
      <c r="C25" s="2" t="s">
        <v>367</v>
      </c>
      <c r="D25" s="131" t="s">
        <v>2</v>
      </c>
      <c r="E25" s="132">
        <v>200</v>
      </c>
      <c r="F25" s="132"/>
      <c r="G25" s="132">
        <f t="shared" si="0"/>
        <v>0</v>
      </c>
      <c r="I25" s="134"/>
    </row>
    <row r="26" spans="1:9" s="133" customFormat="1" ht="13.8">
      <c r="A26" s="130">
        <v>19</v>
      </c>
      <c r="B26" s="130"/>
      <c r="C26" s="2" t="s">
        <v>368</v>
      </c>
      <c r="D26" s="131" t="s">
        <v>49</v>
      </c>
      <c r="E26" s="132">
        <v>44</v>
      </c>
      <c r="F26" s="132"/>
      <c r="G26" s="132">
        <f t="shared" si="0"/>
        <v>0</v>
      </c>
      <c r="I26" s="134"/>
    </row>
    <row r="27" spans="1:9" s="133" customFormat="1" ht="13.8">
      <c r="A27" s="131">
        <v>20</v>
      </c>
      <c r="B27" s="130"/>
      <c r="C27" s="2" t="s">
        <v>369</v>
      </c>
      <c r="D27" s="131" t="s">
        <v>49</v>
      </c>
      <c r="E27" s="132">
        <v>4</v>
      </c>
      <c r="F27" s="132"/>
      <c r="G27" s="132">
        <f t="shared" si="0"/>
        <v>0</v>
      </c>
      <c r="I27" s="134"/>
    </row>
    <row r="28" spans="1:9" s="133" customFormat="1" ht="13.8">
      <c r="A28" s="131">
        <v>21</v>
      </c>
      <c r="B28" s="130"/>
      <c r="C28" s="2" t="s">
        <v>370</v>
      </c>
      <c r="D28" s="131" t="s">
        <v>2</v>
      </c>
      <c r="E28" s="132">
        <v>1000</v>
      </c>
      <c r="F28" s="132"/>
      <c r="G28" s="132">
        <f t="shared" si="0"/>
        <v>0</v>
      </c>
    </row>
    <row r="29" spans="1:9" s="133" customFormat="1" ht="13.8">
      <c r="A29" s="130">
        <v>22</v>
      </c>
      <c r="B29" s="130"/>
      <c r="C29" s="2" t="s">
        <v>371</v>
      </c>
      <c r="D29" s="131" t="s">
        <v>2</v>
      </c>
      <c r="E29" s="132">
        <v>10</v>
      </c>
      <c r="F29" s="132"/>
      <c r="G29" s="132">
        <f t="shared" si="0"/>
        <v>0</v>
      </c>
      <c r="I29" s="134"/>
    </row>
    <row r="30" spans="1:9" s="133" customFormat="1" ht="13.8">
      <c r="A30" s="131">
        <v>23</v>
      </c>
      <c r="B30" s="130"/>
      <c r="C30" s="2" t="s">
        <v>372</v>
      </c>
      <c r="D30" s="131" t="s">
        <v>2</v>
      </c>
      <c r="E30" s="132">
        <v>200</v>
      </c>
      <c r="F30" s="132"/>
      <c r="G30" s="132">
        <f t="shared" si="0"/>
        <v>0</v>
      </c>
      <c r="I30" s="134"/>
    </row>
    <row r="31" spans="1:9" s="133" customFormat="1" ht="27.6">
      <c r="A31" s="131">
        <v>24</v>
      </c>
      <c r="B31" s="130"/>
      <c r="C31" s="2" t="s">
        <v>373</v>
      </c>
      <c r="D31" s="131" t="s">
        <v>115</v>
      </c>
      <c r="E31" s="132">
        <v>15</v>
      </c>
      <c r="F31" s="132"/>
      <c r="G31" s="132">
        <f t="shared" si="0"/>
        <v>0</v>
      </c>
      <c r="I31" s="134"/>
    </row>
    <row r="32" spans="1:9" s="133" customFormat="1" ht="27.6">
      <c r="A32" s="130">
        <v>25</v>
      </c>
      <c r="B32" s="130"/>
      <c r="C32" s="2" t="s">
        <v>374</v>
      </c>
      <c r="D32" s="131" t="s">
        <v>2</v>
      </c>
      <c r="E32" s="132">
        <v>50</v>
      </c>
      <c r="F32" s="132"/>
      <c r="G32" s="132">
        <f t="shared" si="0"/>
        <v>0</v>
      </c>
      <c r="I32" s="134"/>
    </row>
    <row r="33" spans="1:9" s="133" customFormat="1" ht="13.8">
      <c r="A33" s="131">
        <v>26</v>
      </c>
      <c r="B33" s="130"/>
      <c r="C33" s="2" t="s">
        <v>375</v>
      </c>
      <c r="D33" s="131" t="s">
        <v>2</v>
      </c>
      <c r="E33" s="132">
        <v>1000</v>
      </c>
      <c r="F33" s="132"/>
      <c r="G33" s="132">
        <f t="shared" si="0"/>
        <v>0</v>
      </c>
      <c r="I33" s="134"/>
    </row>
    <row r="34" spans="1:9" s="133" customFormat="1" ht="13.8">
      <c r="A34" s="131">
        <v>27</v>
      </c>
      <c r="B34" s="130"/>
      <c r="C34" s="2" t="s">
        <v>376</v>
      </c>
      <c r="D34" s="131" t="s">
        <v>21</v>
      </c>
      <c r="E34" s="132">
        <v>2</v>
      </c>
      <c r="F34" s="132"/>
      <c r="G34" s="132">
        <f t="shared" si="0"/>
        <v>0</v>
      </c>
      <c r="I34" s="134"/>
    </row>
    <row r="35" spans="1:9" s="133" customFormat="1" ht="13.8">
      <c r="A35" s="130">
        <v>28</v>
      </c>
      <c r="B35" s="130" t="s">
        <v>10</v>
      </c>
      <c r="C35" s="2" t="s">
        <v>377</v>
      </c>
      <c r="D35" s="131" t="s">
        <v>21</v>
      </c>
      <c r="E35" s="132">
        <v>1</v>
      </c>
      <c r="F35" s="132"/>
      <c r="G35" s="132">
        <f t="shared" si="0"/>
        <v>0</v>
      </c>
      <c r="I35" s="134"/>
    </row>
    <row r="36" spans="1:9" s="133" customFormat="1" ht="13.8">
      <c r="A36" s="131">
        <v>29</v>
      </c>
      <c r="B36" s="130" t="s">
        <v>10</v>
      </c>
      <c r="C36" s="2" t="s">
        <v>378</v>
      </c>
      <c r="D36" s="131" t="s">
        <v>379</v>
      </c>
      <c r="E36" s="132">
        <v>1</v>
      </c>
      <c r="F36" s="132"/>
      <c r="G36" s="132">
        <f t="shared" si="0"/>
        <v>0</v>
      </c>
      <c r="I36" s="134"/>
    </row>
    <row r="37" spans="1:9" s="133" customFormat="1" ht="13.8">
      <c r="A37" s="131">
        <v>30</v>
      </c>
      <c r="B37" s="130" t="s">
        <v>10</v>
      </c>
      <c r="C37" s="2" t="s">
        <v>380</v>
      </c>
      <c r="D37" s="131" t="s">
        <v>379</v>
      </c>
      <c r="E37" s="132">
        <v>1</v>
      </c>
      <c r="F37" s="132"/>
      <c r="G37" s="132">
        <f>ROUND(F37*E37,2)</f>
        <v>0</v>
      </c>
      <c r="I37" s="134"/>
    </row>
    <row r="38" spans="1:9" s="133" customFormat="1" ht="13.8">
      <c r="A38" s="135"/>
      <c r="B38" s="135"/>
      <c r="C38" s="70" t="s">
        <v>131</v>
      </c>
      <c r="D38" s="136"/>
      <c r="E38" s="137"/>
      <c r="F38" s="137"/>
      <c r="G38" s="137"/>
      <c r="I38" s="134"/>
    </row>
    <row r="39" spans="1:9" s="133" customFormat="1" ht="13.8">
      <c r="A39" s="130">
        <v>1</v>
      </c>
      <c r="B39" s="130" t="s">
        <v>10</v>
      </c>
      <c r="C39" s="2" t="s">
        <v>381</v>
      </c>
      <c r="D39" s="131" t="s">
        <v>49</v>
      </c>
      <c r="E39" s="132">
        <v>15</v>
      </c>
      <c r="F39" s="132"/>
      <c r="G39" s="132">
        <f t="shared" ref="G39:G69" si="1">ROUND(F39*E39,2)</f>
        <v>0</v>
      </c>
      <c r="I39" s="134"/>
    </row>
    <row r="40" spans="1:9" s="133" customFormat="1" ht="13.8">
      <c r="A40" s="130">
        <v>2</v>
      </c>
      <c r="B40" s="130"/>
      <c r="C40" s="2" t="s">
        <v>382</v>
      </c>
      <c r="D40" s="131" t="s">
        <v>49</v>
      </c>
      <c r="E40" s="132">
        <v>4</v>
      </c>
      <c r="F40" s="132"/>
      <c r="G40" s="132">
        <f t="shared" si="1"/>
        <v>0</v>
      </c>
      <c r="I40" s="134"/>
    </row>
    <row r="41" spans="1:9" s="133" customFormat="1" ht="13.8">
      <c r="A41" s="130">
        <v>3</v>
      </c>
      <c r="B41" s="130" t="s">
        <v>10</v>
      </c>
      <c r="C41" s="2" t="s">
        <v>383</v>
      </c>
      <c r="D41" s="131" t="s">
        <v>2</v>
      </c>
      <c r="E41" s="132">
        <v>1000</v>
      </c>
      <c r="F41" s="132"/>
      <c r="G41" s="132">
        <f t="shared" si="1"/>
        <v>0</v>
      </c>
      <c r="I41" s="134"/>
    </row>
    <row r="42" spans="1:9" s="133" customFormat="1" ht="13.8">
      <c r="A42" s="130">
        <v>6</v>
      </c>
      <c r="B42" s="138"/>
      <c r="C42" s="2" t="s">
        <v>384</v>
      </c>
      <c r="D42" s="139" t="s">
        <v>49</v>
      </c>
      <c r="E42" s="140">
        <v>15</v>
      </c>
      <c r="F42" s="140"/>
      <c r="G42" s="132">
        <f t="shared" si="1"/>
        <v>0</v>
      </c>
      <c r="I42" s="134"/>
    </row>
    <row r="43" spans="1:9" s="133" customFormat="1" ht="13.8">
      <c r="A43" s="130">
        <v>7</v>
      </c>
      <c r="B43" s="130" t="s">
        <v>10</v>
      </c>
      <c r="C43" s="2" t="s">
        <v>385</v>
      </c>
      <c r="D43" s="131" t="s">
        <v>49</v>
      </c>
      <c r="E43" s="132">
        <v>10</v>
      </c>
      <c r="F43" s="132"/>
      <c r="G43" s="132">
        <f t="shared" si="1"/>
        <v>0</v>
      </c>
      <c r="I43" s="134"/>
    </row>
    <row r="44" spans="1:9" s="133" customFormat="1" ht="13.8">
      <c r="A44" s="130">
        <v>8</v>
      </c>
      <c r="B44" s="130" t="s">
        <v>10</v>
      </c>
      <c r="C44" s="2" t="s">
        <v>386</v>
      </c>
      <c r="D44" s="131" t="s">
        <v>49</v>
      </c>
      <c r="E44" s="132">
        <v>5</v>
      </c>
      <c r="F44" s="132"/>
      <c r="G44" s="132">
        <f t="shared" si="1"/>
        <v>0</v>
      </c>
      <c r="I44" s="134"/>
    </row>
    <row r="45" spans="1:9" s="133" customFormat="1" ht="13.8">
      <c r="A45" s="130">
        <v>9</v>
      </c>
      <c r="B45" s="130"/>
      <c r="C45" s="2" t="s">
        <v>387</v>
      </c>
      <c r="D45" s="131" t="s">
        <v>49</v>
      </c>
      <c r="E45" s="132">
        <v>10</v>
      </c>
      <c r="F45" s="132"/>
      <c r="G45" s="132">
        <f t="shared" si="1"/>
        <v>0</v>
      </c>
      <c r="I45" s="134"/>
    </row>
    <row r="46" spans="1:9" s="133" customFormat="1" ht="13.8">
      <c r="A46" s="130">
        <v>10</v>
      </c>
      <c r="B46" s="130"/>
      <c r="C46" s="2" t="s">
        <v>388</v>
      </c>
      <c r="D46" s="131" t="s">
        <v>49</v>
      </c>
      <c r="E46" s="132">
        <v>2</v>
      </c>
      <c r="F46" s="132"/>
      <c r="G46" s="132">
        <f t="shared" si="1"/>
        <v>0</v>
      </c>
      <c r="I46" s="134"/>
    </row>
    <row r="47" spans="1:9" s="133" customFormat="1" ht="13.8">
      <c r="A47" s="130">
        <v>11</v>
      </c>
      <c r="B47" s="130" t="s">
        <v>10</v>
      </c>
      <c r="C47" s="36" t="s">
        <v>389</v>
      </c>
      <c r="D47" s="131" t="s">
        <v>49</v>
      </c>
      <c r="E47" s="132">
        <v>15</v>
      </c>
      <c r="F47" s="132"/>
      <c r="G47" s="132">
        <f t="shared" si="1"/>
        <v>0</v>
      </c>
      <c r="I47" s="134"/>
    </row>
    <row r="48" spans="1:9" s="133" customFormat="1" ht="13.8">
      <c r="A48" s="130">
        <v>12</v>
      </c>
      <c r="B48" s="130" t="s">
        <v>10</v>
      </c>
      <c r="C48" s="36" t="s">
        <v>390</v>
      </c>
      <c r="D48" s="131" t="s">
        <v>49</v>
      </c>
      <c r="E48" s="132">
        <v>1</v>
      </c>
      <c r="F48" s="132"/>
      <c r="G48" s="132">
        <f t="shared" si="1"/>
        <v>0</v>
      </c>
      <c r="I48" s="134"/>
    </row>
    <row r="49" spans="1:10" s="133" customFormat="1" ht="13.8">
      <c r="A49" s="130">
        <v>13</v>
      </c>
      <c r="B49" s="130" t="s">
        <v>10</v>
      </c>
      <c r="C49" s="2" t="s">
        <v>391</v>
      </c>
      <c r="D49" s="131" t="s">
        <v>115</v>
      </c>
      <c r="E49" s="132">
        <v>15</v>
      </c>
      <c r="F49" s="132"/>
      <c r="G49" s="132">
        <f t="shared" si="1"/>
        <v>0</v>
      </c>
      <c r="I49" s="134"/>
    </row>
    <row r="50" spans="1:10" s="133" customFormat="1" ht="13.8">
      <c r="A50" s="130">
        <v>14</v>
      </c>
      <c r="B50" s="130" t="s">
        <v>10</v>
      </c>
      <c r="C50" s="2" t="s">
        <v>392</v>
      </c>
      <c r="D50" s="131" t="s">
        <v>2</v>
      </c>
      <c r="E50" s="132">
        <v>1000</v>
      </c>
      <c r="F50" s="132"/>
      <c r="G50" s="132">
        <f t="shared" si="1"/>
        <v>0</v>
      </c>
      <c r="I50" s="134"/>
    </row>
    <row r="51" spans="1:10" s="133" customFormat="1" ht="13.8">
      <c r="A51" s="130">
        <v>15</v>
      </c>
      <c r="B51" s="130" t="s">
        <v>10</v>
      </c>
      <c r="C51" s="2" t="s">
        <v>393</v>
      </c>
      <c r="D51" s="131" t="s">
        <v>2</v>
      </c>
      <c r="E51" s="132">
        <v>1200</v>
      </c>
      <c r="F51" s="132"/>
      <c r="G51" s="132">
        <f t="shared" si="1"/>
        <v>0</v>
      </c>
      <c r="I51" s="134"/>
    </row>
    <row r="52" spans="1:10" s="133" customFormat="1" ht="13.8">
      <c r="A52" s="130">
        <v>16</v>
      </c>
      <c r="B52" s="130" t="s">
        <v>10</v>
      </c>
      <c r="C52" s="2" t="s">
        <v>394</v>
      </c>
      <c r="D52" s="131" t="s">
        <v>2</v>
      </c>
      <c r="E52" s="132">
        <v>1000</v>
      </c>
      <c r="F52" s="132"/>
      <c r="G52" s="132">
        <f t="shared" si="1"/>
        <v>0</v>
      </c>
      <c r="I52" s="134"/>
    </row>
    <row r="53" spans="1:10" s="133" customFormat="1" ht="13.8">
      <c r="A53" s="130">
        <v>17</v>
      </c>
      <c r="B53" s="130"/>
      <c r="C53" s="2" t="s">
        <v>395</v>
      </c>
      <c r="D53" s="131" t="s">
        <v>2</v>
      </c>
      <c r="E53" s="132">
        <v>10</v>
      </c>
      <c r="F53" s="132"/>
      <c r="G53" s="132">
        <f t="shared" si="1"/>
        <v>0</v>
      </c>
      <c r="I53" s="134"/>
    </row>
    <row r="54" spans="1:10" s="133" customFormat="1" ht="27.6">
      <c r="A54" s="130">
        <v>18</v>
      </c>
      <c r="B54" s="130"/>
      <c r="C54" s="2" t="s">
        <v>396</v>
      </c>
      <c r="D54" s="131" t="s">
        <v>2</v>
      </c>
      <c r="E54" s="132">
        <v>400</v>
      </c>
      <c r="F54" s="132"/>
      <c r="G54" s="132">
        <f t="shared" si="1"/>
        <v>0</v>
      </c>
      <c r="I54" s="134"/>
    </row>
    <row r="55" spans="1:10" s="133" customFormat="1" ht="13.8">
      <c r="A55" s="130">
        <v>19</v>
      </c>
      <c r="B55" s="130" t="s">
        <v>10</v>
      </c>
      <c r="C55" s="2" t="s">
        <v>397</v>
      </c>
      <c r="D55" s="131" t="s">
        <v>398</v>
      </c>
      <c r="E55" s="132">
        <v>25</v>
      </c>
      <c r="F55" s="132"/>
      <c r="G55" s="132">
        <f t="shared" si="1"/>
        <v>0</v>
      </c>
      <c r="I55" s="134"/>
    </row>
    <row r="56" spans="1:10" s="133" customFormat="1" ht="13.8">
      <c r="A56" s="130">
        <v>20</v>
      </c>
      <c r="B56" s="130"/>
      <c r="C56" s="2" t="s">
        <v>399</v>
      </c>
      <c r="D56" s="131" t="s">
        <v>398</v>
      </c>
      <c r="E56" s="132">
        <v>1</v>
      </c>
      <c r="F56" s="132"/>
      <c r="G56" s="132">
        <f t="shared" si="1"/>
        <v>0</v>
      </c>
      <c r="I56" s="134"/>
    </row>
    <row r="57" spans="1:10" s="133" customFormat="1" ht="13.8">
      <c r="A57" s="130">
        <v>21</v>
      </c>
      <c r="B57" s="130" t="s">
        <v>10</v>
      </c>
      <c r="C57" s="2" t="s">
        <v>400</v>
      </c>
      <c r="D57" s="131" t="s">
        <v>2</v>
      </c>
      <c r="E57" s="132">
        <v>1900</v>
      </c>
      <c r="F57" s="132"/>
      <c r="G57" s="132">
        <f t="shared" si="1"/>
        <v>0</v>
      </c>
      <c r="I57" s="134"/>
    </row>
    <row r="58" spans="1:10" s="133" customFormat="1" ht="13.8">
      <c r="A58" s="130">
        <v>22</v>
      </c>
      <c r="B58" s="130" t="s">
        <v>10</v>
      </c>
      <c r="C58" s="2" t="s">
        <v>401</v>
      </c>
      <c r="D58" s="131" t="s">
        <v>49</v>
      </c>
      <c r="E58" s="132">
        <v>63</v>
      </c>
      <c r="F58" s="132"/>
      <c r="G58" s="132">
        <f t="shared" si="1"/>
        <v>0</v>
      </c>
      <c r="I58" s="134"/>
    </row>
    <row r="59" spans="1:10" s="133" customFormat="1" ht="13.8">
      <c r="A59" s="130">
        <v>23</v>
      </c>
      <c r="B59" s="130" t="s">
        <v>10</v>
      </c>
      <c r="C59" s="2" t="s">
        <v>402</v>
      </c>
      <c r="D59" s="131" t="s">
        <v>49</v>
      </c>
      <c r="E59" s="132">
        <v>4</v>
      </c>
      <c r="F59" s="132"/>
      <c r="G59" s="132">
        <f t="shared" si="1"/>
        <v>0</v>
      </c>
      <c r="I59" s="134"/>
    </row>
    <row r="60" spans="1:10" s="133" customFormat="1" ht="13.8">
      <c r="A60" s="130">
        <v>24</v>
      </c>
      <c r="B60" s="130" t="s">
        <v>10</v>
      </c>
      <c r="C60" s="2" t="s">
        <v>403</v>
      </c>
      <c r="D60" s="131" t="s">
        <v>115</v>
      </c>
      <c r="E60" s="132">
        <v>15</v>
      </c>
      <c r="F60" s="132"/>
      <c r="G60" s="132">
        <f t="shared" si="1"/>
        <v>0</v>
      </c>
      <c r="I60" s="134"/>
    </row>
    <row r="61" spans="1:10" s="133" customFormat="1" ht="13.8">
      <c r="A61" s="130">
        <v>25</v>
      </c>
      <c r="B61" s="130" t="s">
        <v>10</v>
      </c>
      <c r="C61" s="2" t="s">
        <v>404</v>
      </c>
      <c r="D61" s="131" t="s">
        <v>115</v>
      </c>
      <c r="E61" s="132">
        <v>1</v>
      </c>
      <c r="F61" s="132"/>
      <c r="G61" s="132">
        <f t="shared" si="1"/>
        <v>0</v>
      </c>
      <c r="I61" s="134"/>
    </row>
    <row r="62" spans="1:10" s="133" customFormat="1" ht="13.8">
      <c r="A62" s="130">
        <v>26</v>
      </c>
      <c r="B62" s="130" t="s">
        <v>10</v>
      </c>
      <c r="C62" s="2" t="s">
        <v>405</v>
      </c>
      <c r="D62" s="131" t="s">
        <v>115</v>
      </c>
      <c r="E62" s="132">
        <v>2</v>
      </c>
      <c r="F62" s="132"/>
      <c r="G62" s="132">
        <f t="shared" si="1"/>
        <v>0</v>
      </c>
    </row>
    <row r="63" spans="1:10" s="133" customFormat="1" ht="13.8">
      <c r="A63" s="130">
        <v>27</v>
      </c>
      <c r="B63" s="130"/>
      <c r="C63" s="2" t="s">
        <v>406</v>
      </c>
      <c r="D63" s="131" t="s">
        <v>49</v>
      </c>
      <c r="E63" s="132">
        <v>3</v>
      </c>
      <c r="F63" s="132"/>
      <c r="G63" s="132">
        <f t="shared" si="1"/>
        <v>0</v>
      </c>
      <c r="I63" s="141"/>
    </row>
    <row r="64" spans="1:10" s="133" customFormat="1" ht="13.8">
      <c r="A64" s="130">
        <v>28</v>
      </c>
      <c r="B64" s="130"/>
      <c r="C64" s="2" t="s">
        <v>407</v>
      </c>
      <c r="D64" s="131" t="s">
        <v>115</v>
      </c>
      <c r="E64" s="132">
        <v>1</v>
      </c>
      <c r="F64" s="132"/>
      <c r="G64" s="132">
        <f t="shared" si="1"/>
        <v>0</v>
      </c>
      <c r="I64" s="134"/>
      <c r="J64" s="134"/>
    </row>
    <row r="65" spans="1:7" s="133" customFormat="1" ht="13.8">
      <c r="A65" s="130">
        <v>29</v>
      </c>
      <c r="B65" s="130"/>
      <c r="C65" s="2" t="s">
        <v>293</v>
      </c>
      <c r="D65" s="131" t="s">
        <v>379</v>
      </c>
      <c r="E65" s="132">
        <v>1</v>
      </c>
      <c r="F65" s="132"/>
      <c r="G65" s="132">
        <f t="shared" si="1"/>
        <v>0</v>
      </c>
    </row>
    <row r="66" spans="1:7" s="133" customFormat="1" ht="13.8">
      <c r="A66" s="130">
        <v>30</v>
      </c>
      <c r="B66" s="130"/>
      <c r="C66" s="2" t="s">
        <v>408</v>
      </c>
      <c r="D66" s="131" t="s">
        <v>379</v>
      </c>
      <c r="E66" s="132">
        <v>1</v>
      </c>
      <c r="F66" s="132"/>
      <c r="G66" s="132">
        <f t="shared" si="1"/>
        <v>0</v>
      </c>
    </row>
    <row r="67" spans="1:7" s="133" customFormat="1" ht="13.8">
      <c r="A67" s="130">
        <v>31</v>
      </c>
      <c r="B67" s="130"/>
      <c r="C67" s="2" t="s">
        <v>409</v>
      </c>
      <c r="D67" s="131" t="s">
        <v>379</v>
      </c>
      <c r="E67" s="132">
        <v>1</v>
      </c>
      <c r="F67" s="132"/>
      <c r="G67" s="132">
        <f t="shared" si="1"/>
        <v>0</v>
      </c>
    </row>
    <row r="68" spans="1:7" s="133" customFormat="1" ht="13.8">
      <c r="A68" s="130">
        <v>32</v>
      </c>
      <c r="B68" s="130"/>
      <c r="C68" s="2" t="s">
        <v>410</v>
      </c>
      <c r="D68" s="131" t="s">
        <v>379</v>
      </c>
      <c r="E68" s="132">
        <v>1</v>
      </c>
      <c r="F68" s="132"/>
      <c r="G68" s="132">
        <f t="shared" si="1"/>
        <v>0</v>
      </c>
    </row>
    <row r="69" spans="1:7" s="133" customFormat="1" ht="13.8">
      <c r="A69" s="130">
        <v>33</v>
      </c>
      <c r="B69" s="130" t="s">
        <v>10</v>
      </c>
      <c r="C69" s="2" t="s">
        <v>411</v>
      </c>
      <c r="D69" s="131" t="s">
        <v>379</v>
      </c>
      <c r="E69" s="132">
        <v>1</v>
      </c>
      <c r="F69" s="132"/>
      <c r="G69" s="132">
        <f t="shared" si="1"/>
        <v>0</v>
      </c>
    </row>
    <row r="70" spans="1:7" s="133" customFormat="1" ht="13.8">
      <c r="A70" s="142"/>
      <c r="B70" s="143"/>
      <c r="C70" s="144"/>
      <c r="D70" s="145" t="s">
        <v>3</v>
      </c>
      <c r="E70" s="170" t="s">
        <v>20</v>
      </c>
      <c r="F70" s="171"/>
      <c r="G70" s="146">
        <f>SUM(G7:G69)</f>
        <v>0</v>
      </c>
    </row>
    <row r="71" spans="1:7" s="133" customFormat="1" ht="13.8">
      <c r="A71" s="142"/>
      <c r="B71" s="143"/>
      <c r="C71" s="144"/>
      <c r="D71" s="147" t="s">
        <v>4</v>
      </c>
      <c r="E71" s="168" t="s">
        <v>32</v>
      </c>
      <c r="F71" s="169"/>
      <c r="G71" s="148">
        <f>ROUND(G70*0.21,2)</f>
        <v>0</v>
      </c>
    </row>
    <row r="72" spans="1:7" s="133" customFormat="1" ht="13.8">
      <c r="B72" s="143"/>
      <c r="C72" s="144"/>
      <c r="D72" s="147" t="s">
        <v>6</v>
      </c>
      <c r="E72" s="168" t="s">
        <v>33</v>
      </c>
      <c r="F72" s="169"/>
      <c r="G72" s="148">
        <f>G70+G71</f>
        <v>0</v>
      </c>
    </row>
    <row r="73" spans="1:7" ht="15" customHeight="1">
      <c r="A73" s="12"/>
      <c r="C73" s="14"/>
    </row>
    <row r="74" spans="1:7" ht="15" customHeight="1">
      <c r="A74" s="12"/>
      <c r="C74" s="14"/>
    </row>
    <row r="75" spans="1:7" ht="15" customHeight="1">
      <c r="A75" s="12"/>
      <c r="C75" s="14"/>
    </row>
    <row r="76" spans="1:7" ht="15" customHeight="1">
      <c r="A76" s="12"/>
      <c r="C76" s="14"/>
    </row>
    <row r="77" spans="1:7" ht="15" customHeight="1">
      <c r="A77" s="12"/>
      <c r="C77" s="14"/>
    </row>
    <row r="78" spans="1:7" ht="15" customHeight="1">
      <c r="A78" s="12"/>
      <c r="C78" s="14"/>
    </row>
    <row r="79" spans="1:7" ht="15" customHeight="1">
      <c r="A79" s="12"/>
      <c r="C79" s="14"/>
    </row>
    <row r="80" spans="1:7" ht="15" customHeight="1">
      <c r="A80" s="12"/>
      <c r="C80" s="14"/>
    </row>
    <row r="81" spans="1:3" ht="15" customHeight="1">
      <c r="A81" s="12"/>
      <c r="C81" s="14"/>
    </row>
    <row r="82" spans="1:3" ht="15" customHeight="1">
      <c r="A82" s="12"/>
      <c r="C82" s="14"/>
    </row>
    <row r="83" spans="1:3" ht="15" customHeight="1">
      <c r="A83" s="12"/>
      <c r="C83" s="14"/>
    </row>
    <row r="84" spans="1:3" ht="15" customHeight="1">
      <c r="A84" s="12"/>
      <c r="C84" s="14"/>
    </row>
    <row r="85" spans="1:3" ht="15" customHeight="1">
      <c r="A85" s="12"/>
      <c r="C85" s="14"/>
    </row>
    <row r="86" spans="1:3" ht="15" customHeight="1">
      <c r="A86" s="12"/>
      <c r="C86" s="14"/>
    </row>
    <row r="87" spans="1:3" ht="15" customHeight="1">
      <c r="A87" s="12"/>
      <c r="C87" s="14"/>
    </row>
    <row r="88" spans="1:3" ht="15" customHeight="1">
      <c r="A88" s="12"/>
      <c r="C88" s="14"/>
    </row>
    <row r="89" spans="1:3" ht="15" customHeight="1">
      <c r="A89" s="12"/>
      <c r="C89" s="14"/>
    </row>
    <row r="90" spans="1:3" ht="15" customHeight="1">
      <c r="A90" s="12"/>
      <c r="C90" s="14"/>
    </row>
    <row r="91" spans="1:3" ht="15" customHeight="1">
      <c r="A91" s="12"/>
      <c r="C91" s="14"/>
    </row>
    <row r="92" spans="1:3" ht="15" customHeight="1">
      <c r="A92" s="12"/>
      <c r="C92" s="14"/>
    </row>
    <row r="93" spans="1:3" ht="15" customHeight="1">
      <c r="A93" s="12"/>
      <c r="C93" s="14"/>
    </row>
    <row r="94" spans="1:3" ht="15" customHeight="1">
      <c r="A94" s="12"/>
      <c r="C94" s="14"/>
    </row>
    <row r="95" spans="1:3" ht="15" customHeight="1">
      <c r="A95" s="12"/>
      <c r="C95" s="14"/>
    </row>
    <row r="96" spans="1:3" ht="15" customHeight="1">
      <c r="A96" s="12"/>
      <c r="C96" s="14"/>
    </row>
    <row r="97" spans="1:3" ht="15" customHeight="1">
      <c r="A97" s="12"/>
      <c r="C97" s="14"/>
    </row>
    <row r="98" spans="1:3" ht="15" customHeight="1">
      <c r="A98" s="12"/>
      <c r="C98" s="14"/>
    </row>
    <row r="99" spans="1:3" ht="15" customHeight="1">
      <c r="A99" s="12"/>
      <c r="C99" s="14"/>
    </row>
    <row r="100" spans="1:3" ht="15" customHeight="1">
      <c r="A100" s="12"/>
      <c r="C100" s="14"/>
    </row>
    <row r="101" spans="1:3" ht="15" customHeight="1">
      <c r="A101" s="12"/>
      <c r="C101" s="14"/>
    </row>
    <row r="102" spans="1:3" ht="15" customHeight="1">
      <c r="A102" s="12"/>
      <c r="C102" s="14"/>
    </row>
    <row r="103" spans="1:3" ht="15" customHeight="1">
      <c r="A103" s="12"/>
      <c r="C103" s="14"/>
    </row>
    <row r="104" spans="1:3" ht="15" customHeight="1">
      <c r="A104" s="12"/>
      <c r="C104" s="14"/>
    </row>
    <row r="105" spans="1:3" ht="15" customHeight="1">
      <c r="A105" s="12"/>
      <c r="C105" s="14"/>
    </row>
    <row r="106" spans="1:3" ht="15" customHeight="1">
      <c r="A106" s="12"/>
      <c r="C106" s="14"/>
    </row>
    <row r="107" spans="1:3" ht="15" customHeight="1">
      <c r="A107" s="12"/>
      <c r="C107" s="14"/>
    </row>
    <row r="108" spans="1:3" ht="15" customHeight="1">
      <c r="A108" s="12"/>
      <c r="C108" s="14"/>
    </row>
    <row r="109" spans="1:3" ht="12.75" customHeight="1">
      <c r="A109" s="12"/>
      <c r="C109" s="14"/>
    </row>
    <row r="110" spans="1:3" ht="12.75" customHeight="1">
      <c r="A110" s="12"/>
      <c r="C110" s="14"/>
    </row>
    <row r="111" spans="1:3" ht="12.75" customHeight="1">
      <c r="A111" s="12"/>
      <c r="C111" s="14"/>
    </row>
    <row r="112" spans="1:3" ht="12.75" customHeight="1">
      <c r="A112" s="12"/>
      <c r="C112" s="14"/>
    </row>
    <row r="113" spans="1:3" ht="12.75" customHeight="1">
      <c r="A113" s="12"/>
      <c r="C113" s="14"/>
    </row>
    <row r="114" spans="1:3" ht="12.75" customHeight="1">
      <c r="A114" s="12"/>
      <c r="C114" s="14"/>
    </row>
    <row r="115" spans="1:3" ht="12.75" customHeight="1">
      <c r="A115" s="12"/>
      <c r="C115" s="14"/>
    </row>
    <row r="116" spans="1:3" ht="12.75" customHeight="1">
      <c r="A116" s="12"/>
      <c r="C116" s="14"/>
    </row>
    <row r="117" spans="1:3" ht="12.75" customHeight="1">
      <c r="A117" s="12"/>
      <c r="C117" s="14"/>
    </row>
    <row r="118" spans="1:3" ht="12.75" customHeight="1">
      <c r="A118" s="12"/>
      <c r="C118" s="14"/>
    </row>
    <row r="119" spans="1:3" ht="12.75" customHeight="1">
      <c r="A119" s="12"/>
      <c r="C119" s="14"/>
    </row>
    <row r="120" spans="1:3" ht="12.75" customHeight="1">
      <c r="A120" s="12"/>
      <c r="C120" s="14"/>
    </row>
    <row r="121" spans="1:3" ht="12.75" customHeight="1">
      <c r="A121" s="12"/>
      <c r="C121" s="14"/>
    </row>
    <row r="122" spans="1:3" ht="12.75" customHeight="1">
      <c r="A122" s="12"/>
      <c r="C122" s="14"/>
    </row>
    <row r="123" spans="1:3" ht="12.75" customHeight="1">
      <c r="A123" s="12"/>
      <c r="C123" s="14"/>
    </row>
    <row r="124" spans="1:3" ht="12.75" customHeight="1">
      <c r="A124" s="12"/>
      <c r="C124" s="14"/>
    </row>
    <row r="125" spans="1:3" ht="12.75" customHeight="1">
      <c r="A125" s="12"/>
      <c r="C125" s="14"/>
    </row>
    <row r="126" spans="1:3" ht="12.75" customHeight="1">
      <c r="A126" s="12"/>
      <c r="C126" s="14"/>
    </row>
    <row r="127" spans="1:3" ht="12.75" customHeight="1">
      <c r="A127" s="12"/>
      <c r="C127" s="14"/>
    </row>
    <row r="128" spans="1:3" ht="12.75" customHeight="1">
      <c r="A128" s="12"/>
      <c r="C128" s="14"/>
    </row>
    <row r="129" spans="1:9" ht="12.75" customHeight="1">
      <c r="A129" s="12"/>
      <c r="C129" s="14"/>
    </row>
    <row r="130" spans="1:9" ht="12.75" customHeight="1">
      <c r="A130" s="12"/>
      <c r="C130" s="14"/>
    </row>
    <row r="131" spans="1:9" ht="12.75" customHeight="1">
      <c r="A131" s="12"/>
      <c r="C131" s="14"/>
    </row>
    <row r="132" spans="1:9" ht="12.75" customHeight="1">
      <c r="A132" s="12"/>
      <c r="C132" s="14"/>
    </row>
    <row r="133" spans="1:9" ht="12.75" customHeight="1">
      <c r="A133" s="12"/>
      <c r="C133" s="14"/>
    </row>
    <row r="134" spans="1:9" ht="12.75" customHeight="1">
      <c r="A134" s="12"/>
      <c r="C134" s="14"/>
    </row>
    <row r="135" spans="1:9" ht="12.75" customHeight="1">
      <c r="A135" s="12"/>
      <c r="C135" s="14"/>
    </row>
    <row r="136" spans="1:9" ht="12.75" customHeight="1">
      <c r="A136" s="12"/>
      <c r="C136" s="14"/>
    </row>
    <row r="137" spans="1:9" ht="12.75" customHeight="1">
      <c r="A137" s="12"/>
      <c r="C137" s="14"/>
    </row>
    <row r="138" spans="1:9" ht="12.75" customHeight="1">
      <c r="A138" s="12"/>
      <c r="C138" s="14"/>
    </row>
    <row r="139" spans="1:9" ht="12.75" customHeight="1">
      <c r="A139" s="12"/>
      <c r="C139" s="14"/>
    </row>
    <row r="140" spans="1:9" ht="12.75" customHeight="1">
      <c r="A140" s="12"/>
      <c r="C140" s="14"/>
    </row>
    <row r="141" spans="1:9" ht="12.75" customHeight="1">
      <c r="A141" s="12"/>
      <c r="C141" s="14"/>
      <c r="H141" s="3"/>
      <c r="I141" s="3"/>
    </row>
    <row r="142" spans="1:9" ht="12.75" customHeight="1">
      <c r="A142" s="12"/>
      <c r="C142" s="14"/>
      <c r="H142" s="3"/>
      <c r="I142" s="3"/>
    </row>
    <row r="143" spans="1:9" ht="12.75" customHeight="1">
      <c r="A143" s="12"/>
      <c r="C143" s="14"/>
      <c r="H143" s="3"/>
      <c r="I143" s="3"/>
    </row>
    <row r="144" spans="1:9"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9" ht="12.75" customHeight="1">
      <c r="A865" s="12"/>
      <c r="C865" s="14"/>
      <c r="H865" s="3"/>
      <c r="I865" s="3"/>
    </row>
    <row r="866" spans="1:9" ht="12.75" customHeight="1">
      <c r="A866" s="12"/>
      <c r="C866" s="14"/>
      <c r="H866" s="3"/>
      <c r="I866" s="3"/>
    </row>
    <row r="867" spans="1:9" ht="12.75" customHeight="1">
      <c r="A867" s="12"/>
      <c r="C867" s="14"/>
      <c r="H867" s="3"/>
      <c r="I867" s="3"/>
    </row>
    <row r="868" spans="1:9" ht="12.75" customHeight="1">
      <c r="A868" s="12"/>
      <c r="C868" s="14"/>
      <c r="H868" s="3"/>
      <c r="I868" s="3"/>
    </row>
    <row r="869" spans="1:9" ht="12.75" customHeight="1">
      <c r="A869" s="12"/>
      <c r="C869" s="14"/>
      <c r="H869" s="3"/>
      <c r="I869" s="3"/>
    </row>
    <row r="870" spans="1:9" ht="12.75" customHeight="1">
      <c r="A870" s="12"/>
      <c r="C870" s="14"/>
      <c r="H870" s="3"/>
      <c r="I870" s="3"/>
    </row>
    <row r="871" spans="1:9" ht="12.75" customHeight="1">
      <c r="A871" s="12"/>
      <c r="C871" s="14"/>
      <c r="H871" s="3"/>
      <c r="I871" s="3"/>
    </row>
    <row r="872" spans="1:9" ht="12.75" customHeight="1">
      <c r="A872" s="12"/>
      <c r="C872" s="14"/>
      <c r="H872" s="3"/>
      <c r="I872" s="3"/>
    </row>
    <row r="873" spans="1:9" ht="12.75" customHeight="1">
      <c r="A873" s="12"/>
      <c r="C873" s="14"/>
      <c r="H873" s="3"/>
      <c r="I873" s="3"/>
    </row>
    <row r="874" spans="1:9" ht="12.75" customHeight="1">
      <c r="A874" s="12"/>
      <c r="C874" s="14"/>
      <c r="H874" s="3"/>
      <c r="I874" s="3"/>
    </row>
    <row r="875" spans="1:9" ht="12.75" customHeight="1">
      <c r="A875" s="12"/>
      <c r="C875" s="14"/>
      <c r="H875" s="3"/>
      <c r="I875" s="3"/>
    </row>
    <row r="876" spans="1:9" ht="12.75" customHeight="1">
      <c r="A876" s="12"/>
      <c r="C876" s="14"/>
      <c r="H876" s="3"/>
      <c r="I876" s="3"/>
    </row>
    <row r="877" spans="1:9" ht="12.75" customHeight="1">
      <c r="A877" s="12"/>
      <c r="C877" s="14"/>
      <c r="H877" s="3"/>
      <c r="I877" s="3"/>
    </row>
    <row r="878" spans="1:9" ht="12.75" customHeight="1">
      <c r="A878" s="12"/>
      <c r="C878" s="14"/>
      <c r="H878" s="3"/>
      <c r="I878" s="3"/>
    </row>
    <row r="879" spans="1:9" ht="12.75" customHeight="1">
      <c r="A879" s="12"/>
      <c r="C879" s="14"/>
      <c r="H879" s="3"/>
      <c r="I879" s="3"/>
    </row>
    <row r="880" spans="1:9" ht="12.75" customHeight="1">
      <c r="A880" s="12"/>
      <c r="C880" s="14"/>
      <c r="H880" s="3"/>
      <c r="I880" s="3"/>
    </row>
    <row r="881" spans="1:14" ht="12.75" customHeight="1">
      <c r="A881" s="12"/>
      <c r="C881" s="14"/>
      <c r="H881" s="3"/>
      <c r="I881" s="3"/>
    </row>
    <row r="882" spans="1:14" ht="12.75" customHeight="1">
      <c r="A882" s="12"/>
      <c r="C882" s="14"/>
      <c r="H882" s="3"/>
      <c r="I882" s="3"/>
    </row>
    <row r="883" spans="1:14" ht="12.75" customHeight="1">
      <c r="A883" s="12"/>
      <c r="C883" s="14"/>
      <c r="H883" s="3"/>
      <c r="I883" s="3"/>
    </row>
    <row r="884" spans="1:14" ht="12.75" customHeight="1">
      <c r="A884" s="12"/>
      <c r="C884" s="14"/>
      <c r="H884" s="3"/>
      <c r="I884" s="3"/>
    </row>
    <row r="885" spans="1:14" ht="12.75" customHeight="1">
      <c r="A885" s="12"/>
      <c r="C885" s="14"/>
      <c r="H885" s="3"/>
      <c r="I885" s="3"/>
    </row>
    <row r="886" spans="1:14" ht="12.75" customHeight="1">
      <c r="A886" s="12"/>
      <c r="C886" s="14"/>
      <c r="H886" s="3"/>
      <c r="I886" s="3"/>
    </row>
    <row r="887" spans="1:14" ht="12.75" customHeight="1">
      <c r="A887" s="12"/>
      <c r="C887" s="14"/>
      <c r="H887" s="3"/>
      <c r="I887" s="3"/>
    </row>
    <row r="888" spans="1:14" ht="12.75" customHeight="1">
      <c r="A888" s="12"/>
      <c r="C888" s="14"/>
      <c r="H888" s="3"/>
      <c r="I888" s="3"/>
    </row>
    <row r="889" spans="1:14" ht="12.75" customHeight="1">
      <c r="A889" s="12"/>
      <c r="C889" s="14"/>
      <c r="H889" s="3"/>
      <c r="I889" s="3"/>
    </row>
    <row r="890" spans="1:14" ht="12.75" customHeight="1">
      <c r="A890" s="12"/>
      <c r="C890" s="14"/>
      <c r="H890" s="3"/>
      <c r="I890" s="3"/>
      <c r="N890" s="16"/>
    </row>
    <row r="891" spans="1:14" ht="12.75" customHeight="1">
      <c r="A891" s="12"/>
      <c r="C891" s="14"/>
      <c r="H891" s="3"/>
      <c r="I891" s="3"/>
      <c r="N891" s="16"/>
    </row>
    <row r="892" spans="1:14" ht="12.75" customHeight="1">
      <c r="A892" s="12"/>
      <c r="C892" s="14"/>
      <c r="H892" s="3"/>
      <c r="I892" s="3"/>
      <c r="N892" s="16"/>
    </row>
    <row r="893" spans="1:14" ht="12.75" customHeight="1">
      <c r="A893" s="12"/>
      <c r="C893" s="14"/>
      <c r="H893" s="3"/>
      <c r="I893" s="3"/>
      <c r="N893" s="16"/>
    </row>
    <row r="894" spans="1:14" ht="12.75" customHeight="1">
      <c r="A894" s="12"/>
      <c r="C894" s="14"/>
      <c r="H894" s="3"/>
      <c r="I894" s="3"/>
      <c r="N894" s="16"/>
    </row>
    <row r="895" spans="1:14" ht="12.75" customHeight="1">
      <c r="A895" s="12"/>
      <c r="C895" s="14"/>
      <c r="H895" s="3"/>
      <c r="I895" s="3"/>
      <c r="N895" s="16"/>
    </row>
    <row r="896" spans="1:14" ht="12.75" customHeight="1">
      <c r="A896" s="12"/>
      <c r="C896" s="14"/>
      <c r="H896" s="3"/>
      <c r="I896" s="3"/>
      <c r="N896" s="16"/>
    </row>
    <row r="897" spans="1:14" ht="12.75" customHeight="1">
      <c r="A897" s="12"/>
      <c r="C897" s="14"/>
      <c r="H897" s="3"/>
      <c r="I897" s="3"/>
      <c r="N897" s="16"/>
    </row>
    <row r="898" spans="1:14" ht="12.75" customHeight="1">
      <c r="A898" s="12"/>
      <c r="C898" s="14"/>
      <c r="H898" s="3"/>
      <c r="I898" s="3"/>
      <c r="N898" s="16"/>
    </row>
    <row r="899" spans="1:14" ht="12.75" customHeight="1">
      <c r="A899" s="12"/>
      <c r="C899" s="14"/>
      <c r="H899" s="3"/>
      <c r="I899" s="3"/>
      <c r="N899" s="16"/>
    </row>
    <row r="900" spans="1:14" ht="12.75" customHeight="1">
      <c r="A900" s="12"/>
      <c r="C900" s="14"/>
      <c r="H900" s="3"/>
      <c r="I900" s="3"/>
      <c r="N900" s="16"/>
    </row>
    <row r="901" spans="1:14" ht="12.75" customHeight="1">
      <c r="A901" s="12"/>
      <c r="C901" s="14"/>
      <c r="H901" s="3"/>
      <c r="I901" s="3"/>
      <c r="N901" s="16"/>
    </row>
    <row r="902" spans="1:14" ht="12.75" customHeight="1">
      <c r="A902" s="12"/>
      <c r="C902" s="14"/>
      <c r="H902" s="3"/>
      <c r="I902" s="3"/>
      <c r="N902" s="16"/>
    </row>
    <row r="903" spans="1:14" ht="12.75" customHeight="1">
      <c r="A903" s="12"/>
      <c r="C903" s="14"/>
      <c r="H903" s="3"/>
      <c r="I903" s="3"/>
      <c r="N903" s="16"/>
    </row>
    <row r="904" spans="1:14" ht="12.75" customHeight="1">
      <c r="A904" s="12"/>
      <c r="C904" s="14"/>
      <c r="H904" s="3"/>
      <c r="I904" s="3"/>
      <c r="N904" s="16"/>
    </row>
    <row r="905" spans="1:14" ht="12.75" customHeight="1">
      <c r="A905" s="12"/>
      <c r="C905" s="14"/>
      <c r="H905" s="3"/>
      <c r="I905" s="3"/>
      <c r="N905" s="16"/>
    </row>
    <row r="906" spans="1:14" ht="12.75" customHeight="1">
      <c r="A906" s="12"/>
      <c r="C906" s="14"/>
      <c r="H906" s="3"/>
      <c r="I906" s="3"/>
      <c r="N906" s="16"/>
    </row>
    <row r="907" spans="1:14" ht="12.75" customHeight="1">
      <c r="A907" s="12"/>
      <c r="C907" s="14"/>
      <c r="H907" s="3"/>
      <c r="I907" s="3"/>
      <c r="N907" s="16"/>
    </row>
    <row r="908" spans="1:14" ht="12.75" customHeight="1">
      <c r="A908" s="12"/>
      <c r="C908" s="14"/>
      <c r="H908" s="3"/>
      <c r="I908" s="3"/>
      <c r="N908" s="16"/>
    </row>
    <row r="909" spans="1:14" ht="12.75" customHeight="1">
      <c r="A909" s="12"/>
      <c r="C909" s="14"/>
      <c r="H909" s="3"/>
      <c r="I909" s="3"/>
      <c r="N909" s="16"/>
    </row>
    <row r="910" spans="1:14" ht="12.75" customHeight="1">
      <c r="A910" s="12"/>
      <c r="C910" s="14"/>
      <c r="H910" s="3"/>
      <c r="I910" s="3"/>
      <c r="N910" s="16"/>
    </row>
    <row r="911" spans="1:14" ht="12.75" customHeight="1">
      <c r="A911" s="12"/>
      <c r="C911" s="14"/>
      <c r="H911" s="3"/>
      <c r="I911" s="3"/>
      <c r="N911" s="16"/>
    </row>
    <row r="912" spans="1:14" ht="12.75" customHeight="1">
      <c r="A912" s="12"/>
      <c r="C912" s="14"/>
      <c r="H912" s="3"/>
      <c r="I912" s="3"/>
      <c r="N912" s="16"/>
    </row>
    <row r="913" spans="1:14" ht="12.75" customHeight="1">
      <c r="A913" s="12"/>
      <c r="C913" s="14"/>
      <c r="H913" s="3"/>
      <c r="I913" s="3"/>
      <c r="N913" s="16"/>
    </row>
    <row r="914" spans="1:14" ht="12.75" customHeight="1">
      <c r="A914" s="12"/>
      <c r="C914" s="14"/>
      <c r="H914" s="3"/>
      <c r="I914" s="3"/>
      <c r="N914" s="16"/>
    </row>
    <row r="915" spans="1:14" ht="12.75" customHeight="1">
      <c r="A915" s="12"/>
      <c r="C915" s="14"/>
      <c r="H915" s="3"/>
      <c r="I915" s="3"/>
      <c r="N915" s="16"/>
    </row>
    <row r="916" spans="1:14" ht="12.75" customHeight="1">
      <c r="A916" s="12"/>
      <c r="C916" s="14"/>
      <c r="H916" s="3"/>
      <c r="I916" s="3"/>
      <c r="N916" s="16"/>
    </row>
    <row r="917" spans="1:14" ht="12.75" customHeight="1">
      <c r="A917" s="12"/>
      <c r="C917" s="14"/>
      <c r="H917" s="3"/>
      <c r="I917" s="3"/>
      <c r="N917" s="16"/>
    </row>
    <row r="918" spans="1:14" ht="12.75" customHeight="1">
      <c r="A918" s="12"/>
      <c r="C918" s="14"/>
      <c r="H918" s="3"/>
      <c r="I918" s="3"/>
      <c r="N918" s="16"/>
    </row>
    <row r="919" spans="1:14" ht="12.75" customHeight="1">
      <c r="A919" s="12"/>
      <c r="C919" s="14"/>
      <c r="H919" s="3"/>
      <c r="I919" s="3"/>
      <c r="N919" s="16"/>
    </row>
    <row r="920" spans="1:14" ht="12.75" customHeight="1">
      <c r="A920" s="12"/>
      <c r="C920" s="14"/>
      <c r="H920" s="3"/>
      <c r="I920" s="3"/>
      <c r="N920" s="16"/>
    </row>
    <row r="921" spans="1:14" ht="12.75" customHeight="1">
      <c r="A921" s="12"/>
      <c r="C921" s="14"/>
      <c r="H921" s="3"/>
      <c r="I921" s="3"/>
    </row>
    <row r="922" spans="1:14" ht="12.75" customHeight="1">
      <c r="A922" s="12"/>
      <c r="C922" s="14"/>
      <c r="H922" s="3"/>
      <c r="I922" s="3"/>
    </row>
    <row r="923" spans="1:14" ht="12.75" customHeight="1">
      <c r="A923" s="12"/>
      <c r="C923" s="14"/>
      <c r="H923" s="3"/>
      <c r="I923" s="3"/>
    </row>
    <row r="924" spans="1:14" ht="12.75" customHeight="1">
      <c r="A924" s="12"/>
      <c r="C924" s="14"/>
      <c r="H924" s="3"/>
      <c r="I924" s="3"/>
    </row>
    <row r="925" spans="1:14" ht="12.75" customHeight="1">
      <c r="A925" s="12"/>
      <c r="C925" s="14"/>
      <c r="H925" s="3"/>
      <c r="I925" s="3"/>
    </row>
    <row r="926" spans="1:14" ht="12.75" customHeight="1">
      <c r="A926" s="12"/>
      <c r="C926" s="14"/>
      <c r="H926" s="3"/>
      <c r="I926" s="3"/>
    </row>
    <row r="927" spans="1:14" ht="12.75" customHeight="1">
      <c r="A927" s="12"/>
      <c r="C927" s="14"/>
      <c r="H927" s="3"/>
      <c r="I927" s="3"/>
    </row>
    <row r="928" spans="1:14" ht="12.75" customHeight="1">
      <c r="A928" s="12"/>
      <c r="C928" s="14"/>
      <c r="H928" s="3"/>
      <c r="I928" s="3"/>
    </row>
    <row r="929" spans="1:9" ht="12.75" customHeight="1">
      <c r="A929" s="12"/>
      <c r="C929" s="14"/>
      <c r="H929" s="3"/>
      <c r="I929" s="3"/>
    </row>
    <row r="930" spans="1:9" ht="12.75" customHeight="1">
      <c r="A930" s="12"/>
      <c r="C930" s="14"/>
      <c r="H930" s="3"/>
      <c r="I930" s="3"/>
    </row>
    <row r="931" spans="1:9" ht="12.75" customHeight="1">
      <c r="A931" s="12"/>
      <c r="C931" s="14"/>
      <c r="H931" s="3"/>
      <c r="I931" s="3"/>
    </row>
    <row r="932" spans="1:9" ht="12.75" customHeight="1">
      <c r="A932" s="12"/>
      <c r="C932" s="14"/>
      <c r="H932" s="3"/>
      <c r="I932" s="3"/>
    </row>
    <row r="933" spans="1:9" ht="12.75" customHeight="1">
      <c r="A933" s="12"/>
      <c r="C933" s="14"/>
      <c r="H933" s="3"/>
      <c r="I933" s="3"/>
    </row>
    <row r="934" spans="1:9" ht="12.75" customHeight="1">
      <c r="A934" s="12"/>
      <c r="C934" s="14"/>
      <c r="H934" s="3"/>
      <c r="I934" s="3"/>
    </row>
    <row r="935" spans="1:9" ht="12.75" customHeight="1">
      <c r="A935" s="12"/>
      <c r="C935" s="14"/>
      <c r="H935" s="3"/>
      <c r="I935" s="3"/>
    </row>
    <row r="936" spans="1:9" ht="12.75" customHeight="1">
      <c r="A936" s="12"/>
      <c r="C936" s="14"/>
      <c r="H936" s="3"/>
      <c r="I936" s="3"/>
    </row>
    <row r="937" spans="1:9" ht="12.75" customHeight="1">
      <c r="A937" s="12"/>
      <c r="C937" s="14"/>
      <c r="H937" s="3"/>
      <c r="I937" s="3"/>
    </row>
    <row r="938" spans="1:9" ht="12.75" customHeight="1">
      <c r="A938" s="12"/>
      <c r="C938" s="14"/>
      <c r="H938" s="3"/>
      <c r="I938" s="3"/>
    </row>
    <row r="939" spans="1:9" ht="12.75" customHeight="1">
      <c r="A939" s="12"/>
      <c r="C939" s="14"/>
      <c r="H939" s="3"/>
      <c r="I939" s="3"/>
    </row>
    <row r="940" spans="1:9" ht="12.75" customHeight="1">
      <c r="A940" s="12"/>
      <c r="C940" s="14"/>
      <c r="H940" s="3"/>
      <c r="I940" s="3"/>
    </row>
    <row r="941" spans="1:9" ht="12.75" customHeight="1">
      <c r="A941" s="12"/>
      <c r="C941" s="14"/>
      <c r="H941" s="3"/>
      <c r="I941" s="3"/>
    </row>
    <row r="942" spans="1:9" ht="12.75" customHeight="1">
      <c r="A942" s="12"/>
      <c r="C942" s="14"/>
      <c r="H942" s="3"/>
      <c r="I942" s="3"/>
    </row>
    <row r="943" spans="1:9" ht="12.75" customHeight="1">
      <c r="A943" s="12"/>
      <c r="C943" s="14"/>
      <c r="H943" s="3"/>
      <c r="I943" s="3"/>
    </row>
    <row r="944" spans="1:9" ht="12.75" customHeight="1">
      <c r="A944" s="12"/>
      <c r="C944" s="14"/>
      <c r="H944" s="3"/>
      <c r="I944" s="3"/>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row r="992" spans="1:9" ht="12.75" customHeight="1">
      <c r="A992" s="12"/>
      <c r="C992" s="14"/>
      <c r="H992" s="3"/>
      <c r="I992" s="3"/>
    </row>
    <row r="993" spans="1:9" ht="12.75" customHeight="1">
      <c r="A993" s="12"/>
      <c r="C993" s="14"/>
      <c r="H993" s="3"/>
      <c r="I993" s="3"/>
    </row>
    <row r="994" spans="1:9" ht="12.75" customHeight="1">
      <c r="A994" s="12"/>
      <c r="C994" s="14"/>
      <c r="H994" s="3"/>
      <c r="I994" s="3"/>
    </row>
    <row r="995" spans="1:9" ht="12.75" customHeight="1">
      <c r="A995" s="12"/>
      <c r="C995" s="14"/>
      <c r="H995" s="3"/>
      <c r="I995" s="3"/>
    </row>
    <row r="996" spans="1:9" ht="12.75" customHeight="1">
      <c r="A996" s="12"/>
      <c r="C996" s="14"/>
      <c r="H996" s="3"/>
      <c r="I996" s="3"/>
    </row>
    <row r="997" spans="1:9" ht="12.75" customHeight="1">
      <c r="A997" s="12"/>
      <c r="C997" s="14"/>
      <c r="H997" s="3"/>
      <c r="I997" s="3"/>
    </row>
    <row r="998" spans="1:9" ht="12.75" customHeight="1">
      <c r="A998" s="12"/>
      <c r="C998" s="14"/>
      <c r="H998" s="3"/>
      <c r="I998" s="3"/>
    </row>
    <row r="999" spans="1:9" ht="12.75" customHeight="1">
      <c r="A999" s="12"/>
      <c r="C999" s="14"/>
      <c r="H999" s="3"/>
      <c r="I999" s="3"/>
    </row>
    <row r="1000" spans="1:9" ht="12.75" customHeight="1">
      <c r="A1000" s="12"/>
      <c r="C1000" s="14"/>
      <c r="H1000" s="3"/>
      <c r="I1000" s="3"/>
    </row>
    <row r="1001" spans="1:9" ht="12.75" customHeight="1">
      <c r="A1001" s="12"/>
      <c r="C1001" s="14"/>
      <c r="H1001" s="3"/>
      <c r="I1001" s="3"/>
    </row>
    <row r="1002" spans="1:9" ht="12.75" customHeight="1">
      <c r="A1002" s="12"/>
      <c r="C1002" s="14"/>
      <c r="H1002" s="3"/>
      <c r="I1002" s="3"/>
    </row>
    <row r="1003" spans="1:9" ht="12.75" customHeight="1">
      <c r="A1003" s="12"/>
      <c r="C1003" s="14"/>
      <c r="H1003" s="3"/>
      <c r="I1003" s="3"/>
    </row>
    <row r="1004" spans="1:9" ht="12.75" customHeight="1">
      <c r="A1004" s="12"/>
      <c r="C1004" s="14"/>
      <c r="H1004" s="3"/>
      <c r="I1004" s="3"/>
    </row>
    <row r="1005" spans="1:9" ht="12.75" customHeight="1">
      <c r="A1005" s="12"/>
      <c r="C1005" s="14"/>
      <c r="H1005" s="3"/>
      <c r="I1005" s="3"/>
    </row>
    <row r="1006" spans="1:9" ht="12.75" customHeight="1">
      <c r="A1006" s="12"/>
      <c r="C1006" s="14"/>
      <c r="H1006" s="3"/>
      <c r="I1006" s="3"/>
    </row>
    <row r="1007" spans="1:9" ht="12.75" customHeight="1">
      <c r="A1007" s="12"/>
      <c r="C1007" s="14"/>
      <c r="H1007" s="3"/>
      <c r="I1007" s="3"/>
    </row>
    <row r="1008" spans="1:9" ht="12.75" customHeight="1">
      <c r="A1008" s="12"/>
      <c r="C1008" s="14"/>
      <c r="H1008" s="3"/>
      <c r="I1008" s="3"/>
    </row>
    <row r="1009" spans="1:9" ht="12.75" customHeight="1">
      <c r="A1009" s="12"/>
      <c r="C1009" s="14"/>
      <c r="H1009" s="3"/>
      <c r="I1009" s="3"/>
    </row>
  </sheetData>
  <mergeCells count="7">
    <mergeCell ref="E70:F70"/>
    <mergeCell ref="E71:F71"/>
    <mergeCell ref="E72:F72"/>
    <mergeCell ref="A1:G1"/>
    <mergeCell ref="B2:G2"/>
    <mergeCell ref="B3:G3"/>
    <mergeCell ref="B4:G4"/>
  </mergeCells>
  <dataValidations count="1">
    <dataValidation type="list" allowBlank="1" showInputMessage="1" showErrorMessage="1" sqref="D2:D69 D73:D65536" xr:uid="{998793FB-F2EF-4E6A-9889-B415B37BD6ED}"/>
  </dataValidations>
  <printOptions horizontalCentered="1"/>
  <pageMargins left="0.23622047244094491" right="0.19685039370078741" top="1.2204724409448819" bottom="0.63" header="0.78740157480314965" footer="0.15748031496062992"/>
  <pageSetup paperSize="9" orientation="landscape" r:id="rId1"/>
  <headerFooter scaleWithDoc="0">
    <oddHeader>&amp;L&amp;"Arial Narrow,Italic"Krišjāņa Valdemāra un Pļavas ielas pārbūve, Cēsīs&amp;R&amp;"Arial Narrow,Italic"BA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39446-2165-4B2A-9492-9FA74522A4A1}">
  <sheetPr>
    <tabColor theme="9" tint="0.39997558519241921"/>
  </sheetPr>
  <dimension ref="A1:N991"/>
  <sheetViews>
    <sheetView zoomScaleNormal="100" workbookViewId="0">
      <selection activeCell="K39" sqref="K39"/>
    </sheetView>
  </sheetViews>
  <sheetFormatPr defaultColWidth="9.33203125" defaultRowHeight="13.2"/>
  <cols>
    <col min="1" max="1" width="16.33203125" style="17" customWidth="1"/>
    <col min="2" max="2" width="11.77734375" style="13" customWidth="1"/>
    <col min="3" max="3" width="97.6640625"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1" t="s">
        <v>209</v>
      </c>
      <c r="B1" s="161"/>
      <c r="C1" s="161"/>
      <c r="D1" s="161"/>
      <c r="E1" s="161"/>
      <c r="F1" s="161"/>
      <c r="G1" s="161"/>
    </row>
    <row r="2" spans="1:9" ht="15" customHeight="1">
      <c r="A2" s="33" t="s">
        <v>5</v>
      </c>
      <c r="B2" s="167" t="s">
        <v>42</v>
      </c>
      <c r="C2" s="167"/>
      <c r="D2" s="167"/>
      <c r="E2" s="167"/>
      <c r="F2" s="167"/>
      <c r="G2" s="167"/>
    </row>
    <row r="3" spans="1:9" ht="15" customHeight="1">
      <c r="A3" s="33" t="s">
        <v>47</v>
      </c>
      <c r="B3" s="167" t="s">
        <v>601</v>
      </c>
      <c r="C3" s="167"/>
      <c r="D3" s="167"/>
      <c r="E3" s="167"/>
      <c r="F3" s="167"/>
      <c r="G3" s="167"/>
      <c r="I3" s="5"/>
    </row>
    <row r="4" spans="1:9" ht="15" customHeight="1">
      <c r="A4" s="33" t="s">
        <v>1</v>
      </c>
      <c r="B4" s="167" t="s">
        <v>602</v>
      </c>
      <c r="C4" s="167"/>
      <c r="D4" s="167"/>
      <c r="E4" s="167"/>
      <c r="F4" s="167"/>
      <c r="G4" s="167"/>
    </row>
    <row r="5" spans="1:9" ht="15" customHeight="1">
      <c r="A5" s="6"/>
      <c r="B5" s="7"/>
      <c r="C5" s="8"/>
      <c r="D5" s="10"/>
      <c r="E5" s="11"/>
      <c r="F5" s="11"/>
      <c r="G5" s="11"/>
    </row>
    <row r="6" spans="1:9" ht="30" customHeight="1">
      <c r="A6" s="72" t="s">
        <v>11</v>
      </c>
      <c r="B6" s="73" t="s">
        <v>12</v>
      </c>
      <c r="C6" s="74" t="s">
        <v>8</v>
      </c>
      <c r="D6" s="74" t="s">
        <v>13</v>
      </c>
      <c r="E6" s="75" t="s">
        <v>14</v>
      </c>
      <c r="F6" s="75" t="s">
        <v>15</v>
      </c>
      <c r="G6" s="76" t="s">
        <v>16</v>
      </c>
    </row>
    <row r="7" spans="1:9" ht="15" customHeight="1">
      <c r="A7" s="63"/>
      <c r="B7" s="64"/>
      <c r="C7" s="65" t="s">
        <v>208</v>
      </c>
      <c r="D7" s="66"/>
      <c r="E7" s="56"/>
      <c r="F7" s="56"/>
      <c r="G7" s="56"/>
    </row>
    <row r="8" spans="1:9" ht="15" customHeight="1">
      <c r="A8" s="174" t="s">
        <v>246</v>
      </c>
      <c r="B8" s="175"/>
      <c r="C8" s="175"/>
      <c r="D8" s="175"/>
      <c r="E8" s="175"/>
      <c r="F8" s="175"/>
      <c r="G8" s="176"/>
    </row>
    <row r="9" spans="1:9" ht="13.8">
      <c r="A9" s="22"/>
      <c r="B9" s="23"/>
      <c r="C9" s="41" t="s">
        <v>247</v>
      </c>
      <c r="D9" s="67"/>
      <c r="E9" s="25"/>
      <c r="F9" s="25"/>
      <c r="G9" s="25"/>
    </row>
    <row r="10" spans="1:9" ht="15" customHeight="1">
      <c r="A10" s="77" t="s">
        <v>17</v>
      </c>
      <c r="B10" s="77" t="s">
        <v>10</v>
      </c>
      <c r="C10" s="84" t="s">
        <v>248</v>
      </c>
      <c r="D10" s="85" t="s">
        <v>2</v>
      </c>
      <c r="E10" s="86">
        <v>48</v>
      </c>
      <c r="F10" s="78"/>
      <c r="G10" s="78">
        <f t="shared" ref="G10:G79" si="0">ROUND(F10*E10,2)</f>
        <v>0</v>
      </c>
    </row>
    <row r="11" spans="1:9" ht="15" customHeight="1">
      <c r="A11" s="77" t="s">
        <v>19</v>
      </c>
      <c r="B11" s="77" t="s">
        <v>10</v>
      </c>
      <c r="C11" s="84" t="s">
        <v>249</v>
      </c>
      <c r="D11" s="85" t="s">
        <v>2</v>
      </c>
      <c r="E11" s="86">
        <v>48</v>
      </c>
      <c r="F11" s="78"/>
      <c r="G11" s="78">
        <f t="shared" si="0"/>
        <v>0</v>
      </c>
    </row>
    <row r="12" spans="1:9" ht="15" customHeight="1">
      <c r="A12" s="77" t="s">
        <v>25</v>
      </c>
      <c r="B12" s="77" t="s">
        <v>10</v>
      </c>
      <c r="C12" s="84" t="s">
        <v>250</v>
      </c>
      <c r="D12" s="85" t="s">
        <v>2</v>
      </c>
      <c r="E12" s="86">
        <v>2.4</v>
      </c>
      <c r="F12" s="78"/>
      <c r="G12" s="78">
        <f t="shared" si="0"/>
        <v>0</v>
      </c>
    </row>
    <row r="13" spans="1:9" ht="15" customHeight="1">
      <c r="A13" s="77" t="s">
        <v>28</v>
      </c>
      <c r="B13" s="77" t="s">
        <v>10</v>
      </c>
      <c r="C13" s="87" t="s">
        <v>251</v>
      </c>
      <c r="D13" s="88" t="s">
        <v>21</v>
      </c>
      <c r="E13" s="86">
        <v>2</v>
      </c>
      <c r="F13" s="78"/>
      <c r="G13" s="78">
        <f t="shared" si="0"/>
        <v>0</v>
      </c>
    </row>
    <row r="14" spans="1:9" ht="15" customHeight="1">
      <c r="A14" s="77" t="s">
        <v>29</v>
      </c>
      <c r="B14" s="77" t="s">
        <v>10</v>
      </c>
      <c r="C14" s="84" t="s">
        <v>252</v>
      </c>
      <c r="D14" s="85" t="s">
        <v>21</v>
      </c>
      <c r="E14" s="86">
        <v>1</v>
      </c>
      <c r="F14" s="78"/>
      <c r="G14" s="78">
        <f t="shared" si="0"/>
        <v>0</v>
      </c>
    </row>
    <row r="15" spans="1:9" ht="15" customHeight="1">
      <c r="A15" s="77" t="s">
        <v>31</v>
      </c>
      <c r="B15" s="77" t="s">
        <v>10</v>
      </c>
      <c r="C15" s="84" t="s">
        <v>253</v>
      </c>
      <c r="D15" s="85" t="s">
        <v>49</v>
      </c>
      <c r="E15" s="86">
        <v>1</v>
      </c>
      <c r="F15" s="78"/>
      <c r="G15" s="78">
        <f t="shared" si="0"/>
        <v>0</v>
      </c>
    </row>
    <row r="16" spans="1:9" ht="15" customHeight="1">
      <c r="A16" s="77" t="s">
        <v>41</v>
      </c>
      <c r="B16" s="77" t="s">
        <v>10</v>
      </c>
      <c r="C16" s="87" t="s">
        <v>254</v>
      </c>
      <c r="D16" s="88" t="s">
        <v>2</v>
      </c>
      <c r="E16" s="86">
        <v>0</v>
      </c>
      <c r="F16" s="78"/>
      <c r="G16" s="78">
        <f t="shared" si="0"/>
        <v>0</v>
      </c>
    </row>
    <row r="17" spans="1:10" ht="15" customHeight="1">
      <c r="A17" s="77" t="s">
        <v>44</v>
      </c>
      <c r="B17" s="77" t="s">
        <v>10</v>
      </c>
      <c r="C17" s="84" t="s">
        <v>255</v>
      </c>
      <c r="D17" s="85" t="s">
        <v>256</v>
      </c>
      <c r="E17" s="86">
        <v>172</v>
      </c>
      <c r="F17" s="78"/>
      <c r="G17" s="78">
        <f t="shared" si="0"/>
        <v>0</v>
      </c>
    </row>
    <row r="18" spans="1:10" ht="13.8">
      <c r="A18" s="77" t="s">
        <v>45</v>
      </c>
      <c r="B18" s="77" t="s">
        <v>10</v>
      </c>
      <c r="C18" s="84" t="s">
        <v>258</v>
      </c>
      <c r="D18" s="85" t="s">
        <v>49</v>
      </c>
      <c r="E18" s="86">
        <v>0</v>
      </c>
      <c r="F18" s="78"/>
      <c r="G18" s="78">
        <f t="shared" si="0"/>
        <v>0</v>
      </c>
    </row>
    <row r="19" spans="1:10" ht="15" customHeight="1">
      <c r="A19" s="77" t="s">
        <v>257</v>
      </c>
      <c r="B19" s="77" t="s">
        <v>10</v>
      </c>
      <c r="C19" s="87" t="s">
        <v>260</v>
      </c>
      <c r="D19" s="88" t="s">
        <v>49</v>
      </c>
      <c r="E19" s="86">
        <v>0</v>
      </c>
      <c r="F19" s="78"/>
      <c r="G19" s="78">
        <f t="shared" si="0"/>
        <v>0</v>
      </c>
    </row>
    <row r="20" spans="1:10" ht="15" customHeight="1">
      <c r="A20" s="77" t="s">
        <v>259</v>
      </c>
      <c r="B20" s="77" t="s">
        <v>10</v>
      </c>
      <c r="C20" s="84" t="s">
        <v>262</v>
      </c>
      <c r="D20" s="85" t="s">
        <v>49</v>
      </c>
      <c r="E20" s="86">
        <v>0</v>
      </c>
      <c r="F20" s="78"/>
      <c r="G20" s="78">
        <f t="shared" si="0"/>
        <v>0</v>
      </c>
    </row>
    <row r="21" spans="1:10" ht="15" customHeight="1">
      <c r="A21" s="77" t="s">
        <v>261</v>
      </c>
      <c r="B21" s="77" t="s">
        <v>10</v>
      </c>
      <c r="C21" s="84" t="s">
        <v>264</v>
      </c>
      <c r="D21" s="85" t="s">
        <v>265</v>
      </c>
      <c r="E21" s="86">
        <v>0</v>
      </c>
      <c r="F21" s="78"/>
      <c r="G21" s="78">
        <f t="shared" si="0"/>
        <v>0</v>
      </c>
    </row>
    <row r="22" spans="1:10" ht="13.8">
      <c r="A22" s="77" t="s">
        <v>263</v>
      </c>
      <c r="B22" s="77" t="s">
        <v>10</v>
      </c>
      <c r="C22" s="84" t="s">
        <v>267</v>
      </c>
      <c r="D22" s="85" t="s">
        <v>265</v>
      </c>
      <c r="E22" s="86">
        <v>0</v>
      </c>
      <c r="F22" s="78"/>
      <c r="G22" s="78">
        <f t="shared" si="0"/>
        <v>0</v>
      </c>
    </row>
    <row r="23" spans="1:10" ht="15" customHeight="1">
      <c r="A23" s="77" t="s">
        <v>266</v>
      </c>
      <c r="B23" s="77" t="s">
        <v>10</v>
      </c>
      <c r="C23" s="87" t="s">
        <v>269</v>
      </c>
      <c r="D23" s="88" t="s">
        <v>2</v>
      </c>
      <c r="E23" s="86">
        <v>0</v>
      </c>
      <c r="F23" s="78"/>
      <c r="G23" s="78">
        <f t="shared" si="0"/>
        <v>0</v>
      </c>
    </row>
    <row r="24" spans="1:10" ht="15" customHeight="1">
      <c r="A24" s="77" t="s">
        <v>268</v>
      </c>
      <c r="B24" s="77" t="s">
        <v>10</v>
      </c>
      <c r="C24" s="84" t="s">
        <v>271</v>
      </c>
      <c r="D24" s="85" t="s">
        <v>272</v>
      </c>
      <c r="E24" s="86">
        <v>0</v>
      </c>
      <c r="F24" s="78"/>
      <c r="G24" s="78">
        <f t="shared" si="0"/>
        <v>0</v>
      </c>
    </row>
    <row r="25" spans="1:10" ht="16.2" customHeight="1">
      <c r="A25" s="77" t="s">
        <v>270</v>
      </c>
      <c r="B25" s="77" t="s">
        <v>10</v>
      </c>
      <c r="C25" s="84" t="s">
        <v>274</v>
      </c>
      <c r="D25" s="85" t="s">
        <v>272</v>
      </c>
      <c r="E25" s="86">
        <v>0</v>
      </c>
      <c r="F25" s="78"/>
      <c r="G25" s="78">
        <f t="shared" si="0"/>
        <v>0</v>
      </c>
    </row>
    <row r="26" spans="1:10" ht="15" customHeight="1">
      <c r="A26" s="77" t="s">
        <v>273</v>
      </c>
      <c r="B26" s="77" t="s">
        <v>10</v>
      </c>
      <c r="C26" s="84" t="s">
        <v>276</v>
      </c>
      <c r="D26" s="85" t="s">
        <v>272</v>
      </c>
      <c r="E26" s="86">
        <v>0</v>
      </c>
      <c r="F26" s="78"/>
      <c r="G26" s="78">
        <f t="shared" si="0"/>
        <v>0</v>
      </c>
    </row>
    <row r="27" spans="1:10" ht="15" customHeight="1">
      <c r="A27" s="77" t="s">
        <v>275</v>
      </c>
      <c r="B27" s="77" t="s">
        <v>10</v>
      </c>
      <c r="C27" s="84" t="s">
        <v>278</v>
      </c>
      <c r="D27" s="85" t="s">
        <v>272</v>
      </c>
      <c r="E27" s="86">
        <v>0</v>
      </c>
      <c r="F27" s="78"/>
      <c r="G27" s="78">
        <f t="shared" si="0"/>
        <v>0</v>
      </c>
      <c r="I27" s="32"/>
    </row>
    <row r="28" spans="1:10" ht="15" customHeight="1">
      <c r="A28" s="77" t="s">
        <v>277</v>
      </c>
      <c r="B28" s="77" t="s">
        <v>10</v>
      </c>
      <c r="C28" s="84" t="s">
        <v>280</v>
      </c>
      <c r="D28" s="85" t="s">
        <v>272</v>
      </c>
      <c r="E28" s="86">
        <v>0</v>
      </c>
      <c r="F28" s="78"/>
      <c r="G28" s="78">
        <f t="shared" si="0"/>
        <v>0</v>
      </c>
      <c r="I28" s="15"/>
      <c r="J28" s="15"/>
    </row>
    <row r="29" spans="1:10" ht="15" customHeight="1">
      <c r="A29" s="77" t="s">
        <v>279</v>
      </c>
      <c r="B29" s="77" t="s">
        <v>10</v>
      </c>
      <c r="C29" s="84" t="s">
        <v>282</v>
      </c>
      <c r="D29" s="85" t="s">
        <v>272</v>
      </c>
      <c r="E29" s="86">
        <v>0</v>
      </c>
      <c r="F29" s="78"/>
      <c r="G29" s="78">
        <f t="shared" si="0"/>
        <v>0</v>
      </c>
    </row>
    <row r="30" spans="1:10" ht="15" customHeight="1">
      <c r="A30" s="77" t="s">
        <v>281</v>
      </c>
      <c r="B30" s="77" t="s">
        <v>10</v>
      </c>
      <c r="C30" s="84" t="s">
        <v>284</v>
      </c>
      <c r="D30" s="85" t="s">
        <v>272</v>
      </c>
      <c r="E30" s="86">
        <v>0</v>
      </c>
      <c r="F30" s="78"/>
      <c r="G30" s="78">
        <f t="shared" si="0"/>
        <v>0</v>
      </c>
    </row>
    <row r="31" spans="1:10" ht="15" customHeight="1">
      <c r="A31" s="77" t="s">
        <v>283</v>
      </c>
      <c r="B31" s="77" t="s">
        <v>10</v>
      </c>
      <c r="C31" s="87" t="s">
        <v>286</v>
      </c>
      <c r="D31" s="88" t="s">
        <v>49</v>
      </c>
      <c r="E31" s="86">
        <v>0</v>
      </c>
      <c r="F31" s="78"/>
      <c r="G31" s="78">
        <f t="shared" si="0"/>
        <v>0</v>
      </c>
    </row>
    <row r="32" spans="1:10" ht="16.2" customHeight="1">
      <c r="A32" s="77" t="s">
        <v>285</v>
      </c>
      <c r="B32" s="77" t="s">
        <v>10</v>
      </c>
      <c r="C32" s="87" t="s">
        <v>288</v>
      </c>
      <c r="D32" s="88" t="s">
        <v>289</v>
      </c>
      <c r="E32" s="86">
        <v>0</v>
      </c>
      <c r="F32" s="78"/>
      <c r="G32" s="78">
        <f t="shared" si="0"/>
        <v>0</v>
      </c>
    </row>
    <row r="33" spans="1:7" ht="15" customHeight="1">
      <c r="A33" s="77" t="s">
        <v>287</v>
      </c>
      <c r="B33" s="77" t="s">
        <v>10</v>
      </c>
      <c r="C33" s="87" t="s">
        <v>291</v>
      </c>
      <c r="D33" s="88" t="s">
        <v>292</v>
      </c>
      <c r="E33" s="86">
        <v>0</v>
      </c>
      <c r="F33" s="78"/>
      <c r="G33" s="78">
        <f t="shared" si="0"/>
        <v>0</v>
      </c>
    </row>
    <row r="34" spans="1:7" ht="15" customHeight="1">
      <c r="A34" s="77" t="s">
        <v>290</v>
      </c>
      <c r="B34" s="77" t="s">
        <v>10</v>
      </c>
      <c r="C34" s="87" t="s">
        <v>293</v>
      </c>
      <c r="D34" s="88" t="s">
        <v>2</v>
      </c>
      <c r="E34" s="86">
        <v>48</v>
      </c>
      <c r="F34" s="78"/>
      <c r="G34" s="78">
        <f t="shared" si="0"/>
        <v>0</v>
      </c>
    </row>
    <row r="35" spans="1:7" ht="15" customHeight="1">
      <c r="A35" s="77" t="s">
        <v>210</v>
      </c>
      <c r="B35" s="77" t="s">
        <v>10</v>
      </c>
      <c r="C35" s="84" t="s">
        <v>294</v>
      </c>
      <c r="D35" s="85" t="s">
        <v>295</v>
      </c>
      <c r="E35" s="86">
        <v>1</v>
      </c>
      <c r="F35" s="78"/>
      <c r="G35" s="78">
        <f t="shared" si="0"/>
        <v>0</v>
      </c>
    </row>
    <row r="36" spans="1:7" ht="15" customHeight="1">
      <c r="A36" s="77" t="s">
        <v>211</v>
      </c>
      <c r="B36" s="77" t="s">
        <v>10</v>
      </c>
      <c r="C36" s="84" t="s">
        <v>296</v>
      </c>
      <c r="D36" s="85" t="s">
        <v>2</v>
      </c>
      <c r="E36" s="86">
        <v>0</v>
      </c>
      <c r="F36" s="78"/>
      <c r="G36" s="78">
        <f t="shared" si="0"/>
        <v>0</v>
      </c>
    </row>
    <row r="37" spans="1:7" ht="15" customHeight="1">
      <c r="A37" s="79"/>
      <c r="B37" s="79"/>
      <c r="C37" s="80" t="s">
        <v>130</v>
      </c>
      <c r="D37" s="81"/>
      <c r="E37" s="82"/>
      <c r="F37" s="82"/>
      <c r="G37" s="82"/>
    </row>
    <row r="38" spans="1:7" ht="15" customHeight="1">
      <c r="A38" s="77" t="s">
        <v>17</v>
      </c>
      <c r="B38" s="77" t="s">
        <v>10</v>
      </c>
      <c r="C38" s="89" t="s">
        <v>297</v>
      </c>
      <c r="D38" s="85" t="s">
        <v>49</v>
      </c>
      <c r="E38" s="90">
        <v>8</v>
      </c>
      <c r="F38" s="78"/>
      <c r="G38" s="78">
        <f t="shared" si="0"/>
        <v>0</v>
      </c>
    </row>
    <row r="39" spans="1:7" ht="15" customHeight="1">
      <c r="A39" s="77" t="s">
        <v>19</v>
      </c>
      <c r="B39" s="77" t="s">
        <v>10</v>
      </c>
      <c r="C39" s="89" t="s">
        <v>298</v>
      </c>
      <c r="D39" s="85" t="s">
        <v>49</v>
      </c>
      <c r="E39" s="90">
        <v>4</v>
      </c>
      <c r="F39" s="78"/>
      <c r="G39" s="78">
        <f t="shared" si="0"/>
        <v>0</v>
      </c>
    </row>
    <row r="40" spans="1:7" ht="15" customHeight="1">
      <c r="A40" s="77" t="s">
        <v>25</v>
      </c>
      <c r="B40" s="77" t="s">
        <v>10</v>
      </c>
      <c r="C40" s="91" t="s">
        <v>299</v>
      </c>
      <c r="D40" s="85" t="s">
        <v>49</v>
      </c>
      <c r="E40" s="90">
        <v>2</v>
      </c>
      <c r="F40" s="78"/>
      <c r="G40" s="78">
        <f t="shared" si="0"/>
        <v>0</v>
      </c>
    </row>
    <row r="41" spans="1:7" ht="15" customHeight="1">
      <c r="A41" s="77" t="s">
        <v>28</v>
      </c>
      <c r="B41" s="77" t="s">
        <v>10</v>
      </c>
      <c r="C41" s="91" t="s">
        <v>300</v>
      </c>
      <c r="D41" s="85" t="s">
        <v>2</v>
      </c>
      <c r="E41" s="90">
        <v>50</v>
      </c>
      <c r="F41" s="78"/>
      <c r="G41" s="78">
        <f t="shared" si="0"/>
        <v>0</v>
      </c>
    </row>
    <row r="42" spans="1:7" ht="15" customHeight="1">
      <c r="A42" s="77" t="s">
        <v>29</v>
      </c>
      <c r="B42" s="77" t="s">
        <v>10</v>
      </c>
      <c r="C42" s="89" t="s">
        <v>301</v>
      </c>
      <c r="D42" s="85" t="s">
        <v>2</v>
      </c>
      <c r="E42" s="90">
        <v>0</v>
      </c>
      <c r="F42" s="78"/>
      <c r="G42" s="78">
        <f t="shared" si="0"/>
        <v>0</v>
      </c>
    </row>
    <row r="43" spans="1:7" ht="15" customHeight="1">
      <c r="A43" s="77" t="s">
        <v>31</v>
      </c>
      <c r="B43" s="77" t="s">
        <v>10</v>
      </c>
      <c r="C43" s="84" t="s">
        <v>302</v>
      </c>
      <c r="D43" s="85" t="s">
        <v>49</v>
      </c>
      <c r="E43" s="90">
        <v>1</v>
      </c>
      <c r="F43" s="78"/>
      <c r="G43" s="78">
        <f t="shared" si="0"/>
        <v>0</v>
      </c>
    </row>
    <row r="44" spans="1:7" ht="15" customHeight="1">
      <c r="A44" s="77" t="s">
        <v>41</v>
      </c>
      <c r="B44" s="77" t="s">
        <v>10</v>
      </c>
      <c r="C44" s="84" t="s">
        <v>303</v>
      </c>
      <c r="D44" s="85" t="s">
        <v>49</v>
      </c>
      <c r="E44" s="90">
        <v>1</v>
      </c>
      <c r="F44" s="78"/>
      <c r="G44" s="78">
        <f t="shared" si="0"/>
        <v>0</v>
      </c>
    </row>
    <row r="45" spans="1:7" ht="15" customHeight="1">
      <c r="A45" s="77" t="s">
        <v>44</v>
      </c>
      <c r="B45" s="77" t="s">
        <v>10</v>
      </c>
      <c r="C45" s="84" t="s">
        <v>304</v>
      </c>
      <c r="D45" s="85" t="s">
        <v>49</v>
      </c>
      <c r="E45" s="90">
        <v>2</v>
      </c>
      <c r="F45" s="78"/>
      <c r="G45" s="78">
        <f t="shared" si="0"/>
        <v>0</v>
      </c>
    </row>
    <row r="46" spans="1:7" ht="15" customHeight="1">
      <c r="A46" s="77" t="s">
        <v>45</v>
      </c>
      <c r="B46" s="77" t="s">
        <v>10</v>
      </c>
      <c r="C46" s="84" t="s">
        <v>305</v>
      </c>
      <c r="D46" s="85" t="s">
        <v>49</v>
      </c>
      <c r="E46" s="90">
        <v>3</v>
      </c>
      <c r="F46" s="78"/>
      <c r="G46" s="78">
        <f t="shared" si="0"/>
        <v>0</v>
      </c>
    </row>
    <row r="47" spans="1:7" ht="15" customHeight="1">
      <c r="A47" s="77" t="s">
        <v>257</v>
      </c>
      <c r="B47" s="77" t="s">
        <v>10</v>
      </c>
      <c r="C47" s="84" t="s">
        <v>306</v>
      </c>
      <c r="D47" s="85" t="s">
        <v>49</v>
      </c>
      <c r="E47" s="90">
        <v>4</v>
      </c>
      <c r="F47" s="78"/>
      <c r="G47" s="78">
        <f t="shared" si="0"/>
        <v>0</v>
      </c>
    </row>
    <row r="48" spans="1:7" ht="15" customHeight="1">
      <c r="A48" s="77" t="s">
        <v>259</v>
      </c>
      <c r="B48" s="77" t="s">
        <v>10</v>
      </c>
      <c r="C48" s="92" t="s">
        <v>307</v>
      </c>
      <c r="D48" s="85" t="s">
        <v>49</v>
      </c>
      <c r="E48" s="90">
        <v>1</v>
      </c>
      <c r="F48" s="78"/>
      <c r="G48" s="78">
        <f t="shared" si="0"/>
        <v>0</v>
      </c>
    </row>
    <row r="49" spans="1:7" ht="15" customHeight="1">
      <c r="A49" s="77" t="s">
        <v>261</v>
      </c>
      <c r="B49" s="77" t="s">
        <v>10</v>
      </c>
      <c r="C49" s="89" t="s">
        <v>308</v>
      </c>
      <c r="D49" s="85" t="s">
        <v>2</v>
      </c>
      <c r="E49" s="90">
        <v>0</v>
      </c>
      <c r="F49" s="78"/>
      <c r="G49" s="78">
        <f t="shared" si="0"/>
        <v>0</v>
      </c>
    </row>
    <row r="50" spans="1:7" ht="15" customHeight="1">
      <c r="A50" s="77" t="s">
        <v>263</v>
      </c>
      <c r="B50" s="77" t="s">
        <v>10</v>
      </c>
      <c r="C50" s="89" t="s">
        <v>309</v>
      </c>
      <c r="D50" s="85" t="s">
        <v>2</v>
      </c>
      <c r="E50" s="90">
        <v>0</v>
      </c>
      <c r="F50" s="78"/>
      <c r="G50" s="78">
        <f t="shared" si="0"/>
        <v>0</v>
      </c>
    </row>
    <row r="51" spans="1:7" ht="15" customHeight="1">
      <c r="A51" s="77" t="s">
        <v>266</v>
      </c>
      <c r="B51" s="77" t="s">
        <v>10</v>
      </c>
      <c r="C51" s="89" t="s">
        <v>310</v>
      </c>
      <c r="D51" s="85" t="s">
        <v>2</v>
      </c>
      <c r="E51" s="90">
        <v>0</v>
      </c>
      <c r="F51" s="78"/>
      <c r="G51" s="78">
        <f t="shared" si="0"/>
        <v>0</v>
      </c>
    </row>
    <row r="52" spans="1:7" ht="15" customHeight="1">
      <c r="A52" s="77" t="s">
        <v>268</v>
      </c>
      <c r="B52" s="77" t="s">
        <v>10</v>
      </c>
      <c r="C52" s="89" t="s">
        <v>311</v>
      </c>
      <c r="D52" s="85" t="s">
        <v>2</v>
      </c>
      <c r="E52" s="90">
        <v>0</v>
      </c>
      <c r="F52" s="78"/>
      <c r="G52" s="78">
        <f t="shared" si="0"/>
        <v>0</v>
      </c>
    </row>
    <row r="53" spans="1:7" ht="15" customHeight="1">
      <c r="A53" s="77" t="s">
        <v>270</v>
      </c>
      <c r="B53" s="77" t="s">
        <v>10</v>
      </c>
      <c r="C53" s="89" t="s">
        <v>312</v>
      </c>
      <c r="D53" s="85" t="s">
        <v>2</v>
      </c>
      <c r="E53" s="90">
        <v>0</v>
      </c>
      <c r="F53" s="78"/>
      <c r="G53" s="78">
        <f t="shared" si="0"/>
        <v>0</v>
      </c>
    </row>
    <row r="54" spans="1:7" ht="15" customHeight="1">
      <c r="A54" s="77" t="s">
        <v>273</v>
      </c>
      <c r="B54" s="77" t="s">
        <v>10</v>
      </c>
      <c r="C54" s="89" t="s">
        <v>313</v>
      </c>
      <c r="D54" s="85" t="s">
        <v>49</v>
      </c>
      <c r="E54" s="90">
        <v>0</v>
      </c>
      <c r="F54" s="78"/>
      <c r="G54" s="78">
        <f t="shared" si="0"/>
        <v>0</v>
      </c>
    </row>
    <row r="55" spans="1:7" ht="15" customHeight="1">
      <c r="A55" s="77" t="s">
        <v>275</v>
      </c>
      <c r="B55" s="77" t="s">
        <v>10</v>
      </c>
      <c r="C55" s="89" t="s">
        <v>314</v>
      </c>
      <c r="D55" s="85" t="s">
        <v>49</v>
      </c>
      <c r="E55" s="90">
        <v>0</v>
      </c>
      <c r="F55" s="78"/>
      <c r="G55" s="78">
        <f t="shared" si="0"/>
        <v>0</v>
      </c>
    </row>
    <row r="56" spans="1:7" ht="15" customHeight="1">
      <c r="A56" s="77" t="s">
        <v>277</v>
      </c>
      <c r="B56" s="77" t="s">
        <v>10</v>
      </c>
      <c r="C56" s="89" t="s">
        <v>315</v>
      </c>
      <c r="D56" s="85" t="s">
        <v>49</v>
      </c>
      <c r="E56" s="90">
        <v>0</v>
      </c>
      <c r="F56" s="78"/>
      <c r="G56" s="78">
        <f t="shared" si="0"/>
        <v>0</v>
      </c>
    </row>
    <row r="57" spans="1:7" ht="15" customHeight="1">
      <c r="A57" s="77" t="s">
        <v>279</v>
      </c>
      <c r="B57" s="77" t="s">
        <v>10</v>
      </c>
      <c r="C57" s="89" t="s">
        <v>316</v>
      </c>
      <c r="D57" s="85" t="s">
        <v>49</v>
      </c>
      <c r="E57" s="90">
        <v>0</v>
      </c>
      <c r="F57" s="78"/>
      <c r="G57" s="78">
        <f t="shared" si="0"/>
        <v>0</v>
      </c>
    </row>
    <row r="58" spans="1:7" ht="15" customHeight="1">
      <c r="A58" s="77" t="s">
        <v>281</v>
      </c>
      <c r="B58" s="77" t="s">
        <v>10</v>
      </c>
      <c r="C58" s="89" t="s">
        <v>317</v>
      </c>
      <c r="D58" s="85" t="s">
        <v>49</v>
      </c>
      <c r="E58" s="90">
        <v>0</v>
      </c>
      <c r="F58" s="78"/>
      <c r="G58" s="78">
        <f t="shared" si="0"/>
        <v>0</v>
      </c>
    </row>
    <row r="59" spans="1:7" ht="15" customHeight="1">
      <c r="A59" s="77" t="s">
        <v>283</v>
      </c>
      <c r="B59" s="77" t="s">
        <v>10</v>
      </c>
      <c r="C59" s="89" t="s">
        <v>318</v>
      </c>
      <c r="D59" s="85" t="s">
        <v>49</v>
      </c>
      <c r="E59" s="90">
        <v>0</v>
      </c>
      <c r="F59" s="78"/>
      <c r="G59" s="78">
        <f t="shared" si="0"/>
        <v>0</v>
      </c>
    </row>
    <row r="60" spans="1:7" ht="15" customHeight="1">
      <c r="A60" s="77" t="s">
        <v>285</v>
      </c>
      <c r="B60" s="77" t="s">
        <v>10</v>
      </c>
      <c r="C60" s="89" t="s">
        <v>319</v>
      </c>
      <c r="D60" s="85" t="s">
        <v>49</v>
      </c>
      <c r="E60" s="90">
        <v>0</v>
      </c>
      <c r="F60" s="78"/>
      <c r="G60" s="78">
        <f t="shared" si="0"/>
        <v>0</v>
      </c>
    </row>
    <row r="61" spans="1:7" ht="15" customHeight="1">
      <c r="A61" s="77" t="s">
        <v>287</v>
      </c>
      <c r="B61" s="77" t="s">
        <v>10</v>
      </c>
      <c r="C61" s="89" t="s">
        <v>320</v>
      </c>
      <c r="D61" s="85" t="s">
        <v>49</v>
      </c>
      <c r="E61" s="90">
        <v>0</v>
      </c>
      <c r="F61" s="78"/>
      <c r="G61" s="78">
        <f t="shared" si="0"/>
        <v>0</v>
      </c>
    </row>
    <row r="62" spans="1:7" ht="15" customHeight="1">
      <c r="A62" s="77" t="s">
        <v>290</v>
      </c>
      <c r="B62" s="77" t="s">
        <v>10</v>
      </c>
      <c r="C62" s="89" t="s">
        <v>321</v>
      </c>
      <c r="D62" s="85" t="s">
        <v>49</v>
      </c>
      <c r="E62" s="90">
        <v>0</v>
      </c>
      <c r="F62" s="78"/>
      <c r="G62" s="78">
        <f t="shared" si="0"/>
        <v>0</v>
      </c>
    </row>
    <row r="63" spans="1:7" ht="15" customHeight="1">
      <c r="A63" s="177" t="s">
        <v>322</v>
      </c>
      <c r="B63" s="178"/>
      <c r="C63" s="178"/>
      <c r="D63" s="178"/>
      <c r="E63" s="178"/>
      <c r="F63" s="178"/>
      <c r="G63" s="179"/>
    </row>
    <row r="64" spans="1:7" ht="15" customHeight="1">
      <c r="A64" s="79"/>
      <c r="B64" s="83"/>
      <c r="C64" s="80" t="s">
        <v>247</v>
      </c>
      <c r="D64" s="81"/>
      <c r="E64" s="82"/>
      <c r="F64" s="82"/>
      <c r="G64" s="82"/>
    </row>
    <row r="65" spans="1:7" ht="15" customHeight="1">
      <c r="A65" s="77" t="s">
        <v>17</v>
      </c>
      <c r="B65" s="77" t="s">
        <v>10</v>
      </c>
      <c r="C65" s="84" t="s">
        <v>323</v>
      </c>
      <c r="D65" s="85" t="s">
        <v>2</v>
      </c>
      <c r="E65" s="86">
        <v>0</v>
      </c>
      <c r="F65" s="78"/>
      <c r="G65" s="78">
        <f t="shared" si="0"/>
        <v>0</v>
      </c>
    </row>
    <row r="66" spans="1:7" ht="15" customHeight="1">
      <c r="A66" s="77" t="s">
        <v>19</v>
      </c>
      <c r="B66" s="77" t="s">
        <v>10</v>
      </c>
      <c r="C66" s="84" t="s">
        <v>324</v>
      </c>
      <c r="D66" s="85" t="s">
        <v>49</v>
      </c>
      <c r="E66" s="86">
        <v>0</v>
      </c>
      <c r="F66" s="78"/>
      <c r="G66" s="78">
        <f t="shared" si="0"/>
        <v>0</v>
      </c>
    </row>
    <row r="67" spans="1:7" ht="15" customHeight="1">
      <c r="A67" s="77" t="s">
        <v>25</v>
      </c>
      <c r="B67" s="77" t="s">
        <v>10</v>
      </c>
      <c r="C67" s="84" t="s">
        <v>325</v>
      </c>
      <c r="D67" s="85" t="s">
        <v>326</v>
      </c>
      <c r="E67" s="86">
        <v>0</v>
      </c>
      <c r="F67" s="78"/>
      <c r="G67" s="78">
        <f t="shared" si="0"/>
        <v>0</v>
      </c>
    </row>
    <row r="68" spans="1:7" ht="15" customHeight="1">
      <c r="A68" s="77" t="s">
        <v>28</v>
      </c>
      <c r="B68" s="77" t="s">
        <v>10</v>
      </c>
      <c r="C68" s="93" t="s">
        <v>327</v>
      </c>
      <c r="D68" s="85" t="s">
        <v>328</v>
      </c>
      <c r="E68" s="86">
        <v>0</v>
      </c>
      <c r="F68" s="78"/>
      <c r="G68" s="78">
        <f t="shared" si="0"/>
        <v>0</v>
      </c>
    </row>
    <row r="69" spans="1:7" ht="15" customHeight="1">
      <c r="A69" s="77" t="s">
        <v>29</v>
      </c>
      <c r="B69" s="77" t="s">
        <v>10</v>
      </c>
      <c r="C69" s="93" t="s">
        <v>329</v>
      </c>
      <c r="D69" s="85" t="s">
        <v>328</v>
      </c>
      <c r="E69" s="86">
        <v>0</v>
      </c>
      <c r="F69" s="78"/>
      <c r="G69" s="78">
        <f t="shared" si="0"/>
        <v>0</v>
      </c>
    </row>
    <row r="70" spans="1:7" ht="15" customHeight="1">
      <c r="A70" s="77" t="s">
        <v>31</v>
      </c>
      <c r="B70" s="77" t="s">
        <v>10</v>
      </c>
      <c r="C70" s="84" t="s">
        <v>330</v>
      </c>
      <c r="D70" s="85" t="s">
        <v>328</v>
      </c>
      <c r="E70" s="86">
        <v>0</v>
      </c>
      <c r="F70" s="78"/>
      <c r="G70" s="78">
        <f t="shared" si="0"/>
        <v>0</v>
      </c>
    </row>
    <row r="71" spans="1:7" ht="15" customHeight="1">
      <c r="A71" s="77" t="s">
        <v>41</v>
      </c>
      <c r="B71" s="77" t="s">
        <v>10</v>
      </c>
      <c r="C71" s="93" t="s">
        <v>331</v>
      </c>
      <c r="D71" s="85" t="s">
        <v>332</v>
      </c>
      <c r="E71" s="86">
        <v>0</v>
      </c>
      <c r="F71" s="78"/>
      <c r="G71" s="78">
        <f t="shared" si="0"/>
        <v>0</v>
      </c>
    </row>
    <row r="72" spans="1:7" ht="15" customHeight="1">
      <c r="A72" s="77" t="s">
        <v>44</v>
      </c>
      <c r="B72" s="77" t="s">
        <v>10</v>
      </c>
      <c r="C72" s="93" t="s">
        <v>333</v>
      </c>
      <c r="D72" s="85" t="s">
        <v>332</v>
      </c>
      <c r="E72" s="86">
        <v>0</v>
      </c>
      <c r="F72" s="78"/>
      <c r="G72" s="78">
        <f t="shared" si="0"/>
        <v>0</v>
      </c>
    </row>
    <row r="73" spans="1:7" ht="15" customHeight="1">
      <c r="A73" s="77" t="s">
        <v>45</v>
      </c>
      <c r="B73" s="77" t="s">
        <v>10</v>
      </c>
      <c r="C73" s="84" t="s">
        <v>334</v>
      </c>
      <c r="D73" s="85" t="s">
        <v>335</v>
      </c>
      <c r="E73" s="86">
        <v>0</v>
      </c>
      <c r="F73" s="78"/>
      <c r="G73" s="78">
        <f t="shared" si="0"/>
        <v>0</v>
      </c>
    </row>
    <row r="74" spans="1:7" ht="15" customHeight="1">
      <c r="A74" s="77" t="s">
        <v>257</v>
      </c>
      <c r="B74" s="77" t="s">
        <v>10</v>
      </c>
      <c r="C74" s="84" t="s">
        <v>336</v>
      </c>
      <c r="D74" s="85" t="s">
        <v>337</v>
      </c>
      <c r="E74" s="86">
        <v>0</v>
      </c>
      <c r="F74" s="78"/>
      <c r="G74" s="78">
        <f t="shared" si="0"/>
        <v>0</v>
      </c>
    </row>
    <row r="75" spans="1:7" ht="15" customHeight="1">
      <c r="A75" s="79"/>
      <c r="B75" s="83"/>
      <c r="C75" s="80" t="s">
        <v>130</v>
      </c>
      <c r="D75" s="81"/>
      <c r="E75" s="82"/>
      <c r="F75" s="82"/>
      <c r="G75" s="82"/>
    </row>
    <row r="76" spans="1:7" ht="15" customHeight="1">
      <c r="A76" s="77" t="s">
        <v>17</v>
      </c>
      <c r="B76" s="77" t="s">
        <v>10</v>
      </c>
      <c r="C76" s="84" t="s">
        <v>338</v>
      </c>
      <c r="D76" s="85" t="s">
        <v>49</v>
      </c>
      <c r="E76" s="86">
        <v>0</v>
      </c>
      <c r="F76" s="78"/>
      <c r="G76" s="78">
        <f t="shared" si="0"/>
        <v>0</v>
      </c>
    </row>
    <row r="77" spans="1:7" ht="15" customHeight="1">
      <c r="A77" s="77" t="s">
        <v>19</v>
      </c>
      <c r="B77" s="77" t="s">
        <v>10</v>
      </c>
      <c r="C77" s="84" t="s">
        <v>339</v>
      </c>
      <c r="D77" s="85" t="s">
        <v>2</v>
      </c>
      <c r="E77" s="86">
        <v>0</v>
      </c>
      <c r="F77" s="78"/>
      <c r="G77" s="78">
        <f t="shared" si="0"/>
        <v>0</v>
      </c>
    </row>
    <row r="78" spans="1:7" ht="15" customHeight="1">
      <c r="A78" s="77" t="s">
        <v>25</v>
      </c>
      <c r="B78" s="77" t="s">
        <v>10</v>
      </c>
      <c r="C78" s="84" t="s">
        <v>340</v>
      </c>
      <c r="D78" s="85" t="s">
        <v>2</v>
      </c>
      <c r="E78" s="86">
        <v>0</v>
      </c>
      <c r="F78" s="78"/>
      <c r="G78" s="78">
        <f t="shared" si="0"/>
        <v>0</v>
      </c>
    </row>
    <row r="79" spans="1:7" ht="15" customHeight="1">
      <c r="A79" s="77" t="s">
        <v>28</v>
      </c>
      <c r="B79" s="77" t="s">
        <v>10</v>
      </c>
      <c r="C79" s="84" t="s">
        <v>341</v>
      </c>
      <c r="D79" s="85" t="s">
        <v>49</v>
      </c>
      <c r="E79" s="86">
        <v>0</v>
      </c>
      <c r="F79" s="78"/>
      <c r="G79" s="78">
        <f t="shared" si="0"/>
        <v>0</v>
      </c>
    </row>
    <row r="80" spans="1:7" ht="15" customHeight="1">
      <c r="A80" s="77" t="s">
        <v>29</v>
      </c>
      <c r="B80" s="77" t="s">
        <v>10</v>
      </c>
      <c r="C80" s="84" t="s">
        <v>342</v>
      </c>
      <c r="D80" s="85" t="s">
        <v>343</v>
      </c>
      <c r="E80" s="86">
        <v>0</v>
      </c>
      <c r="F80" s="78"/>
      <c r="G80" s="78">
        <f>ROUND(F80*E80,2)</f>
        <v>0</v>
      </c>
    </row>
    <row r="81" spans="1:7" ht="15" customHeight="1">
      <c r="A81" s="94"/>
      <c r="B81" s="95"/>
      <c r="C81" s="96"/>
      <c r="D81" s="80" t="s">
        <v>3</v>
      </c>
      <c r="E81" s="172" t="s">
        <v>20</v>
      </c>
      <c r="F81" s="173"/>
      <c r="G81" s="114">
        <f>SUM(G9:G80)</f>
        <v>0</v>
      </c>
    </row>
    <row r="82" spans="1:7" ht="15" customHeight="1">
      <c r="A82" s="94"/>
      <c r="B82" s="95"/>
      <c r="C82" s="96"/>
      <c r="D82" s="80" t="s">
        <v>4</v>
      </c>
      <c r="E82" s="172" t="s">
        <v>32</v>
      </c>
      <c r="F82" s="173"/>
      <c r="G82" s="115">
        <f>ROUND(G81*0.21,2)</f>
        <v>0</v>
      </c>
    </row>
    <row r="83" spans="1:7" ht="15" customHeight="1">
      <c r="A83" s="97"/>
      <c r="B83" s="95"/>
      <c r="C83" s="96"/>
      <c r="D83" s="80" t="s">
        <v>6</v>
      </c>
      <c r="E83" s="172" t="s">
        <v>33</v>
      </c>
      <c r="F83" s="173"/>
      <c r="G83" s="115">
        <f>G81+G82</f>
        <v>0</v>
      </c>
    </row>
    <row r="84" spans="1:7" ht="15" customHeight="1">
      <c r="A84" s="12"/>
      <c r="C84" s="14"/>
    </row>
    <row r="85" spans="1:7" ht="12.75" customHeight="1">
      <c r="A85" s="12"/>
      <c r="C85" s="14"/>
    </row>
    <row r="86" spans="1:7" ht="12.75" customHeight="1">
      <c r="A86" s="12"/>
      <c r="C86" s="14"/>
    </row>
    <row r="87" spans="1:7" ht="12.75" customHeight="1">
      <c r="A87" s="12"/>
      <c r="C87" s="14"/>
    </row>
    <row r="88" spans="1:7" ht="12.75" customHeight="1">
      <c r="A88" s="12"/>
      <c r="C88" s="14"/>
    </row>
    <row r="89" spans="1:7" ht="12.75" customHeight="1">
      <c r="A89" s="12"/>
      <c r="C89" s="14"/>
    </row>
    <row r="90" spans="1:7" ht="12.75" customHeight="1">
      <c r="A90" s="12"/>
      <c r="C90" s="14"/>
    </row>
    <row r="91" spans="1:7" ht="12.75" customHeight="1">
      <c r="A91" s="12"/>
      <c r="C91" s="14"/>
    </row>
    <row r="92" spans="1:7" ht="12.75" customHeight="1">
      <c r="A92" s="12"/>
      <c r="C92" s="14"/>
    </row>
    <row r="93" spans="1:7" ht="12.75" customHeight="1">
      <c r="A93" s="12"/>
      <c r="C93" s="14"/>
    </row>
    <row r="94" spans="1:7" ht="12.75" customHeight="1">
      <c r="A94" s="12"/>
      <c r="C94" s="14"/>
    </row>
    <row r="95" spans="1:7" ht="12.75" customHeight="1">
      <c r="A95" s="12"/>
      <c r="C95" s="14"/>
    </row>
    <row r="96" spans="1:7" ht="12.75" customHeight="1">
      <c r="A96" s="12"/>
      <c r="C96" s="14"/>
    </row>
    <row r="97" spans="1:3" ht="12.75" customHeight="1">
      <c r="A97" s="12"/>
      <c r="C97" s="14"/>
    </row>
    <row r="98" spans="1:3" ht="12.75" customHeight="1">
      <c r="A98" s="12"/>
      <c r="C98" s="14"/>
    </row>
    <row r="99" spans="1:3" ht="12.75" customHeight="1">
      <c r="A99" s="12"/>
      <c r="C99" s="14"/>
    </row>
    <row r="100" spans="1:3" ht="12.75" customHeight="1">
      <c r="A100" s="12"/>
      <c r="C100" s="14"/>
    </row>
    <row r="101" spans="1:3" ht="12.75" customHeight="1">
      <c r="A101" s="12"/>
      <c r="C101" s="14"/>
    </row>
    <row r="102" spans="1:3" ht="12.75" customHeight="1">
      <c r="A102" s="12"/>
      <c r="C102" s="14"/>
    </row>
    <row r="103" spans="1:3" ht="12.75" customHeight="1">
      <c r="A103" s="12"/>
      <c r="C103" s="14"/>
    </row>
    <row r="104" spans="1:3" ht="12.75" customHeight="1">
      <c r="A104" s="12"/>
      <c r="C104" s="14"/>
    </row>
    <row r="105" spans="1:3" ht="12.75" customHeight="1">
      <c r="A105" s="12"/>
      <c r="C105" s="14"/>
    </row>
    <row r="106" spans="1:3" ht="12.75" customHeight="1">
      <c r="A106" s="12"/>
      <c r="C106" s="14"/>
    </row>
    <row r="107" spans="1:3" ht="12.75" customHeight="1">
      <c r="A107" s="12"/>
      <c r="C107" s="14"/>
    </row>
    <row r="108" spans="1:3" ht="12.75" customHeight="1">
      <c r="A108" s="12"/>
      <c r="C108" s="14"/>
    </row>
    <row r="109" spans="1:3" ht="12.75" customHeight="1">
      <c r="A109" s="12"/>
      <c r="C109" s="14"/>
    </row>
    <row r="110" spans="1:3" ht="12.75" customHeight="1">
      <c r="A110" s="12"/>
      <c r="C110" s="14"/>
    </row>
    <row r="111" spans="1:3" ht="12.75" customHeight="1">
      <c r="A111" s="12"/>
      <c r="C111" s="14"/>
    </row>
    <row r="112" spans="1:3" ht="12.75" customHeight="1">
      <c r="A112" s="12"/>
      <c r="C112" s="14"/>
    </row>
    <row r="113" spans="1:9" ht="12.75" customHeight="1">
      <c r="A113" s="12"/>
      <c r="C113" s="14"/>
    </row>
    <row r="114" spans="1:9" ht="12.75" customHeight="1">
      <c r="A114" s="12"/>
      <c r="C114" s="14"/>
    </row>
    <row r="115" spans="1:9" ht="12.75" customHeight="1">
      <c r="A115" s="12"/>
      <c r="C115" s="14"/>
    </row>
    <row r="116" spans="1:9" ht="12.75" customHeight="1">
      <c r="A116" s="12"/>
      <c r="C116" s="14"/>
    </row>
    <row r="117" spans="1:9" ht="12.75" customHeight="1">
      <c r="A117" s="12"/>
      <c r="C117" s="14"/>
      <c r="H117" s="3"/>
      <c r="I117" s="3"/>
    </row>
    <row r="118" spans="1:9" ht="12.75" customHeight="1">
      <c r="A118" s="12"/>
      <c r="C118" s="14"/>
      <c r="H118" s="3"/>
      <c r="I118" s="3"/>
    </row>
    <row r="119" spans="1:9" ht="12.75" customHeight="1">
      <c r="A119" s="12"/>
      <c r="C119" s="14"/>
      <c r="H119" s="3"/>
      <c r="I119" s="3"/>
    </row>
    <row r="120" spans="1:9" ht="12.75" customHeight="1">
      <c r="A120" s="12"/>
      <c r="C120" s="14"/>
      <c r="H120" s="3"/>
      <c r="I120" s="3"/>
    </row>
    <row r="121" spans="1:9" ht="12.75" customHeight="1">
      <c r="A121" s="12"/>
      <c r="C121" s="14"/>
      <c r="H121" s="3"/>
      <c r="I121" s="3"/>
    </row>
    <row r="122" spans="1:9" ht="12.75" customHeight="1">
      <c r="A122" s="12"/>
      <c r="C122" s="14"/>
      <c r="H122" s="3"/>
      <c r="I122" s="3"/>
    </row>
    <row r="123" spans="1:9" ht="12.75" customHeight="1">
      <c r="A123" s="12"/>
      <c r="C123" s="14"/>
      <c r="H123" s="3"/>
      <c r="I123" s="3"/>
    </row>
    <row r="124" spans="1:9" ht="12.75" customHeight="1">
      <c r="A124" s="12"/>
      <c r="C124" s="14"/>
      <c r="H124" s="3"/>
      <c r="I124" s="3"/>
    </row>
    <row r="125" spans="1:9" ht="12.75" customHeight="1">
      <c r="A125" s="12"/>
      <c r="C125" s="14"/>
      <c r="H125" s="3"/>
      <c r="I125" s="3"/>
    </row>
    <row r="126" spans="1:9" ht="12.75" customHeight="1">
      <c r="A126" s="12"/>
      <c r="C126" s="14"/>
      <c r="H126" s="3"/>
      <c r="I126" s="3"/>
    </row>
    <row r="127" spans="1:9" ht="12.75" customHeight="1">
      <c r="A127" s="12"/>
      <c r="C127" s="14"/>
      <c r="H127" s="3"/>
      <c r="I127" s="3"/>
    </row>
    <row r="128" spans="1:9" ht="12.75" customHeight="1">
      <c r="A128" s="12"/>
      <c r="C128" s="14"/>
      <c r="H128" s="3"/>
      <c r="I128" s="3"/>
    </row>
    <row r="129" spans="1:9" ht="12.75" customHeight="1">
      <c r="A129" s="12"/>
      <c r="C129" s="14"/>
      <c r="H129" s="3"/>
      <c r="I129" s="3"/>
    </row>
    <row r="130" spans="1:9" ht="12.75" customHeight="1">
      <c r="A130" s="12"/>
      <c r="C130" s="14"/>
      <c r="H130" s="3"/>
      <c r="I130" s="3"/>
    </row>
    <row r="131" spans="1:9" ht="12.75" customHeight="1">
      <c r="A131" s="12"/>
      <c r="C131" s="14"/>
      <c r="H131" s="3"/>
      <c r="I131" s="3"/>
    </row>
    <row r="132" spans="1:9" ht="12.75" customHeight="1">
      <c r="A132" s="12"/>
      <c r="C132" s="14"/>
      <c r="H132" s="3"/>
      <c r="I132" s="3"/>
    </row>
    <row r="133" spans="1:9" ht="12.75" customHeight="1">
      <c r="A133" s="12"/>
      <c r="C133" s="14"/>
      <c r="H133" s="3"/>
      <c r="I133" s="3"/>
    </row>
    <row r="134" spans="1:9" ht="12.75" customHeight="1">
      <c r="A134" s="12"/>
      <c r="C134" s="14"/>
      <c r="H134" s="3"/>
      <c r="I134" s="3"/>
    </row>
    <row r="135" spans="1:9" ht="12.75" customHeight="1">
      <c r="A135" s="12"/>
      <c r="C135" s="14"/>
      <c r="H135" s="3"/>
      <c r="I135" s="3"/>
    </row>
    <row r="136" spans="1:9" ht="12.75" customHeight="1">
      <c r="A136" s="12"/>
      <c r="C136" s="14"/>
      <c r="H136" s="3"/>
      <c r="I136" s="3"/>
    </row>
    <row r="137" spans="1:9" ht="12.75" customHeight="1">
      <c r="A137" s="12"/>
      <c r="C137" s="14"/>
      <c r="H137" s="3"/>
      <c r="I137" s="3"/>
    </row>
    <row r="138" spans="1:9" ht="12.75" customHeight="1">
      <c r="A138" s="12"/>
      <c r="C138" s="14"/>
      <c r="H138" s="3"/>
      <c r="I138" s="3"/>
    </row>
    <row r="139" spans="1:9" ht="12.75" customHeight="1">
      <c r="A139" s="12"/>
      <c r="C139" s="14"/>
      <c r="H139" s="3"/>
      <c r="I139" s="3"/>
    </row>
    <row r="140" spans="1:9" ht="12.75" customHeight="1">
      <c r="A140" s="12"/>
      <c r="C140" s="14"/>
      <c r="H140" s="3"/>
      <c r="I140" s="3"/>
    </row>
    <row r="141" spans="1:9" ht="12.75" customHeight="1">
      <c r="A141" s="12"/>
      <c r="C141" s="14"/>
      <c r="H141" s="3"/>
      <c r="I141" s="3"/>
    </row>
    <row r="142" spans="1:9" ht="12.75" customHeight="1">
      <c r="A142" s="12"/>
      <c r="C142" s="14"/>
      <c r="H142" s="3"/>
      <c r="I142" s="3"/>
    </row>
    <row r="143" spans="1:9" ht="12.75" customHeight="1">
      <c r="A143" s="12"/>
      <c r="C143" s="14"/>
      <c r="H143" s="3"/>
      <c r="I143" s="3"/>
    </row>
    <row r="144" spans="1:9"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14" ht="12.75" customHeight="1">
      <c r="A865" s="12"/>
      <c r="C865" s="14"/>
      <c r="H865" s="3"/>
      <c r="I865" s="3"/>
    </row>
    <row r="866" spans="1:14" ht="12.75" customHeight="1">
      <c r="A866" s="12"/>
      <c r="C866" s="14"/>
      <c r="H866" s="3"/>
      <c r="I866" s="3"/>
      <c r="N866" s="16"/>
    </row>
    <row r="867" spans="1:14" ht="12.75" customHeight="1">
      <c r="A867" s="12"/>
      <c r="C867" s="14"/>
      <c r="H867" s="3"/>
      <c r="I867" s="3"/>
      <c r="N867" s="16"/>
    </row>
    <row r="868" spans="1:14" ht="12.75" customHeight="1">
      <c r="A868" s="12"/>
      <c r="C868" s="14"/>
      <c r="H868" s="3"/>
      <c r="I868" s="3"/>
      <c r="N868" s="16"/>
    </row>
    <row r="869" spans="1:14" ht="12.75" customHeight="1">
      <c r="A869" s="12"/>
      <c r="C869" s="14"/>
      <c r="H869" s="3"/>
      <c r="I869" s="3"/>
      <c r="N869" s="16"/>
    </row>
    <row r="870" spans="1:14" ht="12.75" customHeight="1">
      <c r="A870" s="12"/>
      <c r="C870" s="14"/>
      <c r="H870" s="3"/>
      <c r="I870" s="3"/>
      <c r="N870" s="16"/>
    </row>
    <row r="871" spans="1:14" ht="12.75" customHeight="1">
      <c r="A871" s="12"/>
      <c r="C871" s="14"/>
      <c r="H871" s="3"/>
      <c r="I871" s="3"/>
      <c r="N871" s="16"/>
    </row>
    <row r="872" spans="1:14" ht="12.75" customHeight="1">
      <c r="A872" s="12"/>
      <c r="C872" s="14"/>
      <c r="H872" s="3"/>
      <c r="I872" s="3"/>
      <c r="N872" s="16"/>
    </row>
    <row r="873" spans="1:14" ht="12.75" customHeight="1">
      <c r="A873" s="12"/>
      <c r="C873" s="14"/>
      <c r="H873" s="3"/>
      <c r="I873" s="3"/>
      <c r="N873" s="16"/>
    </row>
    <row r="874" spans="1:14" ht="12.75" customHeight="1">
      <c r="A874" s="12"/>
      <c r="C874" s="14"/>
      <c r="H874" s="3"/>
      <c r="I874" s="3"/>
      <c r="N874" s="16"/>
    </row>
    <row r="875" spans="1:14" ht="12.75" customHeight="1">
      <c r="A875" s="12"/>
      <c r="C875" s="14"/>
      <c r="H875" s="3"/>
      <c r="I875" s="3"/>
      <c r="N875" s="16"/>
    </row>
    <row r="876" spans="1:14" ht="12.75" customHeight="1">
      <c r="A876" s="12"/>
      <c r="C876" s="14"/>
      <c r="H876" s="3"/>
      <c r="I876" s="3"/>
      <c r="N876" s="16"/>
    </row>
    <row r="877" spans="1:14" ht="12.75" customHeight="1">
      <c r="A877" s="12"/>
      <c r="C877" s="14"/>
      <c r="H877" s="3"/>
      <c r="I877" s="3"/>
      <c r="N877" s="16"/>
    </row>
    <row r="878" spans="1:14" ht="12.75" customHeight="1">
      <c r="A878" s="12"/>
      <c r="C878" s="14"/>
      <c r="H878" s="3"/>
      <c r="I878" s="3"/>
      <c r="N878" s="16"/>
    </row>
    <row r="879" spans="1:14" ht="12.75" customHeight="1">
      <c r="A879" s="12"/>
      <c r="C879" s="14"/>
      <c r="H879" s="3"/>
      <c r="I879" s="3"/>
      <c r="N879" s="16"/>
    </row>
    <row r="880" spans="1:14" ht="12.75" customHeight="1">
      <c r="A880" s="12"/>
      <c r="C880" s="14"/>
      <c r="H880" s="3"/>
      <c r="I880" s="3"/>
      <c r="N880" s="16"/>
    </row>
    <row r="881" spans="1:14" ht="12.75" customHeight="1">
      <c r="A881" s="12"/>
      <c r="C881" s="14"/>
      <c r="H881" s="3"/>
      <c r="I881" s="3"/>
      <c r="N881" s="16"/>
    </row>
    <row r="882" spans="1:14" ht="12.75" customHeight="1">
      <c r="A882" s="12"/>
      <c r="C882" s="14"/>
      <c r="H882" s="3"/>
      <c r="I882" s="3"/>
      <c r="N882" s="16"/>
    </row>
    <row r="883" spans="1:14" ht="12.75" customHeight="1">
      <c r="A883" s="12"/>
      <c r="C883" s="14"/>
      <c r="H883" s="3"/>
      <c r="I883" s="3"/>
      <c r="N883" s="16"/>
    </row>
    <row r="884" spans="1:14" ht="12.75" customHeight="1">
      <c r="A884" s="12"/>
      <c r="C884" s="14"/>
      <c r="H884" s="3"/>
      <c r="I884" s="3"/>
      <c r="N884" s="16"/>
    </row>
    <row r="885" spans="1:14" ht="12.75" customHeight="1">
      <c r="A885" s="12"/>
      <c r="C885" s="14"/>
      <c r="H885" s="3"/>
      <c r="I885" s="3"/>
      <c r="N885" s="16"/>
    </row>
    <row r="886" spans="1:14" ht="12.75" customHeight="1">
      <c r="A886" s="12"/>
      <c r="C886" s="14"/>
      <c r="H886" s="3"/>
      <c r="I886" s="3"/>
      <c r="N886" s="16"/>
    </row>
    <row r="887" spans="1:14" ht="12.75" customHeight="1">
      <c r="A887" s="12"/>
      <c r="C887" s="14"/>
      <c r="H887" s="3"/>
      <c r="I887" s="3"/>
      <c r="N887" s="16"/>
    </row>
    <row r="888" spans="1:14" ht="12.75" customHeight="1">
      <c r="A888" s="12"/>
      <c r="C888" s="14"/>
      <c r="H888" s="3"/>
      <c r="I888" s="3"/>
      <c r="N888" s="16"/>
    </row>
    <row r="889" spans="1:14" ht="12.75" customHeight="1">
      <c r="A889" s="12"/>
      <c r="C889" s="14"/>
      <c r="H889" s="3"/>
      <c r="I889" s="3"/>
      <c r="N889" s="16"/>
    </row>
    <row r="890" spans="1:14" ht="12.75" customHeight="1">
      <c r="A890" s="12"/>
      <c r="C890" s="14"/>
      <c r="H890" s="3"/>
      <c r="I890" s="3"/>
      <c r="N890" s="16"/>
    </row>
    <row r="891" spans="1:14" ht="12.75" customHeight="1">
      <c r="A891" s="12"/>
      <c r="C891" s="14"/>
      <c r="H891" s="3"/>
      <c r="I891" s="3"/>
      <c r="N891" s="16"/>
    </row>
    <row r="892" spans="1:14" ht="12.75" customHeight="1">
      <c r="A892" s="12"/>
      <c r="C892" s="14"/>
      <c r="H892" s="3"/>
      <c r="I892" s="3"/>
      <c r="N892" s="16"/>
    </row>
    <row r="893" spans="1:14" ht="12.75" customHeight="1">
      <c r="A893" s="12"/>
      <c r="C893" s="14"/>
      <c r="H893" s="3"/>
      <c r="I893" s="3"/>
      <c r="N893" s="16"/>
    </row>
    <row r="894" spans="1:14" ht="12.75" customHeight="1">
      <c r="A894" s="12"/>
      <c r="C894" s="14"/>
      <c r="H894" s="3"/>
      <c r="I894" s="3"/>
      <c r="N894" s="16"/>
    </row>
    <row r="895" spans="1:14" ht="12.75" customHeight="1">
      <c r="A895" s="12"/>
      <c r="C895" s="14"/>
      <c r="H895" s="3"/>
      <c r="I895" s="3"/>
      <c r="N895" s="16"/>
    </row>
    <row r="896" spans="1:14" ht="12.75" customHeight="1">
      <c r="A896" s="12"/>
      <c r="C896" s="14"/>
      <c r="H896" s="3"/>
      <c r="I896" s="3"/>
      <c r="N896" s="16"/>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row r="905" spans="1:9" ht="12.75" customHeight="1">
      <c r="A905" s="12"/>
      <c r="C905" s="14"/>
      <c r="H905" s="3"/>
      <c r="I905" s="3"/>
    </row>
    <row r="906" spans="1:9" ht="12.75" customHeight="1">
      <c r="A906" s="12"/>
      <c r="C906" s="14"/>
      <c r="H906" s="3"/>
      <c r="I906" s="3"/>
    </row>
    <row r="907" spans="1:9" ht="12.75" customHeight="1">
      <c r="A907" s="12"/>
      <c r="C907" s="14"/>
      <c r="H907" s="3"/>
      <c r="I907" s="3"/>
    </row>
    <row r="908" spans="1:9" ht="12.75" customHeight="1">
      <c r="A908" s="12"/>
      <c r="C908" s="14"/>
      <c r="H908" s="3"/>
      <c r="I908" s="3"/>
    </row>
    <row r="909" spans="1:9" ht="12.75" customHeight="1">
      <c r="A909" s="12"/>
      <c r="C909" s="14"/>
      <c r="H909" s="3"/>
      <c r="I909" s="3"/>
    </row>
    <row r="910" spans="1:9" ht="12.75" customHeight="1">
      <c r="A910" s="12"/>
      <c r="C910" s="14"/>
      <c r="H910" s="3"/>
      <c r="I910" s="3"/>
    </row>
    <row r="911" spans="1:9" ht="12.75" customHeight="1">
      <c r="A911" s="12"/>
      <c r="C911" s="14"/>
      <c r="H911" s="3"/>
      <c r="I911" s="3"/>
    </row>
    <row r="912" spans="1:9" ht="12.75" customHeight="1">
      <c r="A912" s="12"/>
      <c r="C912" s="14"/>
      <c r="H912" s="3"/>
      <c r="I912" s="3"/>
    </row>
    <row r="913" spans="1:9" ht="12.75" customHeight="1">
      <c r="A913" s="12"/>
      <c r="C913" s="14"/>
      <c r="H913" s="3"/>
      <c r="I913" s="3"/>
    </row>
    <row r="914" spans="1:9" ht="12.75" customHeight="1">
      <c r="A914" s="12"/>
      <c r="C914" s="14"/>
      <c r="H914" s="3"/>
      <c r="I914" s="3"/>
    </row>
    <row r="915" spans="1:9" ht="12.75" customHeight="1">
      <c r="A915" s="12"/>
      <c r="C915" s="14"/>
      <c r="H915" s="3"/>
      <c r="I915" s="3"/>
    </row>
    <row r="916" spans="1:9" ht="12.75" customHeight="1">
      <c r="A916" s="12"/>
      <c r="C916" s="14"/>
      <c r="H916" s="3"/>
      <c r="I916" s="3"/>
    </row>
    <row r="917" spans="1:9" ht="12.75" customHeight="1">
      <c r="A917" s="12"/>
      <c r="C917" s="14"/>
      <c r="H917" s="3"/>
      <c r="I917" s="3"/>
    </row>
    <row r="918" spans="1:9" ht="12.75" customHeight="1">
      <c r="A918" s="12"/>
      <c r="C918" s="14"/>
      <c r="H918" s="3"/>
      <c r="I918" s="3"/>
    </row>
    <row r="919" spans="1:9" ht="12.75" customHeight="1">
      <c r="A919" s="12"/>
      <c r="C919" s="14"/>
      <c r="H919" s="3"/>
      <c r="I919" s="3"/>
    </row>
    <row r="920" spans="1:9" ht="12.75" customHeight="1">
      <c r="A920" s="12"/>
      <c r="C920" s="14"/>
      <c r="H920" s="3"/>
      <c r="I920" s="3"/>
    </row>
    <row r="921" spans="1:9" ht="12.75" customHeight="1">
      <c r="A921" s="12"/>
      <c r="C921" s="14"/>
      <c r="H921" s="3"/>
      <c r="I921" s="3"/>
    </row>
    <row r="922" spans="1:9" ht="12.75" customHeight="1">
      <c r="A922" s="12"/>
      <c r="C922" s="14"/>
      <c r="H922" s="3"/>
      <c r="I922" s="3"/>
    </row>
    <row r="923" spans="1:9" ht="12.75" customHeight="1">
      <c r="A923" s="12"/>
      <c r="C923" s="14"/>
      <c r="H923" s="3"/>
      <c r="I923" s="3"/>
    </row>
    <row r="924" spans="1:9" ht="12.75" customHeight="1">
      <c r="A924" s="12"/>
      <c r="C924" s="14"/>
      <c r="H924" s="3"/>
      <c r="I924" s="3"/>
    </row>
    <row r="925" spans="1:9" ht="12.75" customHeight="1">
      <c r="A925" s="12"/>
      <c r="C925" s="14"/>
      <c r="H925" s="3"/>
      <c r="I925" s="3"/>
    </row>
    <row r="926" spans="1:9" ht="12.75" customHeight="1">
      <c r="A926" s="12"/>
      <c r="C926" s="14"/>
      <c r="H926" s="3"/>
      <c r="I926" s="3"/>
    </row>
    <row r="927" spans="1:9" ht="12.75" customHeight="1">
      <c r="A927" s="12"/>
      <c r="C927" s="14"/>
      <c r="H927" s="3"/>
      <c r="I927" s="3"/>
    </row>
    <row r="928" spans="1:9" ht="12.75" customHeight="1">
      <c r="A928" s="12"/>
      <c r="C928" s="14"/>
      <c r="H928" s="3"/>
      <c r="I928" s="3"/>
    </row>
    <row r="929" spans="1:9" ht="12.75" customHeight="1">
      <c r="A929" s="12"/>
      <c r="C929" s="14"/>
      <c r="H929" s="3"/>
      <c r="I929" s="3"/>
    </row>
    <row r="930" spans="1:9" ht="12.75" customHeight="1">
      <c r="A930" s="12"/>
      <c r="C930" s="14"/>
      <c r="H930" s="3"/>
      <c r="I930" s="3"/>
    </row>
    <row r="931" spans="1:9" ht="12.75" customHeight="1">
      <c r="A931" s="12"/>
      <c r="C931" s="14"/>
      <c r="H931" s="3"/>
      <c r="I931" s="3"/>
    </row>
    <row r="932" spans="1:9" ht="12.75" customHeight="1">
      <c r="A932" s="12"/>
      <c r="C932" s="14"/>
      <c r="H932" s="3"/>
      <c r="I932" s="3"/>
    </row>
    <row r="933" spans="1:9" ht="12.75" customHeight="1">
      <c r="A933" s="12"/>
      <c r="C933" s="14"/>
      <c r="H933" s="3"/>
      <c r="I933" s="3"/>
    </row>
    <row r="934" spans="1:9" ht="12.75" customHeight="1">
      <c r="A934" s="12"/>
      <c r="C934" s="14"/>
      <c r="H934" s="3"/>
      <c r="I934" s="3"/>
    </row>
    <row r="935" spans="1:9" ht="12.75" customHeight="1">
      <c r="A935" s="12"/>
      <c r="C935" s="14"/>
      <c r="H935" s="3"/>
      <c r="I935" s="3"/>
    </row>
    <row r="936" spans="1:9" ht="12.75" customHeight="1">
      <c r="A936" s="12"/>
      <c r="C936" s="14"/>
      <c r="H936" s="3"/>
      <c r="I936" s="3"/>
    </row>
    <row r="937" spans="1:9" ht="12.75" customHeight="1">
      <c r="A937" s="12"/>
      <c r="C937" s="14"/>
      <c r="H937" s="3"/>
      <c r="I937" s="3"/>
    </row>
    <row r="938" spans="1:9" ht="12.75" customHeight="1">
      <c r="A938" s="12"/>
      <c r="C938" s="14"/>
      <c r="H938" s="3"/>
      <c r="I938" s="3"/>
    </row>
    <row r="939" spans="1:9" ht="12.75" customHeight="1">
      <c r="A939" s="12"/>
      <c r="C939" s="14"/>
      <c r="H939" s="3"/>
      <c r="I939" s="3"/>
    </row>
    <row r="940" spans="1:9" ht="12.75" customHeight="1">
      <c r="A940" s="12"/>
      <c r="C940" s="14"/>
      <c r="H940" s="3"/>
      <c r="I940" s="3"/>
    </row>
    <row r="941" spans="1:9" ht="12.75" customHeight="1">
      <c r="A941" s="12"/>
      <c r="C941" s="14"/>
      <c r="H941" s="3"/>
      <c r="I941" s="3"/>
    </row>
    <row r="942" spans="1:9" ht="12.75" customHeight="1">
      <c r="A942" s="12"/>
      <c r="C942" s="14"/>
      <c r="H942" s="3"/>
      <c r="I942" s="3"/>
    </row>
    <row r="943" spans="1:9" ht="12.75" customHeight="1">
      <c r="A943" s="12"/>
      <c r="C943" s="14"/>
      <c r="H943" s="3"/>
      <c r="I943" s="3"/>
    </row>
    <row r="944" spans="1:9" ht="12.75" customHeight="1">
      <c r="A944" s="12"/>
      <c r="C944" s="14"/>
      <c r="H944" s="3"/>
      <c r="I944" s="3"/>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sheetData>
  <mergeCells count="9">
    <mergeCell ref="E81:F81"/>
    <mergeCell ref="E82:F82"/>
    <mergeCell ref="E83:F83"/>
    <mergeCell ref="A1:G1"/>
    <mergeCell ref="B2:G2"/>
    <mergeCell ref="B3:G3"/>
    <mergeCell ref="B4:G4"/>
    <mergeCell ref="A8:G8"/>
    <mergeCell ref="A63:G63"/>
  </mergeCells>
  <dataValidations count="2">
    <dataValidation type="list" allowBlank="1" showInputMessage="1" showErrorMessage="1" sqref="D2:D7 D84:D65536" xr:uid="{9543BC10-F822-412E-BAB2-421C2FA3A34B}"/>
    <dataValidation type="list" allowBlank="1" showInputMessage="1" showErrorMessage="1" sqref="D64:D80 D9:D62" xr:uid="{41A82F0D-8000-4800-886D-CD2F85368ECE}">
      <formula1>#REF!</formula1>
    </dataValidation>
  </dataValidations>
  <printOptions horizontalCentered="1"/>
  <pageMargins left="0.23622047244094491" right="0.19685039370078741" top="1.17" bottom="0.28999999999999998"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10:G80"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A5901-D599-4AD7-AB42-966E01919FF6}">
  <sheetPr>
    <tabColor theme="9" tint="0.39997558519241921"/>
  </sheetPr>
  <dimension ref="A1:N991"/>
  <sheetViews>
    <sheetView zoomScaleNormal="100" workbookViewId="0">
      <selection activeCell="K25" sqref="K25"/>
    </sheetView>
  </sheetViews>
  <sheetFormatPr defaultColWidth="9.33203125" defaultRowHeight="13.2"/>
  <cols>
    <col min="1" max="1" width="16.33203125" style="17" customWidth="1"/>
    <col min="2" max="2" width="11.77734375" style="13" customWidth="1"/>
    <col min="3" max="3" width="97.6640625"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1" t="s">
        <v>209</v>
      </c>
      <c r="B1" s="161"/>
      <c r="C1" s="161"/>
      <c r="D1" s="161"/>
      <c r="E1" s="161"/>
      <c r="F1" s="161"/>
      <c r="G1" s="161"/>
    </row>
    <row r="2" spans="1:9" ht="15" customHeight="1">
      <c r="A2" s="33" t="s">
        <v>5</v>
      </c>
      <c r="B2" s="167" t="s">
        <v>42</v>
      </c>
      <c r="C2" s="167"/>
      <c r="D2" s="167"/>
      <c r="E2" s="167"/>
      <c r="F2" s="167"/>
      <c r="G2" s="167"/>
    </row>
    <row r="3" spans="1:9" ht="15" customHeight="1">
      <c r="A3" s="33" t="s">
        <v>47</v>
      </c>
      <c r="B3" s="167" t="s">
        <v>603</v>
      </c>
      <c r="C3" s="167"/>
      <c r="D3" s="167"/>
      <c r="E3" s="167"/>
      <c r="F3" s="167"/>
      <c r="G3" s="167"/>
      <c r="I3" s="5"/>
    </row>
    <row r="4" spans="1:9" ht="15" customHeight="1">
      <c r="A4" s="33" t="s">
        <v>1</v>
      </c>
      <c r="B4" s="167" t="s">
        <v>604</v>
      </c>
      <c r="C4" s="167"/>
      <c r="D4" s="167"/>
      <c r="E4" s="167"/>
      <c r="F4" s="167"/>
      <c r="G4" s="167"/>
    </row>
    <row r="5" spans="1:9" ht="15" customHeight="1">
      <c r="A5" s="6"/>
      <c r="B5" s="7"/>
      <c r="C5" s="8"/>
      <c r="D5" s="10"/>
      <c r="E5" s="11"/>
      <c r="F5" s="11"/>
      <c r="G5" s="11"/>
    </row>
    <row r="6" spans="1:9" ht="30" customHeight="1">
      <c r="A6" s="72" t="s">
        <v>11</v>
      </c>
      <c r="B6" s="73" t="s">
        <v>12</v>
      </c>
      <c r="C6" s="74" t="s">
        <v>8</v>
      </c>
      <c r="D6" s="74" t="s">
        <v>13</v>
      </c>
      <c r="E6" s="75" t="s">
        <v>14</v>
      </c>
      <c r="F6" s="75" t="s">
        <v>15</v>
      </c>
      <c r="G6" s="76" t="s">
        <v>16</v>
      </c>
    </row>
    <row r="7" spans="1:9" ht="15" customHeight="1">
      <c r="A7" s="63"/>
      <c r="B7" s="64"/>
      <c r="C7" s="65" t="s">
        <v>208</v>
      </c>
      <c r="D7" s="66"/>
      <c r="E7" s="56"/>
      <c r="F7" s="56"/>
      <c r="G7" s="56"/>
    </row>
    <row r="8" spans="1:9" ht="15" customHeight="1">
      <c r="A8" s="174" t="s">
        <v>246</v>
      </c>
      <c r="B8" s="175"/>
      <c r="C8" s="175"/>
      <c r="D8" s="175"/>
      <c r="E8" s="175"/>
      <c r="F8" s="175"/>
      <c r="G8" s="176"/>
    </row>
    <row r="9" spans="1:9" ht="13.8">
      <c r="A9" s="22"/>
      <c r="B9" s="23"/>
      <c r="C9" s="41" t="s">
        <v>247</v>
      </c>
      <c r="D9" s="67"/>
      <c r="E9" s="25"/>
      <c r="F9" s="25"/>
      <c r="G9" s="25"/>
    </row>
    <row r="10" spans="1:9" ht="15" customHeight="1">
      <c r="A10" s="77" t="s">
        <v>17</v>
      </c>
      <c r="B10" s="77" t="s">
        <v>10</v>
      </c>
      <c r="C10" s="84" t="s">
        <v>248</v>
      </c>
      <c r="D10" s="85" t="s">
        <v>2</v>
      </c>
      <c r="E10" s="86">
        <v>35</v>
      </c>
      <c r="F10" s="78"/>
      <c r="G10" s="78">
        <f t="shared" ref="G10:G79" si="0">ROUND(F10*E10,2)</f>
        <v>0</v>
      </c>
    </row>
    <row r="11" spans="1:9" ht="15" customHeight="1">
      <c r="A11" s="77" t="s">
        <v>19</v>
      </c>
      <c r="B11" s="77" t="s">
        <v>10</v>
      </c>
      <c r="C11" s="84" t="s">
        <v>249</v>
      </c>
      <c r="D11" s="85" t="s">
        <v>2</v>
      </c>
      <c r="E11" s="86">
        <v>75</v>
      </c>
      <c r="F11" s="78"/>
      <c r="G11" s="78">
        <f t="shared" si="0"/>
        <v>0</v>
      </c>
    </row>
    <row r="12" spans="1:9" ht="15" customHeight="1">
      <c r="A12" s="77" t="s">
        <v>25</v>
      </c>
      <c r="B12" s="77" t="s">
        <v>10</v>
      </c>
      <c r="C12" s="84" t="s">
        <v>250</v>
      </c>
      <c r="D12" s="85" t="s">
        <v>2</v>
      </c>
      <c r="E12" s="86">
        <v>2.4</v>
      </c>
      <c r="F12" s="78"/>
      <c r="G12" s="78">
        <f t="shared" si="0"/>
        <v>0</v>
      </c>
    </row>
    <row r="13" spans="1:9" ht="15" customHeight="1">
      <c r="A13" s="77" t="s">
        <v>28</v>
      </c>
      <c r="B13" s="77" t="s">
        <v>10</v>
      </c>
      <c r="C13" s="87" t="s">
        <v>251</v>
      </c>
      <c r="D13" s="88" t="s">
        <v>21</v>
      </c>
      <c r="E13" s="86">
        <v>2</v>
      </c>
      <c r="F13" s="78"/>
      <c r="G13" s="78">
        <f t="shared" si="0"/>
        <v>0</v>
      </c>
    </row>
    <row r="14" spans="1:9" ht="15" customHeight="1">
      <c r="A14" s="77" t="s">
        <v>29</v>
      </c>
      <c r="B14" s="77" t="s">
        <v>10</v>
      </c>
      <c r="C14" s="84" t="s">
        <v>252</v>
      </c>
      <c r="D14" s="85" t="s">
        <v>21</v>
      </c>
      <c r="E14" s="86">
        <v>1</v>
      </c>
      <c r="F14" s="78"/>
      <c r="G14" s="78">
        <f t="shared" si="0"/>
        <v>0</v>
      </c>
    </row>
    <row r="15" spans="1:9" ht="15" customHeight="1">
      <c r="A15" s="77" t="s">
        <v>31</v>
      </c>
      <c r="B15" s="77" t="s">
        <v>10</v>
      </c>
      <c r="C15" s="84" t="s">
        <v>253</v>
      </c>
      <c r="D15" s="85" t="s">
        <v>49</v>
      </c>
      <c r="E15" s="86">
        <v>1</v>
      </c>
      <c r="F15" s="78"/>
      <c r="G15" s="78">
        <f t="shared" si="0"/>
        <v>0</v>
      </c>
    </row>
    <row r="16" spans="1:9" ht="15" customHeight="1">
      <c r="A16" s="77" t="s">
        <v>41</v>
      </c>
      <c r="B16" s="77" t="s">
        <v>10</v>
      </c>
      <c r="C16" s="87" t="s">
        <v>254</v>
      </c>
      <c r="D16" s="88" t="s">
        <v>2</v>
      </c>
      <c r="E16" s="86">
        <v>0</v>
      </c>
      <c r="F16" s="78"/>
      <c r="G16" s="78">
        <f t="shared" si="0"/>
        <v>0</v>
      </c>
    </row>
    <row r="17" spans="1:10" ht="15" customHeight="1">
      <c r="A17" s="77" t="s">
        <v>44</v>
      </c>
      <c r="B17" s="77" t="s">
        <v>10</v>
      </c>
      <c r="C17" s="84" t="s">
        <v>255</v>
      </c>
      <c r="D17" s="85" t="s">
        <v>256</v>
      </c>
      <c r="E17" s="86">
        <v>1700</v>
      </c>
      <c r="F17" s="78"/>
      <c r="G17" s="78">
        <f t="shared" si="0"/>
        <v>0</v>
      </c>
    </row>
    <row r="18" spans="1:10" ht="13.8">
      <c r="A18" s="77" t="s">
        <v>45</v>
      </c>
      <c r="B18" s="77" t="s">
        <v>10</v>
      </c>
      <c r="C18" s="84" t="s">
        <v>258</v>
      </c>
      <c r="D18" s="85" t="s">
        <v>49</v>
      </c>
      <c r="E18" s="86">
        <v>3</v>
      </c>
      <c r="F18" s="78"/>
      <c r="G18" s="78">
        <f t="shared" si="0"/>
        <v>0</v>
      </c>
    </row>
    <row r="19" spans="1:10" ht="15" customHeight="1">
      <c r="A19" s="77" t="s">
        <v>257</v>
      </c>
      <c r="B19" s="77" t="s">
        <v>10</v>
      </c>
      <c r="C19" s="87" t="s">
        <v>260</v>
      </c>
      <c r="D19" s="88" t="s">
        <v>49</v>
      </c>
      <c r="E19" s="86">
        <v>1</v>
      </c>
      <c r="F19" s="78"/>
      <c r="G19" s="78">
        <f t="shared" si="0"/>
        <v>0</v>
      </c>
    </row>
    <row r="20" spans="1:10" ht="15" customHeight="1">
      <c r="A20" s="77" t="s">
        <v>259</v>
      </c>
      <c r="B20" s="77" t="s">
        <v>10</v>
      </c>
      <c r="C20" s="84" t="s">
        <v>262</v>
      </c>
      <c r="D20" s="85" t="s">
        <v>49</v>
      </c>
      <c r="E20" s="86">
        <v>1</v>
      </c>
      <c r="F20" s="78"/>
      <c r="G20" s="78">
        <f t="shared" si="0"/>
        <v>0</v>
      </c>
    </row>
    <row r="21" spans="1:10" ht="15" customHeight="1">
      <c r="A21" s="77" t="s">
        <v>261</v>
      </c>
      <c r="B21" s="77" t="s">
        <v>10</v>
      </c>
      <c r="C21" s="84" t="s">
        <v>264</v>
      </c>
      <c r="D21" s="85" t="s">
        <v>265</v>
      </c>
      <c r="E21" s="86">
        <v>12</v>
      </c>
      <c r="F21" s="78"/>
      <c r="G21" s="78">
        <f t="shared" si="0"/>
        <v>0</v>
      </c>
    </row>
    <row r="22" spans="1:10" ht="13.8">
      <c r="A22" s="77" t="s">
        <v>263</v>
      </c>
      <c r="B22" s="77" t="s">
        <v>10</v>
      </c>
      <c r="C22" s="84" t="s">
        <v>267</v>
      </c>
      <c r="D22" s="85" t="s">
        <v>265</v>
      </c>
      <c r="E22" s="86">
        <v>218</v>
      </c>
      <c r="F22" s="78"/>
      <c r="G22" s="78">
        <f t="shared" si="0"/>
        <v>0</v>
      </c>
    </row>
    <row r="23" spans="1:10" ht="15" customHeight="1">
      <c r="A23" s="77" t="s">
        <v>266</v>
      </c>
      <c r="B23" s="77" t="s">
        <v>10</v>
      </c>
      <c r="C23" s="87" t="s">
        <v>269</v>
      </c>
      <c r="D23" s="88" t="s">
        <v>2</v>
      </c>
      <c r="E23" s="86">
        <v>340</v>
      </c>
      <c r="F23" s="78"/>
      <c r="G23" s="78">
        <f t="shared" si="0"/>
        <v>0</v>
      </c>
    </row>
    <row r="24" spans="1:10" ht="15" customHeight="1">
      <c r="A24" s="77" t="s">
        <v>268</v>
      </c>
      <c r="B24" s="77" t="s">
        <v>10</v>
      </c>
      <c r="C24" s="84" t="s">
        <v>271</v>
      </c>
      <c r="D24" s="85" t="s">
        <v>272</v>
      </c>
      <c r="E24" s="86">
        <v>7</v>
      </c>
      <c r="F24" s="78"/>
      <c r="G24" s="78">
        <f t="shared" si="0"/>
        <v>0</v>
      </c>
    </row>
    <row r="25" spans="1:10" ht="16.2" customHeight="1">
      <c r="A25" s="77" t="s">
        <v>270</v>
      </c>
      <c r="B25" s="77" t="s">
        <v>10</v>
      </c>
      <c r="C25" s="84" t="s">
        <v>274</v>
      </c>
      <c r="D25" s="85" t="s">
        <v>272</v>
      </c>
      <c r="E25" s="86">
        <v>3</v>
      </c>
      <c r="F25" s="78"/>
      <c r="G25" s="78">
        <f t="shared" si="0"/>
        <v>0</v>
      </c>
    </row>
    <row r="26" spans="1:10" ht="15" customHeight="1">
      <c r="A26" s="77" t="s">
        <v>273</v>
      </c>
      <c r="B26" s="77" t="s">
        <v>10</v>
      </c>
      <c r="C26" s="84" t="s">
        <v>276</v>
      </c>
      <c r="D26" s="85" t="s">
        <v>272</v>
      </c>
      <c r="E26" s="86">
        <v>1</v>
      </c>
      <c r="F26" s="78"/>
      <c r="G26" s="78">
        <f t="shared" si="0"/>
        <v>0</v>
      </c>
    </row>
    <row r="27" spans="1:10" ht="15" customHeight="1">
      <c r="A27" s="77" t="s">
        <v>275</v>
      </c>
      <c r="B27" s="77" t="s">
        <v>10</v>
      </c>
      <c r="C27" s="84" t="s">
        <v>278</v>
      </c>
      <c r="D27" s="85" t="s">
        <v>272</v>
      </c>
      <c r="E27" s="86">
        <v>2</v>
      </c>
      <c r="F27" s="78"/>
      <c r="G27" s="78">
        <f t="shared" si="0"/>
        <v>0</v>
      </c>
      <c r="I27" s="32"/>
    </row>
    <row r="28" spans="1:10" ht="15" customHeight="1">
      <c r="A28" s="77" t="s">
        <v>277</v>
      </c>
      <c r="B28" s="77" t="s">
        <v>10</v>
      </c>
      <c r="C28" s="84" t="s">
        <v>280</v>
      </c>
      <c r="D28" s="85" t="s">
        <v>272</v>
      </c>
      <c r="E28" s="86">
        <v>1</v>
      </c>
      <c r="F28" s="78"/>
      <c r="G28" s="78">
        <f t="shared" si="0"/>
        <v>0</v>
      </c>
      <c r="I28" s="15"/>
      <c r="J28" s="15"/>
    </row>
    <row r="29" spans="1:10" ht="15" customHeight="1">
      <c r="A29" s="77" t="s">
        <v>279</v>
      </c>
      <c r="B29" s="77" t="s">
        <v>10</v>
      </c>
      <c r="C29" s="84" t="s">
        <v>282</v>
      </c>
      <c r="D29" s="85" t="s">
        <v>272</v>
      </c>
      <c r="E29" s="86">
        <v>13</v>
      </c>
      <c r="F29" s="78"/>
      <c r="G29" s="78">
        <f t="shared" si="0"/>
        <v>0</v>
      </c>
    </row>
    <row r="30" spans="1:10" ht="15" customHeight="1">
      <c r="A30" s="77" t="s">
        <v>281</v>
      </c>
      <c r="B30" s="77" t="s">
        <v>10</v>
      </c>
      <c r="C30" s="84" t="s">
        <v>284</v>
      </c>
      <c r="D30" s="85" t="s">
        <v>272</v>
      </c>
      <c r="E30" s="86">
        <v>1</v>
      </c>
      <c r="F30" s="78"/>
      <c r="G30" s="78">
        <f t="shared" si="0"/>
        <v>0</v>
      </c>
    </row>
    <row r="31" spans="1:10" ht="15" customHeight="1">
      <c r="A31" s="77" t="s">
        <v>283</v>
      </c>
      <c r="B31" s="77" t="s">
        <v>10</v>
      </c>
      <c r="C31" s="87" t="s">
        <v>286</v>
      </c>
      <c r="D31" s="88" t="s">
        <v>49</v>
      </c>
      <c r="E31" s="86">
        <v>18</v>
      </c>
      <c r="F31" s="78"/>
      <c r="G31" s="78">
        <f t="shared" si="0"/>
        <v>0</v>
      </c>
    </row>
    <row r="32" spans="1:10" ht="16.2" customHeight="1">
      <c r="A32" s="77" t="s">
        <v>285</v>
      </c>
      <c r="B32" s="77" t="s">
        <v>10</v>
      </c>
      <c r="C32" s="87" t="s">
        <v>288</v>
      </c>
      <c r="D32" s="88" t="s">
        <v>289</v>
      </c>
      <c r="E32" s="86">
        <v>2.2999999999999998</v>
      </c>
      <c r="F32" s="78"/>
      <c r="G32" s="78">
        <f t="shared" si="0"/>
        <v>0</v>
      </c>
    </row>
    <row r="33" spans="1:7" ht="15" customHeight="1">
      <c r="A33" s="77" t="s">
        <v>287</v>
      </c>
      <c r="B33" s="77" t="s">
        <v>10</v>
      </c>
      <c r="C33" s="87" t="s">
        <v>291</v>
      </c>
      <c r="D33" s="88" t="s">
        <v>292</v>
      </c>
      <c r="E33" s="86">
        <v>23</v>
      </c>
      <c r="F33" s="78"/>
      <c r="G33" s="78">
        <f t="shared" si="0"/>
        <v>0</v>
      </c>
    </row>
    <row r="34" spans="1:7" ht="15" customHeight="1">
      <c r="A34" s="77" t="s">
        <v>290</v>
      </c>
      <c r="B34" s="77" t="s">
        <v>10</v>
      </c>
      <c r="C34" s="87" t="s">
        <v>293</v>
      </c>
      <c r="D34" s="88" t="s">
        <v>2</v>
      </c>
      <c r="E34" s="86">
        <v>83</v>
      </c>
      <c r="F34" s="78"/>
      <c r="G34" s="78">
        <f t="shared" si="0"/>
        <v>0</v>
      </c>
    </row>
    <row r="35" spans="1:7" ht="15" customHeight="1">
      <c r="A35" s="77" t="s">
        <v>210</v>
      </c>
      <c r="B35" s="77" t="s">
        <v>10</v>
      </c>
      <c r="C35" s="84" t="s">
        <v>294</v>
      </c>
      <c r="D35" s="85" t="s">
        <v>295</v>
      </c>
      <c r="E35" s="86">
        <v>1</v>
      </c>
      <c r="F35" s="78"/>
      <c r="G35" s="78">
        <f t="shared" si="0"/>
        <v>0</v>
      </c>
    </row>
    <row r="36" spans="1:7" ht="15" customHeight="1">
      <c r="A36" s="77" t="s">
        <v>211</v>
      </c>
      <c r="B36" s="77" t="s">
        <v>10</v>
      </c>
      <c r="C36" s="84" t="s">
        <v>296</v>
      </c>
      <c r="D36" s="85" t="s">
        <v>2</v>
      </c>
      <c r="E36" s="86">
        <v>360</v>
      </c>
      <c r="F36" s="78"/>
      <c r="G36" s="78">
        <f t="shared" si="0"/>
        <v>0</v>
      </c>
    </row>
    <row r="37" spans="1:7" ht="15" customHeight="1">
      <c r="A37" s="79"/>
      <c r="B37" s="79"/>
      <c r="C37" s="80" t="s">
        <v>130</v>
      </c>
      <c r="D37" s="81"/>
      <c r="E37" s="82"/>
      <c r="F37" s="82"/>
      <c r="G37" s="82"/>
    </row>
    <row r="38" spans="1:7" ht="15" customHeight="1">
      <c r="A38" s="77" t="s">
        <v>17</v>
      </c>
      <c r="B38" s="77" t="s">
        <v>10</v>
      </c>
      <c r="C38" s="89" t="s">
        <v>297</v>
      </c>
      <c r="D38" s="85" t="s">
        <v>49</v>
      </c>
      <c r="E38" s="90">
        <v>14</v>
      </c>
      <c r="F38" s="78"/>
      <c r="G38" s="78">
        <f t="shared" si="0"/>
        <v>0</v>
      </c>
    </row>
    <row r="39" spans="1:7" ht="15" customHeight="1">
      <c r="A39" s="77" t="s">
        <v>19</v>
      </c>
      <c r="B39" s="77" t="s">
        <v>10</v>
      </c>
      <c r="C39" s="89" t="s">
        <v>298</v>
      </c>
      <c r="D39" s="85" t="s">
        <v>49</v>
      </c>
      <c r="E39" s="90">
        <v>4</v>
      </c>
      <c r="F39" s="78"/>
      <c r="G39" s="78">
        <f t="shared" si="0"/>
        <v>0</v>
      </c>
    </row>
    <row r="40" spans="1:7" ht="15" customHeight="1">
      <c r="A40" s="77" t="s">
        <v>25</v>
      </c>
      <c r="B40" s="77" t="s">
        <v>10</v>
      </c>
      <c r="C40" s="91" t="s">
        <v>299</v>
      </c>
      <c r="D40" s="85" t="s">
        <v>49</v>
      </c>
      <c r="E40" s="90">
        <v>2</v>
      </c>
      <c r="F40" s="78"/>
      <c r="G40" s="78">
        <f t="shared" si="0"/>
        <v>0</v>
      </c>
    </row>
    <row r="41" spans="1:7" ht="15" customHeight="1">
      <c r="A41" s="77" t="s">
        <v>28</v>
      </c>
      <c r="B41" s="77" t="s">
        <v>10</v>
      </c>
      <c r="C41" s="91" t="s">
        <v>300</v>
      </c>
      <c r="D41" s="85" t="s">
        <v>2</v>
      </c>
      <c r="E41" s="90">
        <v>50</v>
      </c>
      <c r="F41" s="78"/>
      <c r="G41" s="78">
        <f t="shared" si="0"/>
        <v>0</v>
      </c>
    </row>
    <row r="42" spans="1:7" ht="15" customHeight="1">
      <c r="A42" s="77" t="s">
        <v>29</v>
      </c>
      <c r="B42" s="77" t="s">
        <v>10</v>
      </c>
      <c r="C42" s="89" t="s">
        <v>301</v>
      </c>
      <c r="D42" s="85" t="s">
        <v>2</v>
      </c>
      <c r="E42" s="90">
        <v>100</v>
      </c>
      <c r="F42" s="78"/>
      <c r="G42" s="78">
        <f t="shared" si="0"/>
        <v>0</v>
      </c>
    </row>
    <row r="43" spans="1:7" ht="15" customHeight="1">
      <c r="A43" s="77" t="s">
        <v>31</v>
      </c>
      <c r="B43" s="77" t="s">
        <v>10</v>
      </c>
      <c r="C43" s="84" t="s">
        <v>302</v>
      </c>
      <c r="D43" s="85" t="s">
        <v>49</v>
      </c>
      <c r="E43" s="90">
        <v>1</v>
      </c>
      <c r="F43" s="78"/>
      <c r="G43" s="78">
        <f t="shared" si="0"/>
        <v>0</v>
      </c>
    </row>
    <row r="44" spans="1:7" ht="15" customHeight="1">
      <c r="A44" s="77" t="s">
        <v>41</v>
      </c>
      <c r="B44" s="77" t="s">
        <v>10</v>
      </c>
      <c r="C44" s="84" t="s">
        <v>303</v>
      </c>
      <c r="D44" s="85" t="s">
        <v>49</v>
      </c>
      <c r="E44" s="90">
        <v>1</v>
      </c>
      <c r="F44" s="78"/>
      <c r="G44" s="78">
        <f t="shared" si="0"/>
        <v>0</v>
      </c>
    </row>
    <row r="45" spans="1:7" ht="15" customHeight="1">
      <c r="A45" s="77" t="s">
        <v>44</v>
      </c>
      <c r="B45" s="77" t="s">
        <v>10</v>
      </c>
      <c r="C45" s="84" t="s">
        <v>304</v>
      </c>
      <c r="D45" s="85" t="s">
        <v>49</v>
      </c>
      <c r="E45" s="90">
        <v>2</v>
      </c>
      <c r="F45" s="78"/>
      <c r="G45" s="78">
        <f t="shared" si="0"/>
        <v>0</v>
      </c>
    </row>
    <row r="46" spans="1:7" ht="15" customHeight="1">
      <c r="A46" s="77" t="s">
        <v>45</v>
      </c>
      <c r="B46" s="77" t="s">
        <v>10</v>
      </c>
      <c r="C46" s="84" t="s">
        <v>305</v>
      </c>
      <c r="D46" s="85" t="s">
        <v>49</v>
      </c>
      <c r="E46" s="90">
        <v>3</v>
      </c>
      <c r="F46" s="78"/>
      <c r="G46" s="78">
        <f t="shared" si="0"/>
        <v>0</v>
      </c>
    </row>
    <row r="47" spans="1:7" ht="15" customHeight="1">
      <c r="A47" s="77" t="s">
        <v>257</v>
      </c>
      <c r="B47" s="77" t="s">
        <v>10</v>
      </c>
      <c r="C47" s="84" t="s">
        <v>306</v>
      </c>
      <c r="D47" s="85" t="s">
        <v>49</v>
      </c>
      <c r="E47" s="90">
        <v>6</v>
      </c>
      <c r="F47" s="78"/>
      <c r="G47" s="78">
        <f t="shared" si="0"/>
        <v>0</v>
      </c>
    </row>
    <row r="48" spans="1:7" ht="15" customHeight="1">
      <c r="A48" s="77" t="s">
        <v>259</v>
      </c>
      <c r="B48" s="77" t="s">
        <v>10</v>
      </c>
      <c r="C48" s="92" t="s">
        <v>307</v>
      </c>
      <c r="D48" s="85" t="s">
        <v>49</v>
      </c>
      <c r="E48" s="90">
        <v>2</v>
      </c>
      <c r="F48" s="78"/>
      <c r="G48" s="78">
        <f t="shared" si="0"/>
        <v>0</v>
      </c>
    </row>
    <row r="49" spans="1:7" ht="15" customHeight="1">
      <c r="A49" s="77" t="s">
        <v>261</v>
      </c>
      <c r="B49" s="77" t="s">
        <v>10</v>
      </c>
      <c r="C49" s="89" t="s">
        <v>308</v>
      </c>
      <c r="D49" s="85" t="s">
        <v>2</v>
      </c>
      <c r="E49" s="90">
        <v>60</v>
      </c>
      <c r="F49" s="78"/>
      <c r="G49" s="78">
        <f t="shared" si="0"/>
        <v>0</v>
      </c>
    </row>
    <row r="50" spans="1:7" ht="15" customHeight="1">
      <c r="A50" s="77" t="s">
        <v>263</v>
      </c>
      <c r="B50" s="77" t="s">
        <v>10</v>
      </c>
      <c r="C50" s="89" t="s">
        <v>309</v>
      </c>
      <c r="D50" s="85" t="s">
        <v>2</v>
      </c>
      <c r="E50" s="90">
        <v>110</v>
      </c>
      <c r="F50" s="78"/>
      <c r="G50" s="78">
        <f t="shared" si="0"/>
        <v>0</v>
      </c>
    </row>
    <row r="51" spans="1:7" ht="15" customHeight="1">
      <c r="A51" s="77" t="s">
        <v>266</v>
      </c>
      <c r="B51" s="77" t="s">
        <v>10</v>
      </c>
      <c r="C51" s="89" t="s">
        <v>310</v>
      </c>
      <c r="D51" s="85" t="s">
        <v>2</v>
      </c>
      <c r="E51" s="90">
        <v>50</v>
      </c>
      <c r="F51" s="78"/>
      <c r="G51" s="78">
        <f t="shared" si="0"/>
        <v>0</v>
      </c>
    </row>
    <row r="52" spans="1:7" ht="15" customHeight="1">
      <c r="A52" s="77" t="s">
        <v>268</v>
      </c>
      <c r="B52" s="77" t="s">
        <v>10</v>
      </c>
      <c r="C52" s="89" t="s">
        <v>311</v>
      </c>
      <c r="D52" s="85" t="s">
        <v>2</v>
      </c>
      <c r="E52" s="90">
        <v>30</v>
      </c>
      <c r="F52" s="78"/>
      <c r="G52" s="78">
        <f t="shared" si="0"/>
        <v>0</v>
      </c>
    </row>
    <row r="53" spans="1:7" ht="15" customHeight="1">
      <c r="A53" s="77" t="s">
        <v>270</v>
      </c>
      <c r="B53" s="77" t="s">
        <v>10</v>
      </c>
      <c r="C53" s="89" t="s">
        <v>312</v>
      </c>
      <c r="D53" s="85" t="s">
        <v>2</v>
      </c>
      <c r="E53" s="90">
        <v>90</v>
      </c>
      <c r="F53" s="78"/>
      <c r="G53" s="78">
        <f t="shared" si="0"/>
        <v>0</v>
      </c>
    </row>
    <row r="54" spans="1:7" ht="15" customHeight="1">
      <c r="A54" s="77" t="s">
        <v>273</v>
      </c>
      <c r="B54" s="77" t="s">
        <v>10</v>
      </c>
      <c r="C54" s="89" t="s">
        <v>313</v>
      </c>
      <c r="D54" s="85" t="s">
        <v>49</v>
      </c>
      <c r="E54" s="90">
        <v>10</v>
      </c>
      <c r="F54" s="78"/>
      <c r="G54" s="78">
        <f t="shared" si="0"/>
        <v>0</v>
      </c>
    </row>
    <row r="55" spans="1:7" ht="15" customHeight="1">
      <c r="A55" s="77" t="s">
        <v>275</v>
      </c>
      <c r="B55" s="77" t="s">
        <v>10</v>
      </c>
      <c r="C55" s="89" t="s">
        <v>314</v>
      </c>
      <c r="D55" s="85" t="s">
        <v>49</v>
      </c>
      <c r="E55" s="90">
        <v>3</v>
      </c>
      <c r="F55" s="78"/>
      <c r="G55" s="78">
        <f t="shared" si="0"/>
        <v>0</v>
      </c>
    </row>
    <row r="56" spans="1:7" ht="15" customHeight="1">
      <c r="A56" s="77" t="s">
        <v>277</v>
      </c>
      <c r="B56" s="77" t="s">
        <v>10</v>
      </c>
      <c r="C56" s="89" t="s">
        <v>315</v>
      </c>
      <c r="D56" s="85" t="s">
        <v>49</v>
      </c>
      <c r="E56" s="90">
        <v>1</v>
      </c>
      <c r="F56" s="78"/>
      <c r="G56" s="78">
        <f t="shared" si="0"/>
        <v>0</v>
      </c>
    </row>
    <row r="57" spans="1:7" ht="15" customHeight="1">
      <c r="A57" s="77" t="s">
        <v>279</v>
      </c>
      <c r="B57" s="77" t="s">
        <v>10</v>
      </c>
      <c r="C57" s="89" t="s">
        <v>316</v>
      </c>
      <c r="D57" s="85" t="s">
        <v>49</v>
      </c>
      <c r="E57" s="90">
        <v>29</v>
      </c>
      <c r="F57" s="78"/>
      <c r="G57" s="78">
        <f t="shared" si="0"/>
        <v>0</v>
      </c>
    </row>
    <row r="58" spans="1:7" ht="15" customHeight="1">
      <c r="A58" s="77" t="s">
        <v>281</v>
      </c>
      <c r="B58" s="77" t="s">
        <v>10</v>
      </c>
      <c r="C58" s="89" t="s">
        <v>317</v>
      </c>
      <c r="D58" s="85" t="s">
        <v>49</v>
      </c>
      <c r="E58" s="90">
        <v>29</v>
      </c>
      <c r="F58" s="78"/>
      <c r="G58" s="78">
        <f t="shared" si="0"/>
        <v>0</v>
      </c>
    </row>
    <row r="59" spans="1:7" ht="15" customHeight="1">
      <c r="A59" s="77" t="s">
        <v>283</v>
      </c>
      <c r="B59" s="77" t="s">
        <v>10</v>
      </c>
      <c r="C59" s="89" t="s">
        <v>318</v>
      </c>
      <c r="D59" s="85" t="s">
        <v>49</v>
      </c>
      <c r="E59" s="90">
        <v>3</v>
      </c>
      <c r="F59" s="78"/>
      <c r="G59" s="78">
        <f t="shared" si="0"/>
        <v>0</v>
      </c>
    </row>
    <row r="60" spans="1:7" ht="15" customHeight="1">
      <c r="A60" s="77" t="s">
        <v>285</v>
      </c>
      <c r="B60" s="77" t="s">
        <v>10</v>
      </c>
      <c r="C60" s="89" t="s">
        <v>319</v>
      </c>
      <c r="D60" s="85" t="s">
        <v>49</v>
      </c>
      <c r="E60" s="90">
        <v>2</v>
      </c>
      <c r="F60" s="78"/>
      <c r="G60" s="78">
        <f t="shared" si="0"/>
        <v>0</v>
      </c>
    </row>
    <row r="61" spans="1:7" ht="15" customHeight="1">
      <c r="A61" s="77" t="s">
        <v>287</v>
      </c>
      <c r="B61" s="77" t="s">
        <v>10</v>
      </c>
      <c r="C61" s="89" t="s">
        <v>320</v>
      </c>
      <c r="D61" s="85" t="s">
        <v>49</v>
      </c>
      <c r="E61" s="90">
        <v>4</v>
      </c>
      <c r="F61" s="78"/>
      <c r="G61" s="78">
        <f t="shared" si="0"/>
        <v>0</v>
      </c>
    </row>
    <row r="62" spans="1:7" ht="15" customHeight="1">
      <c r="A62" s="77" t="s">
        <v>290</v>
      </c>
      <c r="B62" s="77" t="s">
        <v>10</v>
      </c>
      <c r="C62" s="89" t="s">
        <v>321</v>
      </c>
      <c r="D62" s="85" t="s">
        <v>49</v>
      </c>
      <c r="E62" s="90">
        <v>4</v>
      </c>
      <c r="F62" s="78"/>
      <c r="G62" s="78">
        <f t="shared" si="0"/>
        <v>0</v>
      </c>
    </row>
    <row r="63" spans="1:7" ht="15" customHeight="1">
      <c r="A63" s="177" t="s">
        <v>322</v>
      </c>
      <c r="B63" s="178"/>
      <c r="C63" s="178"/>
      <c r="D63" s="178"/>
      <c r="E63" s="178"/>
      <c r="F63" s="178"/>
      <c r="G63" s="179"/>
    </row>
    <row r="64" spans="1:7" ht="15" customHeight="1">
      <c r="A64" s="79"/>
      <c r="B64" s="83"/>
      <c r="C64" s="80" t="s">
        <v>247</v>
      </c>
      <c r="D64" s="81"/>
      <c r="E64" s="82"/>
      <c r="F64" s="82"/>
      <c r="G64" s="82"/>
    </row>
    <row r="65" spans="1:7" ht="15" customHeight="1">
      <c r="A65" s="77" t="s">
        <v>17</v>
      </c>
      <c r="B65" s="77" t="s">
        <v>10</v>
      </c>
      <c r="C65" s="84" t="s">
        <v>323</v>
      </c>
      <c r="D65" s="85" t="s">
        <v>2</v>
      </c>
      <c r="E65" s="86">
        <v>120</v>
      </c>
      <c r="F65" s="78"/>
      <c r="G65" s="78">
        <f t="shared" si="0"/>
        <v>0</v>
      </c>
    </row>
    <row r="66" spans="1:7" ht="15" customHeight="1">
      <c r="A66" s="77" t="s">
        <v>19</v>
      </c>
      <c r="B66" s="77" t="s">
        <v>10</v>
      </c>
      <c r="C66" s="84" t="s">
        <v>324</v>
      </c>
      <c r="D66" s="85" t="s">
        <v>49</v>
      </c>
      <c r="E66" s="86">
        <v>1</v>
      </c>
      <c r="F66" s="78"/>
      <c r="G66" s="78">
        <f t="shared" si="0"/>
        <v>0</v>
      </c>
    </row>
    <row r="67" spans="1:7" ht="15" customHeight="1">
      <c r="A67" s="77" t="s">
        <v>25</v>
      </c>
      <c r="B67" s="77" t="s">
        <v>10</v>
      </c>
      <c r="C67" s="84" t="s">
        <v>325</v>
      </c>
      <c r="D67" s="85" t="s">
        <v>326</v>
      </c>
      <c r="E67" s="86">
        <v>1</v>
      </c>
      <c r="F67" s="78"/>
      <c r="G67" s="78">
        <f t="shared" si="0"/>
        <v>0</v>
      </c>
    </row>
    <row r="68" spans="1:7" ht="15" customHeight="1">
      <c r="A68" s="77" t="s">
        <v>28</v>
      </c>
      <c r="B68" s="77" t="s">
        <v>10</v>
      </c>
      <c r="C68" s="93" t="s">
        <v>327</v>
      </c>
      <c r="D68" s="85" t="s">
        <v>328</v>
      </c>
      <c r="E68" s="86">
        <v>2</v>
      </c>
      <c r="F68" s="78"/>
      <c r="G68" s="78">
        <f t="shared" si="0"/>
        <v>0</v>
      </c>
    </row>
    <row r="69" spans="1:7" ht="15" customHeight="1">
      <c r="A69" s="77" t="s">
        <v>29</v>
      </c>
      <c r="B69" s="77" t="s">
        <v>10</v>
      </c>
      <c r="C69" s="93" t="s">
        <v>329</v>
      </c>
      <c r="D69" s="85" t="s">
        <v>328</v>
      </c>
      <c r="E69" s="86">
        <v>22</v>
      </c>
      <c r="F69" s="78"/>
      <c r="G69" s="78">
        <f t="shared" si="0"/>
        <v>0</v>
      </c>
    </row>
    <row r="70" spans="1:7" ht="15" customHeight="1">
      <c r="A70" s="77" t="s">
        <v>31</v>
      </c>
      <c r="B70" s="77" t="s">
        <v>10</v>
      </c>
      <c r="C70" s="84" t="s">
        <v>330</v>
      </c>
      <c r="D70" s="85" t="s">
        <v>328</v>
      </c>
      <c r="E70" s="86">
        <v>12</v>
      </c>
      <c r="F70" s="78"/>
      <c r="G70" s="78">
        <f t="shared" si="0"/>
        <v>0</v>
      </c>
    </row>
    <row r="71" spans="1:7" ht="15" customHeight="1">
      <c r="A71" s="77" t="s">
        <v>41</v>
      </c>
      <c r="B71" s="77" t="s">
        <v>10</v>
      </c>
      <c r="C71" s="93" t="s">
        <v>331</v>
      </c>
      <c r="D71" s="85" t="s">
        <v>332</v>
      </c>
      <c r="E71" s="86">
        <v>1</v>
      </c>
      <c r="F71" s="78"/>
      <c r="G71" s="78">
        <f t="shared" si="0"/>
        <v>0</v>
      </c>
    </row>
    <row r="72" spans="1:7" ht="15" customHeight="1">
      <c r="A72" s="77" t="s">
        <v>44</v>
      </c>
      <c r="B72" s="77" t="s">
        <v>10</v>
      </c>
      <c r="C72" s="93" t="s">
        <v>333</v>
      </c>
      <c r="D72" s="85" t="s">
        <v>332</v>
      </c>
      <c r="E72" s="86">
        <v>11</v>
      </c>
      <c r="F72" s="78"/>
      <c r="G72" s="78">
        <f t="shared" si="0"/>
        <v>0</v>
      </c>
    </row>
    <row r="73" spans="1:7" ht="15" customHeight="1">
      <c r="A73" s="77" t="s">
        <v>45</v>
      </c>
      <c r="B73" s="77" t="s">
        <v>10</v>
      </c>
      <c r="C73" s="84" t="s">
        <v>334</v>
      </c>
      <c r="D73" s="85" t="s">
        <v>335</v>
      </c>
      <c r="E73" s="86">
        <v>1</v>
      </c>
      <c r="F73" s="78"/>
      <c r="G73" s="78">
        <f t="shared" si="0"/>
        <v>0</v>
      </c>
    </row>
    <row r="74" spans="1:7" ht="15" customHeight="1">
      <c r="A74" s="77" t="s">
        <v>257</v>
      </c>
      <c r="B74" s="77" t="s">
        <v>10</v>
      </c>
      <c r="C74" s="84" t="s">
        <v>336</v>
      </c>
      <c r="D74" s="85" t="s">
        <v>337</v>
      </c>
      <c r="E74" s="86">
        <v>129</v>
      </c>
      <c r="F74" s="78"/>
      <c r="G74" s="78">
        <f t="shared" si="0"/>
        <v>0</v>
      </c>
    </row>
    <row r="75" spans="1:7" ht="15" customHeight="1">
      <c r="A75" s="79"/>
      <c r="B75" s="83"/>
      <c r="C75" s="80" t="s">
        <v>130</v>
      </c>
      <c r="D75" s="81"/>
      <c r="E75" s="82"/>
      <c r="F75" s="82"/>
      <c r="G75" s="82"/>
    </row>
    <row r="76" spans="1:7" ht="15" customHeight="1">
      <c r="A76" s="77" t="s">
        <v>17</v>
      </c>
      <c r="B76" s="77" t="s">
        <v>10</v>
      </c>
      <c r="C76" s="84" t="s">
        <v>338</v>
      </c>
      <c r="D76" s="85" t="s">
        <v>49</v>
      </c>
      <c r="E76" s="86">
        <v>1</v>
      </c>
      <c r="F76" s="78"/>
      <c r="G76" s="78">
        <f t="shared" si="0"/>
        <v>0</v>
      </c>
    </row>
    <row r="77" spans="1:7" ht="15" customHeight="1">
      <c r="A77" s="77" t="s">
        <v>19</v>
      </c>
      <c r="B77" s="77" t="s">
        <v>10</v>
      </c>
      <c r="C77" s="84" t="s">
        <v>339</v>
      </c>
      <c r="D77" s="85" t="s">
        <v>2</v>
      </c>
      <c r="E77" s="86">
        <v>120</v>
      </c>
      <c r="F77" s="78"/>
      <c r="G77" s="78">
        <f t="shared" si="0"/>
        <v>0</v>
      </c>
    </row>
    <row r="78" spans="1:7" ht="15" customHeight="1">
      <c r="A78" s="77" t="s">
        <v>25</v>
      </c>
      <c r="B78" s="77" t="s">
        <v>10</v>
      </c>
      <c r="C78" s="84" t="s">
        <v>340</v>
      </c>
      <c r="D78" s="85" t="s">
        <v>2</v>
      </c>
      <c r="E78" s="86">
        <v>100</v>
      </c>
      <c r="F78" s="78"/>
      <c r="G78" s="78">
        <f t="shared" si="0"/>
        <v>0</v>
      </c>
    </row>
    <row r="79" spans="1:7" ht="15" customHeight="1">
      <c r="A79" s="77" t="s">
        <v>28</v>
      </c>
      <c r="B79" s="77" t="s">
        <v>10</v>
      </c>
      <c r="C79" s="84" t="s">
        <v>341</v>
      </c>
      <c r="D79" s="85" t="s">
        <v>49</v>
      </c>
      <c r="E79" s="86">
        <v>1</v>
      </c>
      <c r="F79" s="78"/>
      <c r="G79" s="78">
        <f t="shared" si="0"/>
        <v>0</v>
      </c>
    </row>
    <row r="80" spans="1:7" ht="15" customHeight="1">
      <c r="A80" s="77" t="s">
        <v>29</v>
      </c>
      <c r="B80" s="77" t="s">
        <v>10</v>
      </c>
      <c r="C80" s="84" t="s">
        <v>342</v>
      </c>
      <c r="D80" s="85" t="s">
        <v>343</v>
      </c>
      <c r="E80" s="86">
        <v>1</v>
      </c>
      <c r="F80" s="78"/>
      <c r="G80" s="78">
        <f>ROUND(F80*E80,2)</f>
        <v>0</v>
      </c>
    </row>
    <row r="81" spans="1:7" ht="15" customHeight="1">
      <c r="A81" s="94"/>
      <c r="B81" s="95"/>
      <c r="C81" s="96"/>
      <c r="D81" s="80" t="s">
        <v>3</v>
      </c>
      <c r="E81" s="172" t="s">
        <v>20</v>
      </c>
      <c r="F81" s="173"/>
      <c r="G81" s="114">
        <f>SUM(G9:G80)</f>
        <v>0</v>
      </c>
    </row>
    <row r="82" spans="1:7" ht="15" customHeight="1">
      <c r="A82" s="94"/>
      <c r="B82" s="95"/>
      <c r="C82" s="96"/>
      <c r="D82" s="80" t="s">
        <v>4</v>
      </c>
      <c r="E82" s="172" t="s">
        <v>32</v>
      </c>
      <c r="F82" s="173"/>
      <c r="G82" s="115">
        <f>ROUND(G81*0.21,2)</f>
        <v>0</v>
      </c>
    </row>
    <row r="83" spans="1:7" ht="15" customHeight="1">
      <c r="A83" s="97"/>
      <c r="B83" s="95"/>
      <c r="C83" s="96"/>
      <c r="D83" s="80" t="s">
        <v>6</v>
      </c>
      <c r="E83" s="172" t="s">
        <v>33</v>
      </c>
      <c r="F83" s="173"/>
      <c r="G83" s="115">
        <f>G81+G82</f>
        <v>0</v>
      </c>
    </row>
    <row r="84" spans="1:7" ht="15" customHeight="1">
      <c r="A84" s="12"/>
      <c r="C84" s="14"/>
    </row>
    <row r="85" spans="1:7" ht="12.75" customHeight="1">
      <c r="A85" s="12"/>
      <c r="C85" s="14"/>
    </row>
    <row r="86" spans="1:7" ht="12.75" customHeight="1">
      <c r="A86" s="12"/>
      <c r="C86" s="14"/>
    </row>
    <row r="87" spans="1:7" ht="12.75" customHeight="1">
      <c r="A87" s="12"/>
      <c r="C87" s="14"/>
    </row>
    <row r="88" spans="1:7" ht="12.75" customHeight="1">
      <c r="A88" s="12"/>
      <c r="C88" s="14"/>
    </row>
    <row r="89" spans="1:7" ht="12.75" customHeight="1">
      <c r="A89" s="12"/>
      <c r="C89" s="14"/>
    </row>
    <row r="90" spans="1:7" ht="12.75" customHeight="1">
      <c r="A90" s="12"/>
      <c r="C90" s="14"/>
    </row>
    <row r="91" spans="1:7" ht="12.75" customHeight="1">
      <c r="A91" s="12"/>
      <c r="C91" s="14"/>
    </row>
    <row r="92" spans="1:7" ht="12.75" customHeight="1">
      <c r="A92" s="12"/>
      <c r="C92" s="14"/>
    </row>
    <row r="93" spans="1:7" ht="12.75" customHeight="1">
      <c r="A93" s="12"/>
      <c r="C93" s="14"/>
    </row>
    <row r="94" spans="1:7" ht="12.75" customHeight="1">
      <c r="A94" s="12"/>
      <c r="C94" s="14"/>
    </row>
    <row r="95" spans="1:7" ht="12.75" customHeight="1">
      <c r="A95" s="12"/>
      <c r="C95" s="14"/>
    </row>
    <row r="96" spans="1:7" ht="12.75" customHeight="1">
      <c r="A96" s="12"/>
      <c r="C96" s="14"/>
    </row>
    <row r="97" spans="1:3" ht="12.75" customHeight="1">
      <c r="A97" s="12"/>
      <c r="C97" s="14"/>
    </row>
    <row r="98" spans="1:3" ht="12.75" customHeight="1">
      <c r="A98" s="12"/>
      <c r="C98" s="14"/>
    </row>
    <row r="99" spans="1:3" ht="12.75" customHeight="1">
      <c r="A99" s="12"/>
      <c r="C99" s="14"/>
    </row>
    <row r="100" spans="1:3" ht="12.75" customHeight="1">
      <c r="A100" s="12"/>
      <c r="C100" s="14"/>
    </row>
    <row r="101" spans="1:3" ht="12.75" customHeight="1">
      <c r="A101" s="12"/>
      <c r="C101" s="14"/>
    </row>
    <row r="102" spans="1:3" ht="12.75" customHeight="1">
      <c r="A102" s="12"/>
      <c r="C102" s="14"/>
    </row>
    <row r="103" spans="1:3" ht="12.75" customHeight="1">
      <c r="A103" s="12"/>
      <c r="C103" s="14"/>
    </row>
    <row r="104" spans="1:3" ht="12.75" customHeight="1">
      <c r="A104" s="12"/>
      <c r="C104" s="14"/>
    </row>
    <row r="105" spans="1:3" ht="12.75" customHeight="1">
      <c r="A105" s="12"/>
      <c r="C105" s="14"/>
    </row>
    <row r="106" spans="1:3" ht="12.75" customHeight="1">
      <c r="A106" s="12"/>
      <c r="C106" s="14"/>
    </row>
    <row r="107" spans="1:3" ht="12.75" customHeight="1">
      <c r="A107" s="12"/>
      <c r="C107" s="14"/>
    </row>
    <row r="108" spans="1:3" ht="12.75" customHeight="1">
      <c r="A108" s="12"/>
      <c r="C108" s="14"/>
    </row>
    <row r="109" spans="1:3" ht="12.75" customHeight="1">
      <c r="A109" s="12"/>
      <c r="C109" s="14"/>
    </row>
    <row r="110" spans="1:3" ht="12.75" customHeight="1">
      <c r="A110" s="12"/>
      <c r="C110" s="14"/>
    </row>
    <row r="111" spans="1:3" ht="12.75" customHeight="1">
      <c r="A111" s="12"/>
      <c r="C111" s="14"/>
    </row>
    <row r="112" spans="1:3" ht="12.75" customHeight="1">
      <c r="A112" s="12"/>
      <c r="C112" s="14"/>
    </row>
    <row r="113" spans="1:9" ht="12.75" customHeight="1">
      <c r="A113" s="12"/>
      <c r="C113" s="14"/>
    </row>
    <row r="114" spans="1:9" ht="12.75" customHeight="1">
      <c r="A114" s="12"/>
      <c r="C114" s="14"/>
    </row>
    <row r="115" spans="1:9" ht="12.75" customHeight="1">
      <c r="A115" s="12"/>
      <c r="C115" s="14"/>
    </row>
    <row r="116" spans="1:9" ht="12.75" customHeight="1">
      <c r="A116" s="12"/>
      <c r="C116" s="14"/>
    </row>
    <row r="117" spans="1:9" ht="12.75" customHeight="1">
      <c r="A117" s="12"/>
      <c r="C117" s="14"/>
      <c r="H117" s="3"/>
      <c r="I117" s="3"/>
    </row>
    <row r="118" spans="1:9" ht="12.75" customHeight="1">
      <c r="A118" s="12"/>
      <c r="C118" s="14"/>
      <c r="H118" s="3"/>
      <c r="I118" s="3"/>
    </row>
    <row r="119" spans="1:9" ht="12.75" customHeight="1">
      <c r="A119" s="12"/>
      <c r="C119" s="14"/>
      <c r="H119" s="3"/>
      <c r="I119" s="3"/>
    </row>
    <row r="120" spans="1:9" ht="12.75" customHeight="1">
      <c r="A120" s="12"/>
      <c r="C120" s="14"/>
      <c r="H120" s="3"/>
      <c r="I120" s="3"/>
    </row>
    <row r="121" spans="1:9" ht="12.75" customHeight="1">
      <c r="A121" s="12"/>
      <c r="C121" s="14"/>
      <c r="H121" s="3"/>
      <c r="I121" s="3"/>
    </row>
    <row r="122" spans="1:9" ht="12.75" customHeight="1">
      <c r="A122" s="12"/>
      <c r="C122" s="14"/>
      <c r="H122" s="3"/>
      <c r="I122" s="3"/>
    </row>
    <row r="123" spans="1:9" ht="12.75" customHeight="1">
      <c r="A123" s="12"/>
      <c r="C123" s="14"/>
      <c r="H123" s="3"/>
      <c r="I123" s="3"/>
    </row>
    <row r="124" spans="1:9" ht="12.75" customHeight="1">
      <c r="A124" s="12"/>
      <c r="C124" s="14"/>
      <c r="H124" s="3"/>
      <c r="I124" s="3"/>
    </row>
    <row r="125" spans="1:9" ht="12.75" customHeight="1">
      <c r="A125" s="12"/>
      <c r="C125" s="14"/>
      <c r="H125" s="3"/>
      <c r="I125" s="3"/>
    </row>
    <row r="126" spans="1:9" ht="12.75" customHeight="1">
      <c r="A126" s="12"/>
      <c r="C126" s="14"/>
      <c r="H126" s="3"/>
      <c r="I126" s="3"/>
    </row>
    <row r="127" spans="1:9" ht="12.75" customHeight="1">
      <c r="A127" s="12"/>
      <c r="C127" s="14"/>
      <c r="H127" s="3"/>
      <c r="I127" s="3"/>
    </row>
    <row r="128" spans="1:9" ht="12.75" customHeight="1">
      <c r="A128" s="12"/>
      <c r="C128" s="14"/>
      <c r="H128" s="3"/>
      <c r="I128" s="3"/>
    </row>
    <row r="129" spans="1:9" ht="12.75" customHeight="1">
      <c r="A129" s="12"/>
      <c r="C129" s="14"/>
      <c r="H129" s="3"/>
      <c r="I129" s="3"/>
    </row>
    <row r="130" spans="1:9" ht="12.75" customHeight="1">
      <c r="A130" s="12"/>
      <c r="C130" s="14"/>
      <c r="H130" s="3"/>
      <c r="I130" s="3"/>
    </row>
    <row r="131" spans="1:9" ht="12.75" customHeight="1">
      <c r="A131" s="12"/>
      <c r="C131" s="14"/>
      <c r="H131" s="3"/>
      <c r="I131" s="3"/>
    </row>
    <row r="132" spans="1:9" ht="12.75" customHeight="1">
      <c r="A132" s="12"/>
      <c r="C132" s="14"/>
      <c r="H132" s="3"/>
      <c r="I132" s="3"/>
    </row>
    <row r="133" spans="1:9" ht="12.75" customHeight="1">
      <c r="A133" s="12"/>
      <c r="C133" s="14"/>
      <c r="H133" s="3"/>
      <c r="I133" s="3"/>
    </row>
    <row r="134" spans="1:9" ht="12.75" customHeight="1">
      <c r="A134" s="12"/>
      <c r="C134" s="14"/>
      <c r="H134" s="3"/>
      <c r="I134" s="3"/>
    </row>
    <row r="135" spans="1:9" ht="12.75" customHeight="1">
      <c r="A135" s="12"/>
      <c r="C135" s="14"/>
      <c r="H135" s="3"/>
      <c r="I135" s="3"/>
    </row>
    <row r="136" spans="1:9" ht="12.75" customHeight="1">
      <c r="A136" s="12"/>
      <c r="C136" s="14"/>
      <c r="H136" s="3"/>
      <c r="I136" s="3"/>
    </row>
    <row r="137" spans="1:9" ht="12.75" customHeight="1">
      <c r="A137" s="12"/>
      <c r="C137" s="14"/>
      <c r="H137" s="3"/>
      <c r="I137" s="3"/>
    </row>
    <row r="138" spans="1:9" ht="12.75" customHeight="1">
      <c r="A138" s="12"/>
      <c r="C138" s="14"/>
      <c r="H138" s="3"/>
      <c r="I138" s="3"/>
    </row>
    <row r="139" spans="1:9" ht="12.75" customHeight="1">
      <c r="A139" s="12"/>
      <c r="C139" s="14"/>
      <c r="H139" s="3"/>
      <c r="I139" s="3"/>
    </row>
    <row r="140" spans="1:9" ht="12.75" customHeight="1">
      <c r="A140" s="12"/>
      <c r="C140" s="14"/>
      <c r="H140" s="3"/>
      <c r="I140" s="3"/>
    </row>
    <row r="141" spans="1:9" ht="12.75" customHeight="1">
      <c r="A141" s="12"/>
      <c r="C141" s="14"/>
      <c r="H141" s="3"/>
      <c r="I141" s="3"/>
    </row>
    <row r="142" spans="1:9" ht="12.75" customHeight="1">
      <c r="A142" s="12"/>
      <c r="C142" s="14"/>
      <c r="H142" s="3"/>
      <c r="I142" s="3"/>
    </row>
    <row r="143" spans="1:9" ht="12.75" customHeight="1">
      <c r="A143" s="12"/>
      <c r="C143" s="14"/>
      <c r="H143" s="3"/>
      <c r="I143" s="3"/>
    </row>
    <row r="144" spans="1:9"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14" ht="12.75" customHeight="1">
      <c r="A865" s="12"/>
      <c r="C865" s="14"/>
      <c r="H865" s="3"/>
      <c r="I865" s="3"/>
    </row>
    <row r="866" spans="1:14" ht="12.75" customHeight="1">
      <c r="A866" s="12"/>
      <c r="C866" s="14"/>
      <c r="H866" s="3"/>
      <c r="I866" s="3"/>
      <c r="N866" s="16"/>
    </row>
    <row r="867" spans="1:14" ht="12.75" customHeight="1">
      <c r="A867" s="12"/>
      <c r="C867" s="14"/>
      <c r="H867" s="3"/>
      <c r="I867" s="3"/>
      <c r="N867" s="16"/>
    </row>
    <row r="868" spans="1:14" ht="12.75" customHeight="1">
      <c r="A868" s="12"/>
      <c r="C868" s="14"/>
      <c r="H868" s="3"/>
      <c r="I868" s="3"/>
      <c r="N868" s="16"/>
    </row>
    <row r="869" spans="1:14" ht="12.75" customHeight="1">
      <c r="A869" s="12"/>
      <c r="C869" s="14"/>
      <c r="H869" s="3"/>
      <c r="I869" s="3"/>
      <c r="N869" s="16"/>
    </row>
    <row r="870" spans="1:14" ht="12.75" customHeight="1">
      <c r="A870" s="12"/>
      <c r="C870" s="14"/>
      <c r="H870" s="3"/>
      <c r="I870" s="3"/>
      <c r="N870" s="16"/>
    </row>
    <row r="871" spans="1:14" ht="12.75" customHeight="1">
      <c r="A871" s="12"/>
      <c r="C871" s="14"/>
      <c r="H871" s="3"/>
      <c r="I871" s="3"/>
      <c r="N871" s="16"/>
    </row>
    <row r="872" spans="1:14" ht="12.75" customHeight="1">
      <c r="A872" s="12"/>
      <c r="C872" s="14"/>
      <c r="H872" s="3"/>
      <c r="I872" s="3"/>
      <c r="N872" s="16"/>
    </row>
    <row r="873" spans="1:14" ht="12.75" customHeight="1">
      <c r="A873" s="12"/>
      <c r="C873" s="14"/>
      <c r="H873" s="3"/>
      <c r="I873" s="3"/>
      <c r="N873" s="16"/>
    </row>
    <row r="874" spans="1:14" ht="12.75" customHeight="1">
      <c r="A874" s="12"/>
      <c r="C874" s="14"/>
      <c r="H874" s="3"/>
      <c r="I874" s="3"/>
      <c r="N874" s="16"/>
    </row>
    <row r="875" spans="1:14" ht="12.75" customHeight="1">
      <c r="A875" s="12"/>
      <c r="C875" s="14"/>
      <c r="H875" s="3"/>
      <c r="I875" s="3"/>
      <c r="N875" s="16"/>
    </row>
    <row r="876" spans="1:14" ht="12.75" customHeight="1">
      <c r="A876" s="12"/>
      <c r="C876" s="14"/>
      <c r="H876" s="3"/>
      <c r="I876" s="3"/>
      <c r="N876" s="16"/>
    </row>
    <row r="877" spans="1:14" ht="12.75" customHeight="1">
      <c r="A877" s="12"/>
      <c r="C877" s="14"/>
      <c r="H877" s="3"/>
      <c r="I877" s="3"/>
      <c r="N877" s="16"/>
    </row>
    <row r="878" spans="1:14" ht="12.75" customHeight="1">
      <c r="A878" s="12"/>
      <c r="C878" s="14"/>
      <c r="H878" s="3"/>
      <c r="I878" s="3"/>
      <c r="N878" s="16"/>
    </row>
    <row r="879" spans="1:14" ht="12.75" customHeight="1">
      <c r="A879" s="12"/>
      <c r="C879" s="14"/>
      <c r="H879" s="3"/>
      <c r="I879" s="3"/>
      <c r="N879" s="16"/>
    </row>
    <row r="880" spans="1:14" ht="12.75" customHeight="1">
      <c r="A880" s="12"/>
      <c r="C880" s="14"/>
      <c r="H880" s="3"/>
      <c r="I880" s="3"/>
      <c r="N880" s="16"/>
    </row>
    <row r="881" spans="1:14" ht="12.75" customHeight="1">
      <c r="A881" s="12"/>
      <c r="C881" s="14"/>
      <c r="H881" s="3"/>
      <c r="I881" s="3"/>
      <c r="N881" s="16"/>
    </row>
    <row r="882" spans="1:14" ht="12.75" customHeight="1">
      <c r="A882" s="12"/>
      <c r="C882" s="14"/>
      <c r="H882" s="3"/>
      <c r="I882" s="3"/>
      <c r="N882" s="16"/>
    </row>
    <row r="883" spans="1:14" ht="12.75" customHeight="1">
      <c r="A883" s="12"/>
      <c r="C883" s="14"/>
      <c r="H883" s="3"/>
      <c r="I883" s="3"/>
      <c r="N883" s="16"/>
    </row>
    <row r="884" spans="1:14" ht="12.75" customHeight="1">
      <c r="A884" s="12"/>
      <c r="C884" s="14"/>
      <c r="H884" s="3"/>
      <c r="I884" s="3"/>
      <c r="N884" s="16"/>
    </row>
    <row r="885" spans="1:14" ht="12.75" customHeight="1">
      <c r="A885" s="12"/>
      <c r="C885" s="14"/>
      <c r="H885" s="3"/>
      <c r="I885" s="3"/>
      <c r="N885" s="16"/>
    </row>
    <row r="886" spans="1:14" ht="12.75" customHeight="1">
      <c r="A886" s="12"/>
      <c r="C886" s="14"/>
      <c r="H886" s="3"/>
      <c r="I886" s="3"/>
      <c r="N886" s="16"/>
    </row>
    <row r="887" spans="1:14" ht="12.75" customHeight="1">
      <c r="A887" s="12"/>
      <c r="C887" s="14"/>
      <c r="H887" s="3"/>
      <c r="I887" s="3"/>
      <c r="N887" s="16"/>
    </row>
    <row r="888" spans="1:14" ht="12.75" customHeight="1">
      <c r="A888" s="12"/>
      <c r="C888" s="14"/>
      <c r="H888" s="3"/>
      <c r="I888" s="3"/>
      <c r="N888" s="16"/>
    </row>
    <row r="889" spans="1:14" ht="12.75" customHeight="1">
      <c r="A889" s="12"/>
      <c r="C889" s="14"/>
      <c r="H889" s="3"/>
      <c r="I889" s="3"/>
      <c r="N889" s="16"/>
    </row>
    <row r="890" spans="1:14" ht="12.75" customHeight="1">
      <c r="A890" s="12"/>
      <c r="C890" s="14"/>
      <c r="H890" s="3"/>
      <c r="I890" s="3"/>
      <c r="N890" s="16"/>
    </row>
    <row r="891" spans="1:14" ht="12.75" customHeight="1">
      <c r="A891" s="12"/>
      <c r="C891" s="14"/>
      <c r="H891" s="3"/>
      <c r="I891" s="3"/>
      <c r="N891" s="16"/>
    </row>
    <row r="892" spans="1:14" ht="12.75" customHeight="1">
      <c r="A892" s="12"/>
      <c r="C892" s="14"/>
      <c r="H892" s="3"/>
      <c r="I892" s="3"/>
      <c r="N892" s="16"/>
    </row>
    <row r="893" spans="1:14" ht="12.75" customHeight="1">
      <c r="A893" s="12"/>
      <c r="C893" s="14"/>
      <c r="H893" s="3"/>
      <c r="I893" s="3"/>
      <c r="N893" s="16"/>
    </row>
    <row r="894" spans="1:14" ht="12.75" customHeight="1">
      <c r="A894" s="12"/>
      <c r="C894" s="14"/>
      <c r="H894" s="3"/>
      <c r="I894" s="3"/>
      <c r="N894" s="16"/>
    </row>
    <row r="895" spans="1:14" ht="12.75" customHeight="1">
      <c r="A895" s="12"/>
      <c r="C895" s="14"/>
      <c r="H895" s="3"/>
      <c r="I895" s="3"/>
      <c r="N895" s="16"/>
    </row>
    <row r="896" spans="1:14" ht="12.75" customHeight="1">
      <c r="A896" s="12"/>
      <c r="C896" s="14"/>
      <c r="H896" s="3"/>
      <c r="I896" s="3"/>
      <c r="N896" s="16"/>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row r="905" spans="1:9" ht="12.75" customHeight="1">
      <c r="A905" s="12"/>
      <c r="C905" s="14"/>
      <c r="H905" s="3"/>
      <c r="I905" s="3"/>
    </row>
    <row r="906" spans="1:9" ht="12.75" customHeight="1">
      <c r="A906" s="12"/>
      <c r="C906" s="14"/>
      <c r="H906" s="3"/>
      <c r="I906" s="3"/>
    </row>
    <row r="907" spans="1:9" ht="12.75" customHeight="1">
      <c r="A907" s="12"/>
      <c r="C907" s="14"/>
      <c r="H907" s="3"/>
      <c r="I907" s="3"/>
    </row>
    <row r="908" spans="1:9" ht="12.75" customHeight="1">
      <c r="A908" s="12"/>
      <c r="C908" s="14"/>
      <c r="H908" s="3"/>
      <c r="I908" s="3"/>
    </row>
    <row r="909" spans="1:9" ht="12.75" customHeight="1">
      <c r="A909" s="12"/>
      <c r="C909" s="14"/>
      <c r="H909" s="3"/>
      <c r="I909" s="3"/>
    </row>
    <row r="910" spans="1:9" ht="12.75" customHeight="1">
      <c r="A910" s="12"/>
      <c r="C910" s="14"/>
      <c r="H910" s="3"/>
      <c r="I910" s="3"/>
    </row>
    <row r="911" spans="1:9" ht="12.75" customHeight="1">
      <c r="A911" s="12"/>
      <c r="C911" s="14"/>
      <c r="H911" s="3"/>
      <c r="I911" s="3"/>
    </row>
    <row r="912" spans="1:9" ht="12.75" customHeight="1">
      <c r="A912" s="12"/>
      <c r="C912" s="14"/>
      <c r="H912" s="3"/>
      <c r="I912" s="3"/>
    </row>
    <row r="913" spans="1:9" ht="12.75" customHeight="1">
      <c r="A913" s="12"/>
      <c r="C913" s="14"/>
      <c r="H913" s="3"/>
      <c r="I913" s="3"/>
    </row>
    <row r="914" spans="1:9" ht="12.75" customHeight="1">
      <c r="A914" s="12"/>
      <c r="C914" s="14"/>
      <c r="H914" s="3"/>
      <c r="I914" s="3"/>
    </row>
    <row r="915" spans="1:9" ht="12.75" customHeight="1">
      <c r="A915" s="12"/>
      <c r="C915" s="14"/>
      <c r="H915" s="3"/>
      <c r="I915" s="3"/>
    </row>
    <row r="916" spans="1:9" ht="12.75" customHeight="1">
      <c r="A916" s="12"/>
      <c r="C916" s="14"/>
      <c r="H916" s="3"/>
      <c r="I916" s="3"/>
    </row>
    <row r="917" spans="1:9" ht="12.75" customHeight="1">
      <c r="A917" s="12"/>
      <c r="C917" s="14"/>
      <c r="H917" s="3"/>
      <c r="I917" s="3"/>
    </row>
    <row r="918" spans="1:9" ht="12.75" customHeight="1">
      <c r="A918" s="12"/>
      <c r="C918" s="14"/>
      <c r="H918" s="3"/>
      <c r="I918" s="3"/>
    </row>
    <row r="919" spans="1:9" ht="12.75" customHeight="1">
      <c r="A919" s="12"/>
      <c r="C919" s="14"/>
      <c r="H919" s="3"/>
      <c r="I919" s="3"/>
    </row>
    <row r="920" spans="1:9" ht="12.75" customHeight="1">
      <c r="A920" s="12"/>
      <c r="C920" s="14"/>
      <c r="H920" s="3"/>
      <c r="I920" s="3"/>
    </row>
    <row r="921" spans="1:9" ht="12.75" customHeight="1">
      <c r="A921" s="12"/>
      <c r="C921" s="14"/>
      <c r="H921" s="3"/>
      <c r="I921" s="3"/>
    </row>
    <row r="922" spans="1:9" ht="12.75" customHeight="1">
      <c r="A922" s="12"/>
      <c r="C922" s="14"/>
      <c r="H922" s="3"/>
      <c r="I922" s="3"/>
    </row>
    <row r="923" spans="1:9" ht="12.75" customHeight="1">
      <c r="A923" s="12"/>
      <c r="C923" s="14"/>
      <c r="H923" s="3"/>
      <c r="I923" s="3"/>
    </row>
    <row r="924" spans="1:9" ht="12.75" customHeight="1">
      <c r="A924" s="12"/>
      <c r="C924" s="14"/>
      <c r="H924" s="3"/>
      <c r="I924" s="3"/>
    </row>
    <row r="925" spans="1:9" ht="12.75" customHeight="1">
      <c r="A925" s="12"/>
      <c r="C925" s="14"/>
      <c r="H925" s="3"/>
      <c r="I925" s="3"/>
    </row>
    <row r="926" spans="1:9" ht="12.75" customHeight="1">
      <c r="A926" s="12"/>
      <c r="C926" s="14"/>
      <c r="H926" s="3"/>
      <c r="I926" s="3"/>
    </row>
    <row r="927" spans="1:9" ht="12.75" customHeight="1">
      <c r="A927" s="12"/>
      <c r="C927" s="14"/>
      <c r="H927" s="3"/>
      <c r="I927" s="3"/>
    </row>
    <row r="928" spans="1:9" ht="12.75" customHeight="1">
      <c r="A928" s="12"/>
      <c r="C928" s="14"/>
      <c r="H928" s="3"/>
      <c r="I928" s="3"/>
    </row>
    <row r="929" spans="1:9" ht="12.75" customHeight="1">
      <c r="A929" s="12"/>
      <c r="C929" s="14"/>
      <c r="H929" s="3"/>
      <c r="I929" s="3"/>
    </row>
    <row r="930" spans="1:9" ht="12.75" customHeight="1">
      <c r="A930" s="12"/>
      <c r="C930" s="14"/>
      <c r="H930" s="3"/>
      <c r="I930" s="3"/>
    </row>
    <row r="931" spans="1:9" ht="12.75" customHeight="1">
      <c r="A931" s="12"/>
      <c r="C931" s="14"/>
      <c r="H931" s="3"/>
      <c r="I931" s="3"/>
    </row>
    <row r="932" spans="1:9" ht="12.75" customHeight="1">
      <c r="A932" s="12"/>
      <c r="C932" s="14"/>
      <c r="H932" s="3"/>
      <c r="I932" s="3"/>
    </row>
    <row r="933" spans="1:9" ht="12.75" customHeight="1">
      <c r="A933" s="12"/>
      <c r="C933" s="14"/>
      <c r="H933" s="3"/>
      <c r="I933" s="3"/>
    </row>
    <row r="934" spans="1:9" ht="12.75" customHeight="1">
      <c r="A934" s="12"/>
      <c r="C934" s="14"/>
      <c r="H934" s="3"/>
      <c r="I934" s="3"/>
    </row>
    <row r="935" spans="1:9" ht="12.75" customHeight="1">
      <c r="A935" s="12"/>
      <c r="C935" s="14"/>
      <c r="H935" s="3"/>
      <c r="I935" s="3"/>
    </row>
    <row r="936" spans="1:9" ht="12.75" customHeight="1">
      <c r="A936" s="12"/>
      <c r="C936" s="14"/>
      <c r="H936" s="3"/>
      <c r="I936" s="3"/>
    </row>
    <row r="937" spans="1:9" ht="12.75" customHeight="1">
      <c r="A937" s="12"/>
      <c r="C937" s="14"/>
      <c r="H937" s="3"/>
      <c r="I937" s="3"/>
    </row>
    <row r="938" spans="1:9" ht="12.75" customHeight="1">
      <c r="A938" s="12"/>
      <c r="C938" s="14"/>
      <c r="H938" s="3"/>
      <c r="I938" s="3"/>
    </row>
    <row r="939" spans="1:9" ht="12.75" customHeight="1">
      <c r="A939" s="12"/>
      <c r="C939" s="14"/>
      <c r="H939" s="3"/>
      <c r="I939" s="3"/>
    </row>
    <row r="940" spans="1:9" ht="12.75" customHeight="1">
      <c r="A940" s="12"/>
      <c r="C940" s="14"/>
      <c r="H940" s="3"/>
      <c r="I940" s="3"/>
    </row>
    <row r="941" spans="1:9" ht="12.75" customHeight="1">
      <c r="A941" s="12"/>
      <c r="C941" s="14"/>
      <c r="H941" s="3"/>
      <c r="I941" s="3"/>
    </row>
    <row r="942" spans="1:9" ht="12.75" customHeight="1">
      <c r="A942" s="12"/>
      <c r="C942" s="14"/>
      <c r="H942" s="3"/>
      <c r="I942" s="3"/>
    </row>
    <row r="943" spans="1:9" ht="12.75" customHeight="1">
      <c r="A943" s="12"/>
      <c r="C943" s="14"/>
      <c r="H943" s="3"/>
      <c r="I943" s="3"/>
    </row>
    <row r="944" spans="1:9" ht="12.75" customHeight="1">
      <c r="A944" s="12"/>
      <c r="C944" s="14"/>
      <c r="H944" s="3"/>
      <c r="I944" s="3"/>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sheetData>
  <mergeCells count="9">
    <mergeCell ref="E81:F81"/>
    <mergeCell ref="E82:F82"/>
    <mergeCell ref="E83:F83"/>
    <mergeCell ref="A1:G1"/>
    <mergeCell ref="B2:G2"/>
    <mergeCell ref="B3:G3"/>
    <mergeCell ref="B4:G4"/>
    <mergeCell ref="A8:G8"/>
    <mergeCell ref="A63:G63"/>
  </mergeCells>
  <dataValidations count="2">
    <dataValidation type="list" allowBlank="1" showInputMessage="1" showErrorMessage="1" sqref="D64:D80 D9:D62" xr:uid="{131E90F5-9A29-404E-B2E5-37E90CAD5E73}">
      <formula1>#REF!</formula1>
    </dataValidation>
    <dataValidation type="list" allowBlank="1" showInputMessage="1" showErrorMessage="1" sqref="D2:D7 D84:D65536" xr:uid="{66E8DD8E-A5C1-4893-A22A-05308D70A147}"/>
  </dataValidations>
  <printOptions horizontalCentered="1"/>
  <pageMargins left="0.23622047244094491" right="0.19685039370078741" top="1.17" bottom="0.28999999999999998"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10:G8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9</vt:i4>
      </vt:variant>
    </vt:vector>
  </HeadingPairs>
  <TitlesOfParts>
    <vt:vector size="9" baseType="lpstr">
      <vt:lpstr>BA kopsavilkums</vt:lpstr>
      <vt:lpstr>TS-CD_P</vt:lpstr>
      <vt:lpstr>TS-CD K.V</vt:lpstr>
      <vt:lpstr>LKT_UKT P</vt:lpstr>
      <vt:lpstr>LKT_UKT K.V</vt:lpstr>
      <vt:lpstr>ELT-apgaismojums_P</vt:lpstr>
      <vt:lpstr>ELT-apgaismojums_K.V</vt:lpstr>
      <vt:lpstr>EST_P</vt:lpstr>
      <vt:lpstr>EST_K.V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2019-09-02T14:45:43Z</dcterms:created>
  <dcterms:modified xsi:type="dcterms:W3CDTF">2024-07-31T09:57:52Z</dcterms:modified>
</cp:coreProperties>
</file>