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ome\Desktop\Agate\IEPIRKUMI\2024\AK_Autoceļš A6\Nolikums\"/>
    </mc:Choice>
  </mc:AlternateContent>
  <bookViews>
    <workbookView xWindow="0" yWindow="0" windowWidth="28800" windowHeight="12585" activeTab="1"/>
  </bookViews>
  <sheets>
    <sheet name="KT" sheetId="3" r:id="rId1"/>
    <sheet name="KA" sheetId="2" r:id="rId2"/>
    <sheet name="1,1" sheetId="34" r:id="rId3"/>
    <sheet name="1,2" sheetId="6" r:id="rId4"/>
    <sheet name="1,3" sheetId="32" r:id="rId5"/>
    <sheet name="1,4" sheetId="17" r:id="rId6"/>
  </sheets>
  <definedNames>
    <definedName name="_xlnm._FilterDatabase" localSheetId="2" hidden="1">'1,1'!$A$14:$P$126</definedName>
    <definedName name="_xlnm._FilterDatabase" localSheetId="3" hidden="1">'1,2'!$A$14:$P$210</definedName>
    <definedName name="_xlnm._FilterDatabase" localSheetId="4" hidden="1">'1,3'!$A$14:$P$36</definedName>
    <definedName name="likme">KT!$E$23</definedName>
    <definedName name="_xlnm.Print_Area" localSheetId="2">'1,1'!$A$1:$P$136</definedName>
    <definedName name="_xlnm.Print_Area" localSheetId="3">'1,2'!$A$1:$P$220</definedName>
    <definedName name="_xlnm.Print_Area" localSheetId="4">'1,3'!$A$1:$P$46</definedName>
    <definedName name="_xlnm.Print_Area" localSheetId="5">'1,4'!$A$1:$P$150</definedName>
    <definedName name="_xlnm.Print_Area" localSheetId="1">KA!$A$1:$I$31</definedName>
    <definedName name="_xlnm.Print_Area" localSheetId="0">KT!$A$1:$D$30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7" i="2" l="1"/>
  <c r="A18" i="2" s="1"/>
  <c r="A16" i="2"/>
  <c r="A121" i="17"/>
  <c r="A122" i="17"/>
  <c r="A123" i="17"/>
  <c r="A124" i="17"/>
  <c r="A125" i="17" s="1"/>
  <c r="A126" i="17" s="1"/>
  <c r="A127" i="17" s="1"/>
  <c r="A128" i="17" s="1"/>
  <c r="A129" i="17" s="1"/>
  <c r="A130" i="17" s="1"/>
  <c r="A131" i="17" s="1"/>
  <c r="A132" i="17" s="1"/>
  <c r="A133" i="17" s="1"/>
  <c r="A134" i="17" s="1"/>
  <c r="A135" i="17" s="1"/>
  <c r="A136" i="17" s="1"/>
  <c r="A119" i="17"/>
  <c r="A120" i="17" s="1"/>
  <c r="A104" i="17"/>
  <c r="A105" i="17" s="1"/>
  <c r="A106" i="17" s="1"/>
  <c r="A107" i="17" s="1"/>
  <c r="A108" i="17" s="1"/>
  <c r="A109" i="17" s="1"/>
  <c r="A110" i="17" s="1"/>
  <c r="A111" i="17" s="1"/>
  <c r="A112" i="17" s="1"/>
  <c r="A113" i="17" s="1"/>
  <c r="A114" i="17" s="1"/>
  <c r="A115" i="17" s="1"/>
  <c r="A116" i="17" s="1"/>
  <c r="A117" i="17" s="1"/>
  <c r="A102" i="17"/>
  <c r="A103" i="17" s="1"/>
  <c r="A87" i="17"/>
  <c r="A88" i="17" s="1"/>
  <c r="A89" i="17" s="1"/>
  <c r="A90" i="17" s="1"/>
  <c r="A91" i="17" s="1"/>
  <c r="A92" i="17" s="1"/>
  <c r="A93" i="17" s="1"/>
  <c r="A94" i="17" s="1"/>
  <c r="A95" i="17" s="1"/>
  <c r="A96" i="17" s="1"/>
  <c r="A97" i="17" s="1"/>
  <c r="A98" i="17" s="1"/>
  <c r="A99" i="17" s="1"/>
  <c r="A85" i="17"/>
  <c r="A86" i="17"/>
  <c r="A62" i="17"/>
  <c r="A63" i="17"/>
  <c r="A64" i="17"/>
  <c r="A65" i="17"/>
  <c r="A66" i="17" s="1"/>
  <c r="A67" i="17" s="1"/>
  <c r="A68" i="17" s="1"/>
  <c r="A69" i="17" s="1"/>
  <c r="A70" i="17" s="1"/>
  <c r="A71" i="17" s="1"/>
  <c r="A72" i="17" s="1"/>
  <c r="A73" i="17" s="1"/>
  <c r="A74" i="17" s="1"/>
  <c r="A75" i="17" s="1"/>
  <c r="A76" i="17" s="1"/>
  <c r="A77" i="17" s="1"/>
  <c r="A78" i="17" s="1"/>
  <c r="A79" i="17" s="1"/>
  <c r="A80" i="17" s="1"/>
  <c r="A81" i="17" s="1"/>
  <c r="A82" i="17" s="1"/>
  <c r="A83" i="17" s="1"/>
  <c r="A60" i="17"/>
  <c r="A61" i="17"/>
  <c r="A42" i="17"/>
  <c r="A43" i="17"/>
  <c r="A44" i="17" s="1"/>
  <c r="A45" i="17" s="1"/>
  <c r="A46" i="17" s="1"/>
  <c r="A47" i="17" s="1"/>
  <c r="A48" i="17" s="1"/>
  <c r="A49" i="17" s="1"/>
  <c r="A50" i="17" s="1"/>
  <c r="A51" i="17" s="1"/>
  <c r="A52" i="17" s="1"/>
  <c r="A53" i="17" s="1"/>
  <c r="A54" i="17" s="1"/>
  <c r="A55" i="17" s="1"/>
  <c r="A56" i="17" s="1"/>
  <c r="A57" i="17" s="1"/>
  <c r="A41" i="17"/>
  <c r="A40" i="17"/>
  <c r="A20" i="17"/>
  <c r="A21" i="17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A33" i="17" s="1"/>
  <c r="A34" i="17" s="1"/>
  <c r="A35" i="17" s="1"/>
  <c r="A36" i="17" s="1"/>
  <c r="A37" i="17" s="1"/>
  <c r="A38" i="17" s="1"/>
  <c r="A19" i="17"/>
  <c r="A36" i="32"/>
  <c r="A26" i="32"/>
  <c r="A27" i="32"/>
  <c r="A28" i="32"/>
  <c r="A29" i="32"/>
  <c r="A30" i="32" s="1"/>
  <c r="A31" i="32" s="1"/>
  <c r="A32" i="32" s="1"/>
  <c r="A33" i="32" s="1"/>
  <c r="A34" i="32" s="1"/>
  <c r="A25" i="32"/>
  <c r="A24" i="32"/>
  <c r="A20" i="6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A85" i="6" s="1"/>
  <c r="A86" i="6" s="1"/>
  <c r="A87" i="6" s="1"/>
  <c r="A88" i="6" s="1"/>
  <c r="A89" i="6" s="1"/>
  <c r="A90" i="6" s="1"/>
  <c r="A91" i="6" s="1"/>
  <c r="A94" i="6" s="1"/>
  <c r="A95" i="6" s="1"/>
  <c r="A96" i="6" s="1"/>
  <c r="A97" i="6" s="1"/>
  <c r="A98" i="6" s="1"/>
  <c r="A99" i="6" s="1"/>
  <c r="A100" i="6" s="1"/>
  <c r="A101" i="6" s="1"/>
  <c r="A102" i="6" s="1"/>
  <c r="A103" i="6" s="1"/>
  <c r="A104" i="6" s="1"/>
  <c r="A105" i="6" s="1"/>
  <c r="A106" i="6" s="1"/>
  <c r="A107" i="6" s="1"/>
  <c r="A108" i="6" s="1"/>
  <c r="A109" i="6" s="1"/>
  <c r="A110" i="6" s="1"/>
  <c r="A111" i="6" s="1"/>
  <c r="A112" i="6" s="1"/>
  <c r="A113" i="6" s="1"/>
  <c r="A114" i="6" s="1"/>
  <c r="A115" i="6" s="1"/>
  <c r="A117" i="6" s="1"/>
  <c r="A118" i="6" s="1"/>
  <c r="A119" i="6" s="1"/>
  <c r="A120" i="6" s="1"/>
  <c r="A121" i="6" s="1"/>
  <c r="A122" i="6" s="1"/>
  <c r="A123" i="6" s="1"/>
  <c r="A124" i="6" s="1"/>
  <c r="A125" i="6" s="1"/>
  <c r="A126" i="6" s="1"/>
  <c r="A127" i="6" s="1"/>
  <c r="A128" i="6" s="1"/>
  <c r="A129" i="6" s="1"/>
  <c r="A130" i="6" s="1"/>
  <c r="A131" i="6" s="1"/>
  <c r="A132" i="6" s="1"/>
  <c r="A133" i="6" s="1"/>
  <c r="A134" i="6" s="1"/>
  <c r="A137" i="6" s="1"/>
  <c r="A138" i="6" s="1"/>
  <c r="A139" i="6" s="1"/>
  <c r="A140" i="6" s="1"/>
  <c r="A141" i="6" s="1"/>
  <c r="A142" i="6" s="1"/>
  <c r="A143" i="6" s="1"/>
  <c r="A144" i="6" s="1"/>
  <c r="A145" i="6" s="1"/>
  <c r="A146" i="6" s="1"/>
  <c r="A147" i="6" s="1"/>
  <c r="A148" i="6" s="1"/>
  <c r="A149" i="6" s="1"/>
  <c r="A150" i="6" s="1"/>
  <c r="A151" i="6" s="1"/>
  <c r="A152" i="6" s="1"/>
  <c r="A153" i="6" s="1"/>
  <c r="A154" i="6" s="1"/>
  <c r="A155" i="6" s="1"/>
  <c r="A157" i="6" s="1"/>
  <c r="A158" i="6" s="1"/>
  <c r="A159" i="6" s="1"/>
  <c r="A160" i="6" s="1"/>
  <c r="A161" i="6" s="1"/>
  <c r="A162" i="6" s="1"/>
  <c r="A163" i="6" s="1"/>
  <c r="A164" i="6" s="1"/>
  <c r="A165" i="6" s="1"/>
  <c r="A166" i="6" s="1"/>
  <c r="A167" i="6" s="1"/>
  <c r="A168" i="6" s="1"/>
  <c r="A169" i="6" s="1"/>
  <c r="A170" i="6" s="1"/>
  <c r="A171" i="6" s="1"/>
  <c r="A172" i="6" s="1"/>
  <c r="A173" i="6" s="1"/>
  <c r="A174" i="6" s="1"/>
  <c r="A175" i="6" s="1"/>
  <c r="A178" i="6" s="1"/>
  <c r="A179" i="6" s="1"/>
  <c r="A180" i="6" s="1"/>
  <c r="A181" i="6" s="1"/>
  <c r="A182" i="6" s="1"/>
  <c r="A183" i="6" s="1"/>
  <c r="A184" i="6" s="1"/>
  <c r="A185" i="6" s="1"/>
  <c r="A186" i="6" s="1"/>
  <c r="A187" i="6" s="1"/>
  <c r="A188" i="6" s="1"/>
  <c r="A189" i="6" s="1"/>
  <c r="A190" i="6" s="1"/>
  <c r="A191" i="6" s="1"/>
  <c r="A192" i="6" s="1"/>
  <c r="A194" i="6" s="1"/>
  <c r="A195" i="6" s="1"/>
  <c r="A196" i="6" s="1"/>
  <c r="A197" i="6" s="1"/>
  <c r="A198" i="6" s="1"/>
  <c r="A199" i="6" s="1"/>
  <c r="A200" i="6" s="1"/>
  <c r="A201" i="6" s="1"/>
  <c r="A202" i="6" s="1"/>
  <c r="A203" i="6" s="1"/>
  <c r="A204" i="6" s="1"/>
  <c r="A205" i="6" s="1"/>
  <c r="A206" i="6" s="1"/>
  <c r="A207" i="6" s="1"/>
  <c r="A208" i="6" s="1"/>
  <c r="A209" i="6" s="1"/>
  <c r="A210" i="6" s="1"/>
  <c r="A20" i="34"/>
  <c r="A21" i="34" s="1"/>
  <c r="A22" i="34" s="1"/>
  <c r="A23" i="34" s="1"/>
  <c r="A24" i="34" s="1"/>
  <c r="A25" i="34" s="1"/>
  <c r="A26" i="34" s="1"/>
  <c r="A27" i="34" s="1"/>
  <c r="A28" i="34" s="1"/>
  <c r="A29" i="34" s="1"/>
  <c r="A30" i="34" s="1"/>
  <c r="A31" i="34" s="1"/>
  <c r="A32" i="34" s="1"/>
  <c r="A33" i="34" s="1"/>
  <c r="A34" i="34" s="1"/>
  <c r="A35" i="34" s="1"/>
  <c r="A36" i="34" s="1"/>
  <c r="A38" i="34" s="1"/>
  <c r="A39" i="34" s="1"/>
  <c r="A41" i="34" s="1"/>
  <c r="A42" i="34" s="1"/>
  <c r="A43" i="34" s="1"/>
  <c r="A44" i="34" s="1"/>
  <c r="A45" i="34" s="1"/>
  <c r="A46" i="34" s="1"/>
  <c r="A47" i="34" s="1"/>
  <c r="A48" i="34" s="1"/>
  <c r="A49" i="34" s="1"/>
  <c r="A50" i="34" s="1"/>
  <c r="A51" i="34" s="1"/>
  <c r="A52" i="34" s="1"/>
  <c r="A53" i="34" s="1"/>
  <c r="A54" i="34" s="1"/>
  <c r="A55" i="34" s="1"/>
  <c r="A56" i="34" s="1"/>
  <c r="A57" i="34" s="1"/>
  <c r="A58" i="34" s="1"/>
  <c r="A60" i="34" s="1"/>
  <c r="A61" i="34" s="1"/>
  <c r="A62" i="34" s="1"/>
  <c r="A63" i="34" s="1"/>
  <c r="A64" i="34" s="1"/>
  <c r="A65" i="34" s="1"/>
  <c r="A67" i="34" s="1"/>
  <c r="A68" i="34" s="1"/>
  <c r="A69" i="34" s="1"/>
  <c r="A70" i="34" s="1"/>
  <c r="A71" i="34" s="1"/>
  <c r="A72" i="34" s="1"/>
  <c r="A73" i="34" s="1"/>
  <c r="A74" i="34" s="1"/>
  <c r="A75" i="34" s="1"/>
  <c r="A76" i="34" s="1"/>
  <c r="A77" i="34" s="1"/>
  <c r="A78" i="34" s="1"/>
  <c r="A79" i="34" s="1"/>
  <c r="A80" i="34" s="1"/>
  <c r="A81" i="34" s="1"/>
  <c r="A82" i="34" s="1"/>
  <c r="A83" i="34" s="1"/>
  <c r="A84" i="34" s="1"/>
  <c r="A85" i="34" s="1"/>
  <c r="A86" i="34" s="1"/>
  <c r="A87" i="34" s="1"/>
  <c r="A88" i="34" s="1"/>
  <c r="A89" i="34" s="1"/>
  <c r="A90" i="34" s="1"/>
  <c r="A91" i="34" s="1"/>
  <c r="A92" i="34" s="1"/>
  <c r="A93" i="34" s="1"/>
  <c r="A94" i="34" s="1"/>
  <c r="A95" i="34" s="1"/>
  <c r="A96" i="34" s="1"/>
  <c r="A97" i="34" s="1"/>
  <c r="A98" i="34" s="1"/>
  <c r="A99" i="34" s="1"/>
  <c r="A100" i="34" s="1"/>
  <c r="A101" i="34" s="1"/>
  <c r="A102" i="34" s="1"/>
  <c r="A103" i="34" s="1"/>
  <c r="A104" i="34" s="1"/>
  <c r="A105" i="34" s="1"/>
  <c r="A106" i="34" s="1"/>
  <c r="A107" i="34" s="1"/>
  <c r="A108" i="34" s="1"/>
  <c r="A109" i="34" s="1"/>
  <c r="A110" i="34" s="1"/>
  <c r="A111" i="34" s="1"/>
  <c r="A112" i="34" s="1"/>
  <c r="A113" i="34" s="1"/>
  <c r="A114" i="34" s="1"/>
  <c r="A115" i="34" s="1"/>
  <c r="A116" i="34" s="1"/>
  <c r="A117" i="34" s="1"/>
  <c r="A118" i="34" s="1"/>
  <c r="A119" i="34" s="1"/>
  <c r="A120" i="34" s="1"/>
  <c r="A121" i="34" s="1"/>
  <c r="A122" i="34" s="1"/>
  <c r="A123" i="34" s="1"/>
  <c r="A124" i="34" s="1"/>
  <c r="A125" i="34" s="1"/>
  <c r="A126" i="34" s="1"/>
  <c r="A19" i="34"/>
  <c r="E209" i="6" l="1"/>
  <c r="E207" i="6"/>
  <c r="E149" i="6" s="1"/>
  <c r="E170" i="6"/>
  <c r="E169" i="6"/>
  <c r="E172" i="6" s="1"/>
  <c r="E151" i="6"/>
  <c r="E153" i="6" s="1"/>
  <c r="E150" i="6"/>
  <c r="E174" i="6" l="1"/>
  <c r="E133" i="6"/>
  <c r="E90" i="6"/>
  <c r="E50" i="6"/>
  <c r="A136" i="34" l="1"/>
  <c r="D134" i="34"/>
  <c r="A134" i="34"/>
  <c r="D130" i="34"/>
  <c r="A130" i="34"/>
  <c r="O12" i="34"/>
  <c r="C8" i="34"/>
  <c r="C6" i="34"/>
  <c r="A46" i="32"/>
  <c r="D44" i="32"/>
  <c r="A44" i="32"/>
  <c r="D40" i="32"/>
  <c r="A40" i="32"/>
  <c r="O12" i="32"/>
  <c r="C8" i="32"/>
  <c r="C6" i="32"/>
  <c r="O128" i="34" l="1"/>
  <c r="H15" i="2" s="1"/>
  <c r="L128" i="34"/>
  <c r="I15" i="2" s="1"/>
  <c r="N128" i="34"/>
  <c r="G15" i="2" s="1"/>
  <c r="O38" i="32"/>
  <c r="H17" i="2" s="1"/>
  <c r="N38" i="32"/>
  <c r="G17" i="2" s="1"/>
  <c r="L38" i="32"/>
  <c r="I17" i="2" s="1"/>
  <c r="M128" i="34" l="1"/>
  <c r="F15" i="2" s="1"/>
  <c r="P128" i="34"/>
  <c r="O11" i="34" s="1"/>
  <c r="P38" i="32"/>
  <c r="M38" i="32"/>
  <c r="F17" i="2" s="1"/>
  <c r="O11" i="32" l="1"/>
  <c r="E15" i="2" l="1"/>
  <c r="B16" i="3" l="1"/>
  <c r="A150" i="17" l="1"/>
  <c r="D148" i="17"/>
  <c r="A148" i="17"/>
  <c r="D144" i="17"/>
  <c r="A144" i="17"/>
  <c r="O12" i="17"/>
  <c r="C8" i="17"/>
  <c r="C6" i="17"/>
  <c r="A220" i="6"/>
  <c r="D218" i="6"/>
  <c r="A218" i="6"/>
  <c r="D214" i="6"/>
  <c r="A214" i="6"/>
  <c r="O12" i="6"/>
  <c r="C8" i="6"/>
  <c r="C6" i="6"/>
  <c r="L138" i="17" l="1"/>
  <c r="I18" i="2" s="1"/>
  <c r="N138" i="17"/>
  <c r="G18" i="2" s="1"/>
  <c r="L212" i="6"/>
  <c r="I16" i="2" s="1"/>
  <c r="P212" i="6"/>
  <c r="N212" i="6"/>
  <c r="G16" i="2" s="1"/>
  <c r="E11" i="2" l="1"/>
  <c r="M138" i="17"/>
  <c r="F18" i="2" s="1"/>
  <c r="O212" i="6"/>
  <c r="H16" i="2" s="1"/>
  <c r="M212" i="6"/>
  <c r="F16" i="2" s="1"/>
  <c r="P138" i="17" l="1"/>
  <c r="O11" i="17" s="1"/>
  <c r="E16" i="2"/>
  <c r="O138" i="17"/>
  <c r="O11" i="6"/>
  <c r="A31" i="2"/>
  <c r="A29" i="2"/>
  <c r="A25" i="2"/>
  <c r="H18" i="2" l="1"/>
  <c r="E18" i="2" s="1"/>
  <c r="E17" i="2"/>
  <c r="C8" i="2"/>
  <c r="C6" i="2"/>
  <c r="E19" i="2" l="1"/>
  <c r="E29" i="2"/>
  <c r="E25" i="2"/>
  <c r="A3" i="2" l="1"/>
  <c r="C24" i="3"/>
  <c r="E23" i="2" l="1"/>
  <c r="C16" i="3" s="1"/>
  <c r="E10" i="2" l="1"/>
  <c r="C19" i="3" l="1"/>
  <c r="C21" i="3" s="1"/>
</calcChain>
</file>

<file path=xl/sharedStrings.xml><?xml version="1.0" encoding="utf-8"?>
<sst xmlns="http://schemas.openxmlformats.org/spreadsheetml/2006/main" count="1022" uniqueCount="303">
  <si>
    <t xml:space="preserve">Objekta adrese: </t>
  </si>
  <si>
    <t>Pasūtījuma nr.:</t>
  </si>
  <si>
    <t>Tāmes izmaksas:</t>
  </si>
  <si>
    <t>EUR</t>
  </si>
  <si>
    <t>Mērvienība</t>
  </si>
  <si>
    <t>Daudzums</t>
  </si>
  <si>
    <t>Laika norma (c/h)</t>
  </si>
  <si>
    <t>Darbietilpība (c/h)</t>
  </si>
  <si>
    <t>Kopā</t>
  </si>
  <si>
    <t>Kods</t>
  </si>
  <si>
    <t xml:space="preserve">Objekta nosaukums: </t>
  </si>
  <si>
    <t>Būves nosaukums:</t>
  </si>
  <si>
    <t>Būvdarbu nosaukums</t>
  </si>
  <si>
    <t>Vienības izmaksas</t>
  </si>
  <si>
    <t>Kopā uz visu apjomu</t>
  </si>
  <si>
    <t xml:space="preserve">Darba alga </t>
  </si>
  <si>
    <t>Darba samaksas likme (euro/h)</t>
  </si>
  <si>
    <t>Būvizstrādājumi</t>
  </si>
  <si>
    <t xml:space="preserve">Mehānismi </t>
  </si>
  <si>
    <t xml:space="preserve">KOPĀ </t>
  </si>
  <si>
    <t>Summa</t>
  </si>
  <si>
    <t>Par kopējo summu (euro)</t>
  </si>
  <si>
    <t>Kopējā darbietilpība (c/h)</t>
  </si>
  <si>
    <t>Nr.p.k.</t>
  </si>
  <si>
    <t>kods, tāmes nr.</t>
  </si>
  <si>
    <t>Būvdarbu veids vai konstruktīvā elementa nosaukums</t>
  </si>
  <si>
    <t>Tāmes izmaksas</t>
  </si>
  <si>
    <t>Tai skaitā</t>
  </si>
  <si>
    <t>Darba alga</t>
  </si>
  <si>
    <t>Mehānismi</t>
  </si>
  <si>
    <t>t.sk. Darba aizsardzība</t>
  </si>
  <si>
    <t>Pavisam kopā</t>
  </si>
  <si>
    <t>APSTIPRINU_________________________________</t>
  </si>
  <si>
    <t>(pasūtītāja paraksts un tā atšifrējums)</t>
  </si>
  <si>
    <t>Z.V.</t>
  </si>
  <si>
    <t>Būvniecības koptāme</t>
  </si>
  <si>
    <t>Objekta nosaukums</t>
  </si>
  <si>
    <t>Objekta izmaksas (euro)</t>
  </si>
  <si>
    <t>PVN (21%)</t>
  </si>
  <si>
    <t xml:space="preserve">                          (paraksts un tā atšifrējums, datums)</t>
  </si>
  <si>
    <t xml:space="preserve">                           (paraksts un tā atšifrējums, datums)</t>
  </si>
  <si>
    <t xml:space="preserve">Virsizdevumi </t>
  </si>
  <si>
    <t>Peļņa</t>
  </si>
  <si>
    <t>(būvdarbu veids vai konstruktīvā elementa nosaukums)</t>
  </si>
  <si>
    <t>Tiešās izmaksas kopā, t.sk. Darba dēvēja sociālais nodoklis (23,59%)</t>
  </si>
  <si>
    <t>Tāme sastādīta</t>
  </si>
  <si>
    <t>Kopsavilkuma aprēķins nr.1</t>
  </si>
  <si>
    <t>1. Vispārējie būvdarbi</t>
  </si>
  <si>
    <t>kpl</t>
  </si>
  <si>
    <t>Lokālā tāme Nr.1,2</t>
  </si>
  <si>
    <t>m3</t>
  </si>
  <si>
    <t>Lokālā tāme Nr.1,3</t>
  </si>
  <si>
    <t>Lokālā tāme Nr.1,4</t>
  </si>
  <si>
    <t>m</t>
  </si>
  <si>
    <t>Sertifikāta Nr.:</t>
  </si>
  <si>
    <t xml:space="preserve">2024. gada </t>
  </si>
  <si>
    <t>2024.gada ___.______________</t>
  </si>
  <si>
    <t>kompl.</t>
  </si>
  <si>
    <t>gab</t>
  </si>
  <si>
    <t>Lokālā tāme Nr.1,1</t>
  </si>
  <si>
    <t>gab.</t>
  </si>
  <si>
    <t>Piezīmes:</t>
  </si>
  <si>
    <t>Celtniecības smilts</t>
  </si>
  <si>
    <t>Montāžas palīgmateriāli</t>
  </si>
  <si>
    <t>Kabelis pa celtniecības konstrukcijām (stabā)</t>
  </si>
  <si>
    <t>Trases nospraušana</t>
  </si>
  <si>
    <t>obj.</t>
  </si>
  <si>
    <t>m2</t>
  </si>
  <si>
    <t>UKT - Ūdensapgāde un kanalizācija (ārējā)</t>
  </si>
  <si>
    <t>Dažādi darbi</t>
  </si>
  <si>
    <t>Ietves bruģa seguma uz šķembu pamata (H = 15 cm) demontāža un aizvešana uz atbērtni</t>
  </si>
  <si>
    <t>Asfalta seguma uz šķembu pamata (H = 30 cm) demontāža un aizvešana uz atbērtni</t>
  </si>
  <si>
    <t>Brauktuves betona apmaļu demontāža un aizvešana uz atbērtni</t>
  </si>
  <si>
    <t>Ietves betona apmaļu demontāža un aizvešana uz atbērtni</t>
  </si>
  <si>
    <t>Zemes klātne</t>
  </si>
  <si>
    <t xml:space="preserve">Salizturīgās kārtas ( Nestspēja 90 Mpa) būvniecība zem brauktuvēm </t>
  </si>
  <si>
    <t>Minerālmateriālu maisījums, 2/5 (h=4cm) (ietves)</t>
  </si>
  <si>
    <t xml:space="preserve">Minerālmateriālu maisījums 0/45, N-II klase (h=15cm) (brauktuvēs) </t>
  </si>
  <si>
    <t xml:space="preserve">Vidēji rupjgraudaina smilts </t>
  </si>
  <si>
    <t>A/b dilumkārta AC 22 base/bin, 70/100 S-III klase -  5cm</t>
  </si>
  <si>
    <t>A/b saistkārta AC 32 base, 70/100 S-III klase - 6cm</t>
  </si>
  <si>
    <t>A/b saistkārta AC 32 base/bin, 70/100 S-III klase -  8cm</t>
  </si>
  <si>
    <t>Bitumena emulsijas gruntējums</t>
  </si>
  <si>
    <t>Satiksmes aprīkojums</t>
  </si>
  <si>
    <t>Ceļa zīmes pārvietojamas t.sk. balsts ja nepieciešams</t>
  </si>
  <si>
    <t>4. grupas zīmes</t>
  </si>
  <si>
    <t>Balstu pārvietošana ar informācijas norādēm/ielu nosaukumiem</t>
  </si>
  <si>
    <t>2. grupas zīmes</t>
  </si>
  <si>
    <t>3. grupas zīmes</t>
  </si>
  <si>
    <t>5. grupas zīmes</t>
  </si>
  <si>
    <t>8. grupas zīmes</t>
  </si>
  <si>
    <t>Ceļa zīmes projektējamās</t>
  </si>
  <si>
    <t>7. grupas zīmes</t>
  </si>
  <si>
    <t>Ceļa zīmju balsti</t>
  </si>
  <si>
    <t>Horizontālā marķējuma ieklāšana ar termoplastu</t>
  </si>
  <si>
    <t>931 (Platība ietver arī brīvo zonu starp marķējumu)</t>
  </si>
  <si>
    <t>934/936 (Platība ietver arī brīvo zonu starp marķējumu)</t>
  </si>
  <si>
    <t>Horizontālā marķējuma demarķēšana</t>
  </si>
  <si>
    <t xml:space="preserve">Pārbaudīja: </t>
  </si>
  <si>
    <t>Darbu izmaksas</t>
  </si>
  <si>
    <t>Materiālu izmaksas</t>
  </si>
  <si>
    <t>Kabeļu aizsargcaurules d=līdz 110 mm ieguldīšana gatavā tranšejā</t>
  </si>
  <si>
    <t>TS-CD - Ceļa darbi</t>
  </si>
  <si>
    <t>ELT-A   - Apgaismojums, abonenta tīkli</t>
  </si>
  <si>
    <t>Autoceļa A6 - Rīgas ielas - Maskavas ielas - Skolas ielas un Zviedru ielas transporta mezgla un autoceļa A6 - Enerģētiķu ielas transporta mezgla pārbūve Salaspilī, Salaspils novadā</t>
  </si>
  <si>
    <t>Rīgas iela, Maskavas iela, Skolas iela un Zviedru iela,  Enerģētiķu iela, Salaspils</t>
  </si>
  <si>
    <t>Ceļa izbūves darbi</t>
  </si>
  <si>
    <t>Betona seguma uz šķembu pamata (H=30 cm) demontāža un aizvešana uz atbērtni</t>
  </si>
  <si>
    <t>Betona pamatu demontāža un aizvešana uz atbērtni</t>
  </si>
  <si>
    <t xml:space="preserve">Asfaltbetona frēzēšana </t>
  </si>
  <si>
    <t>Aku vāku nomaiņa pret peldošā tipa 40t vākiem t.sk. materiāli sekmīgai darba veikšanai. To līmeņošana atbilstoši proj.atzīmei.</t>
  </si>
  <si>
    <t>Šahtas lūkas pārbūve ar tipveida lūku un vāku</t>
  </si>
  <si>
    <t>Gūliju demontāža (sk. Arī UKTdaļu)</t>
  </si>
  <si>
    <t>Gūliju pieslēgumu pagarināšana un gūliju izbūve (sk.arī UKT daļu)</t>
  </si>
  <si>
    <t>Esoša žoga un vārtu pārvietošana. Ja pārvietošana nav iespējama, paredzēt pītā paneļa tipa žoga izbūvi</t>
  </si>
  <si>
    <t>Gājēju aizsargbarjeras demontāža</t>
  </si>
  <si>
    <t>Fermas uzstādīšana 90 grādu leņķi pie esošās fermas. Precizēt būvuzņēmējam atbilstoši ražotāja specifikācijām</t>
  </si>
  <si>
    <t>Ietvju atjaunošana</t>
  </si>
  <si>
    <t>Tūju dzīvžoga pārstādīšana. Lieko krūmu aizvešana uz atbērtni.</t>
  </si>
  <si>
    <t>1x pārregulēt/pārrēķināt luksofora signālplānus, ja tas būs nepieciešams 1 mēneša laikā pēc projektēto luksoforu uzstādīšanas un ieregulēšanas, ja tiks konstatēti projektā neparedzēti satiksmes traucējumi</t>
  </si>
  <si>
    <t>Ar saistvielām nesaistītās konstruktīvās kārtas</t>
  </si>
  <si>
    <t>Salizturīgās kārtas ( Nestspēja 60 Mpa) būvniecība zem ietvēm (h=30cm)</t>
  </si>
  <si>
    <t>Minerālmateriālu maisījums, 2/5 (h=3cm) (stāvvietas, ietves šķērsojums)</t>
  </si>
  <si>
    <t>Minerālmateriālu maisījums 0/45, N-III klase   (h=10-15cm)</t>
  </si>
  <si>
    <t xml:space="preserve">Minerālmateriālu maisījums 0/56, N-IV klase (h=20cm) (brauktuvēs) </t>
  </si>
  <si>
    <t>Apaļais bruģakmens</t>
  </si>
  <si>
    <t>Betona bruģis Prizma 8C (200x100x60),pelēks, bez fāzes (h=8cm) (Stāvvieta)</t>
  </si>
  <si>
    <t>Betona bruģis Dekor 240 C (240x160x80), pelēks, bez fāzes (h=8cm) (Ietves šķēsojums)</t>
  </si>
  <si>
    <t>Betona bruģis Dekor Field C (240x160x60), pelēks, bez fāzes (h=6cm)</t>
  </si>
  <si>
    <t>Betona bruģis Dekor 240 C Colourmix Mercury (240x160x80), bez fāzes (h=8cm)</t>
  </si>
  <si>
    <t>Betona bruģis Prizma 6 C (200x100x60),pelēks, bez fāzes (h=6cm)</t>
  </si>
  <si>
    <t>Betona bruģis Prizma 6 C (200x100x60),sarkans, bez fāzes (h=6cm)</t>
  </si>
  <si>
    <t>Bruģis Prizma 6 taktīlā-vadlīnija (200x100x60), balts, rievots</t>
  </si>
  <si>
    <t>Bruģis Prizma 6 taktīlā-brīdinājuma punkti (200x100x60), balts, punktots</t>
  </si>
  <si>
    <t>Melnzeme apsēta ar zāliena sēklu - 15cm (sk. arī 2.2 pozīciju)</t>
  </si>
  <si>
    <t>Ar saistvielām saistītās konstruktīvās kārtas</t>
  </si>
  <si>
    <t>A/b  AC 11 surf  -  4cm (ietvēs)</t>
  </si>
  <si>
    <t>A/b dilumkārta AC 11 surf, 50/70 S-II klase -  4cm</t>
  </si>
  <si>
    <t>Ielas apmale 
Izmēri: 1000x150x300 (mm)</t>
  </si>
  <si>
    <t>Ielas apmale 
Izmēri: 1000x150x300L (mm) (Labā)</t>
  </si>
  <si>
    <t>Ielas apmale 
Izmēri: 1000x150x300K (mm) (Kreisā)</t>
  </si>
  <si>
    <t>Ielas apmale 
Izmēri: 1000x150x220 (mm)</t>
  </si>
  <si>
    <t>Ietves apmale 
Izmēri: 1000x80x200 (mm)</t>
  </si>
  <si>
    <t>Videonovērošana zīme</t>
  </si>
  <si>
    <t>Ceļa zīmes demontējamas t.sk. balsts ja nepieciešams. Demontētās zīmes nododamas pašvalībai.Zīmes, kuras demontētas uz A6, nododamas LVC.</t>
  </si>
  <si>
    <t>323 (30km/h)</t>
  </si>
  <si>
    <t>513 (2.klases atstarojošā virsma, II izmēra grupa)</t>
  </si>
  <si>
    <t>514 (2.klases atstarojošā virsma, II izmēra grupa)</t>
  </si>
  <si>
    <t>535 (2.klases atstarojošā virsma)</t>
  </si>
  <si>
    <t>536 (2.klases atstarojošā virsma)</t>
  </si>
  <si>
    <t>801 (25m)</t>
  </si>
  <si>
    <t>801 (50m)</t>
  </si>
  <si>
    <t>Ceļa zīmju stiprinājumi pie apgaismes stabiem/luksoforu balstiem/kopnēm</t>
  </si>
  <si>
    <t>Gājēju aizsargbarjeras uzstādīšana</t>
  </si>
  <si>
    <t>937 (samazināta izmēra uz veloceļa)</t>
  </si>
  <si>
    <t>Gaismekļa montāža</t>
  </si>
  <si>
    <t>LED mirgojošā brīdinājuma gaismekļa montāža</t>
  </si>
  <si>
    <t>Gaismekļa vadības iekārtas C-Node 10 montāža</t>
  </si>
  <si>
    <t>Gājēju pārejas balsta montāža</t>
  </si>
  <si>
    <t>Bedres rakšana un aizbēršana apgaismojuma balstam</t>
  </si>
  <si>
    <t>Šķembas ieklāšana (zem apg. balsta pamata)</t>
  </si>
  <si>
    <t>Automātslēdžu montāža</t>
  </si>
  <si>
    <t>Šurfēšana - apakšzemes komunikāciju apsekošana</t>
  </si>
  <si>
    <t xml:space="preserve">Tranšejas rakšana un aizbēršana kabeļu (caurules) gūldīšanai </t>
  </si>
  <si>
    <t>Signāllentes ieklāšana</t>
  </si>
  <si>
    <t>ZS kabeļa ievēršana proj. caurulē</t>
  </si>
  <si>
    <t>Kabeļu aizsargcaurules ieguldīšana gatavā tranšejā</t>
  </si>
  <si>
    <t>Kabeļu gala apdares montāža</t>
  </si>
  <si>
    <t>LED Gaismeklis CREE TRMA-02-PCR-9L57733W, Dali, Zhaga</t>
  </si>
  <si>
    <t>Gaismekļa vadības iekārta C-Node 10 Zhaga RF</t>
  </si>
  <si>
    <t>Gājēju pārejas balsts ZEBRA:
 - balsts 6m, konsole 1,5m
 - betona pamats
 - gājēju pārejas norādas
 - gājēju pārejas plātnes
 - stiprinājumi un citi neuzskaitītie materiāli</t>
  </si>
  <si>
    <t>Termocaurule ar līmi SRH2 95-26mm</t>
  </si>
  <si>
    <t>LED mirgojošs brīdinājuma gaismeklis Galileo d200 8W (La Semaforica)</t>
  </si>
  <si>
    <t>Šķembas (zem apg. balsta pamata)</t>
  </si>
  <si>
    <t>Nozarošanas spaiļu komplekts, kabeļu komutācijai balstā</t>
  </si>
  <si>
    <t>Automātslēdzis, 1F 6A C</t>
  </si>
  <si>
    <t>Automātslēdžu kārba balstā "Lacroix"</t>
  </si>
  <si>
    <t>Kabeļa gala apdare četrdzīslu kabelim</t>
  </si>
  <si>
    <t>Signāllenta kabeļlīnijai, platums 125mm (ar 5% rezervi)</t>
  </si>
  <si>
    <t>Kabelis 1kV, četrdzīslu Al-4x6 (ar 5% rezervi)</t>
  </si>
  <si>
    <t>Kabelis 1kV, trīsdzīslu NYY-J-3x1,5 (apgaismojuma balstā)</t>
  </si>
  <si>
    <t>PE caurule, gofrēta 750N, d110</t>
  </si>
  <si>
    <t>Apgaismes konsoles montāža</t>
  </si>
  <si>
    <t>Apgaismojuma balsta montāža</t>
  </si>
  <si>
    <t>Apgaismes balsta pamata montāža</t>
  </si>
  <si>
    <t>Tranšejas rakšana un aizbēršana kabeļu (caurules) gūldīšanai - demontējamajam kabelim</t>
  </si>
  <si>
    <t>Kabeļa gala kapes montāža</t>
  </si>
  <si>
    <t>Esošā kabeļa (caurules) demontāža</t>
  </si>
  <si>
    <t>LED Gaismeklis</t>
  </si>
  <si>
    <t>Cinkota metāla apgaismojuma konsole (v=1,5m, h=1,5m, ∠5)</t>
  </si>
  <si>
    <t>Termocaurule ar līmi</t>
  </si>
  <si>
    <t>Cinkots metāla balsts h=7.1m</t>
  </si>
  <si>
    <t>Gumijas blīve kronšteinam D60</t>
  </si>
  <si>
    <t>Balsta betona pamats (8m balstiem)</t>
  </si>
  <si>
    <t>PE caurule, gofrēta 450N, d50</t>
  </si>
  <si>
    <t>Apgaismojuma balsts G-3 un proj. kabeļlīnija</t>
  </si>
  <si>
    <t>Apgaismojuma balsts G-2 un proj. kabeļlīnija</t>
  </si>
  <si>
    <t>Apgaismojuma balsts G-1 un proj. kabeļlīnija</t>
  </si>
  <si>
    <t>Savienojuma uzmavas montāža</t>
  </si>
  <si>
    <t>Esošās sadalnes pārcelšana</t>
  </si>
  <si>
    <t>Esošā balsta demontāža</t>
  </si>
  <si>
    <t>Saudzīga esošā LED gaismekļa noņemšana</t>
  </si>
  <si>
    <t>Esošo kabeļu ievilkšana proj. sadalnē</t>
  </si>
  <si>
    <t>Kabelis 1kV, četrdzīslu Al-4x16 (ar 5% rezervi)</t>
  </si>
  <si>
    <t>Kabeļu savienojuma uzmava</t>
  </si>
  <si>
    <t>Apgaismojuma balsti G-4, G-5 un proj. Kabeļlīnija</t>
  </si>
  <si>
    <t>ZS kabeļa ievēršana proj. un esošā caurulē</t>
  </si>
  <si>
    <t>LED Gaismeklis CREE TRSA-02-SCP-8L-40727W, Dali, Zhaga</t>
  </si>
  <si>
    <t>Apgaismojuma balsts G-6 un proj. Kabeļlīnija</t>
  </si>
  <si>
    <t>PE caurule, gofrēta 450N, d110</t>
  </si>
  <si>
    <t>Ūdensvads (Ū1)</t>
  </si>
  <si>
    <t>OD110 PE100RC PN10 ūdensvada caurules izbūve tranšejā H&lt;2,0m, tranšejas sienu stiprināšana un nepieciešamības gadījumā gruntsūdens atsūknēšana. Tranšejas aizbēršana, pa kārtām noblīvējot.</t>
  </si>
  <si>
    <t>Esošā ugunsdzēsības hidranta pārvietošana</t>
  </si>
  <si>
    <t>Izbūvētās ūdensvada sistēmas uzmērīšas, dezinfekcija un pārbaude</t>
  </si>
  <si>
    <t>Palīgmateriāli</t>
  </si>
  <si>
    <t>Elektrometināma veidgabala OD110 45° PN10 uzstādīšana</t>
  </si>
  <si>
    <t>Elektrometināmas dubultuzmavas OD110 PN10 uzstādīšana</t>
  </si>
  <si>
    <t>Lietus kanalizācija (K2)</t>
  </si>
  <si>
    <t>OD110, PP, SN8 (T8) lietus kanalizācijas caurules  izbūve tranšejā H&lt;2,0m, tranšejas sienu stiprināšana un nepieciešamības gadījumā gruntsūdens atsūknēšana. Tranšejas aizbēršana, pa kārtām noblīvējot.</t>
  </si>
  <si>
    <t>OD160, PP, SN8 (T8) lietus kanalizācijas caurules  izbūve tranšejā H&lt;2,0m, tranšejas sienu stiprināšana un nepieciešamības gadījumā gruntsūdens atsūknēšana. Tranšejas aizbēršana, pa kārtām noblīvējot.</t>
  </si>
  <si>
    <t>Esošas caurules OD160 demontāža</t>
  </si>
  <si>
    <t>Hermētiski noslēgt demontētā pieslēguma vietu skatakā</t>
  </si>
  <si>
    <t>Pievienojums esošai skatakai</t>
  </si>
  <si>
    <t xml:space="preserve">Krustojums ar esošo kanalizāciju </t>
  </si>
  <si>
    <t>Esošas gūlijas pārvietošana *</t>
  </si>
  <si>
    <t>Pievienojums esošajam kanalizācijas vadam ar dubultuzmavu OD110, saglabājot esošo kritumu</t>
  </si>
  <si>
    <t>Pievienojums esošajam kanalizācijas vadam ar  dubultuzmavu OD160, saglabājot esošo kritumu</t>
  </si>
  <si>
    <t>Izbūvētās kanalizācijas sistēmas uzmērīšas, skalošana un pārbaude</t>
  </si>
  <si>
    <t>Esošās sadzīves kanalizācijas skatakas Rīgas un Skolas ielas krustojumā pilnīga pārbūve arī vāka nomaiņu pret peldošā tipa 40T.</t>
  </si>
  <si>
    <t>Sadzīves kanalizācija (K1)</t>
  </si>
  <si>
    <t>kpl.</t>
  </si>
  <si>
    <t>t.m.</t>
  </si>
  <si>
    <t>vieta</t>
  </si>
  <si>
    <t>LS - Luksoforu daļa</t>
  </si>
  <si>
    <t>A6 - Enerģētiķu iela</t>
  </si>
  <si>
    <t xml:space="preserve">1. Materiālu un cenu </t>
  </si>
  <si>
    <t>Tāme sastādīta 2024. gada tirgus cenās, pamatojoties uz būvprojekta apjomiem</t>
  </si>
  <si>
    <t>Tranšejas rakšana un aizbēršana caurules gūldīšanai 1m dziļumā</t>
  </si>
  <si>
    <t>Kabeļu ievilkšana aizsargcaurulēs, statnēs un sadalē</t>
  </si>
  <si>
    <t>Esošās luksoforu sadalnes demontāža</t>
  </si>
  <si>
    <t>Video detektora demontāža</t>
  </si>
  <si>
    <t>Gājēju signāla izsaukuma pogas demontāža</t>
  </si>
  <si>
    <t xml:space="preserve">Kabeļu dzīslu un galu apdare, pievienošana kontaktspailem,kontrolierim </t>
  </si>
  <si>
    <t>Luksoforu statnes ar pamatu montāža</t>
  </si>
  <si>
    <t>Luksofora speckronšteina montāža uz kopnes</t>
  </si>
  <si>
    <t>Luksofora montāža</t>
  </si>
  <si>
    <t>Kontrastekrāna montāža uz luksofora</t>
  </si>
  <si>
    <t>Luksoforu sadales skapja montāža un esošā aprīkojuma pārcelšana</t>
  </si>
  <si>
    <t>Luksoforu un vājstrāvas iekārtu komutēšana luksoforu sadalē</t>
  </si>
  <si>
    <t>Luksoforu kontroliera programmēšana</t>
  </si>
  <si>
    <t>Luksoforu kontroliera programmas pielāgošana pēc nepieciešamības</t>
  </si>
  <si>
    <t>Video detektora montāža, komutēšana un pozicionēšana</t>
  </si>
  <si>
    <t>Video detektora parametrizēšana</t>
  </si>
  <si>
    <t>Video detektoru saskarnes moduļa uzstādīšana un komutēšana</t>
  </si>
  <si>
    <t>Gājēju akustiskā bloka ar pogu montāža</t>
  </si>
  <si>
    <t xml:space="preserve">Rakšanas atļaujas noformēšana un noslegšana, izpilddokumentācijas izstrāde </t>
  </si>
  <si>
    <t>Ceļu satiksmes organizācijas shēmas izstrāde un saskaņošana, pagaidu ceļa zīmju uzstādīšana un noņemšana.</t>
  </si>
  <si>
    <t>obj</t>
  </si>
  <si>
    <t>Luksoforu kontroliera sadales skapis Shneider Electric Thalassa PLAZ 1250x750x320mm (vai analogs) komplektā ar pamatni, apsildi un apgaismojumu, kā arī 24V barošanas bloku vājstrāvas iekārtām</t>
  </si>
  <si>
    <t>Industriāla tipa mobilo datu pārraides tīkla modēms Robustel R2011 LTE (vai analogs) ar vismaz 4 LAN portiem</t>
  </si>
  <si>
    <t>Luksoforu statne (h=5,5m) ar dzelzsbetona pamatni un blīvgumiju</t>
  </si>
  <si>
    <t>Speckronšteins luksofora montāžai uz kopnes</t>
  </si>
  <si>
    <t>Transporta luksofors ar 3x210mm LED lēcām, kronšteiniem un saulessargiem</t>
  </si>
  <si>
    <t>Papildsekcijas luksofors ar 1x210mm LED lēcu, kronšteiniem un saulessargiem</t>
  </si>
  <si>
    <t>Luksofora kontrastekrāns 3x210+1x210mm luksoforam</t>
  </si>
  <si>
    <t>Transporta video detektors (FLIR traficam AI vai analogs) ar platleņķa lēcu</t>
  </si>
  <si>
    <t>Transporta video detektors (FLIR traficam AI vai analogs) ar šaurleņķa lēcu</t>
  </si>
  <si>
    <t xml:space="preserve">Video detektoru saskarnes modulis (vismaz 4 kamerām) </t>
  </si>
  <si>
    <t>Gājēju akustiskais bloks ar izsaukuma pogu un vājredzīgo norādēm Langmatz Crossguide EK533 (vai analogs)</t>
  </si>
  <si>
    <t>12-polu kontaktspailes montējamas uz DIN sliedes</t>
  </si>
  <si>
    <t>Armēta aizsargplēve</t>
  </si>
  <si>
    <t>Signālkabelis CYKY 5x1,5mm2</t>
  </si>
  <si>
    <t>Datu kabelis F/UTP 4x2x0,57mm2</t>
  </si>
  <si>
    <t>Signālkabelis NYY 14x1,5mm2</t>
  </si>
  <si>
    <t>Kabeļu aizsargcaurule d=110mm, 450N</t>
  </si>
  <si>
    <t>Kabeļu aizsargcaurule d=110mm, 1250N</t>
  </si>
  <si>
    <t>1</t>
  </si>
  <si>
    <t>kvm</t>
  </si>
  <si>
    <t>A6 - Rīgas iela</t>
  </si>
  <si>
    <t>Kabeļu aizsargcaurules d=līdz 110 mm ieguldīšana ar caurdures metodi</t>
  </si>
  <si>
    <t>Esošās luksoforu statnes pārcelšana uz jauno vietu</t>
  </si>
  <si>
    <t>Luksofora demontāža</t>
  </si>
  <si>
    <t>Luksofora kontrastekrāna montāža</t>
  </si>
  <si>
    <t>Transporta luksofors ar 3x300mm LED lēcām, kronšteiniem un saulessargiem</t>
  </si>
  <si>
    <t>Papildsekcijas luksofors ar 1x300mm LED lēcu, kronšteiniem un saulessargiem</t>
  </si>
  <si>
    <t>Luksofora kontrastekrāns 3x300+1x300mm luksoforam</t>
  </si>
  <si>
    <t xml:space="preserve">Kabeļu caurdures aizsargcaurule d=110mm, 1250N </t>
  </si>
  <si>
    <t>A6 - Skolas iela</t>
  </si>
  <si>
    <t>Luksoforu sadales skapja montāža</t>
  </si>
  <si>
    <t>Luksoforu kontrolieris Swarco ITC-3 ar 24 vājstrāvas ievadu bloku (vai analogs)</t>
  </si>
  <si>
    <t>Gājēju luksofors ar 2x210mm LED lēcām, kronšteiniem un saulessargiem</t>
  </si>
  <si>
    <t>Signālkabelis NYY 19x1,5mm2</t>
  </si>
  <si>
    <t>Signālkabelis NYY 24x1,5mm2</t>
  </si>
  <si>
    <t>ESS-VN - Luksoforu signalizācija</t>
  </si>
  <si>
    <t>%</t>
  </si>
  <si>
    <t xml:space="preserve">Sastādīja: </t>
  </si>
  <si>
    <t>Zviedru ielas malā esošo akmeņu nodošana pašvaldības krājumos (apjoms precizējams dabā)</t>
  </si>
  <si>
    <t>Zemes klātnes ierakuma būvniecība un aizvešana uz pasūtītāja atbērtni 6km attālumā, nodrošinot grunts izlīdzināšanu atbērtnē un piebraucamo ceļu slaucīšanu pēc nepieciešamības vai uz būvuzņēmēja atbērtni, ja ir tāda iespējamība</t>
  </si>
  <si>
    <t>Augsnes virskārtas noņemšana (H=15cm). Būvniecības stadijā Izvērtēt iespēju izmantot atkārtoti (piemēram demontējamā asfalta laukuma vietā A6-Zviedru ielas krustojumā). Atlikušās grunts aizvešana uz pasūtītāja atbērtni 6km attālumā, nodrošinot grunts izlīdzināšanu atbērtnē un piebraucamo ceļu slaucīšanu pēc nepieciešamības vai uz būvuzņēmēja atbērtni, ja ir tāda iespējamība</t>
  </si>
  <si>
    <t>Policijas videokameras demontāža/montāža/pārvietošana</t>
  </si>
  <si>
    <t>kompl</t>
  </si>
  <si>
    <t>Demontāžas darbi</t>
  </si>
  <si>
    <t>Apgaismes stabu un pamatņu demontāža (atbilstoši projektam) un utilizācija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</si>
</sst>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164" formatCode="_-* #,##0_-;\-* #,##0_-;_-* &quot;-&quot;_-;_-@_-"/>
    <numFmt numFmtId="165" formatCode="_-* #,##0.00_-;\-* #,##0.00_-;_-* &quot;-&quot;??_-;_-@_-"/>
    <numFmt numFmtId="166" formatCode="_-* #,##0_-;\-* #,##0_-;_-* &quot;-&quot;??_-;_-@_-"/>
    <numFmt numFmtId="167" formatCode="_-* #,##0.00\ _L_s_-;\-* #,##0.00\ _L_s_-;_-* \-??\ _L_s_-;_-@_-"/>
    <numFmt numFmtId="168" formatCode="_-* #,##0\$_-;\-* #,##0\$_-;_-* &quot;-$&quot;_-;_-@_-"/>
    <numFmt numFmtId="169" formatCode="_-* #,##0.00\$_-;\-* #,##0.00\$_-;_-* \-??\$_-;_-@_-"/>
    <numFmt numFmtId="170" formatCode="_-* #,##0.00_-;\-* #,##0.00_-;_-* \-??_-;_-@_-"/>
    <numFmt numFmtId="171" formatCode="_(* #,##0.00_);_(* \(#,##0.00\);_(* \-??_);_(@_)"/>
    <numFmt numFmtId="172" formatCode="m&quot;ont&quot;h\ d&quot;, &quot;yyyy"/>
    <numFmt numFmtId="173" formatCode="_(* #,##0_);_(* \(#,##0\);_(* \-_);_(@_)"/>
    <numFmt numFmtId="174" formatCode="#.00"/>
    <numFmt numFmtId="175" formatCode="#."/>
    <numFmt numFmtId="176" formatCode="#,##0.00[$Ls-426];[Red]\-#,##0.00[$Ls-426]"/>
    <numFmt numFmtId="177" formatCode="&quot;See Note  &quot;#"/>
    <numFmt numFmtId="178" formatCode="_(\$* #,##0_);_(\$* \(#,##0\);_(\$* \-_);_(@_)"/>
    <numFmt numFmtId="179" formatCode="_-* #,##0_-;\-* #,##0_-;_-* \-_-;_-@_-"/>
    <numFmt numFmtId="180" formatCode="_-* #,##0.00\ _L_s_-;\-* #,##0.00\ _L_s_-;_-* &quot;-&quot;??\ _L_s_-;_-@_-"/>
    <numFmt numFmtId="181" formatCode="_(&quot;$&quot;* #,##0.00_);_(&quot;$&quot;* \(#,##0.00\);_(&quot;$&quot;* &quot;-&quot;??_);_(@_)"/>
    <numFmt numFmtId="182" formatCode="[$€]\ #,##0;[Red]\-[$€]\ #,##0"/>
  </numFmts>
  <fonts count="117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1"/>
      <name val="Times"/>
      <family val="1"/>
    </font>
    <font>
      <sz val="10"/>
      <color theme="1"/>
      <name val="Times New Roman"/>
      <family val="1"/>
      <charset val="204"/>
    </font>
    <font>
      <sz val="9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0"/>
      <name val="Helv"/>
    </font>
    <font>
      <sz val="10"/>
      <name val="Times"/>
      <family val="1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b/>
      <sz val="12"/>
      <color theme="1"/>
      <name val="Times New Roman"/>
      <family val="1"/>
    </font>
    <font>
      <sz val="11"/>
      <color indexed="8"/>
      <name val="Calibri"/>
      <family val="2"/>
      <charset val="186"/>
    </font>
    <font>
      <b/>
      <sz val="18"/>
      <color theme="3"/>
      <name val="Cambria"/>
      <family val="2"/>
      <charset val="186"/>
      <scheme val="major"/>
    </font>
    <font>
      <sz val="11"/>
      <color rgb="FF9C6500"/>
      <name val="Calibri"/>
      <family val="2"/>
      <charset val="186"/>
      <scheme val="minor"/>
    </font>
    <font>
      <sz val="10"/>
      <name val="Arial"/>
      <family val="2"/>
      <charset val="204"/>
    </font>
    <font>
      <sz val="10"/>
      <color theme="1"/>
      <name val="Arial"/>
      <family val="2"/>
      <charset val="186"/>
    </font>
    <font>
      <sz val="8"/>
      <name val="Arial"/>
      <family val="2"/>
      <charset val="186"/>
    </font>
    <font>
      <b/>
      <sz val="10"/>
      <name val="Arial"/>
      <family val="2"/>
      <charset val="186"/>
    </font>
    <font>
      <sz val="10"/>
      <color indexed="64"/>
      <name val="Arial"/>
      <family val="2"/>
      <charset val="186"/>
    </font>
    <font>
      <sz val="11"/>
      <color indexed="9"/>
      <name val="Calibri"/>
      <family val="2"/>
      <charset val="186"/>
    </font>
    <font>
      <b/>
      <sz val="11"/>
      <color indexed="52"/>
      <name val="Calibri"/>
      <family val="2"/>
      <charset val="186"/>
    </font>
    <font>
      <sz val="11"/>
      <color indexed="10"/>
      <name val="Calibri"/>
      <family val="2"/>
      <charset val="186"/>
    </font>
    <font>
      <sz val="11"/>
      <color indexed="62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7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8"/>
      <color indexed="56"/>
      <name val="Cambria"/>
      <family val="2"/>
      <charset val="186"/>
    </font>
    <font>
      <sz val="10"/>
      <color theme="1"/>
      <name val="Times New Roman"/>
      <family val="2"/>
      <charset val="186"/>
    </font>
    <font>
      <i/>
      <sz val="11"/>
      <color indexed="23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0"/>
      <name val="BaltOptima"/>
      <charset val="204"/>
    </font>
    <font>
      <sz val="11"/>
      <color indexed="8"/>
      <name val="Calibri"/>
      <family val="2"/>
    </font>
    <font>
      <sz val="1"/>
      <color indexed="8"/>
      <name val="Courier New"/>
      <family val="1"/>
      <charset val="186"/>
    </font>
    <font>
      <sz val="10"/>
      <name val="Baltica"/>
      <charset val="186"/>
    </font>
    <font>
      <b/>
      <i/>
      <sz val="16"/>
      <color indexed="8"/>
      <name val="Arial"/>
      <family val="2"/>
      <charset val="204"/>
    </font>
    <font>
      <b/>
      <sz val="1"/>
      <color indexed="8"/>
      <name val="Courier New"/>
      <family val="1"/>
      <charset val="186"/>
    </font>
    <font>
      <b/>
      <sz val="18"/>
      <name val="ITCCenturyBookT"/>
      <charset val="186"/>
    </font>
    <font>
      <b/>
      <sz val="14"/>
      <name val="ITCCenturyBookT"/>
      <charset val="186"/>
    </font>
    <font>
      <sz val="14"/>
      <name val="ITCCenturyBookT"/>
      <charset val="186"/>
    </font>
    <font>
      <sz val="10"/>
      <name val="Arial Cyr"/>
      <family val="2"/>
      <charset val="204"/>
    </font>
    <font>
      <sz val="10"/>
      <name val="Courier New"/>
      <family val="3"/>
      <charset val="186"/>
    </font>
    <font>
      <sz val="11"/>
      <color indexed="8"/>
      <name val="Arial"/>
      <family val="2"/>
      <charset val="204"/>
    </font>
    <font>
      <sz val="10"/>
      <name val="MS Sans Serif"/>
      <family val="2"/>
    </font>
    <font>
      <sz val="9"/>
      <name val="TextBook"/>
      <charset val="186"/>
    </font>
    <font>
      <b/>
      <i/>
      <u/>
      <sz val="11"/>
      <color indexed="8"/>
      <name val="Arial"/>
      <family val="2"/>
      <charset val="204"/>
    </font>
    <font>
      <sz val="11"/>
      <color indexed="8"/>
      <name val="Arial"/>
      <family val="2"/>
      <charset val="186"/>
    </font>
    <font>
      <b/>
      <sz val="13"/>
      <color indexed="62"/>
      <name val="Calibri"/>
      <family val="2"/>
      <charset val="186"/>
    </font>
    <font>
      <b/>
      <sz val="11"/>
      <color indexed="62"/>
      <name val="Calibri"/>
      <family val="2"/>
      <charset val="186"/>
    </font>
    <font>
      <sz val="11"/>
      <color indexed="8"/>
      <name val="Verdana"/>
      <family val="2"/>
      <charset val="186"/>
    </font>
    <font>
      <sz val="11"/>
      <color theme="1"/>
      <name val="Calibri"/>
      <family val="2"/>
      <scheme val="minor"/>
    </font>
    <font>
      <sz val="11"/>
      <color indexed="9"/>
      <name val="Verdana"/>
      <family val="2"/>
      <charset val="186"/>
    </font>
    <font>
      <sz val="11"/>
      <color theme="0"/>
      <name val="Calibri"/>
      <family val="2"/>
      <scheme val="minor"/>
    </font>
    <font>
      <sz val="11"/>
      <color indexed="20"/>
      <name val="Verdana"/>
      <family val="2"/>
      <charset val="186"/>
    </font>
    <font>
      <b/>
      <sz val="11"/>
      <color indexed="10"/>
      <name val="Calibri"/>
      <family val="2"/>
      <charset val="186"/>
    </font>
    <font>
      <b/>
      <sz val="11"/>
      <color indexed="52"/>
      <name val="Verdana"/>
      <family val="2"/>
      <charset val="186"/>
    </font>
    <font>
      <b/>
      <sz val="11"/>
      <color indexed="9"/>
      <name val="Verdana"/>
      <family val="2"/>
      <charset val="186"/>
    </font>
    <font>
      <sz val="10"/>
      <name val="MS Sans Serif"/>
      <family val="2"/>
      <charset val="186"/>
    </font>
    <font>
      <sz val="10"/>
      <name val="Courier"/>
      <family val="3"/>
      <charset val="186"/>
    </font>
    <font>
      <i/>
      <sz val="11"/>
      <color indexed="23"/>
      <name val="Verdana"/>
      <family val="2"/>
      <charset val="186"/>
    </font>
    <font>
      <sz val="11"/>
      <color indexed="17"/>
      <name val="Verdana"/>
      <family val="2"/>
      <charset val="186"/>
    </font>
    <font>
      <sz val="11"/>
      <color rgb="FF006100"/>
      <name val="Calibri"/>
      <family val="2"/>
      <scheme val="minor"/>
    </font>
    <font>
      <b/>
      <sz val="15"/>
      <color indexed="56"/>
      <name val="Verdana"/>
      <family val="2"/>
      <charset val="186"/>
    </font>
    <font>
      <b/>
      <sz val="13"/>
      <color indexed="56"/>
      <name val="Verdana"/>
      <family val="2"/>
      <charset val="186"/>
    </font>
    <font>
      <b/>
      <sz val="11"/>
      <color indexed="56"/>
      <name val="Verdana"/>
      <family val="2"/>
      <charset val="186"/>
    </font>
    <font>
      <sz val="11"/>
      <color indexed="62"/>
      <name val="Verdana"/>
      <family val="2"/>
      <charset val="186"/>
    </font>
    <font>
      <sz val="11"/>
      <color indexed="52"/>
      <name val="Verdana"/>
      <family val="2"/>
      <charset val="186"/>
    </font>
    <font>
      <sz val="11"/>
      <color indexed="19"/>
      <name val="Calibri"/>
      <family val="2"/>
      <charset val="186"/>
    </font>
    <font>
      <sz val="11"/>
      <color indexed="60"/>
      <name val="Verdana"/>
      <family val="2"/>
      <charset val="186"/>
    </font>
    <font>
      <sz val="10"/>
      <name val="MS Sans Serif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186"/>
    </font>
    <font>
      <sz val="10"/>
      <color indexed="8"/>
      <name val="MS Sans Serif"/>
      <family val="2"/>
      <charset val="204"/>
    </font>
    <font>
      <sz val="10"/>
      <name val="Arial Cyr"/>
      <charset val="204"/>
    </font>
    <font>
      <sz val="10"/>
      <name val="Arial"/>
      <family val="2"/>
      <charset val="238"/>
    </font>
    <font>
      <sz val="9.75"/>
      <name val="Arial"/>
      <family val="2"/>
      <charset val="186"/>
    </font>
    <font>
      <b/>
      <sz val="11"/>
      <color indexed="63"/>
      <name val="Verdana"/>
      <family val="2"/>
      <charset val="186"/>
    </font>
    <font>
      <sz val="10"/>
      <color indexed="64"/>
      <name val="Arial"/>
      <family val="2"/>
    </font>
    <font>
      <sz val="10"/>
      <name val="Helv"/>
      <charset val="204"/>
    </font>
    <font>
      <b/>
      <sz val="18"/>
      <color indexed="62"/>
      <name val="Cambria"/>
      <family val="2"/>
      <charset val="186"/>
    </font>
    <font>
      <b/>
      <sz val="11"/>
      <color indexed="8"/>
      <name val="Verdana"/>
      <family val="2"/>
      <charset val="186"/>
    </font>
    <font>
      <sz val="11"/>
      <color indexed="10"/>
      <name val="Verdana"/>
      <family val="2"/>
      <charset val="186"/>
    </font>
    <font>
      <b/>
      <sz val="10"/>
      <name val="Arial"/>
      <family val="2"/>
    </font>
    <font>
      <sz val="10"/>
      <name val="Helv"/>
      <family val="2"/>
    </font>
    <font>
      <sz val="10"/>
      <name val="Baltica"/>
    </font>
    <font>
      <b/>
      <sz val="18"/>
      <name val="ITCCenturyBookT"/>
    </font>
    <font>
      <b/>
      <sz val="14"/>
      <name val="ITCCenturyBookT"/>
    </font>
    <font>
      <sz val="14"/>
      <name val="ITCCenturyBookT"/>
    </font>
    <font>
      <u/>
      <sz val="10"/>
      <color indexed="12"/>
      <name val="Arial"/>
      <family val="2"/>
      <charset val="204"/>
    </font>
    <font>
      <sz val="9"/>
      <name val="Verdana"/>
      <family val="2"/>
      <charset val="204"/>
    </font>
    <font>
      <sz val="9"/>
      <name val="TextBook"/>
    </font>
    <font>
      <sz val="8"/>
      <name val="Helv"/>
    </font>
    <font>
      <sz val="10"/>
      <color indexed="8"/>
      <name val="Arial Cyr"/>
      <family val="2"/>
      <charset val="204"/>
    </font>
    <font>
      <sz val="8"/>
      <name val="Calibri"/>
      <family val="2"/>
      <charset val="186"/>
      <scheme val="minor"/>
    </font>
    <font>
      <b/>
      <sz val="11"/>
      <color theme="1"/>
      <name val="Times New Roman"/>
      <family val="1"/>
      <charset val="204"/>
    </font>
  </fonts>
  <fills count="9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26"/>
        <bgColor indexed="9"/>
      </patternFill>
    </fill>
    <fill>
      <patternFill patternType="solid">
        <fgColor indexed="10"/>
        <bgColor indexed="25"/>
      </patternFill>
    </fill>
    <fill>
      <patternFill patternType="solid">
        <fgColor indexed="31"/>
        <bgColor indexed="41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22"/>
        <bgColor indexed="24"/>
      </patternFill>
    </fill>
    <fill>
      <patternFill patternType="solid">
        <fgColor indexed="53"/>
        <bgColor indexed="25"/>
      </patternFill>
    </fill>
    <fill>
      <patternFill patternType="solid">
        <fgColor indexed="24"/>
        <bgColor indexed="22"/>
      </patternFill>
    </fill>
    <fill>
      <patternFill patternType="solid">
        <fgColor indexed="41"/>
        <bgColor indexed="31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44"/>
        <bgColor indexed="2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rgb="FFFFEB9C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double">
        <color indexed="8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56"/>
      </top>
      <bottom style="double">
        <color indexed="56"/>
      </bottom>
      <diagonal/>
    </border>
  </borders>
  <cellStyleXfs count="1791">
    <xf numFmtId="0" fontId="0" fillId="0" borderId="0"/>
    <xf numFmtId="0" fontId="1" fillId="0" borderId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12" fillId="0" borderId="0"/>
    <xf numFmtId="0" fontId="16" fillId="0" borderId="0"/>
    <xf numFmtId="0" fontId="17" fillId="0" borderId="0"/>
    <xf numFmtId="0" fontId="17" fillId="0" borderId="0"/>
    <xf numFmtId="0" fontId="21" fillId="6" borderId="13" applyNumberFormat="0" applyAlignment="0" applyProtection="0"/>
    <xf numFmtId="0" fontId="22" fillId="7" borderId="14" applyNumberFormat="0" applyAlignment="0" applyProtection="0"/>
    <xf numFmtId="0" fontId="23" fillId="7" borderId="13" applyNumberFormat="0" applyAlignment="0" applyProtection="0"/>
    <xf numFmtId="0" fontId="24" fillId="0" borderId="0" applyNumberFormat="0" applyFill="0" applyBorder="0" applyAlignment="0" applyProtection="0"/>
    <xf numFmtId="0" fontId="25" fillId="0" borderId="15" applyNumberFormat="0" applyFill="0" applyAlignment="0" applyProtection="0"/>
    <xf numFmtId="0" fontId="2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2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2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2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2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2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1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28" fillId="0" borderId="0"/>
    <xf numFmtId="0" fontId="16" fillId="0" borderId="0"/>
    <xf numFmtId="0" fontId="16" fillId="0" borderId="0"/>
    <xf numFmtId="0" fontId="26" fillId="11" borderId="0" applyNumberFormat="0" applyBorder="0" applyAlignment="0" applyProtection="0"/>
    <xf numFmtId="0" fontId="26" fillId="15" borderId="0" applyNumberFormat="0" applyBorder="0" applyAlignment="0" applyProtection="0"/>
    <xf numFmtId="0" fontId="26" fillId="19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5" borderId="0" applyNumberFormat="0" applyBorder="0" applyAlignment="0" applyProtection="0"/>
    <xf numFmtId="0" fontId="28" fillId="0" borderId="0"/>
    <xf numFmtId="0" fontId="31" fillId="0" borderId="0"/>
    <xf numFmtId="0" fontId="17" fillId="0" borderId="0"/>
    <xf numFmtId="0" fontId="1" fillId="0" borderId="0"/>
    <xf numFmtId="165" fontId="6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" fillId="0" borderId="0"/>
    <xf numFmtId="165" fontId="1" fillId="0" borderId="0" applyFont="0" applyFill="0" applyBorder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37" borderId="0" applyNumberFormat="0" applyBorder="0" applyAlignment="0" applyProtection="0"/>
    <xf numFmtId="0" fontId="28" fillId="38" borderId="0" applyNumberFormat="0" applyBorder="0" applyAlignment="0" applyProtection="0"/>
    <xf numFmtId="0" fontId="28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1" borderId="0" applyNumberFormat="0" applyBorder="0" applyAlignment="0" applyProtection="0"/>
    <xf numFmtId="0" fontId="28" fillId="42" borderId="0" applyNumberFormat="0" applyBorder="0" applyAlignment="0" applyProtection="0"/>
    <xf numFmtId="0" fontId="28" fillId="37" borderId="0" applyNumberFormat="0" applyBorder="0" applyAlignment="0" applyProtection="0"/>
    <xf numFmtId="0" fontId="28" fillId="40" borderId="0" applyNumberFormat="0" applyBorder="0" applyAlignment="0" applyProtection="0"/>
    <xf numFmtId="0" fontId="28" fillId="43" borderId="0" applyNumberFormat="0" applyBorder="0" applyAlignment="0" applyProtection="0"/>
    <xf numFmtId="0" fontId="36" fillId="44" borderId="0" applyNumberFormat="0" applyBorder="0" applyAlignment="0" applyProtection="0"/>
    <xf numFmtId="0" fontId="36" fillId="41" borderId="0" applyNumberFormat="0" applyBorder="0" applyAlignment="0" applyProtection="0"/>
    <xf numFmtId="0" fontId="36" fillId="42" borderId="0" applyNumberFormat="0" applyBorder="0" applyAlignment="0" applyProtection="0"/>
    <xf numFmtId="0" fontId="36" fillId="45" borderId="0" applyNumberFormat="0" applyBorder="0" applyAlignment="0" applyProtection="0"/>
    <xf numFmtId="0" fontId="36" fillId="46" borderId="0" applyNumberFormat="0" applyBorder="0" applyAlignment="0" applyProtection="0"/>
    <xf numFmtId="0" fontId="36" fillId="47" borderId="0" applyNumberFormat="0" applyBorder="0" applyAlignment="0" applyProtection="0"/>
    <xf numFmtId="167" fontId="1" fillId="0" borderId="0" applyFill="0" applyBorder="0" applyAlignment="0" applyProtection="0"/>
    <xf numFmtId="0" fontId="36" fillId="48" borderId="0" applyNumberFormat="0" applyBorder="0" applyAlignment="0" applyProtection="0"/>
    <xf numFmtId="0" fontId="36" fillId="49" borderId="0" applyNumberFormat="0" applyBorder="0" applyAlignment="0" applyProtection="0"/>
    <xf numFmtId="0" fontId="36" fillId="50" borderId="0" applyNumberFormat="0" applyBorder="0" applyAlignment="0" applyProtection="0"/>
    <xf numFmtId="0" fontId="36" fillId="45" borderId="0" applyNumberFormat="0" applyBorder="0" applyAlignment="0" applyProtection="0"/>
    <xf numFmtId="0" fontId="36" fillId="46" borderId="0" applyNumberFormat="0" applyBorder="0" applyAlignment="0" applyProtection="0"/>
    <xf numFmtId="0" fontId="36" fillId="51" borderId="0" applyNumberFormat="0" applyBorder="0" applyAlignment="0" applyProtection="0"/>
    <xf numFmtId="167" fontId="31" fillId="0" borderId="0" applyFill="0" applyBorder="0" applyAlignment="0" applyProtection="0"/>
    <xf numFmtId="0" fontId="42" fillId="36" borderId="0" applyNumberFormat="0" applyBorder="0" applyAlignment="0" applyProtection="0"/>
    <xf numFmtId="0" fontId="43" fillId="52" borderId="0" applyNumberFormat="0" applyBorder="0" applyAlignment="0" applyProtection="0"/>
    <xf numFmtId="0" fontId="31" fillId="0" borderId="0"/>
    <xf numFmtId="0" fontId="44" fillId="0" borderId="0" applyNumberFormat="0" applyFill="0" applyBorder="0" applyAlignment="0" applyProtection="0"/>
    <xf numFmtId="0" fontId="1" fillId="0" borderId="0"/>
    <xf numFmtId="0" fontId="45" fillId="0" borderId="0"/>
    <xf numFmtId="0" fontId="31" fillId="0" borderId="0"/>
    <xf numFmtId="0" fontId="46" fillId="0" borderId="0" applyNumberFormat="0" applyFill="0" applyBorder="0" applyAlignment="0" applyProtection="0"/>
    <xf numFmtId="0" fontId="47" fillId="53" borderId="19" applyNumberFormat="0" applyAlignment="0" applyProtection="0"/>
    <xf numFmtId="0" fontId="1" fillId="54" borderId="20" applyNumberFormat="0" applyAlignment="0" applyProtection="0"/>
    <xf numFmtId="0" fontId="48" fillId="0" borderId="21" applyNumberFormat="0" applyFill="0" applyAlignment="0" applyProtection="0"/>
    <xf numFmtId="0" fontId="49" fillId="35" borderId="0" applyNumberFormat="0" applyBorder="0" applyAlignment="0" applyProtection="0"/>
    <xf numFmtId="0" fontId="50" fillId="0" borderId="22" applyNumberFormat="0" applyFill="0" applyAlignment="0" applyProtection="0"/>
    <xf numFmtId="0" fontId="51" fillId="0" borderId="23" applyNumberFormat="0" applyFill="0" applyAlignment="0" applyProtection="0"/>
    <xf numFmtId="0" fontId="52" fillId="0" borderId="24" applyNumberFormat="0" applyFill="0" applyAlignment="0" applyProtection="0"/>
    <xf numFmtId="0" fontId="52" fillId="0" borderId="0" applyNumberFormat="0" applyFill="0" applyBorder="0" applyAlignment="0" applyProtection="0"/>
    <xf numFmtId="0" fontId="36" fillId="48" borderId="0" applyNumberFormat="0" applyBorder="0" applyProtection="0">
      <alignment vertical="center" wrapText="1"/>
    </xf>
    <xf numFmtId="0" fontId="36" fillId="48" borderId="0" applyNumberFormat="0" applyBorder="0" applyAlignment="0" applyProtection="0"/>
    <xf numFmtId="0" fontId="36" fillId="55" borderId="0" applyNumberFormat="0" applyBorder="0" applyProtection="0">
      <alignment vertical="center" wrapText="1"/>
    </xf>
    <xf numFmtId="0" fontId="36" fillId="55" borderId="0" applyNumberFormat="0" applyBorder="0" applyAlignment="0" applyProtection="0"/>
    <xf numFmtId="0" fontId="36" fillId="49" borderId="0" applyNumberFormat="0" applyBorder="0" applyProtection="0">
      <alignment vertical="center" wrapText="1"/>
    </xf>
    <xf numFmtId="0" fontId="28" fillId="56" borderId="0" applyNumberFormat="0" applyBorder="0" applyProtection="0">
      <alignment vertical="center" wrapText="1"/>
    </xf>
    <xf numFmtId="0" fontId="28" fillId="35" borderId="0" applyNumberFormat="0" applyBorder="0" applyProtection="0">
      <alignment vertical="center" wrapText="1"/>
    </xf>
    <xf numFmtId="0" fontId="28" fillId="36" borderId="0" applyNumberFormat="0" applyBorder="0" applyProtection="0">
      <alignment vertical="center" wrapText="1"/>
    </xf>
    <xf numFmtId="0" fontId="28" fillId="57" borderId="0" applyNumberFormat="0" applyBorder="0" applyProtection="0">
      <alignment vertical="center" wrapText="1"/>
    </xf>
    <xf numFmtId="0" fontId="28" fillId="58" borderId="0" applyNumberFormat="0" applyBorder="0" applyProtection="0">
      <alignment vertical="center" wrapText="1"/>
    </xf>
    <xf numFmtId="0" fontId="28" fillId="59" borderId="0" applyNumberFormat="0" applyBorder="0" applyProtection="0">
      <alignment vertical="center" wrapText="1"/>
    </xf>
    <xf numFmtId="0" fontId="28" fillId="32" borderId="0" applyNumberFormat="0" applyBorder="0" applyAlignment="0" applyProtection="0"/>
    <xf numFmtId="0" fontId="28" fillId="56" borderId="0" applyNumberFormat="0" applyBorder="0" applyAlignment="0" applyProtection="0"/>
    <xf numFmtId="0" fontId="28" fillId="59" borderId="0" applyNumberFormat="0" applyBorder="0" applyAlignment="0" applyProtection="0"/>
    <xf numFmtId="0" fontId="28" fillId="35" borderId="0" applyNumberFormat="0" applyBorder="0" applyAlignment="0" applyProtection="0"/>
    <xf numFmtId="0" fontId="28" fillId="54" borderId="0" applyNumberFormat="0" applyBorder="0" applyAlignment="0" applyProtection="0"/>
    <xf numFmtId="0" fontId="28" fillId="36" borderId="0" applyNumberFormat="0" applyBorder="0" applyAlignment="0" applyProtection="0"/>
    <xf numFmtId="0" fontId="28" fillId="32" borderId="0" applyNumberFormat="0" applyBorder="0" applyAlignment="0" applyProtection="0"/>
    <xf numFmtId="0" fontId="28" fillId="57" borderId="0" applyNumberFormat="0" applyBorder="0" applyAlignment="0" applyProtection="0"/>
    <xf numFmtId="0" fontId="28" fillId="58" borderId="0" applyNumberFormat="0" applyBorder="0" applyAlignment="0" applyProtection="0"/>
    <xf numFmtId="0" fontId="28" fillId="59" borderId="0" applyNumberFormat="0" applyBorder="0" applyAlignment="0" applyProtection="0"/>
    <xf numFmtId="0" fontId="36" fillId="50" borderId="0" applyNumberFormat="0" applyBorder="0" applyProtection="0">
      <alignment vertical="center" wrapText="1"/>
    </xf>
    <xf numFmtId="0" fontId="36" fillId="50" borderId="0" applyNumberFormat="0" applyBorder="0" applyAlignment="0" applyProtection="0"/>
    <xf numFmtId="0" fontId="36" fillId="45" borderId="0" applyNumberFormat="0" applyBorder="0" applyProtection="0">
      <alignment vertical="center" wrapText="1"/>
    </xf>
    <xf numFmtId="0" fontId="36" fillId="45" borderId="0" applyNumberFormat="0" applyBorder="0" applyAlignment="0" applyProtection="0"/>
    <xf numFmtId="0" fontId="28" fillId="40" borderId="0" applyNumberFormat="0" applyBorder="0" applyProtection="0">
      <alignment vertical="center" wrapText="1"/>
    </xf>
    <xf numFmtId="0" fontId="28" fillId="41" borderId="0" applyNumberFormat="0" applyBorder="0" applyProtection="0">
      <alignment vertical="center" wrapText="1"/>
    </xf>
    <xf numFmtId="0" fontId="28" fillId="42" borderId="0" applyNumberFormat="0" applyBorder="0" applyProtection="0">
      <alignment vertical="center" wrapText="1"/>
    </xf>
    <xf numFmtId="0" fontId="28" fillId="57" borderId="0" applyNumberFormat="0" applyBorder="0" applyProtection="0">
      <alignment vertical="center" wrapText="1"/>
    </xf>
    <xf numFmtId="0" fontId="28" fillId="40" borderId="0" applyNumberFormat="0" applyBorder="0" applyProtection="0">
      <alignment vertical="center" wrapText="1"/>
    </xf>
    <xf numFmtId="0" fontId="28" fillId="43" borderId="0" applyNumberFormat="0" applyBorder="0" applyProtection="0">
      <alignment vertical="center" wrapText="1"/>
    </xf>
    <xf numFmtId="0" fontId="28" fillId="60" borderId="0" applyNumberFormat="0" applyBorder="0" applyAlignment="0" applyProtection="0"/>
    <xf numFmtId="0" fontId="28" fillId="40" borderId="0" applyNumberFormat="0" applyBorder="0" applyAlignment="0" applyProtection="0"/>
    <xf numFmtId="0" fontId="28" fillId="41" borderId="0" applyNumberFormat="0" applyBorder="0" applyAlignment="0" applyProtection="0"/>
    <xf numFmtId="0" fontId="28" fillId="52" borderId="0" applyNumberFormat="0" applyBorder="0" applyAlignment="0" applyProtection="0"/>
    <xf numFmtId="0" fontId="28" fillId="42" borderId="0" applyNumberFormat="0" applyBorder="0" applyAlignment="0" applyProtection="0"/>
    <xf numFmtId="0" fontId="28" fillId="60" borderId="0" applyNumberFormat="0" applyBorder="0" applyAlignment="0" applyProtection="0"/>
    <xf numFmtId="0" fontId="28" fillId="57" borderId="0" applyNumberFormat="0" applyBorder="0" applyAlignment="0" applyProtection="0"/>
    <xf numFmtId="0" fontId="28" fillId="40" borderId="0" applyNumberFormat="0" applyBorder="0" applyAlignment="0" applyProtection="0"/>
    <xf numFmtId="0" fontId="28" fillId="59" borderId="0" applyNumberFormat="0" applyBorder="0" applyAlignment="0" applyProtection="0"/>
    <xf numFmtId="0" fontId="28" fillId="43" borderId="0" applyNumberFormat="0" applyBorder="0" applyAlignment="0" applyProtection="0"/>
    <xf numFmtId="0" fontId="36" fillId="46" borderId="0" applyNumberFormat="0" applyBorder="0" applyProtection="0">
      <alignment vertical="center" wrapText="1"/>
    </xf>
    <xf numFmtId="0" fontId="36" fillId="46" borderId="0" applyNumberFormat="0" applyBorder="0" applyAlignment="0" applyProtection="0"/>
    <xf numFmtId="0" fontId="36" fillId="61" borderId="0" applyNumberFormat="0" applyBorder="0" applyProtection="0">
      <alignment vertical="center" wrapText="1"/>
    </xf>
    <xf numFmtId="0" fontId="36" fillId="61" borderId="0" applyNumberFormat="0" applyBorder="0" applyAlignment="0" applyProtection="0"/>
    <xf numFmtId="0" fontId="36" fillId="51" borderId="0" applyNumberFormat="0" applyBorder="0" applyProtection="0">
      <alignment vertical="center" wrapText="1"/>
    </xf>
    <xf numFmtId="0" fontId="36" fillId="44" borderId="0" applyNumberFormat="0" applyBorder="0" applyProtection="0">
      <alignment vertical="center" wrapText="1"/>
    </xf>
    <xf numFmtId="0" fontId="36" fillId="41" borderId="0" applyNumberFormat="0" applyBorder="0" applyProtection="0">
      <alignment vertical="center" wrapText="1"/>
    </xf>
    <xf numFmtId="0" fontId="36" fillId="42" borderId="0" applyNumberFormat="0" applyBorder="0" applyProtection="0">
      <alignment vertical="center" wrapText="1"/>
    </xf>
    <xf numFmtId="0" fontId="36" fillId="45" borderId="0" applyNumberFormat="0" applyBorder="0" applyProtection="0">
      <alignment vertical="center" wrapText="1"/>
    </xf>
    <xf numFmtId="0" fontId="36" fillId="46" borderId="0" applyNumberFormat="0" applyBorder="0" applyProtection="0">
      <alignment vertical="center" wrapText="1"/>
    </xf>
    <xf numFmtId="0" fontId="36" fillId="47" borderId="0" applyNumberFormat="0" applyBorder="0" applyProtection="0">
      <alignment vertical="center" wrapText="1"/>
    </xf>
    <xf numFmtId="0" fontId="36" fillId="46" borderId="0" applyNumberFormat="0" applyBorder="0" applyAlignment="0" applyProtection="0"/>
    <xf numFmtId="0" fontId="36" fillId="44" borderId="0" applyNumberFormat="0" applyBorder="0" applyAlignment="0" applyProtection="0"/>
    <xf numFmtId="0" fontId="36" fillId="41" borderId="0" applyNumberFormat="0" applyBorder="0" applyAlignment="0" applyProtection="0"/>
    <xf numFmtId="0" fontId="36" fillId="52" borderId="0" applyNumberFormat="0" applyBorder="0" applyAlignment="0" applyProtection="0"/>
    <xf numFmtId="0" fontId="36" fillId="42" borderId="0" applyNumberFormat="0" applyBorder="0" applyAlignment="0" applyProtection="0"/>
    <xf numFmtId="0" fontId="36" fillId="60" borderId="0" applyNumberFormat="0" applyBorder="0" applyAlignment="0" applyProtection="0"/>
    <xf numFmtId="0" fontId="36" fillId="45" borderId="0" applyNumberFormat="0" applyBorder="0" applyAlignment="0" applyProtection="0"/>
    <xf numFmtId="0" fontId="36" fillId="46" borderId="0" applyNumberFormat="0" applyBorder="0" applyAlignment="0" applyProtection="0"/>
    <xf numFmtId="0" fontId="36" fillId="59" borderId="0" applyNumberFormat="0" applyBorder="0" applyAlignment="0" applyProtection="0"/>
    <xf numFmtId="0" fontId="36" fillId="47" borderId="0" applyNumberFormat="0" applyBorder="0" applyAlignment="0" applyProtection="0"/>
    <xf numFmtId="168" fontId="1" fillId="0" borderId="0" applyFill="0" applyBorder="0" applyAlignment="0" applyProtection="0"/>
    <xf numFmtId="169" fontId="1" fillId="0" borderId="0" applyFill="0" applyBorder="0" applyAlignment="0" applyProtection="0"/>
    <xf numFmtId="0" fontId="37" fillId="60" borderId="16" applyNumberFormat="0" applyAlignment="0" applyProtection="0"/>
    <xf numFmtId="0" fontId="37" fillId="60" borderId="16" applyNumberFormat="0" applyProtection="0">
      <alignment vertical="center" wrapText="1"/>
    </xf>
    <xf numFmtId="0" fontId="38" fillId="0" borderId="0" applyNumberFormat="0" applyFill="0" applyBorder="0" applyAlignment="0" applyProtection="0"/>
    <xf numFmtId="0" fontId="38" fillId="0" borderId="0" applyNumberFormat="0" applyFill="0" applyBorder="0" applyProtection="0">
      <alignment vertical="center" wrapText="1"/>
    </xf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65" fontId="53" fillId="0" borderId="0" applyFont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65" fontId="1" fillId="0" borderId="0" applyFont="0" applyFill="0" applyBorder="0" applyAlignment="0" applyProtection="0"/>
    <xf numFmtId="170" fontId="1" fillId="0" borderId="0" applyFill="0" applyBorder="0" applyAlignment="0" applyProtection="0"/>
    <xf numFmtId="171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65" fontId="1" fillId="0" borderId="0" applyFont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65" fontId="54" fillId="0" borderId="0" applyFont="0" applyFill="0" applyBorder="0" applyAlignment="0" applyProtection="0"/>
    <xf numFmtId="172" fontId="55" fillId="0" borderId="0">
      <protection locked="0"/>
    </xf>
    <xf numFmtId="173" fontId="1" fillId="0" borderId="0" applyFill="0" applyBorder="0" applyAlignment="0" applyProtection="0"/>
    <xf numFmtId="4" fontId="1" fillId="0" borderId="0" applyFill="0" applyBorder="0" applyAlignment="0" applyProtection="0"/>
    <xf numFmtId="0" fontId="56" fillId="0" borderId="0" applyNumberFormat="0"/>
    <xf numFmtId="0" fontId="28" fillId="0" borderId="0"/>
    <xf numFmtId="0" fontId="31" fillId="0" borderId="0"/>
    <xf numFmtId="174" fontId="55" fillId="0" borderId="0">
      <protection locked="0"/>
    </xf>
    <xf numFmtId="0" fontId="57" fillId="0" borderId="0">
      <alignment horizontal="center"/>
    </xf>
    <xf numFmtId="0" fontId="57" fillId="0" borderId="0">
      <alignment horizontal="center" textRotation="90"/>
    </xf>
    <xf numFmtId="175" fontId="58" fillId="0" borderId="0">
      <protection locked="0"/>
    </xf>
    <xf numFmtId="0" fontId="59" fillId="62" borderId="0"/>
    <xf numFmtId="0" fontId="60" fillId="63" borderId="0"/>
    <xf numFmtId="0" fontId="61" fillId="0" borderId="0"/>
    <xf numFmtId="0" fontId="39" fillId="59" borderId="16" applyNumberFormat="0" applyAlignment="0" applyProtection="0"/>
    <xf numFmtId="0" fontId="39" fillId="59" borderId="16" applyNumberFormat="0" applyProtection="0">
      <alignment vertical="center" wrapText="1"/>
    </xf>
    <xf numFmtId="0" fontId="40" fillId="60" borderId="17" applyNumberFormat="0" applyAlignment="0" applyProtection="0"/>
    <xf numFmtId="0" fontId="40" fillId="60" borderId="17" applyNumberFormat="0" applyProtection="0">
      <alignment vertical="center" wrapText="1"/>
    </xf>
    <xf numFmtId="0" fontId="62" fillId="0" borderId="0"/>
    <xf numFmtId="0" fontId="41" fillId="0" borderId="18" applyNumberFormat="0" applyFill="0" applyAlignment="0" applyProtection="0"/>
    <xf numFmtId="0" fontId="41" fillId="0" borderId="18" applyNumberFormat="0" applyFill="0" applyProtection="0">
      <alignment vertical="center" wrapText="1"/>
    </xf>
    <xf numFmtId="0" fontId="43" fillId="52" borderId="0" applyNumberFormat="0" applyBorder="0" applyAlignment="0" applyProtection="0"/>
    <xf numFmtId="0" fontId="43" fillId="52" borderId="0" applyNumberFormat="0" applyBorder="0" applyProtection="0">
      <alignment vertical="center" wrapText="1"/>
    </xf>
    <xf numFmtId="0" fontId="1" fillId="0" borderId="0"/>
    <xf numFmtId="0" fontId="1" fillId="0" borderId="0">
      <alignment vertical="center" wrapText="1"/>
    </xf>
    <xf numFmtId="0" fontId="1" fillId="0" borderId="0"/>
    <xf numFmtId="0" fontId="1" fillId="0" borderId="0">
      <alignment vertical="center" wrapText="1"/>
    </xf>
    <xf numFmtId="0" fontId="1" fillId="0" borderId="0">
      <alignment vertical="center" wrapText="1"/>
    </xf>
    <xf numFmtId="0" fontId="1" fillId="0" borderId="0">
      <alignment vertical="center" wrapText="1"/>
    </xf>
    <xf numFmtId="0" fontId="3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3" fillId="0" borderId="0"/>
    <xf numFmtId="0" fontId="64" fillId="0" borderId="0"/>
    <xf numFmtId="0" fontId="1" fillId="0" borderId="0"/>
    <xf numFmtId="0" fontId="31" fillId="0" borderId="0"/>
    <xf numFmtId="0" fontId="28" fillId="0" borderId="0"/>
    <xf numFmtId="0" fontId="28" fillId="0" borderId="0"/>
    <xf numFmtId="0" fontId="1" fillId="0" borderId="0" applyNumberFormat="0" applyFont="0" applyFill="0" applyBorder="0" applyAlignment="0" applyProtection="0">
      <alignment vertical="top"/>
    </xf>
    <xf numFmtId="0" fontId="31" fillId="0" borderId="0"/>
    <xf numFmtId="0" fontId="31" fillId="0" borderId="0"/>
    <xf numFmtId="0" fontId="1" fillId="0" borderId="0"/>
    <xf numFmtId="0" fontId="53" fillId="0" borderId="0"/>
    <xf numFmtId="0" fontId="1" fillId="0" borderId="0"/>
    <xf numFmtId="0" fontId="1" fillId="0" borderId="0">
      <alignment vertical="center" wrapText="1"/>
    </xf>
    <xf numFmtId="0" fontId="44" fillId="0" borderId="0" applyNumberFormat="0" applyFill="0" applyBorder="0" applyAlignment="0" applyProtection="0"/>
    <xf numFmtId="0" fontId="44" fillId="0" borderId="0" applyNumberFormat="0" applyFill="0" applyBorder="0" applyProtection="0">
      <alignment vertical="center" wrapText="1"/>
    </xf>
    <xf numFmtId="0" fontId="1" fillId="54" borderId="20" applyNumberFormat="0" applyAlignment="0" applyProtection="0"/>
    <xf numFmtId="0" fontId="1" fillId="54" borderId="20" applyNumberFormat="0" applyAlignment="0" applyProtection="0"/>
    <xf numFmtId="0" fontId="1" fillId="54" borderId="20" applyNumberFormat="0" applyAlignment="0" applyProtection="0"/>
    <xf numFmtId="0" fontId="1" fillId="0" borderId="25" applyNumberFormat="0" applyAlignment="0"/>
    <xf numFmtId="0" fontId="65" fillId="0" borderId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ill="0" applyBorder="0" applyAlignment="0" applyProtection="0"/>
    <xf numFmtId="9" fontId="1" fillId="0" borderId="0" applyFill="0" applyBorder="0" applyAlignment="0" applyProtection="0"/>
    <xf numFmtId="9" fontId="54" fillId="0" borderId="0" applyFont="0" applyFill="0" applyBorder="0" applyAlignment="0" applyProtection="0"/>
    <xf numFmtId="0" fontId="1" fillId="54" borderId="20" applyNumberFormat="0" applyAlignment="0" applyProtection="0"/>
    <xf numFmtId="0" fontId="66" fillId="0" borderId="0"/>
    <xf numFmtId="0" fontId="67" fillId="0" borderId="0"/>
    <xf numFmtId="176" fontId="67" fillId="0" borderId="0"/>
    <xf numFmtId="0" fontId="48" fillId="0" borderId="21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26" applyNumberFormat="0" applyAlignment="0"/>
    <xf numFmtId="0" fontId="68" fillId="0" borderId="0"/>
    <xf numFmtId="0" fontId="1" fillId="0" borderId="0">
      <alignment horizontal="center"/>
    </xf>
    <xf numFmtId="177" fontId="33" fillId="0" borderId="0">
      <alignment horizontal="left"/>
    </xf>
    <xf numFmtId="0" fontId="50" fillId="0" borderId="22" applyNumberFormat="0" applyFill="0" applyAlignment="0" applyProtection="0"/>
    <xf numFmtId="0" fontId="51" fillId="0" borderId="23" applyNumberFormat="0" applyFill="0" applyAlignment="0" applyProtection="0"/>
    <xf numFmtId="0" fontId="52" fillId="0" borderId="24" applyNumberFormat="0" applyFill="0" applyAlignment="0" applyProtection="0"/>
    <xf numFmtId="0" fontId="52" fillId="0" borderId="0" applyNumberFormat="0" applyFill="0" applyBorder="0" applyAlignment="0" applyProtection="0"/>
    <xf numFmtId="178" fontId="1" fillId="0" borderId="0" applyFill="0" applyBorder="0" applyAlignment="0" applyProtection="0"/>
    <xf numFmtId="179" fontId="1" fillId="0" borderId="0" applyFill="0" applyBorder="0" applyAlignment="0" applyProtection="0"/>
    <xf numFmtId="0" fontId="36" fillId="48" borderId="0" applyNumberFormat="0" applyBorder="0" applyProtection="0">
      <alignment vertical="center" wrapText="1"/>
    </xf>
    <xf numFmtId="0" fontId="36" fillId="55" borderId="0" applyNumberFormat="0" applyBorder="0" applyProtection="0">
      <alignment vertical="center" wrapText="1"/>
    </xf>
    <xf numFmtId="0" fontId="36" fillId="50" borderId="0" applyNumberFormat="0" applyBorder="0" applyProtection="0">
      <alignment vertical="center" wrapText="1"/>
    </xf>
    <xf numFmtId="0" fontId="36" fillId="45" borderId="0" applyNumberFormat="0" applyBorder="0" applyProtection="0">
      <alignment vertical="center" wrapText="1"/>
    </xf>
    <xf numFmtId="0" fontId="36" fillId="46" borderId="0" applyNumberFormat="0" applyBorder="0" applyProtection="0">
      <alignment vertical="center" wrapText="1"/>
    </xf>
    <xf numFmtId="0" fontId="36" fillId="61" borderId="0" applyNumberFormat="0" applyBorder="0" applyProtection="0">
      <alignment vertical="center" wrapText="1"/>
    </xf>
    <xf numFmtId="0" fontId="39" fillId="59" borderId="16" applyNumberFormat="0" applyProtection="0">
      <alignment vertical="center" wrapText="1"/>
    </xf>
    <xf numFmtId="0" fontId="40" fillId="60" borderId="17" applyNumberFormat="0" applyProtection="0">
      <alignment vertical="center" wrapText="1"/>
    </xf>
    <xf numFmtId="0" fontId="37" fillId="60" borderId="16" applyNumberFormat="0" applyProtection="0">
      <alignment vertical="center" wrapText="1"/>
    </xf>
    <xf numFmtId="0" fontId="50" fillId="0" borderId="22" applyNumberFormat="0" applyFill="0" applyProtection="0">
      <alignment vertical="center" wrapText="1"/>
    </xf>
    <xf numFmtId="0" fontId="51" fillId="0" borderId="23" applyNumberFormat="0" applyFill="0" applyProtection="0">
      <alignment vertical="center" wrapText="1"/>
    </xf>
    <xf numFmtId="0" fontId="52" fillId="0" borderId="24" applyNumberFormat="0" applyFill="0" applyProtection="0">
      <alignment vertical="center" wrapText="1"/>
    </xf>
    <xf numFmtId="0" fontId="52" fillId="0" borderId="0" applyNumberFormat="0" applyFill="0" applyBorder="0" applyProtection="0">
      <alignment vertical="center" wrapText="1"/>
    </xf>
    <xf numFmtId="0" fontId="41" fillId="0" borderId="18" applyNumberFormat="0" applyFill="0" applyProtection="0">
      <alignment vertical="center" wrapText="1"/>
    </xf>
    <xf numFmtId="0" fontId="47" fillId="53" borderId="19" applyNumberFormat="0" applyProtection="0">
      <alignment vertical="center" wrapText="1"/>
    </xf>
    <xf numFmtId="0" fontId="44" fillId="0" borderId="0" applyNumberFormat="0" applyFill="0" applyBorder="0" applyProtection="0">
      <alignment vertical="center" wrapText="1"/>
    </xf>
    <xf numFmtId="0" fontId="43" fillId="52" borderId="0" applyNumberFormat="0" applyBorder="0" applyProtection="0">
      <alignment vertical="center" wrapText="1"/>
    </xf>
    <xf numFmtId="0" fontId="31" fillId="0" borderId="0"/>
    <xf numFmtId="0" fontId="1" fillId="0" borderId="0"/>
    <xf numFmtId="0" fontId="1" fillId="0" borderId="0"/>
    <xf numFmtId="0" fontId="49" fillId="35" borderId="0" applyNumberFormat="0" applyBorder="0" applyProtection="0">
      <alignment vertical="center" wrapText="1"/>
    </xf>
    <xf numFmtId="0" fontId="46" fillId="0" borderId="0" applyNumberFormat="0" applyFill="0" applyBorder="0" applyProtection="0">
      <alignment vertical="center" wrapText="1"/>
    </xf>
    <xf numFmtId="0" fontId="1" fillId="54" borderId="20" applyNumberFormat="0" applyProtection="0">
      <alignment vertical="center" wrapText="1"/>
    </xf>
    <xf numFmtId="0" fontId="48" fillId="0" borderId="21" applyNumberFormat="0" applyFill="0" applyProtection="0">
      <alignment vertical="center" wrapText="1"/>
    </xf>
    <xf numFmtId="49" fontId="1" fillId="0" borderId="0">
      <alignment horizontal="left" vertical="center" wrapText="1" indent="1" shrinkToFit="1"/>
      <protection locked="0"/>
    </xf>
    <xf numFmtId="0" fontId="38" fillId="0" borderId="0" applyNumberFormat="0" applyFill="0" applyBorder="0" applyProtection="0">
      <alignment vertical="center" wrapText="1"/>
    </xf>
    <xf numFmtId="0" fontId="42" fillId="36" borderId="0" applyNumberFormat="0" applyBorder="0" applyProtection="0">
      <alignment vertical="center" wrapText="1"/>
    </xf>
    <xf numFmtId="49" fontId="34" fillId="60" borderId="0">
      <alignment horizontal="center" vertical="center" wrapText="1"/>
      <protection locked="0"/>
    </xf>
    <xf numFmtId="0" fontId="1" fillId="0" borderId="0"/>
    <xf numFmtId="0" fontId="28" fillId="64" borderId="0" applyNumberFormat="0" applyBorder="0" applyAlignment="0" applyProtection="0"/>
    <xf numFmtId="0" fontId="28" fillId="65" borderId="0" applyNumberFormat="0" applyBorder="0" applyAlignment="0" applyProtection="0"/>
    <xf numFmtId="0" fontId="28" fillId="66" borderId="0" applyNumberFormat="0" applyBorder="0" applyAlignment="0" applyProtection="0"/>
    <xf numFmtId="0" fontId="28" fillId="67" borderId="0" applyNumberFormat="0" applyBorder="0" applyAlignment="0" applyProtection="0"/>
    <xf numFmtId="0" fontId="28" fillId="68" borderId="0" applyNumberFormat="0" applyBorder="0" applyAlignment="0" applyProtection="0"/>
    <xf numFmtId="0" fontId="28" fillId="69" borderId="0" applyNumberFormat="0" applyBorder="0" applyAlignment="0" applyProtection="0"/>
    <xf numFmtId="0" fontId="28" fillId="64" borderId="0" applyNumberFormat="0" applyBorder="0" applyAlignment="0" applyProtection="0"/>
    <xf numFmtId="0" fontId="28" fillId="65" borderId="0" applyNumberFormat="0" applyBorder="0" applyAlignment="0" applyProtection="0"/>
    <xf numFmtId="0" fontId="28" fillId="66" borderId="0" applyNumberFormat="0" applyBorder="0" applyAlignment="0" applyProtection="0"/>
    <xf numFmtId="0" fontId="28" fillId="67" borderId="0" applyNumberFormat="0" applyBorder="0" applyAlignment="0" applyProtection="0"/>
    <xf numFmtId="0" fontId="28" fillId="68" borderId="0" applyNumberFormat="0" applyBorder="0" applyAlignment="0" applyProtection="0"/>
    <xf numFmtId="0" fontId="28" fillId="69" borderId="0" applyNumberFormat="0" applyBorder="0" applyAlignment="0" applyProtection="0"/>
    <xf numFmtId="0" fontId="28" fillId="70" borderId="0" applyNumberFormat="0" applyBorder="0" applyAlignment="0" applyProtection="0"/>
    <xf numFmtId="0" fontId="71" fillId="64" borderId="0" applyNumberFormat="0" applyBorder="0" applyAlignment="0" applyProtection="0"/>
    <xf numFmtId="0" fontId="28" fillId="64" borderId="0" applyNumberFormat="0" applyBorder="0" applyAlignment="0" applyProtection="0"/>
    <xf numFmtId="0" fontId="28" fillId="64" borderId="0" applyNumberFormat="0" applyBorder="0" applyAlignment="0" applyProtection="0"/>
    <xf numFmtId="0" fontId="28" fillId="64" borderId="0" applyNumberFormat="0" applyBorder="0" applyAlignment="0" applyProtection="0"/>
    <xf numFmtId="0" fontId="28" fillId="71" borderId="0" applyNumberFormat="0" applyBorder="0" applyAlignment="0" applyProtection="0"/>
    <xf numFmtId="0" fontId="71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72" fillId="17" borderId="0" applyNumberFormat="0" applyBorder="0" applyAlignment="0" applyProtection="0"/>
    <xf numFmtId="0" fontId="28" fillId="72" borderId="0" applyNumberFormat="0" applyBorder="0" applyAlignment="0" applyProtection="0"/>
    <xf numFmtId="0" fontId="71" fillId="66" borderId="0" applyNumberFormat="0" applyBorder="0" applyAlignment="0" applyProtection="0"/>
    <xf numFmtId="0" fontId="28" fillId="66" borderId="0" applyNumberFormat="0" applyBorder="0" applyAlignment="0" applyProtection="0"/>
    <xf numFmtId="0" fontId="6" fillId="66" borderId="0" applyNumberFormat="0" applyBorder="0" applyAlignment="0" applyProtection="0"/>
    <xf numFmtId="0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66" borderId="0" applyNumberFormat="0" applyBorder="0" applyAlignment="0" applyProtection="0"/>
    <xf numFmtId="0" fontId="28" fillId="69" borderId="0" applyNumberFormat="0" applyBorder="0" applyAlignment="0" applyProtection="0"/>
    <xf numFmtId="0" fontId="71" fillId="67" borderId="0" applyNumberFormat="0" applyBorder="0" applyAlignment="0" applyProtection="0"/>
    <xf numFmtId="0" fontId="28" fillId="67" borderId="0" applyNumberFormat="0" applyBorder="0" applyAlignment="0" applyProtection="0"/>
    <xf numFmtId="0" fontId="28" fillId="67" borderId="0" applyNumberFormat="0" applyBorder="0" applyAlignment="0" applyProtection="0"/>
    <xf numFmtId="0" fontId="28" fillId="67" borderId="0" applyNumberFormat="0" applyBorder="0" applyAlignment="0" applyProtection="0"/>
    <xf numFmtId="0" fontId="28" fillId="68" borderId="0" applyNumberFormat="0" applyBorder="0" applyAlignment="0" applyProtection="0"/>
    <xf numFmtId="0" fontId="71" fillId="68" borderId="0" applyNumberFormat="0" applyBorder="0" applyAlignment="0" applyProtection="0"/>
    <xf numFmtId="0" fontId="28" fillId="68" borderId="0" applyNumberFormat="0" applyBorder="0" applyAlignment="0" applyProtection="0"/>
    <xf numFmtId="0" fontId="28" fillId="72" borderId="0" applyNumberFormat="0" applyBorder="0" applyAlignment="0" applyProtection="0"/>
    <xf numFmtId="0" fontId="71" fillId="69" borderId="0" applyNumberFormat="0" applyBorder="0" applyAlignment="0" applyProtection="0"/>
    <xf numFmtId="0" fontId="28" fillId="69" borderId="0" applyNumberFormat="0" applyBorder="0" applyAlignment="0" applyProtection="0"/>
    <xf numFmtId="0" fontId="28" fillId="69" borderId="0" applyNumberFormat="0" applyBorder="0" applyAlignment="0" applyProtection="0"/>
    <xf numFmtId="0" fontId="28" fillId="69" borderId="0" applyNumberFormat="0" applyBorder="0" applyAlignment="0" applyProtection="0"/>
    <xf numFmtId="0" fontId="28" fillId="34" borderId="0" applyNumberFormat="0" applyBorder="0" applyAlignment="0" applyProtection="0"/>
    <xf numFmtId="0" fontId="28" fillId="64" borderId="0" applyNumberFormat="0" applyBorder="0" applyAlignment="0" applyProtection="0"/>
    <xf numFmtId="0" fontId="28" fillId="35" borderId="0" applyNumberFormat="0" applyBorder="0" applyAlignment="0" applyProtection="0"/>
    <xf numFmtId="0" fontId="28" fillId="65" borderId="0" applyNumberFormat="0" applyBorder="0" applyAlignment="0" applyProtection="0"/>
    <xf numFmtId="0" fontId="28" fillId="36" borderId="0" applyNumberFormat="0" applyBorder="0" applyAlignment="0" applyProtection="0"/>
    <xf numFmtId="0" fontId="28" fillId="66" borderId="0" applyNumberFormat="0" applyBorder="0" applyAlignment="0" applyProtection="0"/>
    <xf numFmtId="0" fontId="28" fillId="37" borderId="0" applyNumberFormat="0" applyBorder="0" applyAlignment="0" applyProtection="0"/>
    <xf numFmtId="0" fontId="28" fillId="67" borderId="0" applyNumberFormat="0" applyBorder="0" applyAlignment="0" applyProtection="0"/>
    <xf numFmtId="0" fontId="28" fillId="38" borderId="0" applyNumberFormat="0" applyBorder="0" applyAlignment="0" applyProtection="0"/>
    <xf numFmtId="0" fontId="28" fillId="68" borderId="0" applyNumberFormat="0" applyBorder="0" applyAlignment="0" applyProtection="0"/>
    <xf numFmtId="0" fontId="28" fillId="39" borderId="0" applyNumberFormat="0" applyBorder="0" applyAlignment="0" applyProtection="0"/>
    <xf numFmtId="0" fontId="28" fillId="69" borderId="0" applyNumberFormat="0" applyBorder="0" applyAlignment="0" applyProtection="0"/>
    <xf numFmtId="0" fontId="28" fillId="70" borderId="0" applyNumberFormat="0" applyBorder="0" applyAlignment="0" applyProtection="0"/>
    <xf numFmtId="0" fontId="28" fillId="71" borderId="0" applyNumberFormat="0" applyBorder="0" applyAlignment="0" applyProtection="0"/>
    <xf numFmtId="0" fontId="28" fillId="73" borderId="0" applyNumberFormat="0" applyBorder="0" applyAlignment="0" applyProtection="0"/>
    <xf numFmtId="0" fontId="28" fillId="67" borderId="0" applyNumberFormat="0" applyBorder="0" applyAlignment="0" applyProtection="0"/>
    <xf numFmtId="0" fontId="28" fillId="70" borderId="0" applyNumberFormat="0" applyBorder="0" applyAlignment="0" applyProtection="0"/>
    <xf numFmtId="0" fontId="28" fillId="74" borderId="0" applyNumberFormat="0" applyBorder="0" applyAlignment="0" applyProtection="0"/>
    <xf numFmtId="0" fontId="28" fillId="70" borderId="0" applyNumberFormat="0" applyBorder="0" applyAlignment="0" applyProtection="0"/>
    <xf numFmtId="0" fontId="28" fillId="71" borderId="0" applyNumberFormat="0" applyBorder="0" applyAlignment="0" applyProtection="0"/>
    <xf numFmtId="0" fontId="28" fillId="73" borderId="0" applyNumberFormat="0" applyBorder="0" applyAlignment="0" applyProtection="0"/>
    <xf numFmtId="0" fontId="28" fillId="67" borderId="0" applyNumberFormat="0" applyBorder="0" applyAlignment="0" applyProtection="0"/>
    <xf numFmtId="0" fontId="28" fillId="70" borderId="0" applyNumberFormat="0" applyBorder="0" applyAlignment="0" applyProtection="0"/>
    <xf numFmtId="0" fontId="28" fillId="74" borderId="0" applyNumberFormat="0" applyBorder="0" applyAlignment="0" applyProtection="0"/>
    <xf numFmtId="0" fontId="28" fillId="68" borderId="0" applyNumberFormat="0" applyBorder="0" applyAlignment="0" applyProtection="0"/>
    <xf numFmtId="0" fontId="71" fillId="70" borderId="0" applyNumberFormat="0" applyBorder="0" applyAlignment="0" applyProtection="0"/>
    <xf numFmtId="0" fontId="28" fillId="70" borderId="0" applyNumberFormat="0" applyBorder="0" applyAlignment="0" applyProtection="0"/>
    <xf numFmtId="0" fontId="28" fillId="70" borderId="0" applyNumberFormat="0" applyBorder="0" applyAlignment="0" applyProtection="0"/>
    <xf numFmtId="0" fontId="28" fillId="70" borderId="0" applyNumberFormat="0" applyBorder="0" applyAlignment="0" applyProtection="0"/>
    <xf numFmtId="0" fontId="28" fillId="71" borderId="0" applyNumberFormat="0" applyBorder="0" applyAlignment="0" applyProtection="0"/>
    <xf numFmtId="0" fontId="71" fillId="71" borderId="0" applyNumberFormat="0" applyBorder="0" applyAlignment="0" applyProtection="0"/>
    <xf numFmtId="0" fontId="28" fillId="71" borderId="0" applyNumberFormat="0" applyBorder="0" applyAlignment="0" applyProtection="0"/>
    <xf numFmtId="0" fontId="28" fillId="75" borderId="0" applyNumberFormat="0" applyBorder="0" applyAlignment="0" applyProtection="0"/>
    <xf numFmtId="0" fontId="71" fillId="73" borderId="0" applyNumberFormat="0" applyBorder="0" applyAlignment="0" applyProtection="0"/>
    <xf numFmtId="0" fontId="28" fillId="73" borderId="0" applyNumberFormat="0" applyBorder="0" applyAlignment="0" applyProtection="0"/>
    <xf numFmtId="0" fontId="28" fillId="73" borderId="0" applyNumberFormat="0" applyBorder="0" applyAlignment="0" applyProtection="0"/>
    <xf numFmtId="0" fontId="28" fillId="73" borderId="0" applyNumberFormat="0" applyBorder="0" applyAlignment="0" applyProtection="0"/>
    <xf numFmtId="0" fontId="28" fillId="65" borderId="0" applyNumberFormat="0" applyBorder="0" applyAlignment="0" applyProtection="0"/>
    <xf numFmtId="0" fontId="71" fillId="67" borderId="0" applyNumberFormat="0" applyBorder="0" applyAlignment="0" applyProtection="0"/>
    <xf numFmtId="0" fontId="28" fillId="67" borderId="0" applyNumberFormat="0" applyBorder="0" applyAlignment="0" applyProtection="0"/>
    <xf numFmtId="0" fontId="28" fillId="67" borderId="0" applyNumberFormat="0" applyBorder="0" applyAlignment="0" applyProtection="0"/>
    <xf numFmtId="0" fontId="28" fillId="67" borderId="0" applyNumberFormat="0" applyBorder="0" applyAlignment="0" applyProtection="0"/>
    <xf numFmtId="0" fontId="28" fillId="68" borderId="0" applyNumberFormat="0" applyBorder="0" applyAlignment="0" applyProtection="0"/>
    <xf numFmtId="0" fontId="71" fillId="70" borderId="0" applyNumberFormat="0" applyBorder="0" applyAlignment="0" applyProtection="0"/>
    <xf numFmtId="0" fontId="28" fillId="70" borderId="0" applyNumberFormat="0" applyBorder="0" applyAlignment="0" applyProtection="0"/>
    <xf numFmtId="0" fontId="28" fillId="70" borderId="0" applyNumberFormat="0" applyBorder="0" applyAlignment="0" applyProtection="0"/>
    <xf numFmtId="0" fontId="28" fillId="70" borderId="0" applyNumberFormat="0" applyBorder="0" applyAlignment="0" applyProtection="0"/>
    <xf numFmtId="0" fontId="28" fillId="72" borderId="0" applyNumberFormat="0" applyBorder="0" applyAlignment="0" applyProtection="0"/>
    <xf numFmtId="0" fontId="71" fillId="74" borderId="0" applyNumberFormat="0" applyBorder="0" applyAlignment="0" applyProtection="0"/>
    <xf numFmtId="0" fontId="28" fillId="74" borderId="0" applyNumberFormat="0" applyBorder="0" applyAlignment="0" applyProtection="0"/>
    <xf numFmtId="0" fontId="28" fillId="74" borderId="0" applyNumberFormat="0" applyBorder="0" applyAlignment="0" applyProtection="0"/>
    <xf numFmtId="0" fontId="28" fillId="74" borderId="0" applyNumberFormat="0" applyBorder="0" applyAlignment="0" applyProtection="0"/>
    <xf numFmtId="0" fontId="28" fillId="76" borderId="0" applyNumberFormat="0" applyBorder="0" applyAlignment="0" applyProtection="0"/>
    <xf numFmtId="0" fontId="28" fillId="70" borderId="0" applyNumberFormat="0" applyBorder="0" applyAlignment="0" applyProtection="0"/>
    <xf numFmtId="0" fontId="28" fillId="41" borderId="0" applyNumberFormat="0" applyBorder="0" applyAlignment="0" applyProtection="0"/>
    <xf numFmtId="0" fontId="28" fillId="71" borderId="0" applyNumberFormat="0" applyBorder="0" applyAlignment="0" applyProtection="0"/>
    <xf numFmtId="0" fontId="28" fillId="42" borderId="0" applyNumberFormat="0" applyBorder="0" applyAlignment="0" applyProtection="0"/>
    <xf numFmtId="0" fontId="28" fillId="73" borderId="0" applyNumberFormat="0" applyBorder="0" applyAlignment="0" applyProtection="0"/>
    <xf numFmtId="0" fontId="28" fillId="37" borderId="0" applyNumberFormat="0" applyBorder="0" applyAlignment="0" applyProtection="0"/>
    <xf numFmtId="0" fontId="28" fillId="67" borderId="0" applyNumberFormat="0" applyBorder="0" applyAlignment="0" applyProtection="0"/>
    <xf numFmtId="0" fontId="28" fillId="76" borderId="0" applyNumberFormat="0" applyBorder="0" applyAlignment="0" applyProtection="0"/>
    <xf numFmtId="0" fontId="28" fillId="70" borderId="0" applyNumberFormat="0" applyBorder="0" applyAlignment="0" applyProtection="0"/>
    <xf numFmtId="0" fontId="28" fillId="43" borderId="0" applyNumberFormat="0" applyBorder="0" applyAlignment="0" applyProtection="0"/>
    <xf numFmtId="0" fontId="28" fillId="74" borderId="0" applyNumberFormat="0" applyBorder="0" applyAlignment="0" applyProtection="0"/>
    <xf numFmtId="0" fontId="36" fillId="77" borderId="0" applyNumberFormat="0" applyBorder="0" applyAlignment="0" applyProtection="0"/>
    <xf numFmtId="0" fontId="36" fillId="71" borderId="0" applyNumberFormat="0" applyBorder="0" applyAlignment="0" applyProtection="0"/>
    <xf numFmtId="0" fontId="36" fillId="73" borderId="0" applyNumberFormat="0" applyBorder="0" applyAlignment="0" applyProtection="0"/>
    <xf numFmtId="0" fontId="36" fillId="78" borderId="0" applyNumberFormat="0" applyBorder="0" applyAlignment="0" applyProtection="0"/>
    <xf numFmtId="0" fontId="36" fillId="79" borderId="0" applyNumberFormat="0" applyBorder="0" applyAlignment="0" applyProtection="0"/>
    <xf numFmtId="0" fontId="36" fillId="80" borderId="0" applyNumberFormat="0" applyBorder="0" applyAlignment="0" applyProtection="0"/>
    <xf numFmtId="0" fontId="36" fillId="77" borderId="0" applyNumberFormat="0" applyBorder="0" applyAlignment="0" applyProtection="0"/>
    <xf numFmtId="0" fontId="36" fillId="71" borderId="0" applyNumberFormat="0" applyBorder="0" applyAlignment="0" applyProtection="0"/>
    <xf numFmtId="0" fontId="36" fillId="73" borderId="0" applyNumberFormat="0" applyBorder="0" applyAlignment="0" applyProtection="0"/>
    <xf numFmtId="0" fontId="36" fillId="78" borderId="0" applyNumberFormat="0" applyBorder="0" applyAlignment="0" applyProtection="0"/>
    <xf numFmtId="0" fontId="36" fillId="79" borderId="0" applyNumberFormat="0" applyBorder="0" applyAlignment="0" applyProtection="0"/>
    <xf numFmtId="0" fontId="36" fillId="80" borderId="0" applyNumberFormat="0" applyBorder="0" applyAlignment="0" applyProtection="0"/>
    <xf numFmtId="0" fontId="36" fillId="68" borderId="0" applyNumberFormat="0" applyBorder="0" applyAlignment="0" applyProtection="0"/>
    <xf numFmtId="0" fontId="73" fillId="77" borderId="0" applyNumberFormat="0" applyBorder="0" applyAlignment="0" applyProtection="0"/>
    <xf numFmtId="0" fontId="36" fillId="77" borderId="0" applyNumberFormat="0" applyBorder="0" applyAlignment="0" applyProtection="0"/>
    <xf numFmtId="0" fontId="36" fillId="77" borderId="0" applyNumberFormat="0" applyBorder="0" applyAlignment="0" applyProtection="0"/>
    <xf numFmtId="0" fontId="36" fillId="77" borderId="0" applyNumberFormat="0" applyBorder="0" applyAlignment="0" applyProtection="0"/>
    <xf numFmtId="0" fontId="26" fillId="11" borderId="0" applyNumberFormat="0" applyBorder="0" applyAlignment="0" applyProtection="0"/>
    <xf numFmtId="0" fontId="36" fillId="81" borderId="0" applyNumberFormat="0" applyBorder="0" applyAlignment="0" applyProtection="0"/>
    <xf numFmtId="0" fontId="73" fillId="71" borderId="0" applyNumberFormat="0" applyBorder="0" applyAlignment="0" applyProtection="0"/>
    <xf numFmtId="0" fontId="36" fillId="71" borderId="0" applyNumberFormat="0" applyBorder="0" applyAlignment="0" applyProtection="0"/>
    <xf numFmtId="0" fontId="36" fillId="71" borderId="0" applyNumberFormat="0" applyBorder="0" applyAlignment="0" applyProtection="0"/>
    <xf numFmtId="0" fontId="36" fillId="71" borderId="0" applyNumberFormat="0" applyBorder="0" applyAlignment="0" applyProtection="0"/>
    <xf numFmtId="0" fontId="36" fillId="74" borderId="0" applyNumberFormat="0" applyBorder="0" applyAlignment="0" applyProtection="0"/>
    <xf numFmtId="0" fontId="73" fillId="73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36" fillId="65" borderId="0" applyNumberFormat="0" applyBorder="0" applyAlignment="0" applyProtection="0"/>
    <xf numFmtId="0" fontId="73" fillId="78" borderId="0" applyNumberFormat="0" applyBorder="0" applyAlignment="0" applyProtection="0"/>
    <xf numFmtId="0" fontId="36" fillId="78" borderId="0" applyNumberFormat="0" applyBorder="0" applyAlignment="0" applyProtection="0"/>
    <xf numFmtId="0" fontId="36" fillId="78" borderId="0" applyNumberFormat="0" applyBorder="0" applyAlignment="0" applyProtection="0"/>
    <xf numFmtId="0" fontId="36" fillId="78" borderId="0" applyNumberFormat="0" applyBorder="0" applyAlignment="0" applyProtection="0"/>
    <xf numFmtId="0" fontId="36" fillId="68" borderId="0" applyNumberFormat="0" applyBorder="0" applyAlignment="0" applyProtection="0"/>
    <xf numFmtId="0" fontId="73" fillId="79" borderId="0" applyNumberFormat="0" applyBorder="0" applyAlignment="0" applyProtection="0"/>
    <xf numFmtId="0" fontId="36" fillId="79" borderId="0" applyNumberFormat="0" applyBorder="0" applyAlignment="0" applyProtection="0"/>
    <xf numFmtId="0" fontId="36" fillId="79" borderId="0" applyNumberFormat="0" applyBorder="0" applyAlignment="0" applyProtection="0"/>
    <xf numFmtId="0" fontId="36" fillId="79" borderId="0" applyNumberFormat="0" applyBorder="0" applyAlignment="0" applyProtection="0"/>
    <xf numFmtId="0" fontId="36" fillId="71" borderId="0" applyNumberFormat="0" applyBorder="0" applyAlignment="0" applyProtection="0"/>
    <xf numFmtId="0" fontId="73" fillId="80" borderId="0" applyNumberFormat="0" applyBorder="0" applyAlignment="0" applyProtection="0"/>
    <xf numFmtId="0" fontId="36" fillId="80" borderId="0" applyNumberFormat="0" applyBorder="0" applyAlignment="0" applyProtection="0"/>
    <xf numFmtId="0" fontId="36" fillId="80" borderId="0" applyNumberFormat="0" applyBorder="0" applyAlignment="0" applyProtection="0"/>
    <xf numFmtId="0" fontId="36" fillId="80" borderId="0" applyNumberFormat="0" applyBorder="0" applyAlignment="0" applyProtection="0"/>
    <xf numFmtId="0" fontId="36" fillId="44" borderId="0" applyNumberFormat="0" applyBorder="0" applyAlignment="0" applyProtection="0"/>
    <xf numFmtId="0" fontId="36" fillId="77" borderId="0" applyNumberFormat="0" applyBorder="0" applyAlignment="0" applyProtection="0"/>
    <xf numFmtId="0" fontId="36" fillId="41" borderId="0" applyNumberFormat="0" applyBorder="0" applyAlignment="0" applyProtection="0"/>
    <xf numFmtId="0" fontId="36" fillId="71" borderId="0" applyNumberFormat="0" applyBorder="0" applyAlignment="0" applyProtection="0"/>
    <xf numFmtId="0" fontId="36" fillId="42" borderId="0" applyNumberFormat="0" applyBorder="0" applyAlignment="0" applyProtection="0"/>
    <xf numFmtId="0" fontId="36" fillId="73" borderId="0" applyNumberFormat="0" applyBorder="0" applyAlignment="0" applyProtection="0"/>
    <xf numFmtId="0" fontId="36" fillId="45" borderId="0" applyNumberFormat="0" applyBorder="0" applyAlignment="0" applyProtection="0"/>
    <xf numFmtId="0" fontId="36" fillId="78" borderId="0" applyNumberFormat="0" applyBorder="0" applyAlignment="0" applyProtection="0"/>
    <xf numFmtId="0" fontId="36" fillId="46" borderId="0" applyNumberFormat="0" applyBorder="0" applyAlignment="0" applyProtection="0"/>
    <xf numFmtId="0" fontId="36" fillId="79" borderId="0" applyNumberFormat="0" applyBorder="0" applyAlignment="0" applyProtection="0"/>
    <xf numFmtId="0" fontId="36" fillId="47" borderId="0" applyNumberFormat="0" applyBorder="0" applyAlignment="0" applyProtection="0"/>
    <xf numFmtId="0" fontId="36" fillId="80" borderId="0" applyNumberFormat="0" applyBorder="0" applyAlignment="0" applyProtection="0"/>
    <xf numFmtId="0" fontId="74" fillId="8" borderId="0" applyNumberFormat="0" applyBorder="0" applyAlignment="0" applyProtection="0"/>
    <xf numFmtId="0" fontId="36" fillId="82" borderId="0" applyNumberFormat="0" applyBorder="0" applyAlignment="0" applyProtection="0"/>
    <xf numFmtId="0" fontId="73" fillId="83" borderId="0" applyNumberFormat="0" applyBorder="0" applyAlignment="0" applyProtection="0"/>
    <xf numFmtId="0" fontId="36" fillId="83" borderId="0" applyNumberFormat="0" applyBorder="0" applyAlignment="0" applyProtection="0"/>
    <xf numFmtId="0" fontId="36" fillId="83" borderId="0" applyNumberFormat="0" applyBorder="0" applyAlignment="0" applyProtection="0"/>
    <xf numFmtId="0" fontId="36" fillId="83" borderId="0" applyNumberFormat="0" applyBorder="0" applyAlignment="0" applyProtection="0"/>
    <xf numFmtId="0" fontId="74" fillId="12" borderId="0" applyNumberFormat="0" applyBorder="0" applyAlignment="0" applyProtection="0"/>
    <xf numFmtId="0" fontId="36" fillId="81" borderId="0" applyNumberFormat="0" applyBorder="0" applyAlignment="0" applyProtection="0"/>
    <xf numFmtId="0" fontId="73" fillId="84" borderId="0" applyNumberFormat="0" applyBorder="0" applyAlignment="0" applyProtection="0"/>
    <xf numFmtId="0" fontId="36" fillId="84" borderId="0" applyNumberFormat="0" applyBorder="0" applyAlignment="0" applyProtection="0"/>
    <xf numFmtId="0" fontId="36" fillId="84" borderId="0" applyNumberFormat="0" applyBorder="0" applyAlignment="0" applyProtection="0"/>
    <xf numFmtId="0" fontId="36" fillId="84" borderId="0" applyNumberFormat="0" applyBorder="0" applyAlignment="0" applyProtection="0"/>
    <xf numFmtId="0" fontId="74" fillId="16" borderId="0" applyNumberFormat="0" applyBorder="0" applyAlignment="0" applyProtection="0"/>
    <xf numFmtId="0" fontId="36" fillId="74" borderId="0" applyNumberFormat="0" applyBorder="0" applyAlignment="0" applyProtection="0"/>
    <xf numFmtId="0" fontId="73" fillId="85" borderId="0" applyNumberFormat="0" applyBorder="0" applyAlignment="0" applyProtection="0"/>
    <xf numFmtId="0" fontId="36" fillId="85" borderId="0" applyNumberFormat="0" applyBorder="0" applyAlignment="0" applyProtection="0"/>
    <xf numFmtId="0" fontId="36" fillId="85" borderId="0" applyNumberFormat="0" applyBorder="0" applyAlignment="0" applyProtection="0"/>
    <xf numFmtId="0" fontId="36" fillId="85" borderId="0" applyNumberFormat="0" applyBorder="0" applyAlignment="0" applyProtection="0"/>
    <xf numFmtId="0" fontId="36" fillId="86" borderId="0" applyNumberFormat="0" applyBorder="0" applyAlignment="0" applyProtection="0"/>
    <xf numFmtId="0" fontId="73" fillId="78" borderId="0" applyNumberFormat="0" applyBorder="0" applyAlignment="0" applyProtection="0"/>
    <xf numFmtId="0" fontId="36" fillId="78" borderId="0" applyNumberFormat="0" applyBorder="0" applyAlignment="0" applyProtection="0"/>
    <xf numFmtId="0" fontId="36" fillId="78" borderId="0" applyNumberFormat="0" applyBorder="0" applyAlignment="0" applyProtection="0"/>
    <xf numFmtId="0" fontId="36" fillId="78" borderId="0" applyNumberFormat="0" applyBorder="0" applyAlignment="0" applyProtection="0"/>
    <xf numFmtId="0" fontId="36" fillId="79" borderId="0" applyNumberFormat="0" applyBorder="0" applyAlignment="0" applyProtection="0"/>
    <xf numFmtId="0" fontId="73" fillId="79" borderId="0" applyNumberFormat="0" applyBorder="0" applyAlignment="0" applyProtection="0"/>
    <xf numFmtId="0" fontId="36" fillId="79" borderId="0" applyNumberFormat="0" applyBorder="0" applyAlignment="0" applyProtection="0"/>
    <xf numFmtId="0" fontId="36" fillId="84" borderId="0" applyNumberFormat="0" applyBorder="0" applyAlignment="0" applyProtection="0"/>
    <xf numFmtId="0" fontId="73" fillId="81" borderId="0" applyNumberFormat="0" applyBorder="0" applyAlignment="0" applyProtection="0"/>
    <xf numFmtId="0" fontId="36" fillId="81" borderId="0" applyNumberFormat="0" applyBorder="0" applyAlignment="0" applyProtection="0"/>
    <xf numFmtId="0" fontId="36" fillId="81" borderId="0" applyNumberFormat="0" applyBorder="0" applyAlignment="0" applyProtection="0"/>
    <xf numFmtId="0" fontId="36" fillId="81" borderId="0" applyNumberFormat="0" applyBorder="0" applyAlignment="0" applyProtection="0"/>
    <xf numFmtId="0" fontId="37" fillId="33" borderId="16" applyNumberFormat="0" applyAlignment="0" applyProtection="0"/>
    <xf numFmtId="0" fontId="37" fillId="87" borderId="16" applyNumberFormat="0" applyAlignment="0" applyProtection="0"/>
    <xf numFmtId="165" fontId="28" fillId="0" borderId="0" applyFont="0" applyFill="0" applyBorder="0" applyAlignment="0" applyProtection="0"/>
    <xf numFmtId="0" fontId="49" fillId="67" borderId="0" applyNumberFormat="0" applyBorder="0" applyAlignment="0" applyProtection="0"/>
    <xf numFmtId="0" fontId="75" fillId="65" borderId="0" applyNumberFormat="0" applyBorder="0" applyAlignment="0" applyProtection="0"/>
    <xf numFmtId="0" fontId="49" fillId="65" borderId="0" applyNumberFormat="0" applyBorder="0" applyAlignment="0" applyProtection="0"/>
    <xf numFmtId="0" fontId="20" fillId="4" borderId="0" applyNumberFormat="0" applyBorder="0" applyAlignment="0" applyProtection="0"/>
    <xf numFmtId="0" fontId="49" fillId="65" borderId="0" applyNumberFormat="0" applyBorder="0" applyAlignment="0" applyProtection="0"/>
    <xf numFmtId="0" fontId="49" fillId="65" borderId="0" applyNumberFormat="0" applyBorder="0" applyAlignment="0" applyProtection="0"/>
    <xf numFmtId="0" fontId="39" fillId="69" borderId="16" applyNumberFormat="0" applyAlignment="0" applyProtection="0"/>
    <xf numFmtId="0" fontId="76" fillId="88" borderId="16" applyNumberFormat="0" applyAlignment="0" applyProtection="0"/>
    <xf numFmtId="0" fontId="77" fillId="87" borderId="16" applyNumberFormat="0" applyAlignment="0" applyProtection="0"/>
    <xf numFmtId="0" fontId="37" fillId="87" borderId="16" applyNumberFormat="0" applyAlignment="0" applyProtection="0"/>
    <xf numFmtId="0" fontId="37" fillId="87" borderId="16" applyNumberFormat="0" applyAlignment="0" applyProtection="0"/>
    <xf numFmtId="0" fontId="37" fillId="87" borderId="16" applyNumberFormat="0" applyAlignment="0" applyProtection="0"/>
    <xf numFmtId="0" fontId="41" fillId="0" borderId="18" applyNumberFormat="0" applyFill="0" applyAlignment="0" applyProtection="0"/>
    <xf numFmtId="0" fontId="47" fillId="89" borderId="19" applyNumberFormat="0" applyAlignment="0" applyProtection="0"/>
    <xf numFmtId="0" fontId="78" fillId="89" borderId="19" applyNumberFormat="0" applyAlignment="0" applyProtection="0"/>
    <xf numFmtId="0" fontId="47" fillId="89" borderId="19" applyNumberFormat="0" applyAlignment="0" applyProtection="0"/>
    <xf numFmtId="0" fontId="49" fillId="65" borderId="0" applyNumberFormat="0" applyBorder="0" applyAlignment="0" applyProtection="0"/>
    <xf numFmtId="0" fontId="44" fillId="0" borderId="0" applyNumberFormat="0" applyFill="0" applyBorder="0" applyAlignment="0" applyProtection="0"/>
    <xf numFmtId="0" fontId="50" fillId="0" borderId="22" applyNumberFormat="0" applyFill="0" applyAlignment="0" applyProtection="0"/>
    <xf numFmtId="0" fontId="51" fillId="0" borderId="23" applyNumberFormat="0" applyFill="0" applyAlignment="0" applyProtection="0"/>
    <xf numFmtId="0" fontId="52" fillId="0" borderId="24" applyNumberFormat="0" applyFill="0" applyAlignment="0" applyProtection="0"/>
    <xf numFmtId="0" fontId="52" fillId="0" borderId="0" applyNumberForma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40" fontId="79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47" fillId="89" borderId="19" applyNumberFormat="0" applyAlignment="0" applyProtection="0"/>
    <xf numFmtId="182" fontId="80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42" fillId="68" borderId="0" applyNumberFormat="0" applyBorder="0" applyAlignment="0" applyProtection="0"/>
    <xf numFmtId="0" fontId="82" fillId="66" borderId="0" applyNumberFormat="0" applyBorder="0" applyAlignment="0" applyProtection="0"/>
    <xf numFmtId="0" fontId="42" fillId="66" borderId="0" applyNumberFormat="0" applyBorder="0" applyAlignment="0" applyProtection="0"/>
    <xf numFmtId="0" fontId="42" fillId="66" borderId="0" applyNumberFormat="0" applyBorder="0" applyAlignment="0" applyProtection="0"/>
    <xf numFmtId="0" fontId="42" fillId="66" borderId="0" applyNumberFormat="0" applyFont="0" applyBorder="0" applyAlignment="0" applyProtection="0"/>
    <xf numFmtId="0" fontId="42" fillId="66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83" fillId="3" borderId="0" applyNumberFormat="0" applyBorder="0" applyAlignment="0" applyProtection="0"/>
    <xf numFmtId="0" fontId="84" fillId="0" borderId="22" applyNumberFormat="0" applyFill="0" applyAlignment="0" applyProtection="0"/>
    <xf numFmtId="0" fontId="50" fillId="0" borderId="22" applyNumberFormat="0" applyFill="0" applyAlignment="0" applyProtection="0"/>
    <xf numFmtId="0" fontId="50" fillId="0" borderId="22" applyNumberFormat="0" applyFill="0" applyAlignment="0" applyProtection="0"/>
    <xf numFmtId="0" fontId="50" fillId="0" borderId="22" applyNumberFormat="0" applyFill="0" applyAlignment="0" applyProtection="0"/>
    <xf numFmtId="0" fontId="69" fillId="0" borderId="27" applyNumberFormat="0" applyFill="0" applyAlignment="0" applyProtection="0"/>
    <xf numFmtId="0" fontId="85" fillId="0" borderId="23" applyNumberFormat="0" applyFill="0" applyAlignment="0" applyProtection="0"/>
    <xf numFmtId="0" fontId="51" fillId="0" borderId="23" applyNumberFormat="0" applyFill="0" applyAlignment="0" applyProtection="0"/>
    <xf numFmtId="0" fontId="51" fillId="0" borderId="23" applyNumberFormat="0" applyFill="0" applyAlignment="0" applyProtection="0"/>
    <xf numFmtId="0" fontId="51" fillId="0" borderId="23" applyNumberFormat="0" applyFill="0" applyAlignment="0" applyProtection="0"/>
    <xf numFmtId="0" fontId="70" fillId="0" borderId="28" applyNumberFormat="0" applyFill="0" applyAlignment="0" applyProtection="0"/>
    <xf numFmtId="0" fontId="86" fillId="0" borderId="24" applyNumberFormat="0" applyFill="0" applyAlignment="0" applyProtection="0"/>
    <xf numFmtId="0" fontId="52" fillId="0" borderId="24" applyNumberFormat="0" applyFill="0" applyAlignment="0" applyProtection="0"/>
    <xf numFmtId="0" fontId="52" fillId="0" borderId="24" applyNumberFormat="0" applyFill="0" applyAlignment="0" applyProtection="0"/>
    <xf numFmtId="0" fontId="52" fillId="0" borderId="24" applyNumberFormat="0" applyFill="0" applyAlignment="0" applyProtection="0"/>
    <xf numFmtId="0" fontId="70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48" fillId="0" borderId="21" applyNumberFormat="0" applyFill="0" applyAlignment="0" applyProtection="0"/>
    <xf numFmtId="0" fontId="39" fillId="39" borderId="16" applyNumberFormat="0" applyAlignment="0" applyProtection="0"/>
    <xf numFmtId="0" fontId="39" fillId="69" borderId="16" applyNumberFormat="0" applyAlignment="0" applyProtection="0"/>
    <xf numFmtId="0" fontId="39" fillId="75" borderId="16" applyNumberFormat="0" applyAlignment="0" applyProtection="0"/>
    <xf numFmtId="0" fontId="87" fillId="69" borderId="16" applyNumberFormat="0" applyAlignment="0" applyProtection="0"/>
    <xf numFmtId="0" fontId="39" fillId="69" borderId="16" applyNumberFormat="0" applyAlignment="0" applyProtection="0"/>
    <xf numFmtId="0" fontId="39" fillId="69" borderId="16" applyNumberFormat="0" applyAlignment="0" applyProtection="0"/>
    <xf numFmtId="0" fontId="39" fillId="69" borderId="16" applyNumberFormat="0" applyAlignment="0" applyProtection="0"/>
    <xf numFmtId="0" fontId="36" fillId="48" borderId="0" applyNumberFormat="0" applyBorder="0" applyAlignment="0" applyProtection="0"/>
    <xf numFmtId="0" fontId="36" fillId="83" borderId="0" applyNumberFormat="0" applyBorder="0" applyAlignment="0" applyProtection="0"/>
    <xf numFmtId="0" fontId="36" fillId="49" borderId="0" applyNumberFormat="0" applyBorder="0" applyAlignment="0" applyProtection="0"/>
    <xf numFmtId="0" fontId="36" fillId="84" borderId="0" applyNumberFormat="0" applyBorder="0" applyAlignment="0" applyProtection="0"/>
    <xf numFmtId="0" fontId="36" fillId="50" borderId="0" applyNumberFormat="0" applyBorder="0" applyAlignment="0" applyProtection="0"/>
    <xf numFmtId="0" fontId="36" fillId="85" borderId="0" applyNumberFormat="0" applyBorder="0" applyAlignment="0" applyProtection="0"/>
    <xf numFmtId="0" fontId="36" fillId="45" borderId="0" applyNumberFormat="0" applyBorder="0" applyAlignment="0" applyProtection="0"/>
    <xf numFmtId="0" fontId="36" fillId="78" borderId="0" applyNumberFormat="0" applyBorder="0" applyAlignment="0" applyProtection="0"/>
    <xf numFmtId="0" fontId="36" fillId="46" borderId="0" applyNumberFormat="0" applyBorder="0" applyAlignment="0" applyProtection="0"/>
    <xf numFmtId="0" fontId="36" fillId="79" borderId="0" applyNumberFormat="0" applyBorder="0" applyAlignment="0" applyProtection="0"/>
    <xf numFmtId="0" fontId="36" fillId="51" borderId="0" applyNumberFormat="0" applyBorder="0" applyAlignment="0" applyProtection="0"/>
    <xf numFmtId="0" fontId="36" fillId="81" borderId="0" applyNumberFormat="0" applyBorder="0" applyAlignment="0" applyProtection="0"/>
    <xf numFmtId="0" fontId="40" fillId="33" borderId="17" applyNumberFormat="0" applyAlignment="0" applyProtection="0"/>
    <xf numFmtId="0" fontId="40" fillId="87" borderId="17" applyNumberFormat="0" applyAlignment="0" applyProtection="0"/>
    <xf numFmtId="0" fontId="1" fillId="72" borderId="20" applyNumberFormat="0" applyFont="0" applyAlignment="0" applyProtection="0"/>
    <xf numFmtId="0" fontId="36" fillId="83" borderId="0" applyNumberFormat="0" applyBorder="0" applyAlignment="0" applyProtection="0"/>
    <xf numFmtId="0" fontId="36" fillId="84" borderId="0" applyNumberFormat="0" applyBorder="0" applyAlignment="0" applyProtection="0"/>
    <xf numFmtId="0" fontId="36" fillId="85" borderId="0" applyNumberFormat="0" applyBorder="0" applyAlignment="0" applyProtection="0"/>
    <xf numFmtId="0" fontId="36" fillId="78" borderId="0" applyNumberFormat="0" applyBorder="0" applyAlignment="0" applyProtection="0"/>
    <xf numFmtId="0" fontId="36" fillId="79" borderId="0" applyNumberFormat="0" applyBorder="0" applyAlignment="0" applyProtection="0"/>
    <xf numFmtId="0" fontId="36" fillId="81" borderId="0" applyNumberFormat="0" applyBorder="0" applyAlignment="0" applyProtection="0"/>
    <xf numFmtId="0" fontId="42" fillId="66" borderId="0" applyNumberFormat="0" applyBorder="0" applyAlignment="0" applyProtection="0"/>
    <xf numFmtId="0" fontId="40" fillId="87" borderId="17" applyNumberFormat="0" applyAlignment="0" applyProtection="0"/>
    <xf numFmtId="0" fontId="47" fillId="89" borderId="19" applyNumberFormat="0" applyAlignment="0" applyProtection="0"/>
    <xf numFmtId="0" fontId="82" fillId="66" borderId="0" applyNumberFormat="0" applyBorder="0" applyAlignment="0" applyProtection="0"/>
    <xf numFmtId="0" fontId="42" fillId="36" borderId="0" applyNumberFormat="0" applyBorder="0" applyAlignment="0" applyProtection="0"/>
    <xf numFmtId="0" fontId="42" fillId="66" borderId="0" applyNumberFormat="0" applyBorder="0" applyAlignment="0" applyProtection="0"/>
    <xf numFmtId="0" fontId="38" fillId="0" borderId="29" applyNumberFormat="0" applyFill="0" applyAlignment="0" applyProtection="0"/>
    <xf numFmtId="0" fontId="88" fillId="0" borderId="21" applyNumberFormat="0" applyFill="0" applyAlignment="0" applyProtection="0"/>
    <xf numFmtId="0" fontId="48" fillId="0" borderId="21" applyNumberFormat="0" applyFill="0" applyAlignment="0" applyProtection="0"/>
    <xf numFmtId="0" fontId="48" fillId="0" borderId="21" applyNumberFormat="0" applyFill="0" applyAlignment="0" applyProtection="0"/>
    <xf numFmtId="0" fontId="48" fillId="0" borderId="21" applyNumberFormat="0" applyFill="0" applyAlignment="0" applyProtection="0"/>
    <xf numFmtId="0" fontId="46" fillId="0" borderId="0" applyNumberFormat="0" applyFill="0" applyBorder="0" applyAlignment="0" applyProtection="0"/>
    <xf numFmtId="0" fontId="50" fillId="0" borderId="22" applyNumberFormat="0" applyFill="0" applyAlignment="0" applyProtection="0"/>
    <xf numFmtId="0" fontId="51" fillId="0" borderId="23" applyNumberFormat="0" applyFill="0" applyAlignment="0" applyProtection="0"/>
    <xf numFmtId="0" fontId="52" fillId="0" borderId="24" applyNumberFormat="0" applyFill="0" applyAlignment="0" applyProtection="0"/>
    <xf numFmtId="0" fontId="52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6" fillId="90" borderId="30" applyNumberFormat="0" applyAlignment="0" applyProtection="0"/>
    <xf numFmtId="0" fontId="43" fillId="52" borderId="0" applyNumberFormat="0" applyBorder="0" applyAlignment="0" applyProtection="0"/>
    <xf numFmtId="0" fontId="89" fillId="75" borderId="0" applyNumberFormat="0" applyBorder="0" applyAlignment="0" applyProtection="0"/>
    <xf numFmtId="0" fontId="90" fillId="75" borderId="0" applyNumberFormat="0" applyBorder="0" applyAlignment="0" applyProtection="0"/>
    <xf numFmtId="0" fontId="43" fillId="75" borderId="0" applyNumberFormat="0" applyBorder="0" applyAlignment="0" applyProtection="0"/>
    <xf numFmtId="0" fontId="43" fillId="75" borderId="0" applyNumberFormat="0" applyBorder="0" applyAlignment="0" applyProtection="0"/>
    <xf numFmtId="0" fontId="43" fillId="75" borderId="0" applyNumberFormat="0" applyBorder="0" applyAlignment="0" applyProtection="0"/>
    <xf numFmtId="0" fontId="43" fillId="75" borderId="0" applyNumberFormat="0" applyBorder="0" applyAlignment="0" applyProtection="0"/>
    <xf numFmtId="0" fontId="91" fillId="0" borderId="0"/>
    <xf numFmtId="0" fontId="92" fillId="0" borderId="0"/>
    <xf numFmtId="0" fontId="92" fillId="0" borderId="0"/>
    <xf numFmtId="0" fontId="79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" fillId="0" borderId="0"/>
    <xf numFmtId="0" fontId="32" fillId="0" borderId="0"/>
    <xf numFmtId="0" fontId="3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2" fillId="0" borderId="0"/>
    <xf numFmtId="0" fontId="6" fillId="0" borderId="0"/>
    <xf numFmtId="0" fontId="31" fillId="0" borderId="0"/>
    <xf numFmtId="0" fontId="32" fillId="0" borderId="0"/>
    <xf numFmtId="0" fontId="31" fillId="0" borderId="0" applyNumberFormat="0" applyFont="0" applyFill="0" applyBorder="0" applyAlignment="0" applyProtection="0">
      <alignment vertical="top"/>
    </xf>
    <xf numFmtId="0" fontId="31" fillId="0" borderId="0" applyNumberFormat="0" applyFont="0" applyFill="0" applyBorder="0" applyAlignment="0" applyProtection="0">
      <alignment vertical="top"/>
    </xf>
    <xf numFmtId="0" fontId="32" fillId="0" borderId="0"/>
    <xf numFmtId="0" fontId="31" fillId="0" borderId="0"/>
    <xf numFmtId="0" fontId="1" fillId="0" borderId="0"/>
    <xf numFmtId="0" fontId="31" fillId="0" borderId="0"/>
    <xf numFmtId="0" fontId="31" fillId="0" borderId="0"/>
    <xf numFmtId="0" fontId="31" fillId="0" borderId="0"/>
    <xf numFmtId="0" fontId="1" fillId="0" borderId="0"/>
    <xf numFmtId="0" fontId="31" fillId="0" borderId="0" applyNumberFormat="0" applyFont="0" applyFill="0" applyBorder="0" applyAlignment="0" applyProtection="0">
      <alignment vertical="top"/>
    </xf>
    <xf numFmtId="0" fontId="31" fillId="0" borderId="0" applyNumberFormat="0" applyFont="0" applyFill="0" applyBorder="0" applyAlignment="0" applyProtection="0">
      <alignment vertical="top"/>
    </xf>
    <xf numFmtId="0" fontId="31" fillId="0" borderId="0" applyNumberFormat="0" applyFont="0" applyFill="0" applyBorder="0" applyAlignment="0" applyProtection="0">
      <alignment vertical="top"/>
    </xf>
    <xf numFmtId="0" fontId="31" fillId="0" borderId="0" applyNumberFormat="0" applyFont="0" applyFill="0" applyBorder="0" applyAlignment="0" applyProtection="0">
      <alignment vertical="top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93" fillId="0" borderId="0"/>
    <xf numFmtId="0" fontId="1" fillId="0" borderId="0"/>
    <xf numFmtId="0" fontId="1" fillId="0" borderId="0"/>
    <xf numFmtId="0" fontId="31" fillId="0" borderId="0" applyNumberFormat="0" applyFont="0" applyFill="0" applyBorder="0" applyAlignment="0" applyProtection="0">
      <alignment vertical="top"/>
    </xf>
    <xf numFmtId="0" fontId="31" fillId="0" borderId="0" applyNumberFormat="0" applyFont="0" applyFill="0" applyBorder="0" applyAlignment="0" applyProtection="0">
      <alignment vertical="top"/>
    </xf>
    <xf numFmtId="0" fontId="31" fillId="0" borderId="0"/>
    <xf numFmtId="0" fontId="31" fillId="0" borderId="0"/>
    <xf numFmtId="0" fontId="31" fillId="0" borderId="0" applyNumberFormat="0" applyFont="0" applyFill="0" applyBorder="0" applyAlignment="0" applyProtection="0">
      <alignment vertical="top"/>
    </xf>
    <xf numFmtId="0" fontId="31" fillId="0" borderId="0" applyNumberFormat="0" applyFont="0" applyFill="0" applyBorder="0" applyAlignment="0" applyProtection="0">
      <alignment vertical="top"/>
    </xf>
    <xf numFmtId="0" fontId="31" fillId="0" borderId="0"/>
    <xf numFmtId="0" fontId="1" fillId="0" borderId="0"/>
    <xf numFmtId="0" fontId="31" fillId="0" borderId="0"/>
    <xf numFmtId="0" fontId="31" fillId="0" borderId="0"/>
    <xf numFmtId="0" fontId="31" fillId="0" borderId="0"/>
    <xf numFmtId="0" fontId="31" fillId="0" borderId="0" applyNumberFormat="0" applyFont="0" applyFill="0" applyBorder="0" applyAlignment="0" applyProtection="0">
      <alignment vertical="top"/>
    </xf>
    <xf numFmtId="0" fontId="31" fillId="0" borderId="0" applyNumberFormat="0" applyFont="0" applyFill="0" applyBorder="0" applyAlignment="0" applyProtection="0">
      <alignment vertical="top"/>
    </xf>
    <xf numFmtId="0" fontId="31" fillId="0" borderId="0" applyNumberFormat="0" applyFont="0" applyFill="0" applyBorder="0" applyAlignment="0" applyProtection="0">
      <alignment vertical="top"/>
    </xf>
    <xf numFmtId="0" fontId="31" fillId="0" borderId="0" applyNumberFormat="0" applyFont="0" applyFill="0" applyBorder="0" applyAlignment="0" applyProtection="0">
      <alignment vertical="top"/>
    </xf>
    <xf numFmtId="0" fontId="31" fillId="0" borderId="0"/>
    <xf numFmtId="0" fontId="31" fillId="0" borderId="0" applyNumberFormat="0" applyFont="0" applyFill="0" applyBorder="0" applyAlignment="0" applyProtection="0">
      <alignment vertical="top"/>
    </xf>
    <xf numFmtId="0" fontId="31" fillId="0" borderId="0" applyNumberFormat="0" applyFont="0" applyFill="0" applyBorder="0" applyAlignment="0" applyProtection="0">
      <alignment vertical="top"/>
    </xf>
    <xf numFmtId="0" fontId="31" fillId="0" borderId="0" applyNumberFormat="0" applyFont="0" applyFill="0" applyBorder="0" applyAlignment="0" applyProtection="0">
      <alignment vertical="top"/>
    </xf>
    <xf numFmtId="0" fontId="31" fillId="0" borderId="0" applyNumberFormat="0" applyFont="0" applyFill="0" applyBorder="0" applyAlignment="0" applyProtection="0">
      <alignment vertical="top"/>
    </xf>
    <xf numFmtId="0" fontId="31" fillId="0" borderId="0" applyNumberFormat="0" applyFont="0" applyFill="0" applyBorder="0" applyAlignment="0" applyProtection="0">
      <alignment vertical="top"/>
    </xf>
    <xf numFmtId="0" fontId="31" fillId="0" borderId="0" applyNumberFormat="0" applyFont="0" applyFill="0" applyBorder="0" applyAlignment="0" applyProtection="0">
      <alignment vertical="top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72" fillId="0" borderId="0"/>
    <xf numFmtId="0" fontId="94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94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" fillId="0" borderId="0"/>
    <xf numFmtId="0" fontId="31" fillId="0" borderId="0"/>
    <xf numFmtId="0" fontId="31" fillId="0" borderId="0"/>
    <xf numFmtId="0" fontId="31" fillId="0" borderId="0"/>
    <xf numFmtId="0" fontId="1" fillId="0" borderId="0"/>
    <xf numFmtId="0" fontId="31" fillId="0" borderId="0"/>
    <xf numFmtId="0" fontId="1" fillId="0" borderId="0"/>
    <xf numFmtId="0" fontId="31" fillId="0" borderId="0"/>
    <xf numFmtId="0" fontId="28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8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" fillId="0" borderId="0"/>
    <xf numFmtId="0" fontId="79" fillId="0" borderId="0"/>
    <xf numFmtId="0" fontId="1" fillId="0" borderId="0"/>
    <xf numFmtId="0" fontId="28" fillId="0" borderId="0"/>
    <xf numFmtId="0" fontId="28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95" fillId="0" borderId="0"/>
    <xf numFmtId="0" fontId="31" fillId="0" borderId="0" applyNumberFormat="0" applyFont="0" applyFill="0" applyBorder="0" applyAlignment="0" applyProtection="0">
      <alignment vertical="top"/>
    </xf>
    <xf numFmtId="0" fontId="31" fillId="0" borderId="0" applyNumberFormat="0" applyFont="0" applyFill="0" applyBorder="0" applyAlignment="0" applyProtection="0">
      <alignment vertical="top"/>
    </xf>
    <xf numFmtId="0" fontId="31" fillId="0" borderId="0" applyNumberFormat="0" applyFont="0" applyFill="0" applyBorder="0" applyAlignment="0" applyProtection="0">
      <alignment vertical="top"/>
    </xf>
    <xf numFmtId="0" fontId="31" fillId="0" borderId="0" applyNumberFormat="0" applyFont="0" applyFill="0" applyBorder="0" applyAlignment="0" applyProtection="0">
      <alignment vertical="top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6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6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6" fillId="0" borderId="0"/>
    <xf numFmtId="0" fontId="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79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1" fillId="0" borderId="0"/>
    <xf numFmtId="0" fontId="17" fillId="0" borderId="0"/>
    <xf numFmtId="0" fontId="96" fillId="0" borderId="0"/>
    <xf numFmtId="3" fontId="97" fillId="0" borderId="0" applyNumberFormat="0">
      <alignment horizontal="center"/>
    </xf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3" fontId="97" fillId="0" borderId="0" applyNumberFormat="0">
      <alignment horizontal="center"/>
    </xf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3" fontId="97" fillId="0" borderId="0" applyNumberFormat="0">
      <alignment horizontal="center"/>
    </xf>
    <xf numFmtId="0" fontId="16" fillId="72" borderId="20" applyNumberFormat="0" applyFont="0" applyAlignment="0" applyProtection="0"/>
    <xf numFmtId="0" fontId="41" fillId="0" borderId="18" applyNumberFormat="0" applyFill="0" applyAlignment="0" applyProtection="0"/>
    <xf numFmtId="0" fontId="40" fillId="88" borderId="17" applyNumberFormat="0" applyAlignment="0" applyProtection="0"/>
    <xf numFmtId="0" fontId="98" fillId="87" borderId="17" applyNumberFormat="0" applyAlignment="0" applyProtection="0"/>
    <xf numFmtId="0" fontId="40" fillId="87" borderId="17" applyNumberFormat="0" applyAlignment="0" applyProtection="0"/>
    <xf numFmtId="0" fontId="40" fillId="87" borderId="17" applyNumberFormat="0" applyAlignment="0" applyProtection="0"/>
    <xf numFmtId="0" fontId="40" fillId="87" borderId="17" applyNumberFormat="0" applyAlignment="0" applyProtection="0"/>
    <xf numFmtId="0" fontId="6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65" fillId="0" borderId="0"/>
    <xf numFmtId="0" fontId="62" fillId="0" borderId="0"/>
    <xf numFmtId="0" fontId="45" fillId="0" borderId="0"/>
    <xf numFmtId="0" fontId="16" fillId="0" borderId="0"/>
    <xf numFmtId="0" fontId="16" fillId="0" borderId="0"/>
    <xf numFmtId="0" fontId="79" fillId="0" borderId="0"/>
    <xf numFmtId="0" fontId="1" fillId="0" borderId="0"/>
    <xf numFmtId="0" fontId="1" fillId="0" borderId="0"/>
    <xf numFmtId="0" fontId="16" fillId="0" borderId="0"/>
    <xf numFmtId="0" fontId="31" fillId="0" borderId="0"/>
    <xf numFmtId="0" fontId="31" fillId="0" borderId="0"/>
    <xf numFmtId="0" fontId="31" fillId="0" borderId="0"/>
    <xf numFmtId="0" fontId="81" fillId="0" borderId="0" applyNumberFormat="0" applyFill="0" applyBorder="0" applyAlignment="0" applyProtection="0"/>
    <xf numFmtId="0" fontId="78" fillId="89" borderId="19" applyNumberFormat="0" applyAlignment="0" applyProtection="0"/>
    <xf numFmtId="0" fontId="47" fillId="53" borderId="19" applyNumberFormat="0" applyAlignment="0" applyProtection="0"/>
    <xf numFmtId="0" fontId="47" fillId="89" borderId="19" applyNumberFormat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1" fillId="54" borderId="20" applyNumberForma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31" fillId="72" borderId="20" applyNumberFormat="0" applyFont="0" applyAlignment="0" applyProtection="0"/>
    <xf numFmtId="0" fontId="1" fillId="72" borderId="20" applyNumberFormat="0" applyFont="0" applyAlignment="0" applyProtection="0"/>
    <xf numFmtId="0" fontId="48" fillId="0" borderId="21" applyNumberFormat="0" applyFill="0" applyAlignment="0" applyProtection="0"/>
    <xf numFmtId="0" fontId="49" fillId="65" borderId="0" applyNumberFormat="0" applyBorder="0" applyAlignment="0" applyProtection="0"/>
    <xf numFmtId="0" fontId="43" fillId="75" borderId="0" applyNumberFormat="0" applyBorder="0" applyAlignment="0" applyProtection="0"/>
    <xf numFmtId="0" fontId="75" fillId="65" borderId="0" applyNumberFormat="0" applyBorder="0" applyAlignment="0" applyProtection="0"/>
    <xf numFmtId="0" fontId="49" fillId="35" borderId="0" applyNumberFormat="0" applyBorder="0" applyAlignment="0" applyProtection="0"/>
    <xf numFmtId="0" fontId="49" fillId="65" borderId="0" applyNumberFormat="0" applyBorder="0" applyAlignment="0" applyProtection="0"/>
    <xf numFmtId="0" fontId="42" fillId="66" borderId="0" applyNumberFormat="0" applyBorder="0" applyAlignment="0" applyProtection="0"/>
    <xf numFmtId="0" fontId="99" fillId="0" borderId="0"/>
    <xf numFmtId="0" fontId="100" fillId="0" borderId="0"/>
    <xf numFmtId="0" fontId="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7" fillId="0" borderId="0"/>
    <xf numFmtId="0" fontId="31" fillId="0" borderId="0"/>
    <xf numFmtId="0" fontId="31" fillId="0" borderId="0"/>
    <xf numFmtId="0" fontId="37" fillId="87" borderId="16" applyNumberFormat="0" applyAlignment="0" applyProtection="0"/>
    <xf numFmtId="0" fontId="38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1" fillId="0" borderId="31" applyNumberFormat="0" applyFill="0" applyAlignment="0" applyProtection="0"/>
    <xf numFmtId="0" fontId="102" fillId="0" borderId="18" applyNumberFormat="0" applyFill="0" applyAlignment="0" applyProtection="0"/>
    <xf numFmtId="0" fontId="41" fillId="0" borderId="18" applyNumberFormat="0" applyFill="0" applyAlignment="0" applyProtection="0"/>
    <xf numFmtId="0" fontId="41" fillId="0" borderId="18" applyNumberFormat="0" applyFill="0" applyAlignment="0" applyProtection="0"/>
    <xf numFmtId="0" fontId="41" fillId="0" borderId="18" applyNumberFormat="0" applyFill="0" applyAlignment="0" applyProtection="0"/>
    <xf numFmtId="0" fontId="39" fillId="69" borderId="16" applyNumberFormat="0" applyAlignment="0" applyProtection="0"/>
    <xf numFmtId="0" fontId="37" fillId="87" borderId="16" applyNumberFormat="0" applyAlignment="0" applyProtection="0"/>
    <xf numFmtId="0" fontId="40" fillId="87" borderId="17" applyNumberFormat="0" applyAlignment="0" applyProtection="0"/>
    <xf numFmtId="0" fontId="46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6" fillId="83" borderId="0" applyNumberFormat="0" applyBorder="0" applyAlignment="0" applyProtection="0"/>
    <xf numFmtId="0" fontId="36" fillId="84" borderId="0" applyNumberFormat="0" applyBorder="0" applyAlignment="0" applyProtection="0"/>
    <xf numFmtId="0" fontId="36" fillId="85" borderId="0" applyNumberFormat="0" applyBorder="0" applyAlignment="0" applyProtection="0"/>
    <xf numFmtId="0" fontId="36" fillId="78" borderId="0" applyNumberFormat="0" applyBorder="0" applyAlignment="0" applyProtection="0"/>
    <xf numFmtId="0" fontId="36" fillId="79" borderId="0" applyNumberFormat="0" applyBorder="0" applyAlignment="0" applyProtection="0"/>
    <xf numFmtId="0" fontId="36" fillId="81" borderId="0" applyNumberFormat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170" fontId="1" fillId="0" borderId="0" applyFill="0" applyBorder="0" applyAlignment="0" applyProtection="0"/>
    <xf numFmtId="0" fontId="72" fillId="0" borderId="0"/>
    <xf numFmtId="0" fontId="72" fillId="0" borderId="0"/>
    <xf numFmtId="0" fontId="1" fillId="91" borderId="0">
      <alignment vertical="center" wrapText="1"/>
    </xf>
    <xf numFmtId="0" fontId="6" fillId="0" borderId="0"/>
    <xf numFmtId="0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16" fillId="0" borderId="0"/>
    <xf numFmtId="0" fontId="26" fillId="11" borderId="0" applyNumberFormat="0" applyBorder="0" applyAlignment="0" applyProtection="0"/>
    <xf numFmtId="0" fontId="26" fillId="15" borderId="0" applyNumberFormat="0" applyBorder="0" applyAlignment="0" applyProtection="0"/>
    <xf numFmtId="0" fontId="26" fillId="19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5" borderId="0" applyNumberFormat="0" applyBorder="0" applyAlignment="0" applyProtection="0"/>
    <xf numFmtId="0" fontId="28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16" fillId="0" borderId="0"/>
    <xf numFmtId="165" fontId="6" fillId="0" borderId="0" applyFont="0" applyFill="0" applyBorder="0" applyAlignment="0" applyProtection="0"/>
    <xf numFmtId="0" fontId="28" fillId="0" borderId="0"/>
    <xf numFmtId="165" fontId="6" fillId="0" borderId="0" applyFont="0" applyFill="0" applyBorder="0" applyAlignment="0" applyProtection="0"/>
    <xf numFmtId="0" fontId="1" fillId="0" borderId="0"/>
    <xf numFmtId="0" fontId="1" fillId="0" borderId="0"/>
    <xf numFmtId="165" fontId="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165" fontId="6" fillId="0" borderId="0" applyFont="0" applyFill="0" applyBorder="0" applyAlignment="0" applyProtection="0"/>
    <xf numFmtId="0" fontId="1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95" fillId="0" borderId="0"/>
    <xf numFmtId="0" fontId="31" fillId="0" borderId="0"/>
    <xf numFmtId="0" fontId="31" fillId="0" borderId="0"/>
    <xf numFmtId="0" fontId="31" fillId="0" borderId="0"/>
    <xf numFmtId="0" fontId="17" fillId="0" borderId="0"/>
    <xf numFmtId="0" fontId="105" fillId="0" borderId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37" borderId="0" applyNumberFormat="0" applyBorder="0" applyAlignment="0" applyProtection="0"/>
    <xf numFmtId="0" fontId="28" fillId="38" borderId="0" applyNumberFormat="0" applyBorder="0" applyAlignment="0" applyProtection="0"/>
    <xf numFmtId="0" fontId="28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1" borderId="0" applyNumberFormat="0" applyBorder="0" applyAlignment="0" applyProtection="0"/>
    <xf numFmtId="0" fontId="28" fillId="42" borderId="0" applyNumberFormat="0" applyBorder="0" applyAlignment="0" applyProtection="0"/>
    <xf numFmtId="0" fontId="28" fillId="37" borderId="0" applyNumberFormat="0" applyBorder="0" applyAlignment="0" applyProtection="0"/>
    <xf numFmtId="0" fontId="28" fillId="40" borderId="0" applyNumberFormat="0" applyBorder="0" applyAlignment="0" applyProtection="0"/>
    <xf numFmtId="0" fontId="28" fillId="43" borderId="0" applyNumberFormat="0" applyBorder="0" applyAlignment="0" applyProtection="0"/>
    <xf numFmtId="0" fontId="36" fillId="44" borderId="0" applyNumberFormat="0" applyBorder="0" applyAlignment="0" applyProtection="0"/>
    <xf numFmtId="0" fontId="36" fillId="41" borderId="0" applyNumberFormat="0" applyBorder="0" applyAlignment="0" applyProtection="0"/>
    <xf numFmtId="0" fontId="36" fillId="42" borderId="0" applyNumberFormat="0" applyBorder="0" applyAlignment="0" applyProtection="0"/>
    <xf numFmtId="0" fontId="36" fillId="45" borderId="0" applyNumberFormat="0" applyBorder="0" applyAlignment="0" applyProtection="0"/>
    <xf numFmtId="0" fontId="36" fillId="46" borderId="0" applyNumberFormat="0" applyBorder="0" applyAlignment="0" applyProtection="0"/>
    <xf numFmtId="0" fontId="36" fillId="47" borderId="0" applyNumberFormat="0" applyBorder="0" applyAlignment="0" applyProtection="0"/>
    <xf numFmtId="0" fontId="36" fillId="48" borderId="0" applyNumberFormat="0" applyBorder="0" applyAlignment="0" applyProtection="0"/>
    <xf numFmtId="0" fontId="36" fillId="49" borderId="0" applyNumberFormat="0" applyBorder="0" applyAlignment="0" applyProtection="0"/>
    <xf numFmtId="0" fontId="36" fillId="50" borderId="0" applyNumberFormat="0" applyBorder="0" applyAlignment="0" applyProtection="0"/>
    <xf numFmtId="0" fontId="36" fillId="45" borderId="0" applyNumberFormat="0" applyBorder="0" applyAlignment="0" applyProtection="0"/>
    <xf numFmtId="0" fontId="36" fillId="46" borderId="0" applyNumberFormat="0" applyBorder="0" applyAlignment="0" applyProtection="0"/>
    <xf numFmtId="0" fontId="36" fillId="51" borderId="0" applyNumberFormat="0" applyBorder="0" applyAlignment="0" applyProtection="0"/>
    <xf numFmtId="0" fontId="49" fillId="35" borderId="0" applyNumberFormat="0" applyBorder="0" applyAlignment="0" applyProtection="0"/>
    <xf numFmtId="0" fontId="37" fillId="33" borderId="16" applyNumberFormat="0" applyAlignment="0" applyProtection="0"/>
    <xf numFmtId="0" fontId="47" fillId="53" borderId="19" applyNumberFormat="0" applyAlignment="0" applyProtection="0"/>
    <xf numFmtId="164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0" fontId="106" fillId="0" borderId="0" applyNumberFormat="0"/>
    <xf numFmtId="0" fontId="42" fillId="36" borderId="0" applyNumberFormat="0" applyBorder="0" applyAlignment="0" applyProtection="0"/>
    <xf numFmtId="0" fontId="107" fillId="62" borderId="0"/>
    <xf numFmtId="0" fontId="108" fillId="63" borderId="0"/>
    <xf numFmtId="0" fontId="109" fillId="0" borderId="0"/>
    <xf numFmtId="0" fontId="110" fillId="0" borderId="0" applyNumberFormat="0" applyFill="0" applyBorder="0" applyAlignment="0" applyProtection="0">
      <alignment vertical="top"/>
      <protection locked="0"/>
    </xf>
    <xf numFmtId="0" fontId="110" fillId="0" borderId="0" applyNumberFormat="0" applyFill="0" applyBorder="0" applyAlignment="0" applyProtection="0">
      <alignment vertical="top"/>
      <protection locked="0"/>
    </xf>
    <xf numFmtId="0" fontId="39" fillId="39" borderId="16" applyNumberFormat="0" applyAlignment="0" applyProtection="0"/>
    <xf numFmtId="0" fontId="43" fillId="52" borderId="0" applyNumberFormat="0" applyBorder="0" applyAlignment="0" applyProtection="0"/>
    <xf numFmtId="0" fontId="6" fillId="0" borderId="0"/>
    <xf numFmtId="0" fontId="114" fillId="0" borderId="0"/>
    <xf numFmtId="0" fontId="6" fillId="0" borderId="0"/>
    <xf numFmtId="0" fontId="3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31" fillId="0" borderId="0"/>
    <xf numFmtId="0" fontId="31" fillId="0" borderId="0"/>
    <xf numFmtId="0" fontId="31" fillId="0" borderId="0"/>
    <xf numFmtId="0" fontId="62" fillId="54" borderId="20" applyNumberFormat="0" applyAlignment="0" applyProtection="0"/>
    <xf numFmtId="0" fontId="40" fillId="33" borderId="17" applyNumberFormat="0" applyAlignment="0" applyProtection="0"/>
    <xf numFmtId="0" fontId="112" fillId="0" borderId="0"/>
    <xf numFmtId="0" fontId="16" fillId="0" borderId="0">
      <alignment horizontal="center"/>
    </xf>
    <xf numFmtId="177" fontId="113" fillId="0" borderId="0">
      <alignment horizontal="left"/>
    </xf>
    <xf numFmtId="0" fontId="62" fillId="0" borderId="0"/>
    <xf numFmtId="0" fontId="31" fillId="0" borderId="0"/>
    <xf numFmtId="9" fontId="62" fillId="0" borderId="0" applyFill="0" applyBorder="0" applyAlignment="0" applyProtection="0"/>
    <xf numFmtId="164" fontId="31" fillId="0" borderId="0" applyFill="0" applyBorder="0" applyAlignment="0" applyProtection="0"/>
    <xf numFmtId="164" fontId="31" fillId="0" borderId="0" applyFill="0" applyBorder="0" applyAlignment="0" applyProtection="0"/>
    <xf numFmtId="164" fontId="31" fillId="0" borderId="0" applyFill="0" applyBorder="0" applyAlignment="0" applyProtection="0"/>
    <xf numFmtId="164" fontId="31" fillId="0" borderId="0" applyFill="0" applyBorder="0" applyAlignment="0" applyProtection="0"/>
    <xf numFmtId="164" fontId="31" fillId="0" borderId="0" applyFill="0" applyBorder="0" applyAlignment="0" applyProtection="0"/>
    <xf numFmtId="164" fontId="31" fillId="0" borderId="0" applyFill="0" applyBorder="0" applyAlignment="0" applyProtection="0"/>
    <xf numFmtId="164" fontId="31" fillId="0" borderId="0" applyFill="0" applyBorder="0" applyAlignment="0" applyProtection="0"/>
    <xf numFmtId="164" fontId="31" fillId="0" borderId="0" applyFill="0" applyBorder="0" applyAlignment="0" applyProtection="0"/>
    <xf numFmtId="164" fontId="31" fillId="0" borderId="0" applyFill="0" applyBorder="0" applyAlignment="0" applyProtection="0"/>
    <xf numFmtId="164" fontId="31" fillId="0" borderId="0" applyFill="0" applyBorder="0" applyAlignment="0" applyProtection="0"/>
    <xf numFmtId="49" fontId="104" fillId="60" borderId="0">
      <alignment horizontal="center" vertical="center" wrapText="1"/>
      <protection locked="0"/>
    </xf>
    <xf numFmtId="170" fontId="1" fillId="0" borderId="0" applyFill="0" applyBorder="0" applyAlignment="0" applyProtection="0"/>
    <xf numFmtId="165" fontId="1" fillId="0" borderId="0" applyFont="0" applyFill="0" applyBorder="0" applyAlignment="0" applyProtection="0"/>
    <xf numFmtId="165" fontId="54" fillId="0" borderId="0" applyFont="0" applyFill="0" applyBorder="0" applyAlignment="0" applyProtection="0"/>
    <xf numFmtId="170" fontId="1" fillId="0" borderId="0" applyFill="0" applyBorder="0" applyAlignment="0" applyProtection="0"/>
    <xf numFmtId="167" fontId="1" fillId="0" borderId="0" applyFill="0" applyBorder="0" applyAlignment="0" applyProtection="0"/>
    <xf numFmtId="0" fontId="65" fillId="0" borderId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0" fontId="1" fillId="0" borderId="0"/>
    <xf numFmtId="171" fontId="1" fillId="0" borderId="0" applyFill="0" applyBorder="0" applyAlignment="0" applyProtection="0"/>
    <xf numFmtId="170" fontId="1" fillId="0" borderId="0" applyFill="0" applyBorder="0" applyAlignment="0" applyProtection="0"/>
    <xf numFmtId="0" fontId="31" fillId="0" borderId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65" fontId="6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4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4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31" fillId="0" borderId="0" applyFill="0" applyBorder="0" applyAlignment="0" applyProtection="0"/>
    <xf numFmtId="164" fontId="31" fillId="0" borderId="0" applyFill="0" applyBorder="0" applyAlignment="0" applyProtection="0"/>
    <xf numFmtId="164" fontId="31" fillId="0" borderId="0" applyFill="0" applyBorder="0" applyAlignment="0" applyProtection="0"/>
    <xf numFmtId="164" fontId="31" fillId="0" borderId="0" applyFill="0" applyBorder="0" applyAlignment="0" applyProtection="0"/>
    <xf numFmtId="164" fontId="31" fillId="0" borderId="0" applyFill="0" applyBorder="0" applyAlignment="0" applyProtection="0"/>
    <xf numFmtId="164" fontId="31" fillId="0" borderId="0" applyFill="0" applyBorder="0" applyAlignment="0" applyProtection="0"/>
    <xf numFmtId="164" fontId="31" fillId="0" borderId="0" applyFill="0" applyBorder="0" applyAlignment="0" applyProtection="0"/>
    <xf numFmtId="164" fontId="31" fillId="0" borderId="0" applyFill="0" applyBorder="0" applyAlignment="0" applyProtection="0"/>
    <xf numFmtId="164" fontId="31" fillId="0" borderId="0" applyFill="0" applyBorder="0" applyAlignment="0" applyProtection="0"/>
    <xf numFmtId="164" fontId="31" fillId="0" borderId="0" applyFill="0" applyBorder="0" applyAlignment="0" applyProtection="0"/>
    <xf numFmtId="165" fontId="1" fillId="0" borderId="0" applyFont="0" applyFill="0" applyBorder="0" applyAlignment="0" applyProtection="0"/>
    <xf numFmtId="165" fontId="5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4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4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31" fillId="0" borderId="0" applyFill="0" applyBorder="0" applyAlignment="0" applyProtection="0"/>
    <xf numFmtId="164" fontId="31" fillId="0" borderId="0" applyFill="0" applyBorder="0" applyAlignment="0" applyProtection="0"/>
    <xf numFmtId="164" fontId="31" fillId="0" borderId="0" applyFill="0" applyBorder="0" applyAlignment="0" applyProtection="0"/>
    <xf numFmtId="164" fontId="31" fillId="0" borderId="0" applyFill="0" applyBorder="0" applyAlignment="0" applyProtection="0"/>
    <xf numFmtId="164" fontId="31" fillId="0" borderId="0" applyFill="0" applyBorder="0" applyAlignment="0" applyProtection="0"/>
    <xf numFmtId="164" fontId="31" fillId="0" borderId="0" applyFill="0" applyBorder="0" applyAlignment="0" applyProtection="0"/>
    <xf numFmtId="164" fontId="31" fillId="0" borderId="0" applyFill="0" applyBorder="0" applyAlignment="0" applyProtection="0"/>
    <xf numFmtId="164" fontId="31" fillId="0" borderId="0" applyFill="0" applyBorder="0" applyAlignment="0" applyProtection="0"/>
    <xf numFmtId="164" fontId="31" fillId="0" borderId="0" applyFill="0" applyBorder="0" applyAlignment="0" applyProtection="0"/>
    <xf numFmtId="164" fontId="31" fillId="0" borderId="0" applyFill="0" applyBorder="0" applyAlignment="0" applyProtection="0"/>
    <xf numFmtId="165" fontId="1" fillId="0" borderId="0" applyFont="0" applyFill="0" applyBorder="0" applyAlignment="0" applyProtection="0"/>
    <xf numFmtId="165" fontId="5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4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</cellStyleXfs>
  <cellXfs count="112">
    <xf numFmtId="0" fontId="0" fillId="0" borderId="0" xfId="0"/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/>
    </xf>
    <xf numFmtId="0" fontId="3" fillId="0" borderId="0" xfId="0" applyFont="1"/>
    <xf numFmtId="0" fontId="3" fillId="0" borderId="2" xfId="0" applyFont="1" applyBorder="1"/>
    <xf numFmtId="0" fontId="3" fillId="0" borderId="3" xfId="0" applyFont="1" applyBorder="1"/>
    <xf numFmtId="2" fontId="3" fillId="0" borderId="0" xfId="0" applyNumberFormat="1" applyFont="1"/>
    <xf numFmtId="165" fontId="4" fillId="0" borderId="1" xfId="2" applyFont="1" applyBorder="1" applyAlignment="1">
      <alignment vertical="center" wrapText="1"/>
    </xf>
    <xf numFmtId="165" fontId="5" fillId="0" borderId="1" xfId="2" applyFont="1" applyBorder="1" applyAlignment="1">
      <alignment vertical="center"/>
    </xf>
    <xf numFmtId="0" fontId="5" fillId="0" borderId="0" xfId="0" applyFont="1" applyAlignment="1">
      <alignment horizontal="right"/>
    </xf>
    <xf numFmtId="9" fontId="5" fillId="0" borderId="0" xfId="3" applyFont="1" applyBorder="1" applyAlignment="1">
      <alignment horizontal="center" vertical="center"/>
    </xf>
    <xf numFmtId="0" fontId="5" fillId="0" borderId="0" xfId="0" applyFont="1"/>
    <xf numFmtId="165" fontId="5" fillId="0" borderId="0" xfId="0" applyNumberFormat="1" applyFont="1"/>
    <xf numFmtId="9" fontId="5" fillId="0" borderId="1" xfId="3" applyFont="1" applyBorder="1" applyAlignment="1">
      <alignment horizontal="center" vertical="center" wrapText="1"/>
    </xf>
    <xf numFmtId="0" fontId="8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3" xfId="0" applyFont="1" applyBorder="1"/>
    <xf numFmtId="0" fontId="8" fillId="0" borderId="2" xfId="0" applyFont="1" applyBorder="1"/>
    <xf numFmtId="0" fontId="8" fillId="0" borderId="1" xfId="0" applyFont="1" applyBorder="1"/>
    <xf numFmtId="0" fontId="8" fillId="0" borderId="0" xfId="0" applyFont="1" applyAlignment="1">
      <alignment horizontal="right"/>
    </xf>
    <xf numFmtId="165" fontId="8" fillId="0" borderId="1" xfId="2" applyFont="1" applyBorder="1"/>
    <xf numFmtId="165" fontId="7" fillId="0" borderId="1" xfId="2" applyFont="1" applyBorder="1"/>
    <xf numFmtId="165" fontId="8" fillId="0" borderId="1" xfId="0" applyNumberFormat="1" applyFont="1" applyBorder="1"/>
    <xf numFmtId="165" fontId="7" fillId="0" borderId="1" xfId="0" applyNumberFormat="1" applyFont="1" applyBorder="1"/>
    <xf numFmtId="0" fontId="10" fillId="0" borderId="0" xfId="4" applyFont="1" applyAlignment="1">
      <alignment horizontal="left" vertical="center"/>
    </xf>
    <xf numFmtId="0" fontId="11" fillId="0" borderId="0" xfId="0" applyFont="1"/>
    <xf numFmtId="0" fontId="10" fillId="0" borderId="0" xfId="4" applyFont="1" applyAlignment="1">
      <alignment horizontal="center" vertical="center"/>
    </xf>
    <xf numFmtId="0" fontId="10" fillId="0" borderId="0" xfId="5" applyFont="1" applyAlignment="1">
      <alignment horizontal="center" vertical="center"/>
    </xf>
    <xf numFmtId="0" fontId="10" fillId="0" borderId="0" xfId="4" applyFont="1" applyAlignment="1">
      <alignment vertical="center"/>
    </xf>
    <xf numFmtId="0" fontId="13" fillId="0" borderId="0" xfId="0" applyFont="1"/>
    <xf numFmtId="0" fontId="3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165" fontId="8" fillId="0" borderId="0" xfId="0" applyNumberFormat="1" applyFont="1"/>
    <xf numFmtId="9" fontId="8" fillId="0" borderId="0" xfId="3" applyFont="1"/>
    <xf numFmtId="0" fontId="7" fillId="0" borderId="8" xfId="0" applyFont="1" applyBorder="1" applyAlignment="1">
      <alignment horizontal="right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textRotation="90" wrapText="1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right"/>
    </xf>
    <xf numFmtId="165" fontId="7" fillId="0" borderId="12" xfId="2" applyFont="1" applyBorder="1"/>
    <xf numFmtId="0" fontId="15" fillId="2" borderId="1" xfId="0" applyFont="1" applyFill="1" applyBorder="1" applyAlignment="1">
      <alignment horizontal="center" vertical="center"/>
    </xf>
    <xf numFmtId="165" fontId="14" fillId="2" borderId="1" xfId="2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165" fontId="8" fillId="0" borderId="1" xfId="2" applyFont="1" applyBorder="1" applyAlignment="1">
      <alignment vertical="center"/>
    </xf>
    <xf numFmtId="166" fontId="8" fillId="0" borderId="1" xfId="2" applyNumberFormat="1" applyFont="1" applyBorder="1" applyAlignment="1">
      <alignment vertical="center"/>
    </xf>
    <xf numFmtId="9" fontId="15" fillId="0" borderId="8" xfId="3" applyFont="1" applyBorder="1" applyAlignment="1">
      <alignment horizontal="right"/>
    </xf>
    <xf numFmtId="165" fontId="15" fillId="0" borderId="1" xfId="2" applyFont="1" applyBorder="1"/>
    <xf numFmtId="166" fontId="8" fillId="0" borderId="0" xfId="0" applyNumberFormat="1" applyFont="1"/>
    <xf numFmtId="0" fontId="18" fillId="0" borderId="0" xfId="4" applyFont="1" applyAlignment="1">
      <alignment vertical="center"/>
    </xf>
    <xf numFmtId="0" fontId="27" fillId="0" borderId="5" xfId="0" applyFont="1" applyBorder="1" applyAlignment="1">
      <alignment horizontal="center" vertical="center"/>
    </xf>
    <xf numFmtId="0" fontId="14" fillId="2" borderId="1" xfId="0" applyFont="1" applyFill="1" applyBorder="1" applyAlignment="1">
      <alignment vertical="center" wrapText="1"/>
    </xf>
    <xf numFmtId="0" fontId="14" fillId="2" borderId="1" xfId="7" applyFont="1" applyFill="1" applyBorder="1" applyAlignment="1">
      <alignment vertical="center" wrapText="1"/>
    </xf>
    <xf numFmtId="49" fontId="15" fillId="2" borderId="1" xfId="0" applyNumberFormat="1" applyFont="1" applyFill="1" applyBorder="1" applyAlignment="1">
      <alignment horizontal="center" vertical="center"/>
    </xf>
    <xf numFmtId="165" fontId="4" fillId="2" borderId="1" xfId="2" applyFont="1" applyFill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14" fillId="2" borderId="12" xfId="0" applyFont="1" applyFill="1" applyBorder="1" applyAlignment="1">
      <alignment horizontal="center" vertical="center"/>
    </xf>
    <xf numFmtId="49" fontId="15" fillId="2" borderId="12" xfId="0" applyNumberFormat="1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 wrapText="1"/>
    </xf>
    <xf numFmtId="165" fontId="14" fillId="2" borderId="12" xfId="2" applyFont="1" applyFill="1" applyBorder="1" applyAlignment="1">
      <alignment horizontal="center" vertical="center"/>
    </xf>
    <xf numFmtId="165" fontId="4" fillId="2" borderId="12" xfId="2" applyFont="1" applyFill="1" applyBorder="1" applyAlignment="1">
      <alignment vertical="center" wrapText="1"/>
    </xf>
    <xf numFmtId="165" fontId="4" fillId="0" borderId="12" xfId="2" applyFont="1" applyBorder="1" applyAlignment="1">
      <alignment vertical="center" wrapText="1"/>
    </xf>
    <xf numFmtId="0" fontId="3" fillId="0" borderId="0" xfId="0" applyFont="1" applyAlignment="1">
      <alignment wrapText="1"/>
    </xf>
    <xf numFmtId="165" fontId="4" fillId="0" borderId="1" xfId="2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top"/>
    </xf>
    <xf numFmtId="2" fontId="4" fillId="0" borderId="1" xfId="1" applyNumberFormat="1" applyFont="1" applyBorder="1" applyAlignment="1">
      <alignment horizontal="center" vertical="center"/>
    </xf>
    <xf numFmtId="0" fontId="3" fillId="2" borderId="0" xfId="0" applyFont="1" applyFill="1"/>
    <xf numFmtId="0" fontId="9" fillId="0" borderId="0" xfId="0" applyFont="1" applyAlignment="1">
      <alignment horizontal="center"/>
    </xf>
    <xf numFmtId="0" fontId="8" fillId="0" borderId="5" xfId="0" applyFont="1" applyBorder="1" applyAlignment="1">
      <alignment horizontal="left"/>
    </xf>
    <xf numFmtId="0" fontId="8" fillId="0" borderId="8" xfId="0" applyFont="1" applyBorder="1" applyAlignment="1">
      <alignment horizontal="left"/>
    </xf>
    <xf numFmtId="0" fontId="8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116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7" fillId="0" borderId="12" xfId="0" applyFont="1" applyBorder="1" applyAlignment="1">
      <alignment horizontal="right"/>
    </xf>
    <xf numFmtId="0" fontId="7" fillId="0" borderId="10" xfId="0" applyFont="1" applyBorder="1" applyAlignment="1">
      <alignment horizontal="right"/>
    </xf>
    <xf numFmtId="0" fontId="15" fillId="0" borderId="1" xfId="0" applyFont="1" applyBorder="1" applyAlignment="1">
      <alignment horizontal="right"/>
    </xf>
    <xf numFmtId="0" fontId="15" fillId="0" borderId="5" xfId="0" applyFont="1" applyBorder="1" applyAlignment="1">
      <alignment horizontal="right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5" fillId="0" borderId="7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textRotation="90" wrapText="1"/>
    </xf>
    <xf numFmtId="2" fontId="2" fillId="0" borderId="1" xfId="0" applyNumberFormat="1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/>
    </xf>
    <xf numFmtId="2" fontId="5" fillId="0" borderId="1" xfId="0" applyNumberFormat="1" applyFont="1" applyBorder="1" applyAlignment="1">
      <alignment horizontal="right" wrapText="1"/>
    </xf>
    <xf numFmtId="0" fontId="5" fillId="0" borderId="2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92" borderId="3" xfId="0" applyFont="1" applyFill="1" applyBorder="1" applyAlignment="1">
      <alignment horizontal="left"/>
    </xf>
    <xf numFmtId="0" fontId="5" fillId="92" borderId="0" xfId="0" applyFont="1" applyFill="1" applyAlignment="1">
      <alignment horizontal="left"/>
    </xf>
    <xf numFmtId="0" fontId="5" fillId="92" borderId="7" xfId="0" applyFont="1" applyFill="1" applyBorder="1" applyAlignment="1">
      <alignment horizontal="left"/>
    </xf>
    <xf numFmtId="0" fontId="5" fillId="0" borderId="1" xfId="0" applyFont="1" applyBorder="1" applyAlignment="1">
      <alignment horizontal="left"/>
    </xf>
    <xf numFmtId="0" fontId="3" fillId="0" borderId="0" xfId="0" applyFont="1" applyAlignment="1">
      <alignment horizontal="left"/>
    </xf>
  </cellXfs>
  <cellStyles count="1791">
    <cellStyle name="_x000d__x000a_JournalTemplate=C:\COMFO\CTALK\JOURSTD.TPL_x000d__x000a_LbStateAddress=3 3 0 251 1 89 2 311_x000d__x000a_LbStateJou" xfId="1434"/>
    <cellStyle name="_x000d__x000a_JournalTemplate=C:\COMFO\CTALK\JOURSTD.TPL_x000d__x000a_LbStateAddress=3 3 0 251 1 89 2 311_x000d__x000a_LbStateJou 2" xfId="1435"/>
    <cellStyle name="_x000d__x000a_JournalTemplate=C:\COMFO\CTALK\JOURSTD.TPL_x000d__x000a_LbStateAddress=3 3 0 251 1 89 2 311_x000d__x000a_LbStateJou 3" xfId="1436"/>
    <cellStyle name="?_x0002_nt?_x0002_ie?_x0002_de?_x0002_ b?_x0002_ch?_x0002_d ?_x0002_re?_x0002_ k?_x0002_we?_x0002_d_x0003_?_x0002_d_x000e_?_x0002_ _x0008_?_x0002__x000e_ ?_x0002_ ‡?_x0002_i`?_x0003_N_x0013_e?_x0003_'|'?_x0002_ve?_x0002_le?_x0002_s ?_x0002_i%?_x0005_größe?_x0002_ a?_x0002_he?_x0002_on?_x0002_rt?_x0002_at?_x0002_e" xfId="1437"/>
    <cellStyle name="_25_Specification_v1_DZ" xfId="1438"/>
    <cellStyle name="1. izcēlums" xfId="106"/>
    <cellStyle name="1. izcēlums 2" xfId="107"/>
    <cellStyle name="2. izcēlums" xfId="108"/>
    <cellStyle name="2. izcēlums 2" xfId="109"/>
    <cellStyle name="2. izcēlums_1-6" xfId="110"/>
    <cellStyle name="20 % – Zvýraznění1" xfId="320"/>
    <cellStyle name="20 % – Zvýraznění2" xfId="321"/>
    <cellStyle name="20 % – Zvýraznění3" xfId="322"/>
    <cellStyle name="20 % – Zvýraznění4" xfId="323"/>
    <cellStyle name="20 % – Zvýraznění5" xfId="324"/>
    <cellStyle name="20 % – Zvýraznění6" xfId="325"/>
    <cellStyle name="20% - 1. jelölőszín" xfId="326"/>
    <cellStyle name="20% - 2. jelölőszín" xfId="327"/>
    <cellStyle name="20% - 3. jelölőszín" xfId="328"/>
    <cellStyle name="20% - 4. jelölőszín" xfId="329"/>
    <cellStyle name="20% - 5. jelölőszín" xfId="330"/>
    <cellStyle name="20% - 6. jelölőszín" xfId="331"/>
    <cellStyle name="20% - Accent1" xfId="15" builtinId="30" customBuiltin="1"/>
    <cellStyle name="20% - Accent1 2" xfId="332"/>
    <cellStyle name="20% - Accent1 2 2" xfId="333"/>
    <cellStyle name="20% - Accent1 2 3" xfId="334"/>
    <cellStyle name="20% - Accent1 3" xfId="335"/>
    <cellStyle name="20% - Accent1 4" xfId="336"/>
    <cellStyle name="20% - Accent1 5" xfId="1439"/>
    <cellStyle name="20% - Accent2" xfId="18" builtinId="34" customBuiltin="1"/>
    <cellStyle name="20% - Accent2 2" xfId="337"/>
    <cellStyle name="20% - Accent2 2 2" xfId="338"/>
    <cellStyle name="20% - Accent2 2 3" xfId="339"/>
    <cellStyle name="20% - Accent2 3" xfId="340"/>
    <cellStyle name="20% - Accent2 4" xfId="341"/>
    <cellStyle name="20% - Accent2 5" xfId="1440"/>
    <cellStyle name="20% - Accent3" xfId="21" builtinId="38" customBuiltin="1"/>
    <cellStyle name="20% - Accent3 2" xfId="342"/>
    <cellStyle name="20% - Accent3 2 2" xfId="343"/>
    <cellStyle name="20% - Accent3 2 2 2" xfId="344"/>
    <cellStyle name="20% - Accent3 2 3" xfId="345"/>
    <cellStyle name="20% - Accent3 2 4" xfId="346"/>
    <cellStyle name="20% - Accent3 3" xfId="347"/>
    <cellStyle name="20% - Accent3 4" xfId="348"/>
    <cellStyle name="20% - Accent3 5" xfId="349"/>
    <cellStyle name="20% - Accent3 6" xfId="350"/>
    <cellStyle name="20% - Accent3 7" xfId="351"/>
    <cellStyle name="20% - Accent3 8" xfId="1441"/>
    <cellStyle name="20% - Accent4" xfId="24" builtinId="42" customBuiltin="1"/>
    <cellStyle name="20% - Accent4 2" xfId="352"/>
    <cellStyle name="20% - Accent4 2 2" xfId="353"/>
    <cellStyle name="20% - Accent4 2 3" xfId="354"/>
    <cellStyle name="20% - Accent4 3" xfId="355"/>
    <cellStyle name="20% - Accent4 4" xfId="356"/>
    <cellStyle name="20% - Accent4 5" xfId="1442"/>
    <cellStyle name="20% - Accent5" xfId="27" builtinId="46" customBuiltin="1"/>
    <cellStyle name="20% - Accent5 2" xfId="357"/>
    <cellStyle name="20% - Accent5 2 2" xfId="358"/>
    <cellStyle name="20% - Accent5 3" xfId="359"/>
    <cellStyle name="20% - Accent5 4" xfId="1443"/>
    <cellStyle name="20% - Accent6" xfId="30" builtinId="50" customBuiltin="1"/>
    <cellStyle name="20% - Accent6 2" xfId="360"/>
    <cellStyle name="20% - Accent6 2 2" xfId="361"/>
    <cellStyle name="20% - Accent6 2 3" xfId="362"/>
    <cellStyle name="20% - Accent6 3" xfId="363"/>
    <cellStyle name="20% - Accent6 4" xfId="364"/>
    <cellStyle name="20% - Accent6 5" xfId="1444"/>
    <cellStyle name="20% - Izcēlums1" xfId="64"/>
    <cellStyle name="20% - Izcēlums1 2" xfId="365"/>
    <cellStyle name="20% - Izcēlums1 3" xfId="366"/>
    <cellStyle name="20% - Izcēlums2" xfId="65"/>
    <cellStyle name="20% - Izcēlums2 2" xfId="367"/>
    <cellStyle name="20% - Izcēlums2 3" xfId="368"/>
    <cellStyle name="20% - Izcēlums3" xfId="66"/>
    <cellStyle name="20% - Izcēlums3 2" xfId="369"/>
    <cellStyle name="20% - Izcēlums3 3" xfId="370"/>
    <cellStyle name="20% - Izcēlums4" xfId="67"/>
    <cellStyle name="20% - Izcēlums4 2" xfId="371"/>
    <cellStyle name="20% - Izcēlums4 3" xfId="372"/>
    <cellStyle name="20% - Izcēlums5" xfId="68"/>
    <cellStyle name="20% - Izcēlums5 2" xfId="373"/>
    <cellStyle name="20% - Izcēlums5 3" xfId="374"/>
    <cellStyle name="20% - Izcēlums6" xfId="69"/>
    <cellStyle name="20% - Izcēlums6 2" xfId="375"/>
    <cellStyle name="20% - Izcēlums6 3" xfId="376"/>
    <cellStyle name="20% - Акцент1" xfId="111"/>
    <cellStyle name="20% - Акцент2" xfId="112"/>
    <cellStyle name="20% - Акцент3" xfId="113"/>
    <cellStyle name="20% - Акцент4" xfId="114"/>
    <cellStyle name="20% - Акцент5" xfId="115"/>
    <cellStyle name="20% - Акцент6" xfId="116"/>
    <cellStyle name="20% no 1. izcēluma" xfId="117"/>
    <cellStyle name="20% no 1. izcēluma 2" xfId="118"/>
    <cellStyle name="20% no 2. izcēluma" xfId="119"/>
    <cellStyle name="20% no 2. izcēluma 2" xfId="120"/>
    <cellStyle name="20% no 3. izcēluma" xfId="121"/>
    <cellStyle name="20% no 3. izcēluma 2" xfId="122"/>
    <cellStyle name="20% no 4. izcēluma" xfId="123"/>
    <cellStyle name="20% no 4. izcēluma 2" xfId="124"/>
    <cellStyle name="20% no 5. izcēluma" xfId="125"/>
    <cellStyle name="20% no 6. izcēluma" xfId="126"/>
    <cellStyle name="3. izcēlums " xfId="127"/>
    <cellStyle name="3. izcēlums  2" xfId="128"/>
    <cellStyle name="4. izcēlums" xfId="129"/>
    <cellStyle name="4. izcēlums 2" xfId="130"/>
    <cellStyle name="40 % – Zvýraznění1" xfId="377"/>
    <cellStyle name="40 % – Zvýraznění2" xfId="378"/>
    <cellStyle name="40 % – Zvýraznění3" xfId="379"/>
    <cellStyle name="40 % – Zvýraznění4" xfId="380"/>
    <cellStyle name="40 % – Zvýraznění5" xfId="381"/>
    <cellStyle name="40 % – Zvýraznění6" xfId="382"/>
    <cellStyle name="40% - 1. jelölőszín" xfId="383"/>
    <cellStyle name="40% - 2. jelölőszín" xfId="384"/>
    <cellStyle name="40% - 3. jelölőszín" xfId="385"/>
    <cellStyle name="40% - 4. jelölőszín" xfId="386"/>
    <cellStyle name="40% - 5. jelölőszín" xfId="387"/>
    <cellStyle name="40% - 6. jelölőszín" xfId="388"/>
    <cellStyle name="40% - Accent1" xfId="16" builtinId="31" customBuiltin="1"/>
    <cellStyle name="40% - Accent1 2" xfId="389"/>
    <cellStyle name="40% - Accent1 2 2" xfId="390"/>
    <cellStyle name="40% - Accent1 2 3" xfId="391"/>
    <cellStyle name="40% - Accent1 3" xfId="392"/>
    <cellStyle name="40% - Accent1 4" xfId="393"/>
    <cellStyle name="40% - Accent1 5" xfId="1445"/>
    <cellStyle name="40% - Accent2" xfId="19" builtinId="35" customBuiltin="1"/>
    <cellStyle name="40% - Accent2 2" xfId="394"/>
    <cellStyle name="40% - Accent2 2 2" xfId="395"/>
    <cellStyle name="40% - Accent2 3" xfId="396"/>
    <cellStyle name="40% - Accent2 4" xfId="1446"/>
    <cellStyle name="40% - Accent3" xfId="22" builtinId="39" customBuiltin="1"/>
    <cellStyle name="40% - Accent3 2" xfId="397"/>
    <cellStyle name="40% - Accent3 2 2" xfId="398"/>
    <cellStyle name="40% - Accent3 2 3" xfId="399"/>
    <cellStyle name="40% - Accent3 3" xfId="400"/>
    <cellStyle name="40% - Accent3 4" xfId="401"/>
    <cellStyle name="40% - Accent3 5" xfId="1447"/>
    <cellStyle name="40% - Accent4" xfId="25" builtinId="43" customBuiltin="1"/>
    <cellStyle name="40% - Accent4 2" xfId="402"/>
    <cellStyle name="40% - Accent4 2 2" xfId="403"/>
    <cellStyle name="40% - Accent4 2 3" xfId="404"/>
    <cellStyle name="40% - Accent4 3" xfId="405"/>
    <cellStyle name="40% - Accent4 4" xfId="406"/>
    <cellStyle name="40% - Accent4 5" xfId="1448"/>
    <cellStyle name="40% - Accent5" xfId="28" builtinId="47" customBuiltin="1"/>
    <cellStyle name="40% - Accent5 2" xfId="407"/>
    <cellStyle name="40% - Accent5 2 2" xfId="408"/>
    <cellStyle name="40% - Accent5 2 3" xfId="409"/>
    <cellStyle name="40% - Accent5 3" xfId="410"/>
    <cellStyle name="40% - Accent5 4" xfId="411"/>
    <cellStyle name="40% - Accent5 5" xfId="1449"/>
    <cellStyle name="40% - Accent6" xfId="31" builtinId="51" customBuiltin="1"/>
    <cellStyle name="40% - Accent6 2" xfId="412"/>
    <cellStyle name="40% - Accent6 2 2" xfId="413"/>
    <cellStyle name="40% - Accent6 2 3" xfId="414"/>
    <cellStyle name="40% - Accent6 3" xfId="415"/>
    <cellStyle name="40% - Accent6 4" xfId="416"/>
    <cellStyle name="40% - Accent6 5" xfId="1450"/>
    <cellStyle name="40% - Izcēlums1" xfId="70"/>
    <cellStyle name="40% - Izcēlums1 2" xfId="417"/>
    <cellStyle name="40% - Izcēlums1 3" xfId="418"/>
    <cellStyle name="40% - Izcēlums2" xfId="71"/>
    <cellStyle name="40% - Izcēlums2 2" xfId="419"/>
    <cellStyle name="40% - Izcēlums2 3" xfId="420"/>
    <cellStyle name="40% - Izcēlums3" xfId="72"/>
    <cellStyle name="40% - Izcēlums3 2" xfId="421"/>
    <cellStyle name="40% - Izcēlums3 3" xfId="422"/>
    <cellStyle name="40% - Izcēlums4" xfId="73"/>
    <cellStyle name="40% - Izcēlums4 2" xfId="423"/>
    <cellStyle name="40% - Izcēlums4 3" xfId="424"/>
    <cellStyle name="40% - Izcēlums5" xfId="74"/>
    <cellStyle name="40% - Izcēlums5 2" xfId="425"/>
    <cellStyle name="40% - Izcēlums5 3" xfId="426"/>
    <cellStyle name="40% - Izcēlums6" xfId="75"/>
    <cellStyle name="40% - Izcēlums6 2" xfId="427"/>
    <cellStyle name="40% - Izcēlums6 3" xfId="428"/>
    <cellStyle name="40% - Акцент1" xfId="131"/>
    <cellStyle name="40% - Акцент2" xfId="132"/>
    <cellStyle name="40% - Акцент3" xfId="133"/>
    <cellStyle name="40% - Акцент4" xfId="134"/>
    <cellStyle name="40% - Акцент5" xfId="135"/>
    <cellStyle name="40% - Акцент6" xfId="136"/>
    <cellStyle name="40% no 1. izcēluma" xfId="137"/>
    <cellStyle name="40% no 1. izcēluma 2" xfId="138"/>
    <cellStyle name="40% no 2. izcēluma" xfId="139"/>
    <cellStyle name="40% no 3. izcēluma" xfId="140"/>
    <cellStyle name="40% no 3. izcēluma 2" xfId="141"/>
    <cellStyle name="40% no 4. izcēluma" xfId="142"/>
    <cellStyle name="40% no 4. izcēluma 2" xfId="143"/>
    <cellStyle name="40% no 5. izcēluma" xfId="144"/>
    <cellStyle name="40% no 6. izcēluma" xfId="145"/>
    <cellStyle name="40% no 6. izcēluma 2" xfId="146"/>
    <cellStyle name="5. izcēlums" xfId="147"/>
    <cellStyle name="5. izcēlums 2" xfId="148"/>
    <cellStyle name="6. izcēlums" xfId="149"/>
    <cellStyle name="6. izcēlums 2" xfId="150"/>
    <cellStyle name="6. izcēlums_1-6" xfId="151"/>
    <cellStyle name="60 % – Zvýraznění1" xfId="429"/>
    <cellStyle name="60 % – Zvýraznění2" xfId="430"/>
    <cellStyle name="60 % – Zvýraznění3" xfId="431"/>
    <cellStyle name="60 % – Zvýraznění4" xfId="432"/>
    <cellStyle name="60 % – Zvýraznění5" xfId="433"/>
    <cellStyle name="60 % – Zvýraznění6" xfId="434"/>
    <cellStyle name="60% - 1. jelölőszín" xfId="435"/>
    <cellStyle name="60% - 2. jelölőszín" xfId="436"/>
    <cellStyle name="60% - 3. jelölőszín" xfId="437"/>
    <cellStyle name="60% - 4. jelölőszín" xfId="438"/>
    <cellStyle name="60% - 5. jelölőszín" xfId="439"/>
    <cellStyle name="60% - 6. jelölőszín" xfId="440"/>
    <cellStyle name="60% - Accent1 2" xfId="44"/>
    <cellStyle name="60% - Accent1 2 2" xfId="442"/>
    <cellStyle name="60% - Accent1 2 3" xfId="443"/>
    <cellStyle name="60% - Accent1 2 4" xfId="1396"/>
    <cellStyle name="60% - Accent1 2 5" xfId="441"/>
    <cellStyle name="60% - Accent1 3" xfId="444"/>
    <cellStyle name="60% - Accent1 4" xfId="445"/>
    <cellStyle name="60% - Accent1 5" xfId="446"/>
    <cellStyle name="60% - Accent1 6" xfId="1451"/>
    <cellStyle name="60% - Accent2 2" xfId="45"/>
    <cellStyle name="60% - Accent2 2 2" xfId="448"/>
    <cellStyle name="60% - Accent2 2 3" xfId="449"/>
    <cellStyle name="60% - Accent2 2 4" xfId="1397"/>
    <cellStyle name="60% - Accent2 2 5" xfId="447"/>
    <cellStyle name="60% - Accent2 3" xfId="450"/>
    <cellStyle name="60% - Accent2 4" xfId="451"/>
    <cellStyle name="60% - Accent2 5" xfId="1452"/>
    <cellStyle name="60% - Accent3 2" xfId="46"/>
    <cellStyle name="60% - Accent3 2 2" xfId="453"/>
    <cellStyle name="60% - Accent3 2 3" xfId="454"/>
    <cellStyle name="60% - Accent3 2 4" xfId="1398"/>
    <cellStyle name="60% - Accent3 2 5" xfId="452"/>
    <cellStyle name="60% - Accent3 3" xfId="455"/>
    <cellStyle name="60% - Accent3 4" xfId="456"/>
    <cellStyle name="60% - Accent3 5" xfId="1453"/>
    <cellStyle name="60% - Accent4 2" xfId="47"/>
    <cellStyle name="60% - Accent4 2 2" xfId="458"/>
    <cellStyle name="60% - Accent4 2 3" xfId="459"/>
    <cellStyle name="60% - Accent4 2 4" xfId="1399"/>
    <cellStyle name="60% - Accent4 2 5" xfId="457"/>
    <cellStyle name="60% - Accent4 3" xfId="460"/>
    <cellStyle name="60% - Accent4 4" xfId="461"/>
    <cellStyle name="60% - Accent4 5" xfId="1454"/>
    <cellStyle name="60% - Accent5 2" xfId="48"/>
    <cellStyle name="60% - Accent5 2 2" xfId="463"/>
    <cellStyle name="60% - Accent5 2 3" xfId="464"/>
    <cellStyle name="60% - Accent5 2 4" xfId="1400"/>
    <cellStyle name="60% - Accent5 2 5" xfId="462"/>
    <cellStyle name="60% - Accent5 3" xfId="465"/>
    <cellStyle name="60% - Accent5 4" xfId="466"/>
    <cellStyle name="60% - Accent5 5" xfId="1455"/>
    <cellStyle name="60% - Accent6 2" xfId="49"/>
    <cellStyle name="60% - Accent6 2 2" xfId="468"/>
    <cellStyle name="60% - Accent6 2 3" xfId="469"/>
    <cellStyle name="60% - Accent6 2 4" xfId="1401"/>
    <cellStyle name="60% - Accent6 2 5" xfId="467"/>
    <cellStyle name="60% - Accent6 3" xfId="470"/>
    <cellStyle name="60% - Accent6 4" xfId="471"/>
    <cellStyle name="60% - Accent6 5" xfId="1456"/>
    <cellStyle name="60% - Izcēlums1" xfId="76"/>
    <cellStyle name="60% - Izcēlums1 2" xfId="472"/>
    <cellStyle name="60% - Izcēlums1 3" xfId="473"/>
    <cellStyle name="60% - Izcēlums2" xfId="77"/>
    <cellStyle name="60% - Izcēlums2 2" xfId="474"/>
    <cellStyle name="60% - Izcēlums2 3" xfId="475"/>
    <cellStyle name="60% - Izcēlums3" xfId="78"/>
    <cellStyle name="60% - Izcēlums3 2" xfId="476"/>
    <cellStyle name="60% - Izcēlums3 3" xfId="477"/>
    <cellStyle name="60% - Izcēlums4" xfId="79"/>
    <cellStyle name="60% - Izcēlums4 2" xfId="478"/>
    <cellStyle name="60% - Izcēlums4 3" xfId="479"/>
    <cellStyle name="60% - Izcēlums5" xfId="80"/>
    <cellStyle name="60% - Izcēlums5 2" xfId="480"/>
    <cellStyle name="60% - Izcēlums5 3" xfId="481"/>
    <cellStyle name="60% - Izcēlums6" xfId="81"/>
    <cellStyle name="60% - Izcēlums6 2" xfId="482"/>
    <cellStyle name="60% - Izcēlums6 3" xfId="483"/>
    <cellStyle name="60% - Акцент1" xfId="152"/>
    <cellStyle name="60% - Акцент2" xfId="153"/>
    <cellStyle name="60% - Акцент3" xfId="154"/>
    <cellStyle name="60% - Акцент4" xfId="155"/>
    <cellStyle name="60% - Акцент5" xfId="156"/>
    <cellStyle name="60% - Акцент6" xfId="157"/>
    <cellStyle name="60% no 1. izcēluma" xfId="158"/>
    <cellStyle name="60% no 1. izcēluma 2" xfId="159"/>
    <cellStyle name="60% no 2. izcēluma" xfId="160"/>
    <cellStyle name="60% no 3. izcēluma" xfId="161"/>
    <cellStyle name="60% no 3. izcēluma 2" xfId="162"/>
    <cellStyle name="60% no 4. izcēluma" xfId="163"/>
    <cellStyle name="60% no 4. izcēluma 2" xfId="164"/>
    <cellStyle name="60% no 5. izcēluma" xfId="165"/>
    <cellStyle name="60% no 6. izcēluma" xfId="166"/>
    <cellStyle name="60% no 6. izcēluma 2" xfId="167"/>
    <cellStyle name="Äåķåęķūé [0]_laroux" xfId="168"/>
    <cellStyle name="Äåķåęķūé_laroux" xfId="169"/>
    <cellStyle name="Accent1" xfId="14" builtinId="29" customBuiltin="1"/>
    <cellStyle name="Accent1 2" xfId="484"/>
    <cellStyle name="Accent1 2 2" xfId="485"/>
    <cellStyle name="Accent1 2 2 2" xfId="486"/>
    <cellStyle name="Accent1 2 3" xfId="487"/>
    <cellStyle name="Accent1 3" xfId="488"/>
    <cellStyle name="Accent1 4" xfId="489"/>
    <cellStyle name="Accent1 5" xfId="1457"/>
    <cellStyle name="Accent2" xfId="17" builtinId="33" customBuiltin="1"/>
    <cellStyle name="Accent2 2" xfId="490"/>
    <cellStyle name="Accent2 2 2" xfId="491"/>
    <cellStyle name="Accent2 2 2 2" xfId="492"/>
    <cellStyle name="Accent2 2 3" xfId="493"/>
    <cellStyle name="Accent2 3" xfId="494"/>
    <cellStyle name="Accent2 4" xfId="495"/>
    <cellStyle name="Accent2 5" xfId="1458"/>
    <cellStyle name="Accent3" xfId="20" builtinId="37" customBuiltin="1"/>
    <cellStyle name="Accent3 2" xfId="496"/>
    <cellStyle name="Accent3 2 2" xfId="497"/>
    <cellStyle name="Accent3 2 2 2" xfId="498"/>
    <cellStyle name="Accent3 2 3" xfId="499"/>
    <cellStyle name="Accent3 3" xfId="500"/>
    <cellStyle name="Accent3 4" xfId="501"/>
    <cellStyle name="Accent3 5" xfId="1459"/>
    <cellStyle name="Accent4" xfId="23" builtinId="41" customBuiltin="1"/>
    <cellStyle name="Accent4 2" xfId="502"/>
    <cellStyle name="Accent4 2 2" xfId="503"/>
    <cellStyle name="Accent4 2 3" xfId="504"/>
    <cellStyle name="Accent4 3" xfId="505"/>
    <cellStyle name="Accent4 4" xfId="506"/>
    <cellStyle name="Accent4 5" xfId="1460"/>
    <cellStyle name="Accent5" xfId="26" builtinId="45" customBuiltin="1"/>
    <cellStyle name="Accent5 2" xfId="507"/>
    <cellStyle name="Accent5 2 2" xfId="508"/>
    <cellStyle name="Accent5 3" xfId="509"/>
    <cellStyle name="Accent5 4" xfId="1461"/>
    <cellStyle name="Accent6" xfId="29" builtinId="49" customBuiltin="1"/>
    <cellStyle name="Accent6 2" xfId="510"/>
    <cellStyle name="Accent6 2 2" xfId="511"/>
    <cellStyle name="Accent6 2 3" xfId="512"/>
    <cellStyle name="Accent6 3" xfId="513"/>
    <cellStyle name="Accent6 4" xfId="514"/>
    <cellStyle name="Accent6 5" xfId="1462"/>
    <cellStyle name="Aprēķināšana" xfId="11"/>
    <cellStyle name="Aprēķināšana 2" xfId="170"/>
    <cellStyle name="Aprēķināšana 3" xfId="515"/>
    <cellStyle name="Aprēķināšana 4" xfId="516"/>
    <cellStyle name="Aprēķināšana_1-7" xfId="171"/>
    <cellStyle name="Atdalītāji 2" xfId="517"/>
    <cellStyle name="Atdalītāji 2 2" xfId="1537"/>
    <cellStyle name="Atdalītāji 2 2 2" xfId="1650"/>
    <cellStyle name="Atdalītāji 2 2 3" xfId="1763"/>
    <cellStyle name="Atdalītāji 2 3" xfId="1576"/>
    <cellStyle name="Atdalītāji 2 4" xfId="1689"/>
    <cellStyle name="Bad" xfId="101" builtinId="27" customBuiltin="1"/>
    <cellStyle name="Bad 2" xfId="518"/>
    <cellStyle name="Bad 2 2" xfId="519"/>
    <cellStyle name="Bad 2 3" xfId="520"/>
    <cellStyle name="Bad 3" xfId="521"/>
    <cellStyle name="Bad 4" xfId="522"/>
    <cellStyle name="Bad 5" xfId="523"/>
    <cellStyle name="Bad 6" xfId="1463"/>
    <cellStyle name="Bevitel" xfId="524"/>
    <cellStyle name="Brīdinājuma teksts" xfId="12"/>
    <cellStyle name="Brīdinājuma teksts 2" xfId="172"/>
    <cellStyle name="Brīdinājuma teksts_1-7" xfId="173"/>
    <cellStyle name="Calculation 2" xfId="525"/>
    <cellStyle name="Calculation 2 2" xfId="526"/>
    <cellStyle name="Calculation 2 3" xfId="527"/>
    <cellStyle name="Calculation 3" xfId="528"/>
    <cellStyle name="Calculation 4" xfId="529"/>
    <cellStyle name="Calculation 5" xfId="1464"/>
    <cellStyle name="Celkem" xfId="530"/>
    <cellStyle name="Check Cell" xfId="98" builtinId="23" customBuiltin="1"/>
    <cellStyle name="Check Cell 2" xfId="531"/>
    <cellStyle name="Check Cell 2 2" xfId="532"/>
    <cellStyle name="Check Cell 3" xfId="533"/>
    <cellStyle name="Check Cell 4" xfId="1465"/>
    <cellStyle name="Chybně" xfId="534"/>
    <cellStyle name="Cím" xfId="535"/>
    <cellStyle name="Címsor 1" xfId="536"/>
    <cellStyle name="Címsor 2" xfId="537"/>
    <cellStyle name="Címsor 3" xfId="538"/>
    <cellStyle name="Címsor 4" xfId="539"/>
    <cellStyle name="Comma" xfId="2" builtinId="3"/>
    <cellStyle name="Comma 10" xfId="1392"/>
    <cellStyle name="Comma 10 2" xfId="1561"/>
    <cellStyle name="Comma 10 2 2" xfId="1674"/>
    <cellStyle name="Comma 10 2 3" xfId="1787"/>
    <cellStyle name="Comma 10 3" xfId="1600"/>
    <cellStyle name="Comma 10 4" xfId="1713"/>
    <cellStyle name="Comma 11" xfId="56"/>
    <cellStyle name="Comma 11 2" xfId="1531"/>
    <cellStyle name="Comma 11 2 2" xfId="1644"/>
    <cellStyle name="Comma 11 2 3" xfId="1757"/>
    <cellStyle name="Comma 11 3" xfId="1604"/>
    <cellStyle name="Comma 11 4" xfId="1717"/>
    <cellStyle name="Comma 12" xfId="34"/>
    <cellStyle name="Comma 12 2" xfId="1618"/>
    <cellStyle name="Comma 12 3" xfId="1731"/>
    <cellStyle name="Comma 13" xfId="1527"/>
    <cellStyle name="Comma 13 2" xfId="1640"/>
    <cellStyle name="Comma 13 3" xfId="1753"/>
    <cellStyle name="Comma 14" xfId="1407"/>
    <cellStyle name="Comma 14 2" xfId="1566"/>
    <cellStyle name="Comma 14 3" xfId="1679"/>
    <cellStyle name="Comma 15" xfId="1406"/>
    <cellStyle name="Comma 16" xfId="1565"/>
    <cellStyle name="Comma 17" xfId="1678"/>
    <cellStyle name="Comma 18" xfId="33"/>
    <cellStyle name="Comma 19" xfId="32"/>
    <cellStyle name="Comma 2" xfId="38"/>
    <cellStyle name="Comma 2 10" xfId="1394"/>
    <cellStyle name="Comma 2 10 2" xfId="1563"/>
    <cellStyle name="Comma 2 10 2 2" xfId="1676"/>
    <cellStyle name="Comma 2 10 2 3" xfId="1789"/>
    <cellStyle name="Comma 2 10 3" xfId="1602"/>
    <cellStyle name="Comma 2 10 4" xfId="1715"/>
    <cellStyle name="Comma 2 11" xfId="63"/>
    <cellStyle name="Comma 2 11 2" xfId="1430"/>
    <cellStyle name="Comma 2 11 2 2" xfId="1532"/>
    <cellStyle name="Comma 2 11 2 2 2" xfId="1645"/>
    <cellStyle name="Comma 2 11 2 2 3" xfId="1758"/>
    <cellStyle name="Comma 2 11 2 3" xfId="1620"/>
    <cellStyle name="Comma 2 11 2 4" xfId="1733"/>
    <cellStyle name="Comma 2 11 3" xfId="1571"/>
    <cellStyle name="Comma 2 11 4" xfId="1684"/>
    <cellStyle name="Comma 2 12" xfId="1509"/>
    <cellStyle name="Comma 2 12 2" xfId="1528"/>
    <cellStyle name="Comma 2 12 2 2" xfId="1641"/>
    <cellStyle name="Comma 2 12 2 3" xfId="1754"/>
    <cellStyle name="Comma 2 12 3" xfId="1635"/>
    <cellStyle name="Comma 2 12 4" xfId="1748"/>
    <cellStyle name="Comma 2 13" xfId="1569"/>
    <cellStyle name="Comma 2 14" xfId="1682"/>
    <cellStyle name="Comma 2 2" xfId="174"/>
    <cellStyle name="Comma 2 2 2" xfId="175"/>
    <cellStyle name="Comma 2 2 2 2" xfId="176"/>
    <cellStyle name="Comma 2 2 2 3" xfId="1426"/>
    <cellStyle name="Comma 2 2 2 3 2" xfId="1517"/>
    <cellStyle name="Comma 2 2 2 3 3" xfId="1615"/>
    <cellStyle name="Comma 2 2 2 3 4" xfId="1728"/>
    <cellStyle name="Comma 2 2 3" xfId="177"/>
    <cellStyle name="Comma 2 2 4" xfId="178"/>
    <cellStyle name="Comma 2 2 5" xfId="1415"/>
    <cellStyle name="Comma 2 2 5 2" xfId="1508"/>
    <cellStyle name="Comma 2 2 5 3" xfId="1608"/>
    <cellStyle name="Comma 2 2 5 4" xfId="1721"/>
    <cellStyle name="Comma 2 2 6" xfId="1432"/>
    <cellStyle name="Comma 2 2 6 2" xfId="1622"/>
    <cellStyle name="Comma 2 2 6 3" xfId="1735"/>
    <cellStyle name="Comma 2 3" xfId="179"/>
    <cellStyle name="Comma 2 3 2" xfId="180"/>
    <cellStyle name="Comma 2 3 2 2" xfId="181"/>
    <cellStyle name="Comma 2 3 2 2 2" xfId="182"/>
    <cellStyle name="Comma 2 3 2 3" xfId="183"/>
    <cellStyle name="Comma 2 3 2 4" xfId="184"/>
    <cellStyle name="Comma 2 3 2 5" xfId="1425"/>
    <cellStyle name="Comma 2 3 2 5 2" xfId="1515"/>
    <cellStyle name="Comma 2 3 2 5 3" xfId="1614"/>
    <cellStyle name="Comma 2 3 2 5 4" xfId="1727"/>
    <cellStyle name="Comma 2 3 3" xfId="185"/>
    <cellStyle name="Comma 2 3 3 2" xfId="186"/>
    <cellStyle name="Comma 2 3 4" xfId="187"/>
    <cellStyle name="Comma 2 3 5" xfId="188"/>
    <cellStyle name="Comma 2 3 6" xfId="1412"/>
    <cellStyle name="Comma 2 3 6 2" xfId="1516"/>
    <cellStyle name="Comma 2 3 6 3" xfId="1607"/>
    <cellStyle name="Comma 2 3 6 4" xfId="1720"/>
    <cellStyle name="Comma 2 4" xfId="189"/>
    <cellStyle name="Comma 2 4 2" xfId="190"/>
    <cellStyle name="Comma 2 4 2 2" xfId="540"/>
    <cellStyle name="Comma 2 4 2 2 2" xfId="1538"/>
    <cellStyle name="Comma 2 4 2 2 2 2" xfId="1651"/>
    <cellStyle name="Comma 2 4 2 2 2 3" xfId="1764"/>
    <cellStyle name="Comma 2 4 2 2 3" xfId="1577"/>
    <cellStyle name="Comma 2 4 2 2 4" xfId="1690"/>
    <cellStyle name="Comma 2 4 3" xfId="541"/>
    <cellStyle name="Comma 2 4 3 2" xfId="1539"/>
    <cellStyle name="Comma 2 4 3 2 2" xfId="1652"/>
    <cellStyle name="Comma 2 4 3 2 3" xfId="1765"/>
    <cellStyle name="Comma 2 4 3 3" xfId="1578"/>
    <cellStyle name="Comma 2 4 3 4" xfId="1691"/>
    <cellStyle name="Comma 2 4 4" xfId="1423"/>
    <cellStyle name="Comma 2 4 4 2" xfId="1514"/>
    <cellStyle name="Comma 2 4 4 3" xfId="1612"/>
    <cellStyle name="Comma 2 4 4 4" xfId="1725"/>
    <cellStyle name="Comma 2 5" xfId="191"/>
    <cellStyle name="Comma 2 5 2" xfId="542"/>
    <cellStyle name="Comma 2 5 2 2" xfId="543"/>
    <cellStyle name="Comma 2 5 2 2 2" xfId="544"/>
    <cellStyle name="Comma 2 5 2 2 2 2" xfId="1542"/>
    <cellStyle name="Comma 2 5 2 2 2 2 2" xfId="1655"/>
    <cellStyle name="Comma 2 5 2 2 2 2 3" xfId="1768"/>
    <cellStyle name="Comma 2 5 2 2 2 3" xfId="1581"/>
    <cellStyle name="Comma 2 5 2 2 2 4" xfId="1694"/>
    <cellStyle name="Comma 2 5 2 2 3" xfId="1541"/>
    <cellStyle name="Comma 2 5 2 2 3 2" xfId="1654"/>
    <cellStyle name="Comma 2 5 2 2 3 3" xfId="1767"/>
    <cellStyle name="Comma 2 5 2 2 4" xfId="1580"/>
    <cellStyle name="Comma 2 5 2 2 5" xfId="1693"/>
    <cellStyle name="Comma 2 5 2 3" xfId="545"/>
    <cellStyle name="Comma 2 5 2 3 2" xfId="1543"/>
    <cellStyle name="Comma 2 5 2 3 2 2" xfId="1656"/>
    <cellStyle name="Comma 2 5 2 3 2 3" xfId="1769"/>
    <cellStyle name="Comma 2 5 2 3 3" xfId="1582"/>
    <cellStyle name="Comma 2 5 2 3 4" xfId="1695"/>
    <cellStyle name="Comma 2 5 2 4" xfId="1540"/>
    <cellStyle name="Comma 2 5 2 4 2" xfId="1653"/>
    <cellStyle name="Comma 2 5 2 4 3" xfId="1766"/>
    <cellStyle name="Comma 2 5 2 5" xfId="1579"/>
    <cellStyle name="Comma 2 5 2 6" xfId="1692"/>
    <cellStyle name="Comma 2 5 3" xfId="546"/>
    <cellStyle name="Comma 2 5 3 2" xfId="547"/>
    <cellStyle name="Comma 2 5 3 2 2" xfId="1545"/>
    <cellStyle name="Comma 2 5 3 2 2 2" xfId="1658"/>
    <cellStyle name="Comma 2 5 3 2 2 3" xfId="1771"/>
    <cellStyle name="Comma 2 5 3 2 3" xfId="1584"/>
    <cellStyle name="Comma 2 5 3 2 4" xfId="1697"/>
    <cellStyle name="Comma 2 5 3 3" xfId="1544"/>
    <cellStyle name="Comma 2 5 3 3 2" xfId="1657"/>
    <cellStyle name="Comma 2 5 3 3 3" xfId="1770"/>
    <cellStyle name="Comma 2 5 3 4" xfId="1583"/>
    <cellStyle name="Comma 2 5 3 5" xfId="1696"/>
    <cellStyle name="Comma 2 5 4" xfId="548"/>
    <cellStyle name="Comma 2 5 4 2" xfId="1546"/>
    <cellStyle name="Comma 2 5 4 2 2" xfId="1659"/>
    <cellStyle name="Comma 2 5 4 2 3" xfId="1772"/>
    <cellStyle name="Comma 2 5 4 3" xfId="1585"/>
    <cellStyle name="Comma 2 5 4 4" xfId="1698"/>
    <cellStyle name="Comma 2 6" xfId="192"/>
    <cellStyle name="Comma 2 6 2" xfId="549"/>
    <cellStyle name="Comma 2 6 2 2" xfId="1547"/>
    <cellStyle name="Comma 2 6 2 2 2" xfId="1660"/>
    <cellStyle name="Comma 2 6 2 2 3" xfId="1773"/>
    <cellStyle name="Comma 2 6 2 3" xfId="1586"/>
    <cellStyle name="Comma 2 6 2 4" xfId="1699"/>
    <cellStyle name="Comma 2 7" xfId="193"/>
    <cellStyle name="Comma 2 7 2" xfId="1533"/>
    <cellStyle name="Comma 2 7 2 2" xfId="1646"/>
    <cellStyle name="Comma 2 7 2 3" xfId="1759"/>
    <cellStyle name="Comma 2 7 3" xfId="1572"/>
    <cellStyle name="Comma 2 7 4" xfId="1685"/>
    <cellStyle name="Comma 2 8" xfId="550"/>
    <cellStyle name="Comma 2 9" xfId="1390"/>
    <cellStyle name="Comma 2 9 2" xfId="1559"/>
    <cellStyle name="Comma 2 9 2 2" xfId="1672"/>
    <cellStyle name="Comma 2 9 2 3" xfId="1785"/>
    <cellStyle name="Comma 2 9 3" xfId="1598"/>
    <cellStyle name="Comma 2 9 4" xfId="1711"/>
    <cellStyle name="Comma 2_1-7" xfId="194"/>
    <cellStyle name="Comma 3" xfId="39"/>
    <cellStyle name="Comma 3 10" xfId="1570"/>
    <cellStyle name="Comma 3 11" xfId="1683"/>
    <cellStyle name="Comma 3 2" xfId="195"/>
    <cellStyle name="Comma 3 2 2" xfId="196"/>
    <cellStyle name="Comma 3 2 3" xfId="1422"/>
    <cellStyle name="Comma 3 2 3 2" xfId="1511"/>
    <cellStyle name="Comma 3 2 3 3" xfId="1611"/>
    <cellStyle name="Comma 3 2 3 4" xfId="1724"/>
    <cellStyle name="Comma 3 3" xfId="197"/>
    <cellStyle name="Comma 3 4" xfId="198"/>
    <cellStyle name="Comma 3 5" xfId="199"/>
    <cellStyle name="Comma 3 5 2" xfId="1534"/>
    <cellStyle name="Comma 3 5 2 2" xfId="1647"/>
    <cellStyle name="Comma 3 5 2 3" xfId="1760"/>
    <cellStyle name="Comma 3 5 3" xfId="1573"/>
    <cellStyle name="Comma 3 5 4" xfId="1686"/>
    <cellStyle name="Comma 3 6" xfId="1388"/>
    <cellStyle name="Comma 3 6 2" xfId="1557"/>
    <cellStyle name="Comma 3 6 2 2" xfId="1670"/>
    <cellStyle name="Comma 3 6 2 3" xfId="1783"/>
    <cellStyle name="Comma 3 6 3" xfId="1596"/>
    <cellStyle name="Comma 3 6 4" xfId="1709"/>
    <cellStyle name="Comma 3 7" xfId="1393"/>
    <cellStyle name="Comma 3 7 2" xfId="1562"/>
    <cellStyle name="Comma 3 7 2 2" xfId="1675"/>
    <cellStyle name="Comma 3 7 2 3" xfId="1788"/>
    <cellStyle name="Comma 3 7 3" xfId="1601"/>
    <cellStyle name="Comma 3 7 4" xfId="1714"/>
    <cellStyle name="Comma 3 8" xfId="82"/>
    <cellStyle name="Comma 3 8 2" xfId="1431"/>
    <cellStyle name="Comma 3 8 2 2" xfId="1621"/>
    <cellStyle name="Comma 3 8 2 3" xfId="1734"/>
    <cellStyle name="Comma 3 9" xfId="1512"/>
    <cellStyle name="Comma 3 9 2" xfId="1529"/>
    <cellStyle name="Comma 3 9 2 2" xfId="1642"/>
    <cellStyle name="Comma 3 9 2 3" xfId="1755"/>
    <cellStyle name="Comma 3_1-7" xfId="200"/>
    <cellStyle name="Comma 4" xfId="36"/>
    <cellStyle name="Comma 4 2" xfId="202"/>
    <cellStyle name="Comma 4 2 2" xfId="203"/>
    <cellStyle name="Comma 4 2 2 2" xfId="551"/>
    <cellStyle name="Comma 4 2 3" xfId="552"/>
    <cellStyle name="Comma 4 2 4" xfId="1421"/>
    <cellStyle name="Comma 4 2 4 2" xfId="1523"/>
    <cellStyle name="Comma 4 2 4 3" xfId="1610"/>
    <cellStyle name="Comma 4 2 4 4" xfId="1723"/>
    <cellStyle name="Comma 4 3" xfId="204"/>
    <cellStyle name="Comma 4 3 2" xfId="553"/>
    <cellStyle name="Comma 4 3 3" xfId="1535"/>
    <cellStyle name="Comma 4 3 3 2" xfId="1648"/>
    <cellStyle name="Comma 4 3 3 3" xfId="1761"/>
    <cellStyle name="Comma 4 3 4" xfId="1574"/>
    <cellStyle name="Comma 4 3 5" xfId="1687"/>
    <cellStyle name="Comma 4 4" xfId="554"/>
    <cellStyle name="Comma 4 5" xfId="1405"/>
    <cellStyle name="Comma 4 5 2" xfId="1564"/>
    <cellStyle name="Comma 4 5 2 2" xfId="1677"/>
    <cellStyle name="Comma 4 5 2 3" xfId="1790"/>
    <cellStyle name="Comma 4 5 3" xfId="1603"/>
    <cellStyle name="Comma 4 5 4" xfId="1716"/>
    <cellStyle name="Comma 4 6" xfId="201"/>
    <cellStyle name="Comma 4 6 2" xfId="1429"/>
    <cellStyle name="Comma 4 6 2 2" xfId="1619"/>
    <cellStyle name="Comma 4 6 2 3" xfId="1732"/>
    <cellStyle name="Comma 4 7" xfId="1519"/>
    <cellStyle name="Comma 4 7 2" xfId="1530"/>
    <cellStyle name="Comma 4 7 2 2" xfId="1643"/>
    <cellStyle name="Comma 4 7 2 3" xfId="1756"/>
    <cellStyle name="Comma 4 8" xfId="1568"/>
    <cellStyle name="Comma 4 9" xfId="1681"/>
    <cellStyle name="Comma 5" xfId="35"/>
    <cellStyle name="Comma 5 10" xfId="1680"/>
    <cellStyle name="Comma 5 2" xfId="206"/>
    <cellStyle name="Comma 5 2 2" xfId="555"/>
    <cellStyle name="Comma 5 2 2 2" xfId="556"/>
    <cellStyle name="Comma 5 2 2 2 2" xfId="1549"/>
    <cellStyle name="Comma 5 2 2 2 2 2" xfId="1662"/>
    <cellStyle name="Comma 5 2 2 2 2 3" xfId="1775"/>
    <cellStyle name="Comma 5 2 2 2 3" xfId="1588"/>
    <cellStyle name="Comma 5 2 2 2 4" xfId="1701"/>
    <cellStyle name="Comma 5 2 2 3" xfId="1548"/>
    <cellStyle name="Comma 5 2 2 3 2" xfId="1661"/>
    <cellStyle name="Comma 5 2 2 3 3" xfId="1774"/>
    <cellStyle name="Comma 5 2 2 4" xfId="1587"/>
    <cellStyle name="Comma 5 2 2 5" xfId="1700"/>
    <cellStyle name="Comma 5 2 3" xfId="557"/>
    <cellStyle name="Comma 5 2 3 2" xfId="1550"/>
    <cellStyle name="Comma 5 2 3 2 2" xfId="1663"/>
    <cellStyle name="Comma 5 2 3 2 3" xfId="1776"/>
    <cellStyle name="Comma 5 2 3 3" xfId="1589"/>
    <cellStyle name="Comma 5 2 3 4" xfId="1702"/>
    <cellStyle name="Comma 5 2 4" xfId="1427"/>
    <cellStyle name="Comma 5 2 4 2" xfId="1522"/>
    <cellStyle name="Comma 5 2 4 3" xfId="1616"/>
    <cellStyle name="Comma 5 2 4 4" xfId="1729"/>
    <cellStyle name="Comma 5 3" xfId="558"/>
    <cellStyle name="Comma 5 3 2" xfId="559"/>
    <cellStyle name="Comma 5 3 2 2" xfId="1552"/>
    <cellStyle name="Comma 5 3 2 2 2" xfId="1665"/>
    <cellStyle name="Comma 5 3 2 2 3" xfId="1778"/>
    <cellStyle name="Comma 5 3 2 3" xfId="1591"/>
    <cellStyle name="Comma 5 3 2 4" xfId="1704"/>
    <cellStyle name="Comma 5 3 3" xfId="1551"/>
    <cellStyle name="Comma 5 3 3 2" xfId="1664"/>
    <cellStyle name="Comma 5 3 3 3" xfId="1777"/>
    <cellStyle name="Comma 5 3 4" xfId="1590"/>
    <cellStyle name="Comma 5 3 5" xfId="1703"/>
    <cellStyle name="Comma 5 4" xfId="560"/>
    <cellStyle name="Comma 5 4 2" xfId="561"/>
    <cellStyle name="Comma 5 5" xfId="562"/>
    <cellStyle name="Comma 5 6" xfId="205"/>
    <cellStyle name="Comma 5 6 2" xfId="1408"/>
    <cellStyle name="Comma 5 6 2 2" xfId="1605"/>
    <cellStyle name="Comma 5 6 2 3" xfId="1718"/>
    <cellStyle name="Comma 5 7" xfId="1524"/>
    <cellStyle name="Comma 5 7 2" xfId="1637"/>
    <cellStyle name="Comma 5 7 3" xfId="1750"/>
    <cellStyle name="Comma 5 8" xfId="1520"/>
    <cellStyle name="Comma 5 9" xfId="1567"/>
    <cellStyle name="Comma 6" xfId="207"/>
    <cellStyle name="Comma 6 2" xfId="1428"/>
    <cellStyle name="Comma 6 2 2" xfId="1617"/>
    <cellStyle name="Comma 6 2 3" xfId="1730"/>
    <cellStyle name="Comma 6 3" xfId="1419"/>
    <cellStyle name="Comma 6 3 2" xfId="1510"/>
    <cellStyle name="Comma 6 3 2 2" xfId="1636"/>
    <cellStyle name="Comma 6 3 2 3" xfId="1749"/>
    <cellStyle name="Comma 6 3 3" xfId="1609"/>
    <cellStyle name="Comma 6 3 4" xfId="1722"/>
    <cellStyle name="Comma 6 4" xfId="1536"/>
    <cellStyle name="Comma 6 4 2" xfId="1649"/>
    <cellStyle name="Comma 6 4 3" xfId="1762"/>
    <cellStyle name="Comma 6 5" xfId="1575"/>
    <cellStyle name="Comma 6 6" xfId="1688"/>
    <cellStyle name="Comma 7" xfId="563"/>
    <cellStyle name="Comma 7 2" xfId="564"/>
    <cellStyle name="Comma 7 2 2" xfId="1424"/>
    <cellStyle name="Comma 7 2 2 2" xfId="1526"/>
    <cellStyle name="Comma 7 2 2 2 2" xfId="1639"/>
    <cellStyle name="Comma 7 2 2 2 3" xfId="1752"/>
    <cellStyle name="Comma 7 2 2 3" xfId="1613"/>
    <cellStyle name="Comma 7 2 2 4" xfId="1726"/>
    <cellStyle name="Comma 7 2 3" xfId="1554"/>
    <cellStyle name="Comma 7 2 3 2" xfId="1667"/>
    <cellStyle name="Comma 7 2 3 3" xfId="1780"/>
    <cellStyle name="Comma 7 2 4" xfId="1593"/>
    <cellStyle name="Comma 7 2 5" xfId="1706"/>
    <cellStyle name="Comma 7 3" xfId="565"/>
    <cellStyle name="Comma 7 3 2" xfId="566"/>
    <cellStyle name="Comma 7 3 2 2" xfId="1556"/>
    <cellStyle name="Comma 7 3 2 2 2" xfId="1669"/>
    <cellStyle name="Comma 7 3 2 2 3" xfId="1782"/>
    <cellStyle name="Comma 7 3 2 3" xfId="1595"/>
    <cellStyle name="Comma 7 3 2 4" xfId="1708"/>
    <cellStyle name="Comma 7 3 3" xfId="1555"/>
    <cellStyle name="Comma 7 3 3 2" xfId="1668"/>
    <cellStyle name="Comma 7 3 3 3" xfId="1781"/>
    <cellStyle name="Comma 7 3 4" xfId="1594"/>
    <cellStyle name="Comma 7 3 5" xfId="1707"/>
    <cellStyle name="Comma 7 4" xfId="1410"/>
    <cellStyle name="Comma 7 4 2" xfId="1525"/>
    <cellStyle name="Comma 7 4 2 2" xfId="1638"/>
    <cellStyle name="Comma 7 4 2 3" xfId="1751"/>
    <cellStyle name="Comma 7 4 3" xfId="1606"/>
    <cellStyle name="Comma 7 4 4" xfId="1719"/>
    <cellStyle name="Comma 7 5" xfId="1553"/>
    <cellStyle name="Comma 7 5 2" xfId="1666"/>
    <cellStyle name="Comma 7 5 3" xfId="1779"/>
    <cellStyle name="Comma 7 6" xfId="1592"/>
    <cellStyle name="Comma 7 7" xfId="1705"/>
    <cellStyle name="Comma 8" xfId="1389"/>
    <cellStyle name="Comma 8 2" xfId="1558"/>
    <cellStyle name="Comma 8 2 2" xfId="1671"/>
    <cellStyle name="Comma 8 2 3" xfId="1784"/>
    <cellStyle name="Comma 8 3" xfId="1597"/>
    <cellStyle name="Comma 8 4" xfId="1710"/>
    <cellStyle name="Comma 9" xfId="1391"/>
    <cellStyle name="Comma 9 2" xfId="1560"/>
    <cellStyle name="Comma 9 2 2" xfId="1673"/>
    <cellStyle name="Comma 9 2 3" xfId="1786"/>
    <cellStyle name="Comma 9 3" xfId="1599"/>
    <cellStyle name="Comma 9 4" xfId="1712"/>
    <cellStyle name="Currency 2" xfId="567"/>
    <cellStyle name="Currency 2 2" xfId="568"/>
    <cellStyle name="Currency 2 2 2" xfId="569"/>
    <cellStyle name="Currency 2 2 3" xfId="1467"/>
    <cellStyle name="Currency 2 2 3 2" xfId="1624"/>
    <cellStyle name="Currency 2 2 3 3" xfId="1737"/>
    <cellStyle name="Currency 2 3" xfId="570"/>
    <cellStyle name="Currency 2 4" xfId="1466"/>
    <cellStyle name="Currency 2 4 2" xfId="1623"/>
    <cellStyle name="Currency 2 4 3" xfId="1736"/>
    <cellStyle name="Currency 3" xfId="571"/>
    <cellStyle name="Currency 3 2" xfId="572"/>
    <cellStyle name="Currency 4" xfId="573"/>
    <cellStyle name="Currency 4 2" xfId="574"/>
    <cellStyle name="Currency 4 3" xfId="575"/>
    <cellStyle name="Currency 4 4" xfId="576"/>
    <cellStyle name="Currency 4 4 2" xfId="577"/>
    <cellStyle name="Date" xfId="208"/>
    <cellStyle name="Dezimal [0]_Nossner_Brücke" xfId="209"/>
    <cellStyle name="Dezimal_en_Master" xfId="210"/>
    <cellStyle name="Divider" xfId="211"/>
    <cellStyle name="Divider 2" xfId="1468"/>
    <cellStyle name="Ellenőrzőcella" xfId="578"/>
    <cellStyle name="Euro" xfId="579"/>
    <cellStyle name="Excel Built-in Normal" xfId="41"/>
    <cellStyle name="Excel Built-in Normal 2" xfId="212"/>
    <cellStyle name="Excel Built-in Normal_1-7" xfId="213"/>
    <cellStyle name="Explanatory Text" xfId="97" builtinId="53" customBuiltin="1"/>
    <cellStyle name="Explanatory Text 2" xfId="580"/>
    <cellStyle name="Explanatory Text 2 2" xfId="581"/>
    <cellStyle name="Explanatory Text 3" xfId="582"/>
    <cellStyle name="Figyelmeztetés" xfId="583"/>
    <cellStyle name="Fixed" xfId="214"/>
    <cellStyle name="Good" xfId="90" builtinId="26" customBuiltin="1"/>
    <cellStyle name="Good 2" xfId="584"/>
    <cellStyle name="Good 2 2" xfId="585"/>
    <cellStyle name="Good 2 3" xfId="586"/>
    <cellStyle name="Good 3" xfId="587"/>
    <cellStyle name="Good 3 2" xfId="588"/>
    <cellStyle name="Good 4" xfId="589"/>
    <cellStyle name="Good 5" xfId="590"/>
    <cellStyle name="Good 6" xfId="591"/>
    <cellStyle name="Good 7" xfId="592"/>
    <cellStyle name="Good 8" xfId="1469"/>
    <cellStyle name="Heading 1" xfId="102" builtinId="16" customBuiltin="1"/>
    <cellStyle name="Heading 1 2" xfId="215"/>
    <cellStyle name="Heading 1 2 2" xfId="593"/>
    <cellStyle name="Heading 1 2 3" xfId="594"/>
    <cellStyle name="Heading 1 3" xfId="595"/>
    <cellStyle name="Heading 1 4" xfId="596"/>
    <cellStyle name="Heading 2" xfId="103" builtinId="17" customBuiltin="1"/>
    <cellStyle name="Heading 2 2" xfId="597"/>
    <cellStyle name="Heading 2 2 2" xfId="598"/>
    <cellStyle name="Heading 2 2 3" xfId="599"/>
    <cellStyle name="Heading 2 3" xfId="600"/>
    <cellStyle name="Heading 2 4" xfId="601"/>
    <cellStyle name="Heading 3" xfId="104" builtinId="18" customBuiltin="1"/>
    <cellStyle name="Heading 3 2" xfId="602"/>
    <cellStyle name="Heading 3 2 2" xfId="603"/>
    <cellStyle name="Heading 3 2 3" xfId="604"/>
    <cellStyle name="Heading 3 3" xfId="605"/>
    <cellStyle name="Heading 3 4" xfId="606"/>
    <cellStyle name="Heading 4" xfId="105" builtinId="19" customBuiltin="1"/>
    <cellStyle name="Heading 4 2" xfId="607"/>
    <cellStyle name="Heading 4 2 2" xfId="608"/>
    <cellStyle name="Heading 4 2 3" xfId="609"/>
    <cellStyle name="Heading 4 3" xfId="610"/>
    <cellStyle name="Heading 4 4" xfId="611"/>
    <cellStyle name="Heading1 1" xfId="216"/>
    <cellStyle name="Heading2" xfId="217"/>
    <cellStyle name="Headline I" xfId="218"/>
    <cellStyle name="Headline I 2" xfId="1470"/>
    <cellStyle name="Headline II" xfId="219"/>
    <cellStyle name="Headline II 2" xfId="1471"/>
    <cellStyle name="Headline III" xfId="220"/>
    <cellStyle name="Headline III 2" xfId="1472"/>
    <cellStyle name="Hivatkozott cella" xfId="612"/>
    <cellStyle name="Hyperlink 2" xfId="1473"/>
    <cellStyle name="Hyperlink 3" xfId="1474"/>
    <cellStyle name="Ievade" xfId="9"/>
    <cellStyle name="Ievade 2" xfId="221"/>
    <cellStyle name="Ievade 3" xfId="613"/>
    <cellStyle name="Ievade 4" xfId="614"/>
    <cellStyle name="Ievade_1-7" xfId="222"/>
    <cellStyle name="Input 2" xfId="615"/>
    <cellStyle name="Input 2 2" xfId="616"/>
    <cellStyle name="Input 2 3" xfId="617"/>
    <cellStyle name="Input 3" xfId="618"/>
    <cellStyle name="Input 4" xfId="619"/>
    <cellStyle name="Input 5" xfId="1475"/>
    <cellStyle name="Izcēlums1" xfId="83"/>
    <cellStyle name="Izcēlums1 2" xfId="620"/>
    <cellStyle name="Izcēlums1 3" xfId="621"/>
    <cellStyle name="Izcēlums2" xfId="84"/>
    <cellStyle name="Izcēlums2 2" xfId="622"/>
    <cellStyle name="Izcēlums2 3" xfId="623"/>
    <cellStyle name="Izcēlums3" xfId="85"/>
    <cellStyle name="Izcēlums3 2" xfId="624"/>
    <cellStyle name="Izcēlums3 3" xfId="625"/>
    <cellStyle name="Izcēlums4" xfId="86"/>
    <cellStyle name="Izcēlums4 2" xfId="626"/>
    <cellStyle name="Izcēlums4 3" xfId="627"/>
    <cellStyle name="Izcēlums5" xfId="87"/>
    <cellStyle name="Izcēlums5 2" xfId="628"/>
    <cellStyle name="Izcēlums5 3" xfId="629"/>
    <cellStyle name="Izcēlums6" xfId="88"/>
    <cellStyle name="Izcēlums6 2" xfId="630"/>
    <cellStyle name="Izcēlums6 3" xfId="631"/>
    <cellStyle name="Izvade" xfId="10"/>
    <cellStyle name="Izvade 2" xfId="223"/>
    <cellStyle name="Izvade 3" xfId="632"/>
    <cellStyle name="Izvade 4" xfId="633"/>
    <cellStyle name="Izvade_1-7" xfId="224"/>
    <cellStyle name="Īįū÷ķūé_laroux" xfId="225"/>
    <cellStyle name="Jegyzet" xfId="634"/>
    <cellStyle name="Jelölőszín (1)" xfId="635"/>
    <cellStyle name="Jelölőszín (2)" xfId="636"/>
    <cellStyle name="Jelölőszín (3)" xfId="637"/>
    <cellStyle name="Jelölőszín (4)" xfId="638"/>
    <cellStyle name="Jelölőszín (5)" xfId="639"/>
    <cellStyle name="Jelölőszín (6)" xfId="640"/>
    <cellStyle name="Jó" xfId="641"/>
    <cellStyle name="Kimenet" xfId="642"/>
    <cellStyle name="Komats 2" xfId="89"/>
    <cellStyle name="Kontrolní buňka" xfId="643"/>
    <cellStyle name="Kopsumma" xfId="13"/>
    <cellStyle name="Kopsumma 2" xfId="226"/>
    <cellStyle name="Kopsumma_1-7" xfId="227"/>
    <cellStyle name="Labs 2" xfId="644"/>
    <cellStyle name="Labs 3" xfId="645"/>
    <cellStyle name="Labs 4" xfId="646"/>
    <cellStyle name="Linked Cell" xfId="100" builtinId="24" customBuiltin="1"/>
    <cellStyle name="Linked Cell 2" xfId="647"/>
    <cellStyle name="Linked Cell 2 2" xfId="648"/>
    <cellStyle name="Linked Cell 2 3" xfId="649"/>
    <cellStyle name="Linked Cell 3" xfId="650"/>
    <cellStyle name="Linked Cell 4" xfId="651"/>
    <cellStyle name="Magyarázó szöveg" xfId="652"/>
    <cellStyle name="Nadpis 1" xfId="653"/>
    <cellStyle name="Nadpis 2" xfId="654"/>
    <cellStyle name="Nadpis 3" xfId="655"/>
    <cellStyle name="Nadpis 4" xfId="656"/>
    <cellStyle name="Název" xfId="657"/>
    <cellStyle name="Neitrāls" xfId="91"/>
    <cellStyle name="Neitrāls 2" xfId="228"/>
    <cellStyle name="Neitrāls 2 2" xfId="658"/>
    <cellStyle name="Neitrāls 3" xfId="659"/>
    <cellStyle name="Neitrāls_1-7" xfId="229"/>
    <cellStyle name="Neutral 2" xfId="51"/>
    <cellStyle name="Neutral 2 2" xfId="661"/>
    <cellStyle name="Neutral 2 3" xfId="662"/>
    <cellStyle name="Neutral 2 4" xfId="1403"/>
    <cellStyle name="Neutral 2 5" xfId="660"/>
    <cellStyle name="Neutral 3" xfId="663"/>
    <cellStyle name="Neutral 4" xfId="664"/>
    <cellStyle name="Neutral 5" xfId="1476"/>
    <cellStyle name="Neutrální" xfId="665"/>
    <cellStyle name="Norm੎੎" xfId="666"/>
    <cellStyle name="Normaali_light-98_gun" xfId="230"/>
    <cellStyle name="Normal" xfId="0" builtinId="0"/>
    <cellStyle name="Normal 10" xfId="231"/>
    <cellStyle name="Normal 10 10" xfId="667"/>
    <cellStyle name="Normal 10 10 2" xfId="668"/>
    <cellStyle name="Normal 10 11" xfId="669"/>
    <cellStyle name="Normal 10 12" xfId="1477"/>
    <cellStyle name="Normal 10 2" xfId="232"/>
    <cellStyle name="Normal 10 2 10" xfId="670"/>
    <cellStyle name="Normal 10 2 2" xfId="671"/>
    <cellStyle name="Normal 10 2 2 2" xfId="672"/>
    <cellStyle name="Normal 10 2 2 2 2" xfId="673"/>
    <cellStyle name="Normal 10 2 2 2 2 2" xfId="674"/>
    <cellStyle name="Normal 10 2 2 2 2 2 2" xfId="675"/>
    <cellStyle name="Normal 10 2 2 2 2 2 2 2" xfId="676"/>
    <cellStyle name="Normal 10 2 2 2 2 2 3" xfId="677"/>
    <cellStyle name="Normal 10 2 2 2 2 3" xfId="678"/>
    <cellStyle name="Normal 10 2 2 2 2 3 2" xfId="679"/>
    <cellStyle name="Normal 10 2 2 2 2 3 2 2" xfId="680"/>
    <cellStyle name="Normal 10 2 2 2 2 3 3" xfId="681"/>
    <cellStyle name="Normal 10 2 2 2 2 4" xfId="682"/>
    <cellStyle name="Normal 10 2 2 2 2 4 2" xfId="683"/>
    <cellStyle name="Normal 10 2 2 2 2 4 2 2" xfId="684"/>
    <cellStyle name="Normal 10 2 2 2 2 4 3" xfId="685"/>
    <cellStyle name="Normal 10 2 2 2 2 5" xfId="686"/>
    <cellStyle name="Normal 10 2 2 2 2 5 2" xfId="687"/>
    <cellStyle name="Normal 10 2 2 2 2 6" xfId="688"/>
    <cellStyle name="Normal 10 2 2 2 3" xfId="689"/>
    <cellStyle name="Normal 10 2 2 2 3 2" xfId="690"/>
    <cellStyle name="Normal 10 2 2 2 3 2 2" xfId="691"/>
    <cellStyle name="Normal 10 2 2 2 3 2 2 2" xfId="692"/>
    <cellStyle name="Normal 10 2 2 2 3 2 3" xfId="693"/>
    <cellStyle name="Normal 10 2 2 2 3 3" xfId="694"/>
    <cellStyle name="Normal 10 2 2 2 3 3 2" xfId="695"/>
    <cellStyle name="Normal 10 2 2 2 3 3 2 2" xfId="696"/>
    <cellStyle name="Normal 10 2 2 2 3 3 3" xfId="697"/>
    <cellStyle name="Normal 10 2 2 2 3 4" xfId="698"/>
    <cellStyle name="Normal 10 2 2 2 3 4 2" xfId="699"/>
    <cellStyle name="Normal 10 2 2 2 3 4 2 2" xfId="700"/>
    <cellStyle name="Normal 10 2 2 2 3 4 3" xfId="701"/>
    <cellStyle name="Normal 10 2 2 2 3 5" xfId="702"/>
    <cellStyle name="Normal 10 2 2 2 3 5 2" xfId="703"/>
    <cellStyle name="Normal 10 2 2 2 3 6" xfId="704"/>
    <cellStyle name="Normal 10 2 2 2 4" xfId="705"/>
    <cellStyle name="Normal 10 2 2 2 4 2" xfId="706"/>
    <cellStyle name="Normal 10 2 2 2 4 2 2" xfId="707"/>
    <cellStyle name="Normal 10 2 2 2 4 3" xfId="708"/>
    <cellStyle name="Normal 10 2 2 2 5" xfId="709"/>
    <cellStyle name="Normal 10 2 2 2 5 2" xfId="710"/>
    <cellStyle name="Normal 10 2 2 2 5 2 2" xfId="711"/>
    <cellStyle name="Normal 10 2 2 2 5 3" xfId="712"/>
    <cellStyle name="Normal 10 2 2 2 6" xfId="713"/>
    <cellStyle name="Normal 10 2 2 2 6 2" xfId="714"/>
    <cellStyle name="Normal 10 2 2 2 6 2 2" xfId="715"/>
    <cellStyle name="Normal 10 2 2 2 6 3" xfId="716"/>
    <cellStyle name="Normal 10 2 2 2 7" xfId="717"/>
    <cellStyle name="Normal 10 2 2 2 7 2" xfId="718"/>
    <cellStyle name="Normal 10 2 2 2 8" xfId="719"/>
    <cellStyle name="Normal 10 2 2 3" xfId="720"/>
    <cellStyle name="Normal 10 2 2 3 2" xfId="721"/>
    <cellStyle name="Normal 10 2 2 3 2 2" xfId="722"/>
    <cellStyle name="Normal 10 2 2 3 2 2 2" xfId="723"/>
    <cellStyle name="Normal 10 2 2 3 2 3" xfId="724"/>
    <cellStyle name="Normal 10 2 2 3 3" xfId="725"/>
    <cellStyle name="Normal 10 2 2 3 3 2" xfId="726"/>
    <cellStyle name="Normal 10 2 2 3 3 2 2" xfId="727"/>
    <cellStyle name="Normal 10 2 2 3 3 3" xfId="728"/>
    <cellStyle name="Normal 10 2 2 3 4" xfId="729"/>
    <cellStyle name="Normal 10 2 2 3 4 2" xfId="730"/>
    <cellStyle name="Normal 10 2 2 3 4 2 2" xfId="731"/>
    <cellStyle name="Normal 10 2 2 3 4 3" xfId="732"/>
    <cellStyle name="Normal 10 2 2 3 5" xfId="733"/>
    <cellStyle name="Normal 10 2 2 3 5 2" xfId="734"/>
    <cellStyle name="Normal 10 2 2 3 6" xfId="735"/>
    <cellStyle name="Normal 10 2 2 4" xfId="736"/>
    <cellStyle name="Normal 10 2 2 4 2" xfId="737"/>
    <cellStyle name="Normal 10 2 2 4 2 2" xfId="738"/>
    <cellStyle name="Normal 10 2 2 4 2 2 2" xfId="739"/>
    <cellStyle name="Normal 10 2 2 4 2 3" xfId="740"/>
    <cellStyle name="Normal 10 2 2 4 3" xfId="741"/>
    <cellStyle name="Normal 10 2 2 4 3 2" xfId="742"/>
    <cellStyle name="Normal 10 2 2 4 3 2 2" xfId="743"/>
    <cellStyle name="Normal 10 2 2 4 3 3" xfId="744"/>
    <cellStyle name="Normal 10 2 2 4 4" xfId="745"/>
    <cellStyle name="Normal 10 2 2 4 4 2" xfId="746"/>
    <cellStyle name="Normal 10 2 2 4 4 2 2" xfId="747"/>
    <cellStyle name="Normal 10 2 2 4 4 3" xfId="748"/>
    <cellStyle name="Normal 10 2 2 4 5" xfId="749"/>
    <cellStyle name="Normal 10 2 2 4 5 2" xfId="750"/>
    <cellStyle name="Normal 10 2 2 4 6" xfId="751"/>
    <cellStyle name="Normal 10 2 2 5" xfId="752"/>
    <cellStyle name="Normal 10 2 2 5 2" xfId="753"/>
    <cellStyle name="Normal 10 2 2 5 2 2" xfId="754"/>
    <cellStyle name="Normal 10 2 2 5 3" xfId="755"/>
    <cellStyle name="Normal 10 2 2 6" xfId="756"/>
    <cellStyle name="Normal 10 2 2 6 2" xfId="757"/>
    <cellStyle name="Normal 10 2 2 6 2 2" xfId="758"/>
    <cellStyle name="Normal 10 2 2 6 3" xfId="759"/>
    <cellStyle name="Normal 10 2 2 7" xfId="760"/>
    <cellStyle name="Normal 10 2 2 7 2" xfId="761"/>
    <cellStyle name="Normal 10 2 2 7 2 2" xfId="762"/>
    <cellStyle name="Normal 10 2 2 7 3" xfId="763"/>
    <cellStyle name="Normal 10 2 2 8" xfId="764"/>
    <cellStyle name="Normal 10 2 2 8 2" xfId="765"/>
    <cellStyle name="Normal 10 2 2 9" xfId="766"/>
    <cellStyle name="Normal 10 2 3" xfId="767"/>
    <cellStyle name="Normal 10 2 3 2" xfId="768"/>
    <cellStyle name="Normal 10 2 3 2 2" xfId="769"/>
    <cellStyle name="Normal 10 2 3 2 2 2" xfId="770"/>
    <cellStyle name="Normal 10 2 3 2 2 2 2" xfId="771"/>
    <cellStyle name="Normal 10 2 3 2 2 3" xfId="772"/>
    <cellStyle name="Normal 10 2 3 2 3" xfId="773"/>
    <cellStyle name="Normal 10 2 3 2 3 2" xfId="774"/>
    <cellStyle name="Normal 10 2 3 2 3 2 2" xfId="775"/>
    <cellStyle name="Normal 10 2 3 2 3 3" xfId="776"/>
    <cellStyle name="Normal 10 2 3 2 4" xfId="777"/>
    <cellStyle name="Normal 10 2 3 2 4 2" xfId="778"/>
    <cellStyle name="Normal 10 2 3 2 4 2 2" xfId="779"/>
    <cellStyle name="Normal 10 2 3 2 4 3" xfId="780"/>
    <cellStyle name="Normal 10 2 3 2 5" xfId="781"/>
    <cellStyle name="Normal 10 2 3 2 5 2" xfId="782"/>
    <cellStyle name="Normal 10 2 3 2 6" xfId="783"/>
    <cellStyle name="Normal 10 2 3 3" xfId="784"/>
    <cellStyle name="Normal 10 2 3 3 2" xfId="785"/>
    <cellStyle name="Normal 10 2 3 3 2 2" xfId="786"/>
    <cellStyle name="Normal 10 2 3 3 2 2 2" xfId="787"/>
    <cellStyle name="Normal 10 2 3 3 2 3" xfId="788"/>
    <cellStyle name="Normal 10 2 3 3 3" xfId="789"/>
    <cellStyle name="Normal 10 2 3 3 3 2" xfId="790"/>
    <cellStyle name="Normal 10 2 3 3 3 2 2" xfId="791"/>
    <cellStyle name="Normal 10 2 3 3 3 3" xfId="792"/>
    <cellStyle name="Normal 10 2 3 3 4" xfId="793"/>
    <cellStyle name="Normal 10 2 3 3 4 2" xfId="794"/>
    <cellStyle name="Normal 10 2 3 3 4 2 2" xfId="795"/>
    <cellStyle name="Normal 10 2 3 3 4 3" xfId="796"/>
    <cellStyle name="Normal 10 2 3 3 5" xfId="797"/>
    <cellStyle name="Normal 10 2 3 3 5 2" xfId="798"/>
    <cellStyle name="Normal 10 2 3 3 6" xfId="799"/>
    <cellStyle name="Normal 10 2 3 4" xfId="800"/>
    <cellStyle name="Normal 10 2 3 4 2" xfId="801"/>
    <cellStyle name="Normal 10 2 3 4 2 2" xfId="802"/>
    <cellStyle name="Normal 10 2 3 4 3" xfId="803"/>
    <cellStyle name="Normal 10 2 3 5" xfId="804"/>
    <cellStyle name="Normal 10 2 3 5 2" xfId="805"/>
    <cellStyle name="Normal 10 2 3 5 2 2" xfId="806"/>
    <cellStyle name="Normal 10 2 3 5 3" xfId="807"/>
    <cellStyle name="Normal 10 2 3 6" xfId="808"/>
    <cellStyle name="Normal 10 2 3 6 2" xfId="809"/>
    <cellStyle name="Normal 10 2 3 6 2 2" xfId="810"/>
    <cellStyle name="Normal 10 2 3 6 3" xfId="811"/>
    <cellStyle name="Normal 10 2 3 7" xfId="812"/>
    <cellStyle name="Normal 10 2 3 7 2" xfId="813"/>
    <cellStyle name="Normal 10 2 3 8" xfId="814"/>
    <cellStyle name="Normal 10 2 4" xfId="815"/>
    <cellStyle name="Normal 10 2 4 2" xfId="816"/>
    <cellStyle name="Normal 10 2 4 2 2" xfId="817"/>
    <cellStyle name="Normal 10 2 4 2 2 2" xfId="818"/>
    <cellStyle name="Normal 10 2 4 2 3" xfId="819"/>
    <cellStyle name="Normal 10 2 4 3" xfId="820"/>
    <cellStyle name="Normal 10 2 4 3 2" xfId="821"/>
    <cellStyle name="Normal 10 2 4 3 2 2" xfId="822"/>
    <cellStyle name="Normal 10 2 4 3 3" xfId="823"/>
    <cellStyle name="Normal 10 2 4 4" xfId="824"/>
    <cellStyle name="Normal 10 2 4 4 2" xfId="825"/>
    <cellStyle name="Normal 10 2 4 4 2 2" xfId="826"/>
    <cellStyle name="Normal 10 2 4 4 3" xfId="827"/>
    <cellStyle name="Normal 10 2 4 5" xfId="828"/>
    <cellStyle name="Normal 10 2 4 5 2" xfId="829"/>
    <cellStyle name="Normal 10 2 4 6" xfId="830"/>
    <cellStyle name="Normal 10 2 5" xfId="831"/>
    <cellStyle name="Normal 10 2 5 2" xfId="832"/>
    <cellStyle name="Normal 10 2 5 2 2" xfId="833"/>
    <cellStyle name="Normal 10 2 5 2 2 2" xfId="834"/>
    <cellStyle name="Normal 10 2 5 2 3" xfId="835"/>
    <cellStyle name="Normal 10 2 5 3" xfId="836"/>
    <cellStyle name="Normal 10 2 5 3 2" xfId="837"/>
    <cellStyle name="Normal 10 2 5 3 2 2" xfId="838"/>
    <cellStyle name="Normal 10 2 5 3 3" xfId="839"/>
    <cellStyle name="Normal 10 2 5 4" xfId="840"/>
    <cellStyle name="Normal 10 2 5 4 2" xfId="841"/>
    <cellStyle name="Normal 10 2 5 4 2 2" xfId="842"/>
    <cellStyle name="Normal 10 2 5 4 3" xfId="843"/>
    <cellStyle name="Normal 10 2 5 5" xfId="844"/>
    <cellStyle name="Normal 10 2 5 5 2" xfId="845"/>
    <cellStyle name="Normal 10 2 5 6" xfId="846"/>
    <cellStyle name="Normal 10 2 6" xfId="847"/>
    <cellStyle name="Normal 10 2 6 2" xfId="848"/>
    <cellStyle name="Normal 10 2 6 2 2" xfId="849"/>
    <cellStyle name="Normal 10 2 6 3" xfId="850"/>
    <cellStyle name="Normal 10 2 7" xfId="851"/>
    <cellStyle name="Normal 10 2 7 2" xfId="852"/>
    <cellStyle name="Normal 10 2 7 2 2" xfId="853"/>
    <cellStyle name="Normal 10 2 7 3" xfId="854"/>
    <cellStyle name="Normal 10 2 8" xfId="855"/>
    <cellStyle name="Normal 10 2 8 2" xfId="856"/>
    <cellStyle name="Normal 10 2 8 2 2" xfId="857"/>
    <cellStyle name="Normal 10 2 8 3" xfId="858"/>
    <cellStyle name="Normal 10 2 9" xfId="859"/>
    <cellStyle name="Normal 10 2 9 2" xfId="860"/>
    <cellStyle name="Normal 10 3" xfId="861"/>
    <cellStyle name="Normal 10 3 2" xfId="862"/>
    <cellStyle name="Normal 10 3 2 2" xfId="863"/>
    <cellStyle name="Normal 10 3 2 2 2" xfId="864"/>
    <cellStyle name="Normal 10 3 2 2 2 2" xfId="865"/>
    <cellStyle name="Normal 10 3 2 2 2 2 2" xfId="866"/>
    <cellStyle name="Normal 10 3 2 2 2 3" xfId="867"/>
    <cellStyle name="Normal 10 3 2 2 3" xfId="868"/>
    <cellStyle name="Normal 10 3 2 2 3 2" xfId="869"/>
    <cellStyle name="Normal 10 3 2 2 3 2 2" xfId="870"/>
    <cellStyle name="Normal 10 3 2 2 3 3" xfId="871"/>
    <cellStyle name="Normal 10 3 2 2 4" xfId="872"/>
    <cellStyle name="Normal 10 3 2 2 4 2" xfId="873"/>
    <cellStyle name="Normal 10 3 2 2 4 2 2" xfId="874"/>
    <cellStyle name="Normal 10 3 2 2 4 3" xfId="875"/>
    <cellStyle name="Normal 10 3 2 2 5" xfId="876"/>
    <cellStyle name="Normal 10 3 2 2 5 2" xfId="877"/>
    <cellStyle name="Normal 10 3 2 2 6" xfId="878"/>
    <cellStyle name="Normal 10 3 2 3" xfId="879"/>
    <cellStyle name="Normal 10 3 2 3 2" xfId="880"/>
    <cellStyle name="Normal 10 3 2 3 2 2" xfId="881"/>
    <cellStyle name="Normal 10 3 2 3 2 2 2" xfId="882"/>
    <cellStyle name="Normal 10 3 2 3 2 3" xfId="883"/>
    <cellStyle name="Normal 10 3 2 3 3" xfId="884"/>
    <cellStyle name="Normal 10 3 2 3 3 2" xfId="885"/>
    <cellStyle name="Normal 10 3 2 3 3 2 2" xfId="886"/>
    <cellStyle name="Normal 10 3 2 3 3 3" xfId="887"/>
    <cellStyle name="Normal 10 3 2 3 4" xfId="888"/>
    <cellStyle name="Normal 10 3 2 3 4 2" xfId="889"/>
    <cellStyle name="Normal 10 3 2 3 4 2 2" xfId="890"/>
    <cellStyle name="Normal 10 3 2 3 4 3" xfId="891"/>
    <cellStyle name="Normal 10 3 2 3 5" xfId="892"/>
    <cellStyle name="Normal 10 3 2 3 5 2" xfId="893"/>
    <cellStyle name="Normal 10 3 2 3 6" xfId="894"/>
    <cellStyle name="Normal 10 3 2 4" xfId="895"/>
    <cellStyle name="Normal 10 3 2 4 2" xfId="896"/>
    <cellStyle name="Normal 10 3 2 4 2 2" xfId="897"/>
    <cellStyle name="Normal 10 3 2 4 3" xfId="898"/>
    <cellStyle name="Normal 10 3 2 5" xfId="899"/>
    <cellStyle name="Normal 10 3 2 5 2" xfId="900"/>
    <cellStyle name="Normal 10 3 2 5 2 2" xfId="901"/>
    <cellStyle name="Normal 10 3 2 5 3" xfId="902"/>
    <cellStyle name="Normal 10 3 2 6" xfId="903"/>
    <cellStyle name="Normal 10 3 2 6 2" xfId="904"/>
    <cellStyle name="Normal 10 3 2 6 2 2" xfId="905"/>
    <cellStyle name="Normal 10 3 2 6 3" xfId="906"/>
    <cellStyle name="Normal 10 3 2 7" xfId="907"/>
    <cellStyle name="Normal 10 3 2 7 2" xfId="908"/>
    <cellStyle name="Normal 10 3 2 8" xfId="909"/>
    <cellStyle name="Normal 10 3 3" xfId="910"/>
    <cellStyle name="Normal 10 3 3 2" xfId="911"/>
    <cellStyle name="Normal 10 3 3 2 2" xfId="912"/>
    <cellStyle name="Normal 10 3 3 2 2 2" xfId="913"/>
    <cellStyle name="Normal 10 3 3 2 3" xfId="914"/>
    <cellStyle name="Normal 10 3 3 3" xfId="915"/>
    <cellStyle name="Normal 10 3 3 3 2" xfId="916"/>
    <cellStyle name="Normal 10 3 3 3 2 2" xfId="917"/>
    <cellStyle name="Normal 10 3 3 3 3" xfId="918"/>
    <cellStyle name="Normal 10 3 3 4" xfId="919"/>
    <cellStyle name="Normal 10 3 3 4 2" xfId="920"/>
    <cellStyle name="Normal 10 3 3 4 2 2" xfId="921"/>
    <cellStyle name="Normal 10 3 3 4 3" xfId="922"/>
    <cellStyle name="Normal 10 3 3 5" xfId="923"/>
    <cellStyle name="Normal 10 3 3 5 2" xfId="924"/>
    <cellStyle name="Normal 10 3 3 6" xfId="925"/>
    <cellStyle name="Normal 10 3 4" xfId="926"/>
    <cellStyle name="Normal 10 3 4 2" xfId="927"/>
    <cellStyle name="Normal 10 3 4 2 2" xfId="928"/>
    <cellStyle name="Normal 10 3 4 2 2 2" xfId="929"/>
    <cellStyle name="Normal 10 3 4 2 3" xfId="930"/>
    <cellStyle name="Normal 10 3 4 3" xfId="931"/>
    <cellStyle name="Normal 10 3 4 3 2" xfId="932"/>
    <cellStyle name="Normal 10 3 4 3 2 2" xfId="933"/>
    <cellStyle name="Normal 10 3 4 3 3" xfId="934"/>
    <cellStyle name="Normal 10 3 4 4" xfId="935"/>
    <cellStyle name="Normal 10 3 4 4 2" xfId="936"/>
    <cellStyle name="Normal 10 3 4 4 2 2" xfId="937"/>
    <cellStyle name="Normal 10 3 4 4 3" xfId="938"/>
    <cellStyle name="Normal 10 3 4 5" xfId="939"/>
    <cellStyle name="Normal 10 3 4 5 2" xfId="940"/>
    <cellStyle name="Normal 10 3 4 6" xfId="941"/>
    <cellStyle name="Normal 10 3 5" xfId="942"/>
    <cellStyle name="Normal 10 3 5 2" xfId="943"/>
    <cellStyle name="Normal 10 3 5 2 2" xfId="944"/>
    <cellStyle name="Normal 10 3 5 3" xfId="945"/>
    <cellStyle name="Normal 10 3 6" xfId="946"/>
    <cellStyle name="Normal 10 3 6 2" xfId="947"/>
    <cellStyle name="Normal 10 3 6 2 2" xfId="948"/>
    <cellStyle name="Normal 10 3 6 3" xfId="949"/>
    <cellStyle name="Normal 10 3 7" xfId="950"/>
    <cellStyle name="Normal 10 3 7 2" xfId="951"/>
    <cellStyle name="Normal 10 3 7 2 2" xfId="952"/>
    <cellStyle name="Normal 10 3 7 3" xfId="953"/>
    <cellStyle name="Normal 10 3 8" xfId="954"/>
    <cellStyle name="Normal 10 3 8 2" xfId="955"/>
    <cellStyle name="Normal 10 3 9" xfId="956"/>
    <cellStyle name="Normal 10 4" xfId="957"/>
    <cellStyle name="Normal 10 4 2" xfId="958"/>
    <cellStyle name="Normal 10 4 2 2" xfId="959"/>
    <cellStyle name="Normal 10 4 2 2 2" xfId="960"/>
    <cellStyle name="Normal 10 4 2 2 2 2" xfId="961"/>
    <cellStyle name="Normal 10 4 2 2 3" xfId="962"/>
    <cellStyle name="Normal 10 4 2 3" xfId="963"/>
    <cellStyle name="Normal 10 4 2 3 2" xfId="964"/>
    <cellStyle name="Normal 10 4 2 3 2 2" xfId="965"/>
    <cellStyle name="Normal 10 4 2 3 3" xfId="966"/>
    <cellStyle name="Normal 10 4 2 4" xfId="967"/>
    <cellStyle name="Normal 10 4 2 4 2" xfId="968"/>
    <cellStyle name="Normal 10 4 2 4 2 2" xfId="969"/>
    <cellStyle name="Normal 10 4 2 4 3" xfId="970"/>
    <cellStyle name="Normal 10 4 2 5" xfId="971"/>
    <cellStyle name="Normal 10 4 2 5 2" xfId="972"/>
    <cellStyle name="Normal 10 4 2 6" xfId="973"/>
    <cellStyle name="Normal 10 4 3" xfId="974"/>
    <cellStyle name="Normal 10 4 3 2" xfId="975"/>
    <cellStyle name="Normal 10 4 3 2 2" xfId="976"/>
    <cellStyle name="Normal 10 4 3 2 2 2" xfId="977"/>
    <cellStyle name="Normal 10 4 3 2 3" xfId="978"/>
    <cellStyle name="Normal 10 4 3 3" xfId="979"/>
    <cellStyle name="Normal 10 4 3 3 2" xfId="980"/>
    <cellStyle name="Normal 10 4 3 3 2 2" xfId="981"/>
    <cellStyle name="Normal 10 4 3 3 3" xfId="982"/>
    <cellStyle name="Normal 10 4 3 4" xfId="983"/>
    <cellStyle name="Normal 10 4 3 4 2" xfId="984"/>
    <cellStyle name="Normal 10 4 3 4 2 2" xfId="985"/>
    <cellStyle name="Normal 10 4 3 4 3" xfId="986"/>
    <cellStyle name="Normal 10 4 3 5" xfId="987"/>
    <cellStyle name="Normal 10 4 3 5 2" xfId="988"/>
    <cellStyle name="Normal 10 4 3 6" xfId="989"/>
    <cellStyle name="Normal 10 4 4" xfId="990"/>
    <cellStyle name="Normal 10 4 4 2" xfId="991"/>
    <cellStyle name="Normal 10 4 4 2 2" xfId="992"/>
    <cellStyle name="Normal 10 4 4 3" xfId="993"/>
    <cellStyle name="Normal 10 4 5" xfId="994"/>
    <cellStyle name="Normal 10 4 5 2" xfId="995"/>
    <cellStyle name="Normal 10 4 5 2 2" xfId="996"/>
    <cellStyle name="Normal 10 4 5 3" xfId="997"/>
    <cellStyle name="Normal 10 4 6" xfId="998"/>
    <cellStyle name="Normal 10 4 6 2" xfId="999"/>
    <cellStyle name="Normal 10 4 6 2 2" xfId="1000"/>
    <cellStyle name="Normal 10 4 6 3" xfId="1001"/>
    <cellStyle name="Normal 10 4 7" xfId="1002"/>
    <cellStyle name="Normal 10 4 7 2" xfId="1003"/>
    <cellStyle name="Normal 10 4 8" xfId="1004"/>
    <cellStyle name="Normal 10 5" xfId="1005"/>
    <cellStyle name="Normal 10 5 2" xfId="1006"/>
    <cellStyle name="Normal 10 5 2 2" xfId="1007"/>
    <cellStyle name="Normal 10 5 2 2 2" xfId="1008"/>
    <cellStyle name="Normal 10 5 2 3" xfId="1009"/>
    <cellStyle name="Normal 10 5 3" xfId="1010"/>
    <cellStyle name="Normal 10 5 3 2" xfId="1011"/>
    <cellStyle name="Normal 10 5 3 2 2" xfId="1012"/>
    <cellStyle name="Normal 10 5 3 3" xfId="1013"/>
    <cellStyle name="Normal 10 5 4" xfId="1014"/>
    <cellStyle name="Normal 10 5 4 2" xfId="1015"/>
    <cellStyle name="Normal 10 5 4 2 2" xfId="1016"/>
    <cellStyle name="Normal 10 5 4 3" xfId="1017"/>
    <cellStyle name="Normal 10 5 5" xfId="1018"/>
    <cellStyle name="Normal 10 5 5 2" xfId="1019"/>
    <cellStyle name="Normal 10 5 6" xfId="1020"/>
    <cellStyle name="Normal 10 6" xfId="1021"/>
    <cellStyle name="Normal 10 6 2" xfId="1022"/>
    <cellStyle name="Normal 10 6 2 2" xfId="1023"/>
    <cellStyle name="Normal 10 6 2 2 2" xfId="1024"/>
    <cellStyle name="Normal 10 6 2 3" xfId="1025"/>
    <cellStyle name="Normal 10 6 3" xfId="1026"/>
    <cellStyle name="Normal 10 6 3 2" xfId="1027"/>
    <cellStyle name="Normal 10 6 3 2 2" xfId="1028"/>
    <cellStyle name="Normal 10 6 3 3" xfId="1029"/>
    <cellStyle name="Normal 10 6 4" xfId="1030"/>
    <cellStyle name="Normal 10 6 4 2" xfId="1031"/>
    <cellStyle name="Normal 10 6 4 2 2" xfId="1032"/>
    <cellStyle name="Normal 10 6 4 3" xfId="1033"/>
    <cellStyle name="Normal 10 6 5" xfId="1034"/>
    <cellStyle name="Normal 10 6 5 2" xfId="1035"/>
    <cellStyle name="Normal 10 6 6" xfId="1036"/>
    <cellStyle name="Normal 10 7" xfId="1037"/>
    <cellStyle name="Normal 10 7 2" xfId="1038"/>
    <cellStyle name="Normal 10 7 2 2" xfId="1039"/>
    <cellStyle name="Normal 10 7 3" xfId="1040"/>
    <cellStyle name="Normal 10 8" xfId="1041"/>
    <cellStyle name="Normal 10 8 2" xfId="1042"/>
    <cellStyle name="Normal 10 8 2 2" xfId="1043"/>
    <cellStyle name="Normal 10 8 3" xfId="1044"/>
    <cellStyle name="Normal 10 9" xfId="1045"/>
    <cellStyle name="Normal 10 9 2" xfId="1046"/>
    <cellStyle name="Normal 10 9 2 2" xfId="1047"/>
    <cellStyle name="Normal 10 9 3" xfId="1048"/>
    <cellStyle name="Normal 11" xfId="1049"/>
    <cellStyle name="Normal 11 2" xfId="1050"/>
    <cellStyle name="Normal 11 2 2" xfId="1051"/>
    <cellStyle name="Normal 11 2 2 2" xfId="1052"/>
    <cellStyle name="Normal 11 2 3" xfId="1053"/>
    <cellStyle name="Normal 11 3" xfId="1054"/>
    <cellStyle name="Normal 12" xfId="1055"/>
    <cellStyle name="Normal 12 2" xfId="1478"/>
    <cellStyle name="Normal 13" xfId="1056"/>
    <cellStyle name="Normal 13 2" xfId="1057"/>
    <cellStyle name="Normal 14" xfId="61"/>
    <cellStyle name="Normal 14 2" xfId="1058"/>
    <cellStyle name="Normal 14 2 2" xfId="1059"/>
    <cellStyle name="Normal 14 2 2 2" xfId="1060"/>
    <cellStyle name="Normal 14 2 3" xfId="1061"/>
    <cellStyle name="Normal 14 3" xfId="1062"/>
    <cellStyle name="Normal 14 3 2" xfId="1063"/>
    <cellStyle name="Normal 14 4" xfId="1064"/>
    <cellStyle name="Normal 15" xfId="233"/>
    <cellStyle name="Normal 16" xfId="1065"/>
    <cellStyle name="Normal 163" xfId="1414"/>
    <cellStyle name="Normal 17" xfId="1066"/>
    <cellStyle name="Normal 18" xfId="234"/>
    <cellStyle name="Normal 19" xfId="235"/>
    <cellStyle name="Normal 19 2" xfId="1067"/>
    <cellStyle name="Normal 2" xfId="6"/>
    <cellStyle name="Normal 2 10" xfId="5"/>
    <cellStyle name="Normal 2 10 2" xfId="1068"/>
    <cellStyle name="Normal 2 11" xfId="1069"/>
    <cellStyle name="Normal 2 11 2" xfId="1070"/>
    <cellStyle name="Normal 2 12" xfId="1071"/>
    <cellStyle name="Normal 2 13" xfId="62"/>
    <cellStyle name="Normal 2 14" xfId="1479"/>
    <cellStyle name="Normal 2 2" xfId="37"/>
    <cellStyle name="Normal 2 2 10" xfId="1072"/>
    <cellStyle name="Normal 2 2 11" xfId="1395"/>
    <cellStyle name="Normal 2 2 12" xfId="42"/>
    <cellStyle name="Normal 2 2 2" xfId="55"/>
    <cellStyle name="Normal 2 2 2 2" xfId="1073"/>
    <cellStyle name="Normal 2 2 2 3" xfId="1074"/>
    <cellStyle name="Normal 2 2 2 3 2" xfId="1075"/>
    <cellStyle name="Normal 2 2 2 4" xfId="1076"/>
    <cellStyle name="Normal 2 2 2 5" xfId="1420"/>
    <cellStyle name="Normal 2 2 2 5 2" xfId="1518"/>
    <cellStyle name="Normal 2 2 3" xfId="236"/>
    <cellStyle name="Normal 2 2 3 2" xfId="1413"/>
    <cellStyle name="Normal 2 2 3 2 2" xfId="1521"/>
    <cellStyle name="Normal 2 2 4" xfId="1077"/>
    <cellStyle name="Normal 2 2 4 2" xfId="1409"/>
    <cellStyle name="Normal 2 2 5" xfId="1078"/>
    <cellStyle name="Normal 2 2 5 2" xfId="1079"/>
    <cellStyle name="Normal 2 2 5 2 2" xfId="1080"/>
    <cellStyle name="Normal 2 2 5 3" xfId="1081"/>
    <cellStyle name="Normal 2 2 6" xfId="1082"/>
    <cellStyle name="Normal 2 2 6 2" xfId="1083"/>
    <cellStyle name="Normal 2 2 6 2 2" xfId="1084"/>
    <cellStyle name="Normal 2 2 6 3" xfId="1085"/>
    <cellStyle name="Normal 2 2 7" xfId="1086"/>
    <cellStyle name="Normal 2 2 7 2" xfId="1087"/>
    <cellStyle name="Normal 2 2 8" xfId="1088"/>
    <cellStyle name="Normal 2 2 8 2" xfId="1089"/>
    <cellStyle name="Normal 2 2 8 2 2" xfId="1090"/>
    <cellStyle name="Normal 2 2 8 3" xfId="1091"/>
    <cellStyle name="Normal 2 2 8 3 2" xfId="1092"/>
    <cellStyle name="Normal 2 2 8 4" xfId="1093"/>
    <cellStyle name="Normal 2 2 9" xfId="1094"/>
    <cellStyle name="Normal 2 2_PS Tame Grobinas bernudarzs 07.03.08." xfId="237"/>
    <cellStyle name="Normal 2 3" xfId="238"/>
    <cellStyle name="Normal 2 3 2" xfId="239"/>
    <cellStyle name="Normal 2 3 3" xfId="1095"/>
    <cellStyle name="Normal 2 3 4" xfId="1096"/>
    <cellStyle name="Normal 2 3 5" xfId="1097"/>
    <cellStyle name="Normal 2 3 5 2" xfId="1098"/>
    <cellStyle name="Normal 2 3 6" xfId="1099"/>
    <cellStyle name="Normal 2 3 6 2" xfId="1100"/>
    <cellStyle name="Normal 2 3 7" xfId="1101"/>
    <cellStyle name="Normal 2 3 7 2" xfId="1102"/>
    <cellStyle name="Normal 2 3 8" xfId="1103"/>
    <cellStyle name="Normal 2 4" xfId="240"/>
    <cellStyle name="Normal 2 4 2" xfId="1104"/>
    <cellStyle name="Normal 2 4 3" xfId="1105"/>
    <cellStyle name="Normal 2 4 3 2" xfId="1106"/>
    <cellStyle name="Normal 2 4 4" xfId="1107"/>
    <cellStyle name="Normal 2 5" xfId="241"/>
    <cellStyle name="Normal 2 6" xfId="242"/>
    <cellStyle name="Normal 2 7" xfId="243"/>
    <cellStyle name="Normal 2 8" xfId="1108"/>
    <cellStyle name="Normal 2 8 2" xfId="1109"/>
    <cellStyle name="Normal 2 8 2 2" xfId="1110"/>
    <cellStyle name="Normal 2 8 3" xfId="1111"/>
    <cellStyle name="Normal 2 9" xfId="1112"/>
    <cellStyle name="Normal 2 9 2" xfId="1113"/>
    <cellStyle name="Normal 2 9 2 2" xfId="1114"/>
    <cellStyle name="Normal 2 9 2 2 2" xfId="1115"/>
    <cellStyle name="Normal 2 9 2 3" xfId="1116"/>
    <cellStyle name="Normal 2 9 3" xfId="1117"/>
    <cellStyle name="Normal 2 9 3 2" xfId="1118"/>
    <cellStyle name="Normal 2 9 4" xfId="1119"/>
    <cellStyle name="Normal 2 9 4 2" xfId="1120"/>
    <cellStyle name="Normal 2 9 5" xfId="1121"/>
    <cellStyle name="Normal 2_1-7" xfId="244"/>
    <cellStyle name="Normal 20" xfId="1122"/>
    <cellStyle name="Normal 20 2" xfId="1123"/>
    <cellStyle name="Normal 21" xfId="1124"/>
    <cellStyle name="Normal 21 2" xfId="1125"/>
    <cellStyle name="Normal 22" xfId="1126"/>
    <cellStyle name="Normal 22 2" xfId="1127"/>
    <cellStyle name="Normal 22 2 2" xfId="1128"/>
    <cellStyle name="Normal 22 3" xfId="1129"/>
    <cellStyle name="Normal 22 3 2" xfId="1130"/>
    <cellStyle name="Normal 22 4" xfId="1131"/>
    <cellStyle name="Normal 22 5" xfId="1132"/>
    <cellStyle name="Normal 23" xfId="1133"/>
    <cellStyle name="Normal 23 2" xfId="1134"/>
    <cellStyle name="Normal 24" xfId="1135"/>
    <cellStyle name="Normal 24 2" xfId="1136"/>
    <cellStyle name="Normal 24 3" xfId="1137"/>
    <cellStyle name="Normal 24 3 2" xfId="1138"/>
    <cellStyle name="Normal 25" xfId="1139"/>
    <cellStyle name="Normal 25 2" xfId="1140"/>
    <cellStyle name="Normal 25 3" xfId="1141"/>
    <cellStyle name="Normal 25 3 2" xfId="1142"/>
    <cellStyle name="Normal 26" xfId="1143"/>
    <cellStyle name="Normal 26 2" xfId="1144"/>
    <cellStyle name="Normal 27" xfId="1383"/>
    <cellStyle name="Normal 28" xfId="1384"/>
    <cellStyle name="Normal 29" xfId="1386"/>
    <cellStyle name="Normal 3" xfId="1"/>
    <cellStyle name="Normal 3 2" xfId="53"/>
    <cellStyle name="Normal 3 2 2" xfId="1145"/>
    <cellStyle name="Normal 3 2 2 2" xfId="1146"/>
    <cellStyle name="Normal 3 2 2 2 2" xfId="1147"/>
    <cellStyle name="Normal 3 2 2 2 2 2" xfId="1148"/>
    <cellStyle name="Normal 3 2 2 2 3" xfId="1149"/>
    <cellStyle name="Normal 3 2 3" xfId="1150"/>
    <cellStyle name="Normal 3 2 3 2" xfId="1151"/>
    <cellStyle name="Normal 3 2 3 2 2" xfId="1152"/>
    <cellStyle name="Normal 3 2 3 3" xfId="1153"/>
    <cellStyle name="Normal 3 2 4" xfId="1154"/>
    <cellStyle name="Normal 3 2 4 2" xfId="1155"/>
    <cellStyle name="Normal 3 2 5" xfId="245"/>
    <cellStyle name="Normal 3 3" xfId="246"/>
    <cellStyle name="Normal 3 3 2" xfId="1156"/>
    <cellStyle name="Normal 3 4" xfId="247"/>
    <cellStyle name="Normal 3 4 2" xfId="1480"/>
    <cellStyle name="Normal 3 5" xfId="1157"/>
    <cellStyle name="Normal 3 5 2" xfId="1158"/>
    <cellStyle name="Normal 3 5 2 2" xfId="1159"/>
    <cellStyle name="Normal 3 5 3" xfId="1160"/>
    <cellStyle name="Normal 3 6" xfId="1161"/>
    <cellStyle name="Normal 3 6 2" xfId="1162"/>
    <cellStyle name="Normal 3 7" xfId="1163"/>
    <cellStyle name="Normal 3 8" xfId="1164"/>
    <cellStyle name="Normal 3 9" xfId="1165"/>
    <cellStyle name="Normal 30" xfId="1166"/>
    <cellStyle name="Normal 31" xfId="1387"/>
    <cellStyle name="Normal 32" xfId="1433"/>
    <cellStyle name="Normal 38" xfId="92"/>
    <cellStyle name="Normal 4" xfId="43"/>
    <cellStyle name="Normal 4 2" xfId="249"/>
    <cellStyle name="Normal 4 2 2" xfId="1167"/>
    <cellStyle name="Normal 4 2 3" xfId="1168"/>
    <cellStyle name="Normal 4 2 3 2" xfId="1169"/>
    <cellStyle name="Normal 4 2 3 2 2" xfId="1170"/>
    <cellStyle name="Normal 4 2 3 3" xfId="1171"/>
    <cellStyle name="Normal 4 2 4" xfId="1172"/>
    <cellStyle name="Normal 4 2 4 2" xfId="1173"/>
    <cellStyle name="Normal 4 3" xfId="319"/>
    <cellStyle name="Normal 4 3 2" xfId="1174"/>
    <cellStyle name="Normal 4 4" xfId="1175"/>
    <cellStyle name="Normal 4 4 2" xfId="1176"/>
    <cellStyle name="Normal 4 4 2 2" xfId="1177"/>
    <cellStyle name="Normal 4 4 3" xfId="1178"/>
    <cellStyle name="Normal 4 5" xfId="1179"/>
    <cellStyle name="Normal 4 5 2" xfId="1180"/>
    <cellStyle name="Normal 4 5 2 2" xfId="1181"/>
    <cellStyle name="Normal 4 5 3" xfId="1182"/>
    <cellStyle name="Normal 4 6" xfId="1183"/>
    <cellStyle name="Normal 4 6 2" xfId="1184"/>
    <cellStyle name="Normal 4 7" xfId="1185"/>
    <cellStyle name="Normal 4 8" xfId="248"/>
    <cellStyle name="Normal 5" xfId="52"/>
    <cellStyle name="Normal 5 2" xfId="250"/>
    <cellStyle name="Normal 5 2 2" xfId="251"/>
    <cellStyle name="Normal 5 2 3" xfId="40"/>
    <cellStyle name="Normal 5 3" xfId="252"/>
    <cellStyle name="Normal 5 4" xfId="253"/>
    <cellStyle name="Normal 5 4 2" xfId="1186"/>
    <cellStyle name="Normal 5 4 2 2" xfId="1187"/>
    <cellStyle name="Normal 5 4 3" xfId="1188"/>
    <cellStyle name="Normal 5 4 3 2" xfId="1189"/>
    <cellStyle name="Normal 5 4 4" xfId="1190"/>
    <cellStyle name="Normal 5 5" xfId="1191"/>
    <cellStyle name="Normal 5 5 2" xfId="1192"/>
    <cellStyle name="Normal 5 6" xfId="1193"/>
    <cellStyle name="Normal 5 6 2" xfId="1194"/>
    <cellStyle name="Normal 5 7" xfId="1195"/>
    <cellStyle name="Normal 5 7 2" xfId="1196"/>
    <cellStyle name="Normal 5 8" xfId="1404"/>
    <cellStyle name="Normal 5 9" xfId="60"/>
    <cellStyle name="Normal 5_1-7" xfId="254"/>
    <cellStyle name="Normal 6" xfId="57"/>
    <cellStyle name="Normal 6 2" xfId="1197"/>
    <cellStyle name="Normal 6 2 2" xfId="1198"/>
    <cellStyle name="Normal 6 2 3" xfId="1199"/>
    <cellStyle name="Normal 6 2 3 2" xfId="1200"/>
    <cellStyle name="Normal 6 2 4" xfId="1201"/>
    <cellStyle name="Normal 6 2 4 2" xfId="1202"/>
    <cellStyle name="Normal 6 2 5" xfId="1203"/>
    <cellStyle name="Normal 6 2 5 2" xfId="1204"/>
    <cellStyle name="Normal 6 3" xfId="1205"/>
    <cellStyle name="Normal 6 3 2" xfId="1206"/>
    <cellStyle name="Normal 6 3 2 2" xfId="1207"/>
    <cellStyle name="Normal 6 3 3" xfId="1208"/>
    <cellStyle name="Normal 6 4" xfId="1209"/>
    <cellStyle name="Normal 61" xfId="1385"/>
    <cellStyle name="Normal 62" xfId="4"/>
    <cellStyle name="Normal 7" xfId="58"/>
    <cellStyle name="Normal 7 2" xfId="1210"/>
    <cellStyle name="Normal 7 3" xfId="1211"/>
    <cellStyle name="Normal 7 3 2" xfId="1212"/>
    <cellStyle name="Normal 7 3 2 2" xfId="1213"/>
    <cellStyle name="Normal 7 3 3" xfId="1214"/>
    <cellStyle name="Normal 7 4" xfId="1215"/>
    <cellStyle name="Normal 73" xfId="1417"/>
    <cellStyle name="Normal 77" xfId="1418"/>
    <cellStyle name="Normal 78" xfId="1416"/>
    <cellStyle name="Normal 8" xfId="59"/>
    <cellStyle name="Normal 8 2" xfId="1216"/>
    <cellStyle name="Normal 8 2 2" xfId="1217"/>
    <cellStyle name="Normal 8 2 2 2" xfId="1483"/>
    <cellStyle name="Normal 8 2 3" xfId="1482"/>
    <cellStyle name="Normal 8 3" xfId="1218"/>
    <cellStyle name="Normal 8 3 2" xfId="1219"/>
    <cellStyle name="Normal 8 3 2 2" xfId="1485"/>
    <cellStyle name="Normal 8 3 3" xfId="1484"/>
    <cellStyle name="Normal 8 4" xfId="1220"/>
    <cellStyle name="Normal 8 4 2" xfId="1221"/>
    <cellStyle name="Normal 8 5" xfId="1481"/>
    <cellStyle name="Normal 9" xfId="255"/>
    <cellStyle name="Normal 9 2" xfId="1487"/>
    <cellStyle name="Normal 9 3" xfId="1488"/>
    <cellStyle name="Normal 9 4" xfId="1486"/>
    <cellStyle name="Normál_Szelepek_270505" xfId="1222"/>
    <cellStyle name="Normale_Terraneo  2005" xfId="1223"/>
    <cellStyle name="normální 2" xfId="1224"/>
    <cellStyle name="Nosaukums" xfId="93"/>
    <cellStyle name="Nosaukums 2" xfId="256"/>
    <cellStyle name="Nosaukums_1-7" xfId="257"/>
    <cellStyle name="Note" xfId="99" builtinId="10" customBuiltin="1"/>
    <cellStyle name="Note 2" xfId="258"/>
    <cellStyle name="Note 2 2" xfId="259"/>
    <cellStyle name="Note 2 3" xfId="1225"/>
    <cellStyle name="Note 2 4" xfId="1226"/>
    <cellStyle name="Note 2 4 2" xfId="1227"/>
    <cellStyle name="Note 2 4 2 2" xfId="1228"/>
    <cellStyle name="Note 2 4 3" xfId="1229"/>
    <cellStyle name="Note 2 5" xfId="1230"/>
    <cellStyle name="Note 2 5 2" xfId="1231"/>
    <cellStyle name="Note 3" xfId="260"/>
    <cellStyle name="Note 3 2" xfId="1232"/>
    <cellStyle name="Note 4" xfId="1233"/>
    <cellStyle name="Note 4 2" xfId="1234"/>
    <cellStyle name="Note 4 2 2" xfId="1235"/>
    <cellStyle name="Note 4 2 2 2" xfId="1236"/>
    <cellStyle name="Note 4 2 3" xfId="1237"/>
    <cellStyle name="Note 4 3" xfId="1238"/>
    <cellStyle name="Note 4 3 2" xfId="1239"/>
    <cellStyle name="Note 4 4" xfId="1240"/>
    <cellStyle name="Note 5" xfId="1241"/>
    <cellStyle name="Note 5 2" xfId="1242"/>
    <cellStyle name="Note 5 2 2" xfId="1243"/>
    <cellStyle name="Note 5 3" xfId="1244"/>
    <cellStyle name="Note 6" xfId="1245"/>
    <cellStyle name="Note 6 2" xfId="1246"/>
    <cellStyle name="Note 6 2 2" xfId="1247"/>
    <cellStyle name="Note 6 2 2 2" xfId="1248"/>
    <cellStyle name="Note 6 2 3" xfId="1249"/>
    <cellStyle name="Note 6 3" xfId="1250"/>
    <cellStyle name="Note 6 3 2" xfId="1251"/>
    <cellStyle name="Note 6 4" xfId="1252"/>
    <cellStyle name="Note 7" xfId="1253"/>
    <cellStyle name="Note 8" xfId="1254"/>
    <cellStyle name="Note 9" xfId="1489"/>
    <cellStyle name="Összesen" xfId="1255"/>
    <cellStyle name="Output 2" xfId="1256"/>
    <cellStyle name="Output 2 2" xfId="1257"/>
    <cellStyle name="Output 2 3" xfId="1258"/>
    <cellStyle name="Output 3" xfId="1259"/>
    <cellStyle name="Output 4" xfId="1260"/>
    <cellStyle name="Output 5" xfId="1490"/>
    <cellStyle name="PÄÄSUMMA" xfId="261"/>
    <cellStyle name="Parastais 10" xfId="94"/>
    <cellStyle name="Parastais 19" xfId="1261"/>
    <cellStyle name="Parastais 2" xfId="262"/>
    <cellStyle name="Parastais 2 2" xfId="1262"/>
    <cellStyle name="Parastais 2 2 3" xfId="1263"/>
    <cellStyle name="Parastais 2 3" xfId="1264"/>
    <cellStyle name="Parastais 2 3 2" xfId="1265"/>
    <cellStyle name="Parastais 2 4" xfId="1266"/>
    <cellStyle name="Parastais 2 5" xfId="1267"/>
    <cellStyle name="Parastais 2 6" xfId="1268"/>
    <cellStyle name="Parastais 2 7" xfId="1411"/>
    <cellStyle name="Parastais 2 7 2" xfId="1513"/>
    <cellStyle name="Parastais 3" xfId="95"/>
    <cellStyle name="Parastais 3 3" xfId="1269"/>
    <cellStyle name="Parastais 3 4" xfId="1270"/>
    <cellStyle name="Parastais 4" xfId="1271"/>
    <cellStyle name="Parastais 4 2" xfId="1272"/>
    <cellStyle name="Parastais 6" xfId="1273"/>
    <cellStyle name="Parastais 7" xfId="1274"/>
    <cellStyle name="Parastais 8" xfId="1275"/>
    <cellStyle name="Parastais_1.18 AS" xfId="1276"/>
    <cellStyle name="Parasts 2" xfId="96"/>
    <cellStyle name="Parasts 2 2" xfId="1277"/>
    <cellStyle name="Parasts 2 2 2" xfId="1278"/>
    <cellStyle name="Parasts 2 3" xfId="1279"/>
    <cellStyle name="Paskaidrojošs teksts 2" xfId="1280"/>
    <cellStyle name="Pārbaudes šūna 2" xfId="1281"/>
    <cellStyle name="Pārbaudes šūna 3" xfId="1282"/>
    <cellStyle name="Pārbaudes šūna 4" xfId="1283"/>
    <cellStyle name="Percent" xfId="3" builtinId="5"/>
    <cellStyle name="Percent 2" xfId="263"/>
    <cellStyle name="Percent 2 2" xfId="264"/>
    <cellStyle name="Percent 2 2 2" xfId="1284"/>
    <cellStyle name="Percent 2 3" xfId="1285"/>
    <cellStyle name="Percent 2 3 2" xfId="1286"/>
    <cellStyle name="Percent 2 4" xfId="1287"/>
    <cellStyle name="Percent 3" xfId="265"/>
    <cellStyle name="Percent 3 2" xfId="266"/>
    <cellStyle name="Percent 3 2 2" xfId="1288"/>
    <cellStyle name="Percent 3 3" xfId="1289"/>
    <cellStyle name="Percent 4" xfId="267"/>
    <cellStyle name="Percent 4 2" xfId="1290"/>
    <cellStyle name="Percent 4 3" xfId="1291"/>
    <cellStyle name="Percent 4 4" xfId="1292"/>
    <cellStyle name="Percent 4 4 2" xfId="1293"/>
    <cellStyle name="Piezīme 2" xfId="268"/>
    <cellStyle name="Piezīme 3" xfId="1294"/>
    <cellStyle name="Piezīme 4" xfId="1295"/>
    <cellStyle name="Piezīme 4 2" xfId="1296"/>
    <cellStyle name="Piezīme 4 2 2" xfId="1297"/>
    <cellStyle name="Piezīme 4 2 2 2" xfId="1298"/>
    <cellStyle name="Piezīme 4 2 3" xfId="1299"/>
    <cellStyle name="Piezīme 4 3" xfId="1300"/>
    <cellStyle name="Piezīme 4 3 2" xfId="1301"/>
    <cellStyle name="Piezīme 4 4" xfId="1302"/>
    <cellStyle name="Piezīme 5" xfId="1303"/>
    <cellStyle name="Piezīme 5 2" xfId="1304"/>
    <cellStyle name="Piezīme 5 2 2" xfId="1305"/>
    <cellStyle name="Piezīme 5 3" xfId="1306"/>
    <cellStyle name="Piezīme 6" xfId="1307"/>
    <cellStyle name="Position" xfId="269"/>
    <cellStyle name="Position 2" xfId="1491"/>
    <cellStyle name="Poznámka" xfId="1308"/>
    <cellStyle name="Propojená buňka" xfId="1309"/>
    <cellStyle name="Result 1" xfId="270"/>
    <cellStyle name="Result2 1" xfId="271"/>
    <cellStyle name="Rossz" xfId="1310"/>
    <cellStyle name="Saistītā šūna" xfId="272"/>
    <cellStyle name="Semleges" xfId="1311"/>
    <cellStyle name="Slikts 2" xfId="1312"/>
    <cellStyle name="Slikts 3" xfId="1313"/>
    <cellStyle name="Slikts 4" xfId="1314"/>
    <cellStyle name="Správně" xfId="1315"/>
    <cellStyle name="Standard 2" xfId="1316"/>
    <cellStyle name="Standard_cm_Master" xfId="273"/>
    <cellStyle name="Stils 1" xfId="7"/>
    <cellStyle name="Stils 1 2" xfId="275"/>
    <cellStyle name="Stils 1 3" xfId="276"/>
    <cellStyle name="Stils 1 4" xfId="277"/>
    <cellStyle name="Stils 1 5" xfId="274"/>
    <cellStyle name="Style 1" xfId="8"/>
    <cellStyle name="Style 1 2" xfId="278"/>
    <cellStyle name="Style 1 2 2" xfId="1317"/>
    <cellStyle name="Style 1 3" xfId="1318"/>
    <cellStyle name="Style 1_1-7" xfId="279"/>
    <cellStyle name="Style 2" xfId="280"/>
    <cellStyle name="Style 2 2" xfId="1319"/>
    <cellStyle name="Style 2 2 2" xfId="1320"/>
    <cellStyle name="Style 2 2 2 2" xfId="1321"/>
    <cellStyle name="Style 2 2 3" xfId="1322"/>
    <cellStyle name="Style 2 3" xfId="1323"/>
    <cellStyle name="Style 2 3 2" xfId="1324"/>
    <cellStyle name="Style 2 3 2 2" xfId="1325"/>
    <cellStyle name="Style 2 3 2 2 2" xfId="1326"/>
    <cellStyle name="Style 2 3 2 3" xfId="1327"/>
    <cellStyle name="Style 2 3 3" xfId="1328"/>
    <cellStyle name="Style 2 3 3 2" xfId="1329"/>
    <cellStyle name="Style 2 3 4" xfId="1330"/>
    <cellStyle name="Style 2 4" xfId="1331"/>
    <cellStyle name="Style 2 4 2" xfId="1332"/>
    <cellStyle name="Style 2 4 2 2" xfId="1333"/>
    <cellStyle name="Style 2 4 3" xfId="1334"/>
    <cellStyle name="Style 2 5" xfId="1335"/>
    <cellStyle name="Style 2 5 2" xfId="1336"/>
    <cellStyle name="Style 2 6" xfId="1337"/>
    <cellStyle name="Style 2 7" xfId="1338"/>
    <cellStyle name="Style 2 7 2" xfId="1339"/>
    <cellStyle name="SUMMARY" xfId="281"/>
    <cellStyle name="Számítás" xfId="1340"/>
    <cellStyle name="TableStyleLight1" xfId="282"/>
    <cellStyle name="tāme Nr.3" xfId="283"/>
    <cellStyle name="tāme Nr.3 2" xfId="1492"/>
    <cellStyle name="Text upozornění" xfId="1341"/>
    <cellStyle name="Title 2" xfId="50"/>
    <cellStyle name="Title 2 2" xfId="1343"/>
    <cellStyle name="Title 2 3" xfId="1402"/>
    <cellStyle name="Title 2 4" xfId="1342"/>
    <cellStyle name="Title 3" xfId="1344"/>
    <cellStyle name="Title 4" xfId="1345"/>
    <cellStyle name="Total 2" xfId="1346"/>
    <cellStyle name="Total 2 2" xfId="1347"/>
    <cellStyle name="Total 2 3" xfId="1348"/>
    <cellStyle name="Total 3" xfId="1349"/>
    <cellStyle name="Total 4" xfId="1350"/>
    <cellStyle name="Unit" xfId="284"/>
    <cellStyle name="Unit 2" xfId="1493"/>
    <cellStyle name="Virsraksts 1 2" xfId="285"/>
    <cellStyle name="Virsraksts 2 2" xfId="286"/>
    <cellStyle name="Virsraksts 3 2" xfId="287"/>
    <cellStyle name="Virsraksts 4 2" xfId="288"/>
    <cellStyle name="Vysvětlující text" xfId="1354"/>
    <cellStyle name="Vstup" xfId="1351"/>
    <cellStyle name="Výpočet" xfId="1352"/>
    <cellStyle name="Výstup" xfId="1353"/>
    <cellStyle name="Währung [0]_Nossner_Brücke" xfId="289"/>
    <cellStyle name="Währung_en_Master" xfId="290"/>
    <cellStyle name="Warning Text 2" xfId="1355"/>
    <cellStyle name="Warning Text 2 2" xfId="1356"/>
    <cellStyle name="Warning Text 3" xfId="1357"/>
    <cellStyle name="Zvýraznění 1" xfId="1358"/>
    <cellStyle name="Zvýraznění 2" xfId="1359"/>
    <cellStyle name="Zvýraznění 3" xfId="1360"/>
    <cellStyle name="Zvýraznění 4" xfId="1361"/>
    <cellStyle name="Zvýraznění 5" xfId="1362"/>
    <cellStyle name="Zvýraznění 6" xfId="1363"/>
    <cellStyle name="Акцент1" xfId="291"/>
    <cellStyle name="Акцент2" xfId="292"/>
    <cellStyle name="Акцент3" xfId="293"/>
    <cellStyle name="Акцент4" xfId="294"/>
    <cellStyle name="Акцент5" xfId="295"/>
    <cellStyle name="Акцент6" xfId="296"/>
    <cellStyle name="Ввод " xfId="297"/>
    <cellStyle name="Вывод" xfId="298"/>
    <cellStyle name="Вычисление" xfId="299"/>
    <cellStyle name="Денежный 2" xfId="1364"/>
    <cellStyle name="Денежный 2 2" xfId="1365"/>
    <cellStyle name="Денежный 2 2 2" xfId="1366"/>
    <cellStyle name="Денежный 2 3" xfId="1367"/>
    <cellStyle name="Денежный 3" xfId="1368"/>
    <cellStyle name="Денежный 3 2" xfId="1369"/>
    <cellStyle name="Денежный 3 2 2" xfId="1370"/>
    <cellStyle name="Денежный 3 3" xfId="1371"/>
    <cellStyle name="Заголовок 1" xfId="300"/>
    <cellStyle name="Заголовок 2" xfId="301"/>
    <cellStyle name="Заголовок 3" xfId="302"/>
    <cellStyle name="Заголовок 4" xfId="303"/>
    <cellStyle name="Итог" xfId="304"/>
    <cellStyle name="Контрольная ячейка" xfId="305"/>
    <cellStyle name="Название" xfId="306"/>
    <cellStyle name="Нейтральный" xfId="307"/>
    <cellStyle name="Обычный 2" xfId="1372"/>
    <cellStyle name="Обычный 2 2" xfId="1373"/>
    <cellStyle name="Обычный 2 3" xfId="1494"/>
    <cellStyle name="Обычный 3" xfId="1495"/>
    <cellStyle name="Обычный 4" xfId="308"/>
    <cellStyle name="Обычный 6" xfId="309"/>
    <cellStyle name="Обычный_2009-04-27_PED IESN" xfId="310"/>
    <cellStyle name="Плохой" xfId="311"/>
    <cellStyle name="Пояснение" xfId="312"/>
    <cellStyle name="Примечание" xfId="313"/>
    <cellStyle name="Процентный 2" xfId="1374"/>
    <cellStyle name="Процентный 2 2" xfId="1375"/>
    <cellStyle name="Процентный 2 2 2" xfId="1376"/>
    <cellStyle name="Процентный 2 3" xfId="1377"/>
    <cellStyle name="Процентный 2 4" xfId="1496"/>
    <cellStyle name="Процентный 3" xfId="1378"/>
    <cellStyle name="Процентный 3 2" xfId="1379"/>
    <cellStyle name="Процентный 3 2 2" xfId="1380"/>
    <cellStyle name="Процентный 3 3" xfId="1381"/>
    <cellStyle name="Связанная ячейка" xfId="314"/>
    <cellStyle name="Стиль 1" xfId="54"/>
    <cellStyle name="Таблица_текст" xfId="315"/>
    <cellStyle name="Текст предупреждения" xfId="316"/>
    <cellStyle name="Финансовый 2" xfId="1497"/>
    <cellStyle name="Финансовый 2 2" xfId="1498"/>
    <cellStyle name="Финансовый 2 2 2" xfId="1626"/>
    <cellStyle name="Финансовый 2 2 3" xfId="1739"/>
    <cellStyle name="Финансовый 2 3" xfId="1625"/>
    <cellStyle name="Финансовый 2 4" xfId="1738"/>
    <cellStyle name="Финансовый 3" xfId="1499"/>
    <cellStyle name="Финансовый 3 2" xfId="1500"/>
    <cellStyle name="Финансовый 3 2 2" xfId="1628"/>
    <cellStyle name="Финансовый 3 2 3" xfId="1741"/>
    <cellStyle name="Финансовый 3 3" xfId="1627"/>
    <cellStyle name="Финансовый 3 4" xfId="1740"/>
    <cellStyle name="Финансовый 4" xfId="1501"/>
    <cellStyle name="Финансовый 4 2" xfId="1502"/>
    <cellStyle name="Финансовый 4 2 2" xfId="1630"/>
    <cellStyle name="Финансовый 4 2 3" xfId="1743"/>
    <cellStyle name="Финансовый 4 3" xfId="1629"/>
    <cellStyle name="Финансовый 4 4" xfId="1742"/>
    <cellStyle name="Финансовый 5" xfId="1503"/>
    <cellStyle name="Финансовый 5 2" xfId="1504"/>
    <cellStyle name="Финансовый 5 2 2" xfId="1632"/>
    <cellStyle name="Финансовый 5 2 3" xfId="1745"/>
    <cellStyle name="Финансовый 5 3" xfId="1631"/>
    <cellStyle name="Финансовый 5 4" xfId="1744"/>
    <cellStyle name="Финансовый 6" xfId="1505"/>
    <cellStyle name="Финансовый 6 2" xfId="1506"/>
    <cellStyle name="Финансовый 6 2 2" xfId="1634"/>
    <cellStyle name="Финансовый 6 2 3" xfId="1747"/>
    <cellStyle name="Финансовый 6 3" xfId="1633"/>
    <cellStyle name="Финансовый 6 4" xfId="1746"/>
    <cellStyle name="Финансовый_Gulbene siltinashana kor" xfId="1382"/>
    <cellStyle name="Хороший" xfId="317"/>
    <cellStyle name="Шапка таблицы" xfId="318"/>
    <cellStyle name="Шапка таблицы 2" xfId="150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2:H32"/>
  <sheetViews>
    <sheetView view="pageBreakPreview" zoomScaleNormal="100" zoomScaleSheetLayoutView="100" workbookViewId="0">
      <selection activeCell="A25" sqref="A25"/>
    </sheetView>
  </sheetViews>
  <sheetFormatPr defaultColWidth="9.140625" defaultRowHeight="15.75"/>
  <cols>
    <col min="1" max="1" width="20.140625" style="14" customWidth="1"/>
    <col min="2" max="2" width="59.85546875" style="14" customWidth="1"/>
    <col min="3" max="3" width="23.42578125" style="14" customWidth="1"/>
    <col min="4" max="4" width="14.7109375" style="14" customWidth="1"/>
    <col min="5" max="16384" width="9.140625" style="14"/>
  </cols>
  <sheetData>
    <row r="2" spans="1:8" ht="27.75" customHeight="1">
      <c r="C2" s="20" t="s">
        <v>32</v>
      </c>
    </row>
    <row r="3" spans="1:8">
      <c r="C3" s="20" t="s">
        <v>33</v>
      </c>
    </row>
    <row r="4" spans="1:8" ht="38.25" customHeight="1">
      <c r="C4" s="20" t="s">
        <v>34</v>
      </c>
    </row>
    <row r="5" spans="1:8" ht="27" customHeight="1">
      <c r="C5" s="20" t="s">
        <v>56</v>
      </c>
    </row>
    <row r="7" spans="1:8" ht="20.25">
      <c r="A7" s="74" t="s">
        <v>35</v>
      </c>
      <c r="B7" s="74"/>
      <c r="C7" s="74"/>
      <c r="D7" s="15"/>
      <c r="E7" s="15"/>
      <c r="F7" s="15"/>
      <c r="G7" s="15"/>
      <c r="H7" s="15"/>
    </row>
    <row r="8" spans="1:8">
      <c r="A8" s="16"/>
      <c r="B8" s="16"/>
      <c r="C8" s="16"/>
      <c r="D8" s="16"/>
      <c r="E8" s="16"/>
      <c r="F8" s="16"/>
      <c r="G8" s="16"/>
      <c r="H8" s="16"/>
    </row>
    <row r="9" spans="1:8" ht="15.6" customHeight="1">
      <c r="A9" s="14" t="s">
        <v>10</v>
      </c>
      <c r="B9" s="79" t="s">
        <v>104</v>
      </c>
      <c r="C9" s="79"/>
    </row>
    <row r="10" spans="1:8">
      <c r="B10" s="77"/>
      <c r="C10" s="77"/>
    </row>
    <row r="11" spans="1:8">
      <c r="A11" s="14" t="s">
        <v>11</v>
      </c>
      <c r="B11" s="77"/>
      <c r="C11" s="77"/>
    </row>
    <row r="12" spans="1:8">
      <c r="A12" s="14" t="s">
        <v>0</v>
      </c>
      <c r="B12" s="78" t="s">
        <v>105</v>
      </c>
      <c r="C12" s="78"/>
    </row>
    <row r="13" spans="1:8">
      <c r="A13" s="14" t="s">
        <v>1</v>
      </c>
      <c r="B13" s="78"/>
      <c r="C13" s="78"/>
    </row>
    <row r="15" spans="1:8" ht="43.5" customHeight="1">
      <c r="A15" s="1" t="s">
        <v>23</v>
      </c>
      <c r="B15" s="1" t="s">
        <v>36</v>
      </c>
      <c r="C15" s="1" t="s">
        <v>37</v>
      </c>
    </row>
    <row r="16" spans="1:8" ht="48.6" customHeight="1">
      <c r="A16" s="32">
        <v>1</v>
      </c>
      <c r="B16" s="36" t="str">
        <f>B9</f>
        <v>Autoceļa A6 - Rīgas ielas - Maskavas ielas - Skolas ielas un Zviedru ielas transporta mezgla un autoceļa A6 - Enerģētiķu ielas transporta mezgla pārbūve Salaspilī, Salaspils novadā</v>
      </c>
      <c r="C16" s="23">
        <f>KA!E23</f>
        <v>0</v>
      </c>
    </row>
    <row r="17" spans="1:7">
      <c r="A17" s="37"/>
      <c r="B17" s="19"/>
      <c r="C17" s="21"/>
    </row>
    <row r="18" spans="1:7">
      <c r="A18" s="19"/>
      <c r="B18" s="19"/>
      <c r="C18" s="19"/>
    </row>
    <row r="19" spans="1:7">
      <c r="A19" s="19"/>
      <c r="B19" s="2" t="s">
        <v>8</v>
      </c>
      <c r="C19" s="24">
        <f>SUM(C16:C18)</f>
        <v>0</v>
      </c>
    </row>
    <row r="20" spans="1:7">
      <c r="E20" s="34"/>
    </row>
    <row r="21" spans="1:7">
      <c r="A21" s="75" t="s">
        <v>38</v>
      </c>
      <c r="B21" s="76"/>
      <c r="C21" s="21">
        <f>ROUND(C19*21%,2)</f>
        <v>0</v>
      </c>
      <c r="E21" s="34"/>
    </row>
    <row r="22" spans="1:7">
      <c r="E22" s="34"/>
    </row>
    <row r="24" spans="1:7">
      <c r="A24" s="25" t="s">
        <v>295</v>
      </c>
      <c r="B24" s="26"/>
      <c r="C24" s="26" t="str">
        <f>C28</f>
        <v xml:space="preserve">2024. gada </v>
      </c>
      <c r="E24" s="26"/>
      <c r="F24" s="26"/>
      <c r="G24" s="26"/>
    </row>
    <row r="25" spans="1:7">
      <c r="A25" s="25" t="s">
        <v>39</v>
      </c>
      <c r="B25" s="26"/>
      <c r="C25" s="26"/>
      <c r="D25" s="26"/>
      <c r="E25" s="26"/>
      <c r="F25" s="26"/>
      <c r="G25" s="26"/>
    </row>
    <row r="26" spans="1:7">
      <c r="A26" s="25"/>
      <c r="B26" s="26"/>
      <c r="C26" s="26"/>
      <c r="D26" s="26"/>
      <c r="E26" s="26"/>
      <c r="F26" s="26"/>
      <c r="G26" s="26"/>
    </row>
    <row r="27" spans="1:7">
      <c r="A27" s="27"/>
      <c r="B27" s="26"/>
      <c r="C27" s="26"/>
      <c r="D27" s="26"/>
      <c r="E27" s="26"/>
      <c r="F27" s="26"/>
      <c r="G27" s="26"/>
    </row>
    <row r="28" spans="1:7">
      <c r="A28" s="25" t="s">
        <v>98</v>
      </c>
      <c r="B28" s="26"/>
      <c r="C28" s="54" t="s">
        <v>55</v>
      </c>
      <c r="D28" s="26"/>
      <c r="E28" s="26"/>
      <c r="F28" s="26"/>
      <c r="G28" s="26"/>
    </row>
    <row r="29" spans="1:7">
      <c r="A29" s="25" t="s">
        <v>40</v>
      </c>
      <c r="B29" s="26"/>
      <c r="C29" s="26"/>
      <c r="D29" s="26"/>
      <c r="E29" s="26"/>
      <c r="F29" s="26"/>
      <c r="G29" s="26"/>
    </row>
    <row r="30" spans="1:7">
      <c r="A30" s="25" t="s">
        <v>54</v>
      </c>
      <c r="B30" s="26"/>
      <c r="C30" s="26"/>
      <c r="D30" s="26"/>
      <c r="E30" s="26"/>
      <c r="F30" s="26"/>
      <c r="G30" s="26"/>
    </row>
    <row r="31" spans="1:7">
      <c r="A31" s="28"/>
      <c r="B31" s="26"/>
      <c r="C31" s="26"/>
      <c r="D31" s="26"/>
      <c r="E31" s="26"/>
      <c r="F31" s="26"/>
      <c r="G31" s="26"/>
    </row>
    <row r="32" spans="1:7">
      <c r="A32" s="29"/>
      <c r="B32" s="30"/>
      <c r="E32" s="30"/>
      <c r="F32" s="3"/>
      <c r="G32" s="26"/>
    </row>
  </sheetData>
  <mergeCells count="6">
    <mergeCell ref="A7:C7"/>
    <mergeCell ref="A21:B21"/>
    <mergeCell ref="B11:C11"/>
    <mergeCell ref="B12:C12"/>
    <mergeCell ref="B13:C13"/>
    <mergeCell ref="B9:C10"/>
  </mergeCells>
  <pageMargins left="0.7" right="0.7" top="0.75" bottom="0.75" header="0.3" footer="0.3"/>
  <pageSetup paperSize="9" scale="73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2:Q33"/>
  <sheetViews>
    <sheetView tabSelected="1" view="pageBreakPreview" zoomScale="85" zoomScaleNormal="85" zoomScaleSheetLayoutView="85" workbookViewId="0">
      <selection activeCell="F23" sqref="F23"/>
    </sheetView>
  </sheetViews>
  <sheetFormatPr defaultColWidth="9.140625" defaultRowHeight="15.75"/>
  <cols>
    <col min="1" max="1" width="9.140625" style="14"/>
    <col min="2" max="2" width="12.140625" style="14" customWidth="1"/>
    <col min="3" max="3" width="47.28515625" style="14" customWidth="1"/>
    <col min="4" max="4" width="6.140625" style="14" customWidth="1"/>
    <col min="5" max="5" width="16.5703125" style="14" customWidth="1"/>
    <col min="6" max="8" width="17.28515625" style="14" customWidth="1"/>
    <col min="9" max="9" width="14.5703125" style="14" customWidth="1"/>
    <col min="10" max="12" width="9.140625" style="14"/>
    <col min="13" max="13" width="13.7109375" style="14" bestFit="1" customWidth="1"/>
    <col min="14" max="14" width="12.42578125" style="14" bestFit="1" customWidth="1"/>
    <col min="15" max="16384" width="9.140625" style="14"/>
  </cols>
  <sheetData>
    <row r="2" spans="1:17" ht="20.25">
      <c r="A2" s="74" t="s">
        <v>46</v>
      </c>
      <c r="B2" s="74"/>
      <c r="C2" s="74"/>
      <c r="D2" s="74"/>
      <c r="E2" s="74"/>
      <c r="F2" s="74"/>
      <c r="G2" s="74"/>
      <c r="H2" s="74"/>
      <c r="I2" s="74"/>
    </row>
    <row r="3" spans="1:17">
      <c r="A3" s="82" t="str">
        <f>C6</f>
        <v>Autoceļa A6 - Rīgas ielas - Maskavas ielas - Skolas ielas un Zviedru ielas transporta mezgla un autoceļa A6 - Enerģētiķu ielas transporta mezgla pārbūve Salaspilī, Salaspils novadā</v>
      </c>
      <c r="B3" s="82"/>
      <c r="C3" s="82"/>
      <c r="D3" s="82"/>
      <c r="E3" s="82"/>
      <c r="F3" s="82"/>
      <c r="G3" s="82"/>
      <c r="H3" s="82"/>
      <c r="I3" s="82"/>
      <c r="J3" s="15"/>
      <c r="K3" s="15"/>
      <c r="L3" s="15"/>
      <c r="M3" s="15"/>
      <c r="N3" s="15"/>
      <c r="O3" s="15"/>
      <c r="P3" s="15"/>
      <c r="Q3" s="15"/>
    </row>
    <row r="4" spans="1:17">
      <c r="A4" s="83" t="s">
        <v>43</v>
      </c>
      <c r="B4" s="83"/>
      <c r="C4" s="83"/>
      <c r="D4" s="83"/>
      <c r="E4" s="83"/>
      <c r="F4" s="83"/>
      <c r="G4" s="83"/>
      <c r="H4" s="83"/>
      <c r="I4" s="83"/>
    </row>
    <row r="5" spans="1:17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</row>
    <row r="6" spans="1:17" ht="33" customHeight="1">
      <c r="A6" s="71" t="s">
        <v>10</v>
      </c>
      <c r="C6" s="93" t="str">
        <f>KT!B9</f>
        <v>Autoceļa A6 - Rīgas ielas - Maskavas ielas - Skolas ielas un Zviedru ielas transporta mezgla un autoceļa A6 - Enerģētiķu ielas transporta mezgla pārbūve Salaspilī, Salaspils novadā</v>
      </c>
      <c r="D6" s="93"/>
      <c r="E6" s="93"/>
      <c r="F6" s="93"/>
    </row>
    <row r="7" spans="1:17">
      <c r="A7" s="14" t="s">
        <v>11</v>
      </c>
      <c r="C7" s="17"/>
      <c r="D7" s="17"/>
      <c r="E7" s="17"/>
      <c r="F7" s="17"/>
    </row>
    <row r="8" spans="1:17">
      <c r="A8" s="14" t="s">
        <v>0</v>
      </c>
      <c r="C8" s="17" t="str">
        <f>KT!B12</f>
        <v>Rīgas iela, Maskavas iela, Skolas iela un Zviedru iela,  Enerģētiķu iela, Salaspils</v>
      </c>
      <c r="D8" s="17"/>
      <c r="E8" s="18"/>
      <c r="F8" s="18"/>
    </row>
    <row r="9" spans="1:17">
      <c r="A9" s="14" t="s">
        <v>1</v>
      </c>
      <c r="C9" s="17"/>
      <c r="D9" s="17"/>
      <c r="E9" s="18"/>
      <c r="F9" s="18"/>
    </row>
    <row r="10" spans="1:17">
      <c r="C10" s="14" t="s">
        <v>21</v>
      </c>
      <c r="E10" s="33">
        <f>E23</f>
        <v>0</v>
      </c>
    </row>
    <row r="11" spans="1:17">
      <c r="C11" s="14" t="s">
        <v>22</v>
      </c>
      <c r="E11" s="53">
        <f>SUM(I14:I18)</f>
        <v>0</v>
      </c>
    </row>
    <row r="12" spans="1:17" ht="57.75" customHeight="1">
      <c r="A12" s="88" t="s">
        <v>23</v>
      </c>
      <c r="B12" s="88" t="s">
        <v>24</v>
      </c>
      <c r="C12" s="89" t="s">
        <v>25</v>
      </c>
      <c r="D12" s="90"/>
      <c r="E12" s="88" t="s">
        <v>26</v>
      </c>
      <c r="F12" s="88" t="s">
        <v>27</v>
      </c>
      <c r="G12" s="88"/>
      <c r="H12" s="88"/>
      <c r="I12" s="88" t="s">
        <v>7</v>
      </c>
    </row>
    <row r="13" spans="1:17">
      <c r="A13" s="88"/>
      <c r="B13" s="88"/>
      <c r="C13" s="91"/>
      <c r="D13" s="92"/>
      <c r="E13" s="88"/>
      <c r="F13" s="1" t="s">
        <v>28</v>
      </c>
      <c r="G13" s="1" t="s">
        <v>17</v>
      </c>
      <c r="H13" s="1" t="s">
        <v>29</v>
      </c>
      <c r="I13" s="88"/>
    </row>
    <row r="14" spans="1:17">
      <c r="A14" s="32"/>
      <c r="B14" s="32"/>
      <c r="C14" s="55" t="s">
        <v>47</v>
      </c>
      <c r="D14" s="48"/>
      <c r="E14" s="49"/>
      <c r="F14" s="49"/>
      <c r="G14" s="49"/>
      <c r="H14" s="49"/>
      <c r="I14" s="50"/>
    </row>
    <row r="15" spans="1:17">
      <c r="A15" s="32">
        <v>1</v>
      </c>
      <c r="B15" s="32">
        <v>1.1000000000000001</v>
      </c>
      <c r="C15" s="47" t="s">
        <v>102</v>
      </c>
      <c r="D15" s="48"/>
      <c r="E15" s="49">
        <f>SUM(F15:H15)</f>
        <v>0</v>
      </c>
      <c r="F15" s="49">
        <f>'1,1'!M128</f>
        <v>0</v>
      </c>
      <c r="G15" s="49">
        <f>'1,1'!N128</f>
        <v>0</v>
      </c>
      <c r="H15" s="49">
        <f>'1,1'!O128</f>
        <v>0</v>
      </c>
      <c r="I15" s="49">
        <f>'1,1'!L128</f>
        <v>0</v>
      </c>
    </row>
    <row r="16" spans="1:17">
      <c r="A16" s="32">
        <f>A15+1</f>
        <v>2</v>
      </c>
      <c r="B16" s="32">
        <v>1.2</v>
      </c>
      <c r="C16" s="47" t="s">
        <v>103</v>
      </c>
      <c r="D16" s="48"/>
      <c r="E16" s="49">
        <f>SUM(F16:H16)</f>
        <v>0</v>
      </c>
      <c r="F16" s="49">
        <f>'1,2'!M212</f>
        <v>0</v>
      </c>
      <c r="G16" s="49">
        <f>'1,2'!N212</f>
        <v>0</v>
      </c>
      <c r="H16" s="49">
        <f>'1,2'!O212</f>
        <v>0</v>
      </c>
      <c r="I16" s="49">
        <f>'1,2'!L212</f>
        <v>0</v>
      </c>
    </row>
    <row r="17" spans="1:9">
      <c r="A17" s="32">
        <f t="shared" ref="A17:A18" si="0">A16+1</f>
        <v>3</v>
      </c>
      <c r="B17" s="32">
        <v>1.3</v>
      </c>
      <c r="C17" s="47" t="s">
        <v>68</v>
      </c>
      <c r="D17" s="48"/>
      <c r="E17" s="49">
        <f t="shared" ref="E17:E18" si="1">SUM(F17:H17)</f>
        <v>0</v>
      </c>
      <c r="F17" s="49">
        <f>'1,3'!M38</f>
        <v>0</v>
      </c>
      <c r="G17" s="49">
        <f>'1,3'!N38</f>
        <v>0</v>
      </c>
      <c r="H17" s="49">
        <f>'1,3'!O38</f>
        <v>0</v>
      </c>
      <c r="I17" s="49">
        <f>'1,3'!L38</f>
        <v>0</v>
      </c>
    </row>
    <row r="18" spans="1:9">
      <c r="A18" s="32">
        <f t="shared" si="0"/>
        <v>4</v>
      </c>
      <c r="B18" s="32">
        <v>1.4</v>
      </c>
      <c r="C18" s="47" t="s">
        <v>293</v>
      </c>
      <c r="D18" s="48"/>
      <c r="E18" s="49">
        <f t="shared" si="1"/>
        <v>0</v>
      </c>
      <c r="F18" s="49">
        <f>'1,4'!M138</f>
        <v>0</v>
      </c>
      <c r="G18" s="49">
        <f>'1,4'!N138</f>
        <v>0</v>
      </c>
      <c r="H18" s="49">
        <f>'1,4'!O138</f>
        <v>0</v>
      </c>
      <c r="I18" s="49">
        <f>'1,4'!L138</f>
        <v>0</v>
      </c>
    </row>
    <row r="19" spans="1:9">
      <c r="A19" s="84" t="s">
        <v>8</v>
      </c>
      <c r="B19" s="84"/>
      <c r="C19" s="85"/>
      <c r="D19" s="42"/>
      <c r="E19" s="43">
        <f>SUM(E14:E18)</f>
        <v>0</v>
      </c>
    </row>
    <row r="20" spans="1:9">
      <c r="A20" s="86" t="s">
        <v>41</v>
      </c>
      <c r="B20" s="86"/>
      <c r="C20" s="87"/>
      <c r="D20" s="51" t="s">
        <v>294</v>
      </c>
      <c r="E20" s="52"/>
    </row>
    <row r="21" spans="1:9">
      <c r="A21" s="86" t="s">
        <v>30</v>
      </c>
      <c r="B21" s="86"/>
      <c r="C21" s="87"/>
      <c r="D21" s="51" t="s">
        <v>294</v>
      </c>
      <c r="E21" s="52"/>
      <c r="G21" s="33"/>
    </row>
    <row r="22" spans="1:9">
      <c r="A22" s="86" t="s">
        <v>42</v>
      </c>
      <c r="B22" s="86"/>
      <c r="C22" s="87"/>
      <c r="D22" s="51" t="s">
        <v>294</v>
      </c>
      <c r="E22" s="52"/>
    </row>
    <row r="23" spans="1:9">
      <c r="A23" s="80" t="s">
        <v>31</v>
      </c>
      <c r="B23" s="80"/>
      <c r="C23" s="81"/>
      <c r="D23" s="35"/>
      <c r="E23" s="22">
        <f>SUM(E19:E22)</f>
        <v>0</v>
      </c>
    </row>
    <row r="25" spans="1:9">
      <c r="A25" s="25" t="str">
        <f>KT!A24</f>
        <v xml:space="preserve">Sastādīja: </v>
      </c>
      <c r="B25" s="26"/>
      <c r="C25" s="26"/>
      <c r="D25" s="26"/>
      <c r="E25" s="26" t="str">
        <f>KT!C28</f>
        <v xml:space="preserve">2024. gada </v>
      </c>
      <c r="F25" s="26"/>
      <c r="G25" s="26"/>
      <c r="H25" s="26"/>
    </row>
    <row r="26" spans="1:9">
      <c r="A26" s="25" t="s">
        <v>39</v>
      </c>
      <c r="B26" s="26"/>
      <c r="C26" s="26"/>
      <c r="D26" s="26"/>
      <c r="E26" s="26"/>
      <c r="F26" s="26"/>
      <c r="G26" s="26"/>
      <c r="H26" s="26"/>
    </row>
    <row r="27" spans="1:9">
      <c r="A27" s="25"/>
      <c r="B27" s="26"/>
      <c r="C27" s="26"/>
      <c r="D27" s="26"/>
      <c r="E27" s="26"/>
      <c r="F27" s="26"/>
      <c r="G27" s="26"/>
      <c r="H27" s="26"/>
    </row>
    <row r="28" spans="1:9">
      <c r="A28" s="27"/>
      <c r="B28" s="26"/>
      <c r="C28" s="26"/>
      <c r="D28" s="26"/>
      <c r="E28" s="26"/>
      <c r="F28" s="26"/>
      <c r="G28" s="26"/>
      <c r="H28" s="26"/>
    </row>
    <row r="29" spans="1:9">
      <c r="A29" s="25" t="str">
        <f>KT!A28</f>
        <v xml:space="preserve">Pārbaudīja: </v>
      </c>
      <c r="B29" s="26"/>
      <c r="C29" s="26"/>
      <c r="D29" s="26"/>
      <c r="E29" s="26" t="str">
        <f>KT!C28</f>
        <v xml:space="preserve">2024. gada </v>
      </c>
      <c r="F29" s="26"/>
      <c r="G29" s="26"/>
      <c r="H29" s="26"/>
    </row>
    <row r="30" spans="1:9">
      <c r="A30" s="25" t="s">
        <v>40</v>
      </c>
      <c r="B30" s="26"/>
      <c r="C30" s="26"/>
      <c r="D30" s="26"/>
      <c r="E30" s="26"/>
      <c r="F30" s="26"/>
      <c r="G30" s="26"/>
      <c r="H30" s="26"/>
    </row>
    <row r="31" spans="1:9">
      <c r="A31" s="25" t="str">
        <f>KT!A30</f>
        <v>Sertifikāta Nr.:</v>
      </c>
      <c r="B31" s="26"/>
      <c r="C31" s="26"/>
      <c r="D31" s="26"/>
      <c r="E31" s="26"/>
      <c r="F31" s="26"/>
      <c r="G31" s="26"/>
      <c r="H31" s="26"/>
    </row>
    <row r="32" spans="1:9">
      <c r="A32" s="28"/>
      <c r="B32" s="26"/>
      <c r="C32" s="26"/>
      <c r="D32" s="26"/>
      <c r="E32" s="26"/>
      <c r="F32" s="26"/>
      <c r="G32" s="26"/>
      <c r="H32" s="26"/>
    </row>
    <row r="33" spans="1:8">
      <c r="A33" s="29"/>
      <c r="B33" s="30"/>
      <c r="C33" s="30"/>
      <c r="D33" s="30"/>
      <c r="E33" s="29"/>
      <c r="F33" s="30"/>
      <c r="G33" s="3"/>
      <c r="H33" s="26"/>
    </row>
  </sheetData>
  <mergeCells count="15">
    <mergeCell ref="A2:I2"/>
    <mergeCell ref="A23:C23"/>
    <mergeCell ref="A3:I3"/>
    <mergeCell ref="A4:I4"/>
    <mergeCell ref="A19:C19"/>
    <mergeCell ref="A20:C20"/>
    <mergeCell ref="A21:C21"/>
    <mergeCell ref="A22:C22"/>
    <mergeCell ref="F12:H12"/>
    <mergeCell ref="I12:I13"/>
    <mergeCell ref="A12:A13"/>
    <mergeCell ref="B12:B13"/>
    <mergeCell ref="E12:E13"/>
    <mergeCell ref="C12:D13"/>
    <mergeCell ref="C6:F6"/>
  </mergeCells>
  <pageMargins left="0.7" right="0.7" top="0.75" bottom="0.75" header="0.3" footer="0.3"/>
  <pageSetup paperSize="9" scale="83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P138"/>
  <sheetViews>
    <sheetView zoomScale="85" zoomScaleNormal="85" zoomScaleSheetLayoutView="85" workbookViewId="0">
      <selection activeCell="C36" sqref="C36"/>
    </sheetView>
  </sheetViews>
  <sheetFormatPr defaultColWidth="9.140625" defaultRowHeight="15.75"/>
  <cols>
    <col min="1" max="1" width="10.5703125" style="3" customWidth="1"/>
    <col min="2" max="2" width="9.42578125" style="3" customWidth="1"/>
    <col min="3" max="3" width="51.140625" style="3" customWidth="1"/>
    <col min="4" max="4" width="7.85546875" style="3" customWidth="1"/>
    <col min="5" max="5" width="11.140625" style="3" customWidth="1"/>
    <col min="6" max="7" width="9.5703125" style="3" customWidth="1"/>
    <col min="8" max="8" width="11" style="3" customWidth="1"/>
    <col min="9" max="9" width="11.28515625" style="3" customWidth="1"/>
    <col min="10" max="10" width="9.5703125" style="3" customWidth="1"/>
    <col min="11" max="11" width="11.28515625" style="3" customWidth="1"/>
    <col min="12" max="16" width="14.85546875" style="3" customWidth="1"/>
    <col min="17" max="22" width="9.140625" style="3"/>
    <col min="23" max="23" width="10.7109375" style="3" bestFit="1" customWidth="1"/>
    <col min="24" max="16384" width="9.140625" style="3"/>
  </cols>
  <sheetData>
    <row r="2" spans="1:16">
      <c r="A2" s="97" t="s">
        <v>59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</row>
    <row r="3" spans="1:16">
      <c r="A3" s="98" t="s">
        <v>102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</row>
    <row r="4" spans="1:16">
      <c r="A4" s="97" t="s">
        <v>43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</row>
    <row r="5" spans="1:16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</row>
    <row r="6" spans="1:16">
      <c r="A6" s="3" t="s">
        <v>10</v>
      </c>
      <c r="C6" s="5" t="str">
        <f>KT!B9</f>
        <v>Autoceļa A6 - Rīgas ielas - Maskavas ielas - Skolas ielas un Zviedru ielas transporta mezgla un autoceļa A6 - Enerģētiķu ielas transporta mezgla pārbūve Salaspilī, Salaspils novadā</v>
      </c>
      <c r="D6" s="5"/>
      <c r="E6" s="5"/>
      <c r="F6" s="5"/>
      <c r="G6" s="5"/>
      <c r="H6" s="5"/>
      <c r="I6" s="5"/>
      <c r="J6" s="5"/>
      <c r="K6" s="5"/>
      <c r="L6" s="5"/>
      <c r="M6" s="5"/>
    </row>
    <row r="7" spans="1:16">
      <c r="A7" s="3" t="s">
        <v>11</v>
      </c>
      <c r="C7" s="5"/>
      <c r="E7" s="4"/>
      <c r="F7" s="4"/>
      <c r="G7" s="4"/>
      <c r="H7" s="4"/>
      <c r="I7" s="4"/>
      <c r="J7" s="4"/>
      <c r="K7" s="4"/>
      <c r="L7" s="4"/>
      <c r="M7" s="4"/>
    </row>
    <row r="8" spans="1:16">
      <c r="A8" s="3" t="s">
        <v>0</v>
      </c>
      <c r="C8" s="5" t="str">
        <f>KT!B12</f>
        <v>Rīgas iela, Maskavas iela, Skolas iela un Zviedru iela,  Enerģētiķu iela, Salaspils</v>
      </c>
      <c r="D8" s="4"/>
      <c r="E8" s="4"/>
      <c r="F8" s="4"/>
      <c r="G8" s="4"/>
      <c r="H8" s="4"/>
      <c r="I8" s="4"/>
      <c r="J8" s="4"/>
      <c r="K8" s="4"/>
      <c r="L8" s="4"/>
      <c r="M8" s="4"/>
    </row>
    <row r="9" spans="1:16">
      <c r="A9" s="3" t="s">
        <v>1</v>
      </c>
      <c r="C9" s="5"/>
      <c r="D9" s="4"/>
      <c r="E9" s="5"/>
      <c r="F9" s="5"/>
      <c r="G9" s="5"/>
      <c r="H9" s="5"/>
      <c r="I9" s="5"/>
      <c r="J9" s="5"/>
      <c r="K9" s="5"/>
      <c r="L9" s="5"/>
      <c r="M9" s="5"/>
    </row>
    <row r="11" spans="1:16">
      <c r="A11" s="3" t="s">
        <v>236</v>
      </c>
      <c r="M11" s="99" t="s">
        <v>2</v>
      </c>
      <c r="N11" s="99"/>
      <c r="O11" s="6">
        <f>P128</f>
        <v>0</v>
      </c>
      <c r="P11" s="3" t="s">
        <v>3</v>
      </c>
    </row>
    <row r="12" spans="1:16">
      <c r="E12" s="38"/>
      <c r="N12" s="31" t="s">
        <v>45</v>
      </c>
      <c r="O12" s="3" t="str">
        <f>KT!C28</f>
        <v xml:space="preserve">2024. gada </v>
      </c>
    </row>
    <row r="13" spans="1:16">
      <c r="E13" s="38"/>
    </row>
    <row r="14" spans="1:16">
      <c r="A14" s="100" t="s">
        <v>23</v>
      </c>
      <c r="B14" s="100" t="s">
        <v>9</v>
      </c>
      <c r="C14" s="94" t="s">
        <v>12</v>
      </c>
      <c r="D14" s="100" t="s">
        <v>4</v>
      </c>
      <c r="E14" s="101" t="s">
        <v>5</v>
      </c>
      <c r="F14" s="94" t="s">
        <v>13</v>
      </c>
      <c r="G14" s="94"/>
      <c r="H14" s="94"/>
      <c r="I14" s="94"/>
      <c r="J14" s="94"/>
      <c r="K14" s="94"/>
      <c r="L14" s="94" t="s">
        <v>14</v>
      </c>
      <c r="M14" s="94"/>
      <c r="N14" s="94"/>
      <c r="O14" s="94"/>
      <c r="P14" s="94"/>
    </row>
    <row r="15" spans="1:16" ht="105.75" customHeight="1">
      <c r="A15" s="100"/>
      <c r="B15" s="100"/>
      <c r="C15" s="94"/>
      <c r="D15" s="100"/>
      <c r="E15" s="101"/>
      <c r="F15" s="39" t="s">
        <v>6</v>
      </c>
      <c r="G15" s="39" t="s">
        <v>16</v>
      </c>
      <c r="H15" s="39" t="s">
        <v>15</v>
      </c>
      <c r="I15" s="39" t="s">
        <v>17</v>
      </c>
      <c r="J15" s="39" t="s">
        <v>18</v>
      </c>
      <c r="K15" s="39" t="s">
        <v>19</v>
      </c>
      <c r="L15" s="39" t="s">
        <v>7</v>
      </c>
      <c r="M15" s="39" t="s">
        <v>15</v>
      </c>
      <c r="N15" s="39" t="s">
        <v>17</v>
      </c>
      <c r="O15" s="39" t="s">
        <v>18</v>
      </c>
      <c r="P15" s="39" t="s">
        <v>20</v>
      </c>
    </row>
    <row r="16" spans="1:16">
      <c r="A16" s="95" t="s">
        <v>106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6"/>
    </row>
    <row r="17" spans="1:16">
      <c r="A17" s="104" t="s">
        <v>69</v>
      </c>
      <c r="B17" s="104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  <c r="N17" s="104"/>
      <c r="O17" s="104"/>
      <c r="P17" s="105"/>
    </row>
    <row r="18" spans="1:16" ht="31.5">
      <c r="A18" s="40">
        <v>1</v>
      </c>
      <c r="B18" s="44"/>
      <c r="C18" s="46" t="s">
        <v>70</v>
      </c>
      <c r="D18" s="41" t="s">
        <v>67</v>
      </c>
      <c r="E18" s="45">
        <v>477</v>
      </c>
      <c r="F18" s="59"/>
      <c r="G18" s="59"/>
      <c r="H18" s="7"/>
      <c r="I18" s="7"/>
      <c r="J18" s="7"/>
      <c r="K18" s="7"/>
      <c r="L18" s="7"/>
      <c r="M18" s="7"/>
      <c r="N18" s="7"/>
      <c r="O18" s="7"/>
      <c r="P18" s="7"/>
    </row>
    <row r="19" spans="1:16" ht="31.5">
      <c r="A19" s="40">
        <f>A18+1</f>
        <v>2</v>
      </c>
      <c r="B19" s="44"/>
      <c r="C19" s="46" t="s">
        <v>71</v>
      </c>
      <c r="D19" s="41" t="s">
        <v>67</v>
      </c>
      <c r="E19" s="45">
        <v>809</v>
      </c>
      <c r="F19" s="59"/>
      <c r="G19" s="59"/>
      <c r="H19" s="7"/>
      <c r="I19" s="7"/>
      <c r="J19" s="7"/>
      <c r="K19" s="7"/>
      <c r="L19" s="7"/>
      <c r="M19" s="7"/>
      <c r="N19" s="7"/>
      <c r="O19" s="7"/>
      <c r="P19" s="7"/>
    </row>
    <row r="20" spans="1:16" ht="31.5">
      <c r="A20" s="40">
        <f t="shared" ref="A20:A36" si="0">A19+1</f>
        <v>3</v>
      </c>
      <c r="B20" s="44"/>
      <c r="C20" s="46" t="s">
        <v>107</v>
      </c>
      <c r="D20" s="41" t="s">
        <v>67</v>
      </c>
      <c r="E20" s="45">
        <v>31</v>
      </c>
      <c r="F20" s="59"/>
      <c r="G20" s="59"/>
      <c r="H20" s="7"/>
      <c r="I20" s="7"/>
      <c r="J20" s="7"/>
      <c r="K20" s="7"/>
      <c r="L20" s="7"/>
      <c r="M20" s="7"/>
      <c r="N20" s="7"/>
      <c r="O20" s="7"/>
      <c r="P20" s="7"/>
    </row>
    <row r="21" spans="1:16">
      <c r="A21" s="40">
        <f t="shared" si="0"/>
        <v>4</v>
      </c>
      <c r="B21" s="44"/>
      <c r="C21" s="46" t="s">
        <v>108</v>
      </c>
      <c r="D21" s="41" t="s">
        <v>67</v>
      </c>
      <c r="E21" s="45">
        <v>53</v>
      </c>
      <c r="F21" s="59"/>
      <c r="G21" s="59"/>
      <c r="H21" s="7"/>
      <c r="I21" s="7"/>
      <c r="J21" s="7"/>
      <c r="K21" s="7"/>
      <c r="L21" s="7"/>
      <c r="M21" s="7"/>
      <c r="N21" s="7"/>
      <c r="O21" s="7"/>
      <c r="P21" s="7"/>
    </row>
    <row r="22" spans="1:16" ht="31.5">
      <c r="A22" s="40">
        <f t="shared" si="0"/>
        <v>5</v>
      </c>
      <c r="B22" s="44"/>
      <c r="C22" s="46" t="s">
        <v>72</v>
      </c>
      <c r="D22" s="41" t="s">
        <v>53</v>
      </c>
      <c r="E22" s="45">
        <v>348</v>
      </c>
      <c r="F22" s="59"/>
      <c r="G22" s="59"/>
      <c r="H22" s="7"/>
      <c r="I22" s="7"/>
      <c r="J22" s="7"/>
      <c r="K22" s="7"/>
      <c r="L22" s="7"/>
      <c r="M22" s="7"/>
      <c r="N22" s="7"/>
      <c r="O22" s="7"/>
      <c r="P22" s="7"/>
    </row>
    <row r="23" spans="1:16" ht="31.5">
      <c r="A23" s="40">
        <f t="shared" si="0"/>
        <v>6</v>
      </c>
      <c r="B23" s="44"/>
      <c r="C23" s="46" t="s">
        <v>73</v>
      </c>
      <c r="D23" s="41" t="s">
        <v>53</v>
      </c>
      <c r="E23" s="45">
        <v>364</v>
      </c>
      <c r="F23" s="59"/>
      <c r="G23" s="59"/>
      <c r="H23" s="7"/>
      <c r="I23" s="7"/>
      <c r="J23" s="7"/>
      <c r="K23" s="7"/>
      <c r="L23" s="7"/>
      <c r="M23" s="7"/>
      <c r="N23" s="7"/>
      <c r="O23" s="7"/>
      <c r="P23" s="7"/>
    </row>
    <row r="24" spans="1:16">
      <c r="A24" s="40">
        <f t="shared" si="0"/>
        <v>7</v>
      </c>
      <c r="B24" s="44"/>
      <c r="C24" s="46" t="s">
        <v>109</v>
      </c>
      <c r="D24" s="41" t="s">
        <v>67</v>
      </c>
      <c r="E24" s="45">
        <v>737</v>
      </c>
      <c r="F24" s="59"/>
      <c r="G24" s="59"/>
      <c r="H24" s="7"/>
      <c r="I24" s="7"/>
      <c r="J24" s="7"/>
      <c r="K24" s="7"/>
      <c r="L24" s="7"/>
      <c r="M24" s="7"/>
      <c r="N24" s="7"/>
      <c r="O24" s="7"/>
      <c r="P24" s="7"/>
    </row>
    <row r="25" spans="1:16" ht="47.25">
      <c r="A25" s="40">
        <f t="shared" si="0"/>
        <v>8</v>
      </c>
      <c r="B25" s="44"/>
      <c r="C25" s="46" t="s">
        <v>110</v>
      </c>
      <c r="D25" s="41" t="s">
        <v>60</v>
      </c>
      <c r="E25" s="45">
        <v>2</v>
      </c>
      <c r="F25" s="59"/>
      <c r="G25" s="59"/>
      <c r="H25" s="7"/>
      <c r="I25" s="7"/>
      <c r="J25" s="7"/>
      <c r="K25" s="7"/>
      <c r="L25" s="7"/>
      <c r="M25" s="7"/>
      <c r="N25" s="7"/>
      <c r="O25" s="7"/>
      <c r="P25" s="7"/>
    </row>
    <row r="26" spans="1:16">
      <c r="A26" s="40">
        <f t="shared" si="0"/>
        <v>9</v>
      </c>
      <c r="B26" s="44"/>
      <c r="C26" s="46" t="s">
        <v>111</v>
      </c>
      <c r="D26" s="41" t="s">
        <v>60</v>
      </c>
      <c r="E26" s="45">
        <v>1</v>
      </c>
      <c r="F26" s="69"/>
      <c r="G26" s="59"/>
      <c r="H26" s="7"/>
      <c r="I26" s="7"/>
      <c r="J26" s="7"/>
      <c r="K26" s="7"/>
      <c r="L26" s="7"/>
      <c r="M26" s="7"/>
      <c r="N26" s="7"/>
      <c r="O26" s="7"/>
      <c r="P26" s="7"/>
    </row>
    <row r="27" spans="1:16">
      <c r="A27" s="40">
        <f t="shared" si="0"/>
        <v>10</v>
      </c>
      <c r="B27" s="44"/>
      <c r="C27" s="46" t="s">
        <v>112</v>
      </c>
      <c r="D27" s="41" t="s">
        <v>60</v>
      </c>
      <c r="E27" s="45">
        <v>3</v>
      </c>
      <c r="F27" s="69"/>
      <c r="G27" s="59"/>
      <c r="H27" s="7"/>
      <c r="I27" s="7"/>
      <c r="J27" s="7"/>
      <c r="K27" s="7"/>
      <c r="L27" s="7"/>
      <c r="M27" s="7"/>
      <c r="N27" s="7"/>
      <c r="O27" s="7"/>
      <c r="P27" s="7"/>
    </row>
    <row r="28" spans="1:16" ht="31.5">
      <c r="A28" s="40">
        <f t="shared" si="0"/>
        <v>11</v>
      </c>
      <c r="B28" s="44"/>
      <c r="C28" s="46" t="s">
        <v>113</v>
      </c>
      <c r="D28" s="41" t="s">
        <v>60</v>
      </c>
      <c r="E28" s="45">
        <v>3</v>
      </c>
      <c r="F28" s="69"/>
      <c r="G28" s="59"/>
      <c r="H28" s="7"/>
      <c r="I28" s="7"/>
      <c r="J28" s="7"/>
      <c r="K28" s="7"/>
      <c r="L28" s="7"/>
      <c r="M28" s="7"/>
      <c r="N28" s="7"/>
      <c r="O28" s="7"/>
      <c r="P28" s="7"/>
    </row>
    <row r="29" spans="1:16" ht="31.5">
      <c r="A29" s="40">
        <f t="shared" si="0"/>
        <v>12</v>
      </c>
      <c r="B29" s="44"/>
      <c r="C29" s="46" t="s">
        <v>114</v>
      </c>
      <c r="D29" s="41" t="s">
        <v>53</v>
      </c>
      <c r="E29" s="45">
        <v>35</v>
      </c>
      <c r="F29" s="59"/>
      <c r="G29" s="59"/>
      <c r="H29" s="7"/>
      <c r="I29" s="7"/>
      <c r="J29" s="7"/>
      <c r="K29" s="7"/>
      <c r="L29" s="7"/>
      <c r="M29" s="7"/>
      <c r="N29" s="7"/>
      <c r="O29" s="7"/>
      <c r="P29" s="7"/>
    </row>
    <row r="30" spans="1:16">
      <c r="A30" s="40">
        <f t="shared" si="0"/>
        <v>13</v>
      </c>
      <c r="B30" s="44"/>
      <c r="C30" s="46" t="s">
        <v>115</v>
      </c>
      <c r="D30" s="41" t="s">
        <v>53</v>
      </c>
      <c r="E30" s="45">
        <v>84</v>
      </c>
      <c r="F30" s="59"/>
      <c r="G30" s="59"/>
      <c r="H30" s="7"/>
      <c r="I30" s="7"/>
      <c r="J30" s="7"/>
      <c r="K30" s="7"/>
      <c r="L30" s="7"/>
      <c r="M30" s="7"/>
      <c r="N30" s="7"/>
      <c r="O30" s="7"/>
      <c r="P30" s="7"/>
    </row>
    <row r="31" spans="1:16" ht="31.5">
      <c r="A31" s="40">
        <f t="shared" si="0"/>
        <v>14</v>
      </c>
      <c r="B31" s="44"/>
      <c r="C31" s="46" t="s">
        <v>116</v>
      </c>
      <c r="D31" s="41" t="s">
        <v>53</v>
      </c>
      <c r="E31" s="45">
        <v>5</v>
      </c>
      <c r="F31" s="69"/>
      <c r="G31" s="59"/>
      <c r="H31" s="7"/>
      <c r="I31" s="7"/>
      <c r="J31" s="7"/>
      <c r="K31" s="7"/>
      <c r="L31" s="7"/>
      <c r="M31" s="7"/>
      <c r="N31" s="7"/>
      <c r="O31" s="7"/>
      <c r="P31" s="7"/>
    </row>
    <row r="32" spans="1:16">
      <c r="A32" s="40">
        <f t="shared" si="0"/>
        <v>15</v>
      </c>
      <c r="B32" s="44"/>
      <c r="C32" s="46" t="s">
        <v>117</v>
      </c>
      <c r="D32" s="41" t="s">
        <v>67</v>
      </c>
      <c r="E32" s="45">
        <v>21</v>
      </c>
      <c r="F32" s="59"/>
      <c r="G32" s="59"/>
      <c r="H32" s="7"/>
      <c r="I32" s="7"/>
      <c r="J32" s="7"/>
      <c r="K32" s="7"/>
      <c r="L32" s="7"/>
      <c r="M32" s="7"/>
      <c r="N32" s="7"/>
      <c r="O32" s="7"/>
      <c r="P32" s="7"/>
    </row>
    <row r="33" spans="1:16" ht="31.5">
      <c r="A33" s="40">
        <f t="shared" si="0"/>
        <v>16</v>
      </c>
      <c r="B33" s="44"/>
      <c r="C33" s="46" t="s">
        <v>118</v>
      </c>
      <c r="D33" s="41" t="s">
        <v>53</v>
      </c>
      <c r="E33" s="45">
        <v>17.8</v>
      </c>
      <c r="F33" s="59"/>
      <c r="G33" s="59"/>
      <c r="H33" s="7"/>
      <c r="I33" s="7"/>
      <c r="J33" s="7"/>
      <c r="K33" s="7"/>
      <c r="L33" s="7"/>
      <c r="M33" s="7"/>
      <c r="N33" s="7"/>
      <c r="O33" s="7"/>
      <c r="P33" s="7"/>
    </row>
    <row r="34" spans="1:16" ht="31.5">
      <c r="A34" s="40">
        <f t="shared" si="0"/>
        <v>17</v>
      </c>
      <c r="B34" s="44"/>
      <c r="C34" s="46" t="s">
        <v>296</v>
      </c>
      <c r="D34" s="41" t="s">
        <v>60</v>
      </c>
      <c r="E34" s="45">
        <v>15</v>
      </c>
      <c r="F34" s="59"/>
      <c r="G34" s="59"/>
      <c r="H34" s="7"/>
      <c r="I34" s="7"/>
      <c r="J34" s="7"/>
      <c r="K34" s="7"/>
      <c r="L34" s="7"/>
      <c r="M34" s="7"/>
      <c r="N34" s="7"/>
      <c r="O34" s="7"/>
      <c r="P34" s="7"/>
    </row>
    <row r="35" spans="1:16" ht="63">
      <c r="A35" s="40">
        <f t="shared" si="0"/>
        <v>18</v>
      </c>
      <c r="B35" s="44"/>
      <c r="C35" s="46" t="s">
        <v>119</v>
      </c>
      <c r="D35" s="41" t="s">
        <v>66</v>
      </c>
      <c r="E35" s="45">
        <v>1</v>
      </c>
      <c r="F35" s="59"/>
      <c r="G35" s="59"/>
      <c r="H35" s="7"/>
      <c r="I35" s="7"/>
      <c r="J35" s="7"/>
      <c r="K35" s="7"/>
      <c r="L35" s="7"/>
      <c r="M35" s="7"/>
      <c r="N35" s="7"/>
      <c r="O35" s="7"/>
      <c r="P35" s="7"/>
    </row>
    <row r="36" spans="1:16" s="73" customFormat="1" ht="31.5" customHeight="1">
      <c r="A36" s="40">
        <f t="shared" si="0"/>
        <v>19</v>
      </c>
      <c r="B36" s="44"/>
      <c r="C36" s="46" t="s">
        <v>299</v>
      </c>
      <c r="D36" s="41" t="s">
        <v>300</v>
      </c>
      <c r="E36" s="45">
        <v>1</v>
      </c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</row>
    <row r="37" spans="1:16">
      <c r="A37" s="104" t="s">
        <v>74</v>
      </c>
      <c r="B37" s="104"/>
      <c r="C37" s="104"/>
      <c r="D37" s="104"/>
      <c r="E37" s="104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5"/>
    </row>
    <row r="38" spans="1:16" ht="78.75">
      <c r="A38" s="40">
        <f>A36+1</f>
        <v>20</v>
      </c>
      <c r="B38" s="44"/>
      <c r="C38" s="46" t="s">
        <v>297</v>
      </c>
      <c r="D38" s="41" t="s">
        <v>50</v>
      </c>
      <c r="E38" s="45">
        <v>725</v>
      </c>
      <c r="F38" s="59"/>
      <c r="G38" s="59"/>
      <c r="H38" s="7"/>
      <c r="I38" s="7"/>
      <c r="J38" s="7"/>
      <c r="K38" s="7"/>
      <c r="L38" s="7"/>
      <c r="M38" s="7"/>
      <c r="N38" s="7"/>
      <c r="O38" s="7"/>
      <c r="P38" s="7"/>
    </row>
    <row r="39" spans="1:16" ht="126">
      <c r="A39" s="40">
        <f>A38+1</f>
        <v>21</v>
      </c>
      <c r="B39" s="44"/>
      <c r="C39" s="46" t="s">
        <v>298</v>
      </c>
      <c r="D39" s="41" t="s">
        <v>67</v>
      </c>
      <c r="E39" s="45">
        <v>1303</v>
      </c>
      <c r="F39" s="59"/>
      <c r="G39" s="59"/>
      <c r="H39" s="7"/>
      <c r="I39" s="7"/>
      <c r="J39" s="7"/>
      <c r="K39" s="7"/>
      <c r="L39" s="7"/>
      <c r="M39" s="7"/>
      <c r="N39" s="7"/>
      <c r="O39" s="7"/>
      <c r="P39" s="7"/>
    </row>
    <row r="40" spans="1:16">
      <c r="A40" s="104" t="s">
        <v>120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5"/>
    </row>
    <row r="41" spans="1:16" ht="31.5">
      <c r="A41" s="40">
        <f>A39+1</f>
        <v>22</v>
      </c>
      <c r="B41" s="44"/>
      <c r="C41" s="46" t="s">
        <v>75</v>
      </c>
      <c r="D41" s="41" t="s">
        <v>50</v>
      </c>
      <c r="E41" s="45">
        <v>493</v>
      </c>
      <c r="F41" s="59"/>
      <c r="G41" s="59"/>
      <c r="H41" s="7"/>
      <c r="I41" s="7"/>
      <c r="J41" s="7"/>
      <c r="K41" s="7"/>
      <c r="L41" s="7"/>
      <c r="M41" s="7"/>
      <c r="N41" s="7"/>
      <c r="O41" s="7"/>
      <c r="P41" s="7"/>
    </row>
    <row r="42" spans="1:16" ht="31.5">
      <c r="A42" s="40">
        <f>A41+1</f>
        <v>23</v>
      </c>
      <c r="B42" s="44"/>
      <c r="C42" s="46" t="s">
        <v>121</v>
      </c>
      <c r="D42" s="41" t="s">
        <v>50</v>
      </c>
      <c r="E42" s="45">
        <v>201</v>
      </c>
      <c r="F42" s="59"/>
      <c r="G42" s="59"/>
      <c r="H42" s="7"/>
      <c r="I42" s="7"/>
      <c r="J42" s="7"/>
      <c r="K42" s="7"/>
      <c r="L42" s="7"/>
      <c r="M42" s="7"/>
      <c r="N42" s="7"/>
      <c r="O42" s="7"/>
      <c r="P42" s="7"/>
    </row>
    <row r="43" spans="1:16" ht="31.5">
      <c r="A43" s="40">
        <f t="shared" ref="A43:A58" si="1">A42+1</f>
        <v>24</v>
      </c>
      <c r="B43" s="44"/>
      <c r="C43" s="46" t="s">
        <v>122</v>
      </c>
      <c r="D43" s="41" t="s">
        <v>50</v>
      </c>
      <c r="E43" s="45">
        <v>8.6999999999999993</v>
      </c>
      <c r="F43" s="59"/>
      <c r="G43" s="59"/>
      <c r="H43" s="7"/>
      <c r="I43" s="7"/>
      <c r="J43" s="7"/>
      <c r="K43" s="7"/>
      <c r="L43" s="7"/>
      <c r="M43" s="7"/>
      <c r="N43" s="7"/>
      <c r="O43" s="7"/>
      <c r="P43" s="7"/>
    </row>
    <row r="44" spans="1:16">
      <c r="A44" s="40">
        <f t="shared" si="1"/>
        <v>25</v>
      </c>
      <c r="B44" s="44"/>
      <c r="C44" s="46" t="s">
        <v>76</v>
      </c>
      <c r="D44" s="41" t="s">
        <v>50</v>
      </c>
      <c r="E44" s="45">
        <v>25</v>
      </c>
      <c r="F44" s="59"/>
      <c r="G44" s="59"/>
      <c r="H44" s="7"/>
      <c r="I44" s="7"/>
      <c r="J44" s="7"/>
      <c r="K44" s="7"/>
      <c r="L44" s="7"/>
      <c r="M44" s="7"/>
      <c r="N44" s="7"/>
      <c r="O44" s="7"/>
      <c r="P44" s="7"/>
    </row>
    <row r="45" spans="1:16" ht="31.5">
      <c r="A45" s="40">
        <f t="shared" si="1"/>
        <v>26</v>
      </c>
      <c r="B45" s="44"/>
      <c r="C45" s="46" t="s">
        <v>77</v>
      </c>
      <c r="D45" s="41" t="s">
        <v>50</v>
      </c>
      <c r="E45" s="45">
        <v>77</v>
      </c>
      <c r="F45" s="59"/>
      <c r="G45" s="59"/>
      <c r="H45" s="7"/>
      <c r="I45" s="7"/>
      <c r="J45" s="7"/>
      <c r="K45" s="7"/>
      <c r="L45" s="7"/>
      <c r="M45" s="7"/>
      <c r="N45" s="7"/>
      <c r="O45" s="7"/>
      <c r="P45" s="7"/>
    </row>
    <row r="46" spans="1:16" ht="31.5">
      <c r="A46" s="40">
        <f t="shared" si="1"/>
        <v>27</v>
      </c>
      <c r="B46" s="44"/>
      <c r="C46" s="46" t="s">
        <v>123</v>
      </c>
      <c r="D46" s="41" t="s">
        <v>50</v>
      </c>
      <c r="E46" s="45">
        <v>236</v>
      </c>
      <c r="F46" s="59"/>
      <c r="G46" s="59"/>
      <c r="H46" s="7"/>
      <c r="I46" s="7"/>
      <c r="J46" s="7"/>
      <c r="K46" s="7"/>
      <c r="L46" s="7"/>
      <c r="M46" s="7"/>
      <c r="N46" s="7"/>
      <c r="O46" s="7"/>
      <c r="P46" s="7"/>
    </row>
    <row r="47" spans="1:16" ht="31.5">
      <c r="A47" s="40">
        <f t="shared" si="1"/>
        <v>28</v>
      </c>
      <c r="B47" s="44"/>
      <c r="C47" s="46" t="s">
        <v>124</v>
      </c>
      <c r="D47" s="41" t="s">
        <v>50</v>
      </c>
      <c r="E47" s="45">
        <v>102</v>
      </c>
      <c r="F47" s="59"/>
      <c r="G47" s="59"/>
      <c r="H47" s="7"/>
      <c r="I47" s="7"/>
      <c r="J47" s="7"/>
      <c r="K47" s="7"/>
      <c r="L47" s="7"/>
      <c r="M47" s="7"/>
      <c r="N47" s="7"/>
      <c r="O47" s="7"/>
      <c r="P47" s="7"/>
    </row>
    <row r="48" spans="1:16">
      <c r="A48" s="40">
        <f t="shared" si="1"/>
        <v>29</v>
      </c>
      <c r="B48" s="44"/>
      <c r="C48" s="46" t="s">
        <v>78</v>
      </c>
      <c r="D48" s="41" t="s">
        <v>50</v>
      </c>
      <c r="E48" s="45">
        <v>11</v>
      </c>
      <c r="F48" s="59"/>
      <c r="G48" s="59"/>
      <c r="H48" s="7"/>
      <c r="I48" s="7"/>
      <c r="J48" s="7"/>
      <c r="K48" s="7"/>
      <c r="L48" s="7"/>
      <c r="M48" s="7"/>
      <c r="N48" s="7"/>
      <c r="O48" s="7"/>
      <c r="P48" s="7"/>
    </row>
    <row r="49" spans="1:16">
      <c r="A49" s="40">
        <f t="shared" si="1"/>
        <v>30</v>
      </c>
      <c r="B49" s="44"/>
      <c r="C49" s="46" t="s">
        <v>125</v>
      </c>
      <c r="D49" s="41" t="s">
        <v>67</v>
      </c>
      <c r="E49" s="45">
        <v>71</v>
      </c>
      <c r="F49" s="59"/>
      <c r="G49" s="59"/>
      <c r="H49" s="7"/>
      <c r="I49" s="7"/>
      <c r="J49" s="7"/>
      <c r="K49" s="7"/>
      <c r="L49" s="7"/>
      <c r="M49" s="7"/>
      <c r="N49" s="7"/>
      <c r="O49" s="7"/>
      <c r="P49" s="7"/>
    </row>
    <row r="50" spans="1:16" ht="31.5">
      <c r="A50" s="40">
        <f t="shared" si="1"/>
        <v>31</v>
      </c>
      <c r="B50" s="44"/>
      <c r="C50" s="46" t="s">
        <v>126</v>
      </c>
      <c r="D50" s="41" t="s">
        <v>67</v>
      </c>
      <c r="E50" s="45">
        <v>118</v>
      </c>
      <c r="F50" s="59"/>
      <c r="G50" s="59"/>
      <c r="H50" s="7"/>
      <c r="I50" s="7"/>
      <c r="J50" s="7"/>
      <c r="K50" s="7"/>
      <c r="L50" s="7"/>
      <c r="M50" s="7"/>
      <c r="N50" s="7"/>
      <c r="O50" s="7"/>
      <c r="P50" s="7"/>
    </row>
    <row r="51" spans="1:16" ht="31.5">
      <c r="A51" s="40">
        <f t="shared" si="1"/>
        <v>32</v>
      </c>
      <c r="B51" s="44"/>
      <c r="C51" s="46" t="s">
        <v>127</v>
      </c>
      <c r="D51" s="41" t="s">
        <v>67</v>
      </c>
      <c r="E51" s="45">
        <v>25</v>
      </c>
      <c r="F51" s="59"/>
      <c r="G51" s="59"/>
      <c r="H51" s="7"/>
      <c r="I51" s="7"/>
      <c r="J51" s="7"/>
      <c r="K51" s="7"/>
      <c r="L51" s="7"/>
      <c r="M51" s="7"/>
      <c r="N51" s="7"/>
      <c r="O51" s="7"/>
      <c r="P51" s="7"/>
    </row>
    <row r="52" spans="1:16" ht="31.5">
      <c r="A52" s="40">
        <f t="shared" si="1"/>
        <v>33</v>
      </c>
      <c r="B52" s="44"/>
      <c r="C52" s="46" t="s">
        <v>128</v>
      </c>
      <c r="D52" s="41" t="s">
        <v>67</v>
      </c>
      <c r="E52" s="45">
        <v>475</v>
      </c>
      <c r="F52" s="59"/>
      <c r="G52" s="59"/>
      <c r="H52" s="7"/>
      <c r="I52" s="7"/>
      <c r="J52" s="7"/>
      <c r="K52" s="7"/>
      <c r="L52" s="7"/>
      <c r="M52" s="7"/>
      <c r="N52" s="7"/>
      <c r="O52" s="7"/>
      <c r="P52" s="7"/>
    </row>
    <row r="53" spans="1:16" ht="31.5">
      <c r="A53" s="40">
        <f t="shared" si="1"/>
        <v>34</v>
      </c>
      <c r="B53" s="44"/>
      <c r="C53" s="46" t="s">
        <v>129</v>
      </c>
      <c r="D53" s="41" t="s">
        <v>67</v>
      </c>
      <c r="E53" s="45">
        <v>73</v>
      </c>
      <c r="F53" s="59"/>
      <c r="G53" s="59"/>
      <c r="H53" s="7"/>
      <c r="I53" s="7"/>
      <c r="J53" s="7"/>
      <c r="K53" s="7"/>
      <c r="L53" s="7"/>
      <c r="M53" s="7"/>
      <c r="N53" s="7"/>
      <c r="O53" s="7"/>
      <c r="P53" s="7"/>
    </row>
    <row r="54" spans="1:16" ht="31.5">
      <c r="A54" s="40">
        <f t="shared" si="1"/>
        <v>35</v>
      </c>
      <c r="B54" s="44"/>
      <c r="C54" s="46" t="s">
        <v>130</v>
      </c>
      <c r="D54" s="41" t="s">
        <v>67</v>
      </c>
      <c r="E54" s="45">
        <v>21</v>
      </c>
      <c r="F54" s="59"/>
      <c r="G54" s="59"/>
      <c r="H54" s="7"/>
      <c r="I54" s="7"/>
      <c r="J54" s="7"/>
      <c r="K54" s="7"/>
      <c r="L54" s="7"/>
      <c r="M54" s="7"/>
      <c r="N54" s="7"/>
      <c r="O54" s="7"/>
      <c r="P54" s="7"/>
    </row>
    <row r="55" spans="1:16" ht="31.5">
      <c r="A55" s="40">
        <f t="shared" si="1"/>
        <v>36</v>
      </c>
      <c r="B55" s="44"/>
      <c r="C55" s="46" t="s">
        <v>131</v>
      </c>
      <c r="D55" s="41" t="s">
        <v>67</v>
      </c>
      <c r="E55" s="45">
        <v>21</v>
      </c>
      <c r="F55" s="59"/>
      <c r="G55" s="59"/>
      <c r="H55" s="7"/>
      <c r="I55" s="7"/>
      <c r="J55" s="7"/>
      <c r="K55" s="7"/>
      <c r="L55" s="7"/>
      <c r="M55" s="7"/>
      <c r="N55" s="7"/>
      <c r="O55" s="7"/>
      <c r="P55" s="7"/>
    </row>
    <row r="56" spans="1:16" ht="31.5">
      <c r="A56" s="40">
        <f t="shared" si="1"/>
        <v>37</v>
      </c>
      <c r="B56" s="44"/>
      <c r="C56" s="46" t="s">
        <v>132</v>
      </c>
      <c r="D56" s="41" t="s">
        <v>67</v>
      </c>
      <c r="E56" s="45">
        <v>1.5</v>
      </c>
      <c r="F56" s="59"/>
      <c r="G56" s="59"/>
      <c r="H56" s="7"/>
      <c r="I56" s="7"/>
      <c r="J56" s="7"/>
      <c r="K56" s="7"/>
      <c r="L56" s="7"/>
      <c r="M56" s="7"/>
      <c r="N56" s="7"/>
      <c r="O56" s="7"/>
      <c r="P56" s="7"/>
    </row>
    <row r="57" spans="1:16" ht="31.5">
      <c r="A57" s="40">
        <f t="shared" si="1"/>
        <v>38</v>
      </c>
      <c r="B57" s="44"/>
      <c r="C57" s="46" t="s">
        <v>133</v>
      </c>
      <c r="D57" s="41" t="s">
        <v>67</v>
      </c>
      <c r="E57" s="45">
        <v>35</v>
      </c>
      <c r="F57" s="59"/>
      <c r="G57" s="59"/>
      <c r="H57" s="7"/>
      <c r="I57" s="7"/>
      <c r="J57" s="7"/>
      <c r="K57" s="7"/>
      <c r="L57" s="7"/>
      <c r="M57" s="7"/>
      <c r="N57" s="7"/>
      <c r="O57" s="7"/>
      <c r="P57" s="7"/>
    </row>
    <row r="58" spans="1:16" ht="31.5">
      <c r="A58" s="40">
        <f t="shared" si="1"/>
        <v>39</v>
      </c>
      <c r="B58" s="44"/>
      <c r="C58" s="46" t="s">
        <v>134</v>
      </c>
      <c r="D58" s="41" t="s">
        <v>67</v>
      </c>
      <c r="E58" s="45">
        <v>1492</v>
      </c>
      <c r="F58" s="59"/>
      <c r="G58" s="59"/>
      <c r="H58" s="7"/>
      <c r="I58" s="7"/>
      <c r="J58" s="7"/>
      <c r="K58" s="7"/>
      <c r="L58" s="7"/>
      <c r="M58" s="7"/>
      <c r="N58" s="7"/>
      <c r="O58" s="7"/>
      <c r="P58" s="7"/>
    </row>
    <row r="59" spans="1:16">
      <c r="A59" s="104" t="s">
        <v>135</v>
      </c>
      <c r="B59" s="104"/>
      <c r="C59" s="104"/>
      <c r="D59" s="104"/>
      <c r="E59" s="104"/>
      <c r="F59" s="104"/>
      <c r="G59" s="104"/>
      <c r="H59" s="104"/>
      <c r="I59" s="104"/>
      <c r="J59" s="104"/>
      <c r="K59" s="104"/>
      <c r="L59" s="104"/>
      <c r="M59" s="104"/>
      <c r="N59" s="104"/>
      <c r="O59" s="104"/>
      <c r="P59" s="105"/>
    </row>
    <row r="60" spans="1:16">
      <c r="A60" s="40">
        <f>A58+1</f>
        <v>40</v>
      </c>
      <c r="B60" s="44"/>
      <c r="C60" s="46" t="s">
        <v>136</v>
      </c>
      <c r="D60" s="41" t="s">
        <v>67</v>
      </c>
      <c r="E60" s="45">
        <v>10</v>
      </c>
      <c r="F60" s="59"/>
      <c r="G60" s="59"/>
      <c r="H60" s="7"/>
      <c r="I60" s="7"/>
      <c r="J60" s="7"/>
      <c r="K60" s="7"/>
      <c r="L60" s="7"/>
      <c r="M60" s="7"/>
      <c r="N60" s="7"/>
      <c r="O60" s="7"/>
      <c r="P60" s="7"/>
    </row>
    <row r="61" spans="1:16">
      <c r="A61" s="40">
        <f>A60+1</f>
        <v>41</v>
      </c>
      <c r="B61" s="44"/>
      <c r="C61" s="46" t="s">
        <v>137</v>
      </c>
      <c r="D61" s="41" t="s">
        <v>67</v>
      </c>
      <c r="E61" s="45">
        <v>1397</v>
      </c>
      <c r="F61" s="59"/>
      <c r="G61" s="59"/>
      <c r="H61" s="7"/>
      <c r="I61" s="7"/>
      <c r="J61" s="7"/>
      <c r="K61" s="7"/>
      <c r="L61" s="7"/>
      <c r="M61" s="7"/>
      <c r="N61" s="7"/>
      <c r="O61" s="7"/>
      <c r="P61" s="7"/>
    </row>
    <row r="62" spans="1:16" ht="31.5">
      <c r="A62" s="40">
        <f t="shared" ref="A62:A65" si="2">A61+1</f>
        <v>42</v>
      </c>
      <c r="B62" s="44"/>
      <c r="C62" s="46" t="s">
        <v>79</v>
      </c>
      <c r="D62" s="41" t="s">
        <v>67</v>
      </c>
      <c r="E62" s="45">
        <v>488</v>
      </c>
      <c r="F62" s="59"/>
      <c r="G62" s="59"/>
      <c r="H62" s="7"/>
      <c r="I62" s="7"/>
      <c r="J62" s="7"/>
      <c r="K62" s="7"/>
      <c r="L62" s="7"/>
      <c r="M62" s="7"/>
      <c r="N62" s="7"/>
      <c r="O62" s="7"/>
      <c r="P62" s="7"/>
    </row>
    <row r="63" spans="1:16">
      <c r="A63" s="40">
        <f t="shared" si="2"/>
        <v>43</v>
      </c>
      <c r="B63" s="44"/>
      <c r="C63" s="46" t="s">
        <v>80</v>
      </c>
      <c r="D63" s="41" t="s">
        <v>67</v>
      </c>
      <c r="E63" s="45">
        <v>488</v>
      </c>
      <c r="F63" s="59"/>
      <c r="G63" s="59"/>
      <c r="H63" s="7"/>
      <c r="I63" s="7"/>
      <c r="J63" s="7"/>
      <c r="K63" s="7"/>
      <c r="L63" s="7"/>
      <c r="M63" s="7"/>
      <c r="N63" s="7"/>
      <c r="O63" s="7"/>
      <c r="P63" s="7"/>
    </row>
    <row r="64" spans="1:16" ht="31.5">
      <c r="A64" s="40">
        <f t="shared" si="2"/>
        <v>44</v>
      </c>
      <c r="B64" s="44"/>
      <c r="C64" s="46" t="s">
        <v>81</v>
      </c>
      <c r="D64" s="41" t="s">
        <v>67</v>
      </c>
      <c r="E64" s="45">
        <v>180</v>
      </c>
      <c r="F64" s="59"/>
      <c r="G64" s="59"/>
      <c r="H64" s="7"/>
      <c r="I64" s="7"/>
      <c r="J64" s="7"/>
      <c r="K64" s="7"/>
      <c r="L64" s="7"/>
      <c r="M64" s="7"/>
      <c r="N64" s="7"/>
      <c r="O64" s="7"/>
      <c r="P64" s="7"/>
    </row>
    <row r="65" spans="1:16">
      <c r="A65" s="40">
        <f t="shared" si="2"/>
        <v>45</v>
      </c>
      <c r="B65" s="44"/>
      <c r="C65" s="46" t="s">
        <v>82</v>
      </c>
      <c r="D65" s="41" t="s">
        <v>67</v>
      </c>
      <c r="E65" s="45">
        <v>729</v>
      </c>
      <c r="F65" s="59"/>
      <c r="G65" s="59"/>
      <c r="H65" s="7"/>
      <c r="I65" s="7"/>
      <c r="J65" s="7"/>
      <c r="K65" s="7"/>
      <c r="L65" s="7"/>
      <c r="M65" s="7"/>
      <c r="N65" s="7"/>
      <c r="O65" s="7"/>
      <c r="P65" s="7"/>
    </row>
    <row r="66" spans="1:16">
      <c r="A66" s="104" t="s">
        <v>83</v>
      </c>
      <c r="B66" s="104"/>
      <c r="C66" s="104"/>
      <c r="D66" s="104"/>
      <c r="E66" s="104"/>
      <c r="F66" s="104"/>
      <c r="G66" s="104"/>
      <c r="H66" s="104"/>
      <c r="I66" s="104"/>
      <c r="J66" s="104"/>
      <c r="K66" s="104"/>
      <c r="L66" s="104"/>
      <c r="M66" s="104"/>
      <c r="N66" s="104"/>
      <c r="O66" s="104"/>
      <c r="P66" s="105"/>
    </row>
    <row r="67" spans="1:16" ht="31.5">
      <c r="A67" s="40">
        <f>A65+1</f>
        <v>46</v>
      </c>
      <c r="B67" s="44"/>
      <c r="C67" s="46" t="s">
        <v>138</v>
      </c>
      <c r="D67" s="41" t="s">
        <v>53</v>
      </c>
      <c r="E67" s="45">
        <v>213</v>
      </c>
      <c r="F67" s="59"/>
      <c r="G67" s="59"/>
      <c r="H67" s="7"/>
      <c r="I67" s="69"/>
      <c r="J67" s="7"/>
      <c r="K67" s="7"/>
      <c r="L67" s="7"/>
      <c r="M67" s="7"/>
      <c r="N67" s="7"/>
      <c r="O67" s="7"/>
      <c r="P67" s="7"/>
    </row>
    <row r="68" spans="1:16" ht="31.5">
      <c r="A68" s="40">
        <f>A67+1</f>
        <v>47</v>
      </c>
      <c r="B68" s="44"/>
      <c r="C68" s="46" t="s">
        <v>139</v>
      </c>
      <c r="D68" s="41" t="s">
        <v>53</v>
      </c>
      <c r="E68" s="45">
        <v>11</v>
      </c>
      <c r="F68" s="59"/>
      <c r="G68" s="59"/>
      <c r="H68" s="7"/>
      <c r="I68" s="69"/>
      <c r="J68" s="7"/>
      <c r="K68" s="7"/>
      <c r="L68" s="7"/>
      <c r="M68" s="7"/>
      <c r="N68" s="7"/>
      <c r="O68" s="7"/>
      <c r="P68" s="7"/>
    </row>
    <row r="69" spans="1:16" ht="31.5">
      <c r="A69" s="40">
        <f t="shared" ref="A69:A126" si="3">A68+1</f>
        <v>48</v>
      </c>
      <c r="B69" s="44"/>
      <c r="C69" s="46" t="s">
        <v>140</v>
      </c>
      <c r="D69" s="41" t="s">
        <v>53</v>
      </c>
      <c r="E69" s="45">
        <v>11</v>
      </c>
      <c r="F69" s="59"/>
      <c r="G69" s="59"/>
      <c r="H69" s="7"/>
      <c r="I69" s="69"/>
      <c r="J69" s="7"/>
      <c r="K69" s="7"/>
      <c r="L69" s="7"/>
      <c r="M69" s="7"/>
      <c r="N69" s="7"/>
      <c r="O69" s="7"/>
      <c r="P69" s="7"/>
    </row>
    <row r="70" spans="1:16" ht="31.5">
      <c r="A70" s="40">
        <f t="shared" si="3"/>
        <v>49</v>
      </c>
      <c r="B70" s="44"/>
      <c r="C70" s="46" t="s">
        <v>141</v>
      </c>
      <c r="D70" s="41" t="s">
        <v>53</v>
      </c>
      <c r="E70" s="45">
        <v>270</v>
      </c>
      <c r="F70" s="59"/>
      <c r="G70" s="59"/>
      <c r="H70" s="7"/>
      <c r="I70" s="69"/>
      <c r="J70" s="7"/>
      <c r="K70" s="7"/>
      <c r="L70" s="7"/>
      <c r="M70" s="7"/>
      <c r="N70" s="7"/>
      <c r="O70" s="7"/>
      <c r="P70" s="7"/>
    </row>
    <row r="71" spans="1:16" ht="31.5">
      <c r="A71" s="40">
        <f t="shared" si="3"/>
        <v>50</v>
      </c>
      <c r="B71" s="44"/>
      <c r="C71" s="46" t="s">
        <v>142</v>
      </c>
      <c r="D71" s="41" t="s">
        <v>53</v>
      </c>
      <c r="E71" s="45">
        <v>399</v>
      </c>
      <c r="F71" s="59"/>
      <c r="G71" s="59"/>
      <c r="H71" s="7"/>
      <c r="I71" s="69"/>
      <c r="J71" s="7"/>
      <c r="K71" s="7"/>
      <c r="L71" s="7"/>
      <c r="M71" s="7"/>
      <c r="N71" s="7"/>
      <c r="O71" s="7"/>
      <c r="P71" s="7"/>
    </row>
    <row r="72" spans="1:16">
      <c r="A72" s="40">
        <f t="shared" si="3"/>
        <v>51</v>
      </c>
      <c r="B72" s="44"/>
      <c r="C72" s="46" t="s">
        <v>84</v>
      </c>
      <c r="D72" s="41"/>
      <c r="E72" s="45"/>
      <c r="F72" s="59"/>
      <c r="G72" s="59"/>
      <c r="H72" s="7"/>
      <c r="I72" s="69"/>
      <c r="J72" s="7"/>
      <c r="K72" s="7"/>
      <c r="L72" s="7"/>
      <c r="M72" s="7"/>
      <c r="N72" s="7"/>
      <c r="O72" s="7"/>
      <c r="P72" s="7"/>
    </row>
    <row r="73" spans="1:16">
      <c r="A73" s="40">
        <f t="shared" si="3"/>
        <v>52</v>
      </c>
      <c r="B73" s="44"/>
      <c r="C73" s="46" t="s">
        <v>87</v>
      </c>
      <c r="D73" s="41" t="s">
        <v>60</v>
      </c>
      <c r="E73" s="45">
        <v>7</v>
      </c>
      <c r="F73" s="59"/>
      <c r="G73" s="59"/>
      <c r="H73" s="7"/>
      <c r="I73" s="69"/>
      <c r="J73" s="7"/>
      <c r="K73" s="7"/>
      <c r="L73" s="7"/>
      <c r="M73" s="7"/>
      <c r="N73" s="7"/>
      <c r="O73" s="7"/>
      <c r="P73" s="7"/>
    </row>
    <row r="74" spans="1:16">
      <c r="A74" s="40">
        <f t="shared" si="3"/>
        <v>53</v>
      </c>
      <c r="B74" s="44"/>
      <c r="C74" s="46" t="s">
        <v>88</v>
      </c>
      <c r="D74" s="41" t="s">
        <v>60</v>
      </c>
      <c r="E74" s="45">
        <v>8</v>
      </c>
      <c r="F74" s="59"/>
      <c r="G74" s="59"/>
      <c r="H74" s="7"/>
      <c r="I74" s="69"/>
      <c r="J74" s="7"/>
      <c r="K74" s="7"/>
      <c r="L74" s="7"/>
      <c r="M74" s="7"/>
      <c r="N74" s="7"/>
      <c r="O74" s="7"/>
      <c r="P74" s="7"/>
    </row>
    <row r="75" spans="1:16">
      <c r="A75" s="40">
        <f t="shared" si="3"/>
        <v>54</v>
      </c>
      <c r="B75" s="44"/>
      <c r="C75" s="46" t="s">
        <v>85</v>
      </c>
      <c r="D75" s="41" t="s">
        <v>60</v>
      </c>
      <c r="E75" s="45">
        <v>4</v>
      </c>
      <c r="F75" s="59"/>
      <c r="G75" s="59"/>
      <c r="H75" s="7"/>
      <c r="I75" s="69"/>
      <c r="J75" s="7"/>
      <c r="K75" s="7"/>
      <c r="L75" s="7"/>
      <c r="M75" s="7"/>
      <c r="N75" s="7"/>
      <c r="O75" s="7"/>
      <c r="P75" s="7"/>
    </row>
    <row r="76" spans="1:16">
      <c r="A76" s="40">
        <f t="shared" si="3"/>
        <v>55</v>
      </c>
      <c r="B76" s="44"/>
      <c r="C76" s="46" t="s">
        <v>89</v>
      </c>
      <c r="D76" s="41" t="s">
        <v>60</v>
      </c>
      <c r="E76" s="45">
        <v>4</v>
      </c>
      <c r="F76" s="59"/>
      <c r="G76" s="59"/>
      <c r="H76" s="7"/>
      <c r="I76" s="69"/>
      <c r="J76" s="7"/>
      <c r="K76" s="7"/>
      <c r="L76" s="7"/>
      <c r="M76" s="7"/>
      <c r="N76" s="7"/>
      <c r="O76" s="7"/>
      <c r="P76" s="7"/>
    </row>
    <row r="77" spans="1:16">
      <c r="A77" s="40">
        <f t="shared" si="3"/>
        <v>56</v>
      </c>
      <c r="B77" s="44"/>
      <c r="C77" s="46" t="s">
        <v>92</v>
      </c>
      <c r="D77" s="41" t="s">
        <v>60</v>
      </c>
      <c r="E77" s="45">
        <v>1</v>
      </c>
      <c r="F77" s="59"/>
      <c r="G77" s="59"/>
      <c r="H77" s="7"/>
      <c r="I77" s="69"/>
      <c r="J77" s="7"/>
      <c r="K77" s="7"/>
      <c r="L77" s="7"/>
      <c r="M77" s="7"/>
      <c r="N77" s="7"/>
      <c r="O77" s="7"/>
      <c r="P77" s="7"/>
    </row>
    <row r="78" spans="1:16">
      <c r="A78" s="40">
        <f t="shared" si="3"/>
        <v>57</v>
      </c>
      <c r="B78" s="44"/>
      <c r="C78" s="46" t="s">
        <v>90</v>
      </c>
      <c r="D78" s="41" t="s">
        <v>60</v>
      </c>
      <c r="E78" s="45">
        <v>9</v>
      </c>
      <c r="F78" s="59"/>
      <c r="G78" s="59"/>
      <c r="H78" s="7"/>
      <c r="I78" s="69"/>
      <c r="J78" s="7"/>
      <c r="K78" s="7"/>
      <c r="L78" s="7"/>
      <c r="M78" s="7"/>
      <c r="N78" s="7"/>
      <c r="O78" s="7"/>
      <c r="P78" s="7"/>
    </row>
    <row r="79" spans="1:16">
      <c r="A79" s="40">
        <f t="shared" si="3"/>
        <v>58</v>
      </c>
      <c r="B79" s="44"/>
      <c r="C79" s="46" t="s">
        <v>143</v>
      </c>
      <c r="D79" s="41" t="s">
        <v>60</v>
      </c>
      <c r="E79" s="45">
        <v>1</v>
      </c>
      <c r="F79" s="59"/>
      <c r="G79" s="59"/>
      <c r="H79" s="7"/>
      <c r="I79" s="69"/>
      <c r="J79" s="7"/>
      <c r="K79" s="7"/>
      <c r="L79" s="7"/>
      <c r="M79" s="7"/>
      <c r="N79" s="7"/>
      <c r="O79" s="7"/>
      <c r="P79" s="7"/>
    </row>
    <row r="80" spans="1:16" ht="31.5">
      <c r="A80" s="40">
        <f t="shared" si="3"/>
        <v>59</v>
      </c>
      <c r="B80" s="44"/>
      <c r="C80" s="46" t="s">
        <v>86</v>
      </c>
      <c r="D80" s="41" t="s">
        <v>60</v>
      </c>
      <c r="E80" s="45">
        <v>4</v>
      </c>
      <c r="F80" s="59"/>
      <c r="G80" s="59"/>
      <c r="H80" s="7"/>
      <c r="I80" s="69"/>
      <c r="J80" s="7"/>
      <c r="K80" s="7"/>
      <c r="L80" s="7"/>
      <c r="M80" s="7"/>
      <c r="N80" s="7"/>
      <c r="O80" s="7"/>
      <c r="P80" s="7"/>
    </row>
    <row r="81" spans="1:16" ht="47.25">
      <c r="A81" s="40">
        <f t="shared" si="3"/>
        <v>60</v>
      </c>
      <c r="B81" s="44"/>
      <c r="C81" s="46" t="s">
        <v>144</v>
      </c>
      <c r="D81" s="41"/>
      <c r="E81" s="45"/>
      <c r="F81" s="59"/>
      <c r="G81" s="59"/>
      <c r="H81" s="7"/>
      <c r="I81" s="69"/>
      <c r="J81" s="7"/>
      <c r="K81" s="7"/>
      <c r="L81" s="7"/>
      <c r="M81" s="7"/>
      <c r="N81" s="7"/>
      <c r="O81" s="7"/>
      <c r="P81" s="7"/>
    </row>
    <row r="82" spans="1:16">
      <c r="A82" s="40">
        <f t="shared" si="3"/>
        <v>61</v>
      </c>
      <c r="B82" s="44"/>
      <c r="C82" s="46" t="s">
        <v>87</v>
      </c>
      <c r="D82" s="41" t="s">
        <v>60</v>
      </c>
      <c r="E82" s="45">
        <v>2</v>
      </c>
      <c r="F82" s="59"/>
      <c r="G82" s="59"/>
      <c r="H82" s="7"/>
      <c r="I82" s="69"/>
      <c r="J82" s="7"/>
      <c r="K82" s="7"/>
      <c r="L82" s="7"/>
      <c r="M82" s="7"/>
      <c r="N82" s="7"/>
      <c r="O82" s="7"/>
      <c r="P82" s="7"/>
    </row>
    <row r="83" spans="1:16">
      <c r="A83" s="40">
        <f t="shared" si="3"/>
        <v>62</v>
      </c>
      <c r="B83" s="44"/>
      <c r="C83" s="46" t="s">
        <v>88</v>
      </c>
      <c r="D83" s="41" t="s">
        <v>60</v>
      </c>
      <c r="E83" s="45">
        <v>1</v>
      </c>
      <c r="F83" s="59"/>
      <c r="G83" s="59"/>
      <c r="H83" s="7"/>
      <c r="I83" s="69"/>
      <c r="J83" s="7"/>
      <c r="K83" s="7"/>
      <c r="L83" s="7"/>
      <c r="M83" s="7"/>
      <c r="N83" s="7"/>
      <c r="O83" s="7"/>
      <c r="P83" s="7"/>
    </row>
    <row r="84" spans="1:16">
      <c r="A84" s="40">
        <f t="shared" si="3"/>
        <v>63</v>
      </c>
      <c r="B84" s="44"/>
      <c r="C84" s="46" t="s">
        <v>85</v>
      </c>
      <c r="D84" s="41" t="s">
        <v>60</v>
      </c>
      <c r="E84" s="45">
        <v>3</v>
      </c>
      <c r="F84" s="59"/>
      <c r="G84" s="59"/>
      <c r="H84" s="7"/>
      <c r="I84" s="69"/>
      <c r="J84" s="7"/>
      <c r="K84" s="7"/>
      <c r="L84" s="7"/>
      <c r="M84" s="7"/>
      <c r="N84" s="7"/>
      <c r="O84" s="7"/>
      <c r="P84" s="7"/>
    </row>
    <row r="85" spans="1:16">
      <c r="A85" s="40">
        <f t="shared" si="3"/>
        <v>64</v>
      </c>
      <c r="B85" s="44"/>
      <c r="C85" s="46" t="s">
        <v>89</v>
      </c>
      <c r="D85" s="41" t="s">
        <v>60</v>
      </c>
      <c r="E85" s="45">
        <v>23</v>
      </c>
      <c r="F85" s="59"/>
      <c r="G85" s="59"/>
      <c r="H85" s="7"/>
      <c r="I85" s="69"/>
      <c r="J85" s="7"/>
      <c r="K85" s="7"/>
      <c r="L85" s="7"/>
      <c r="M85" s="7"/>
      <c r="N85" s="7"/>
      <c r="O85" s="7"/>
      <c r="P85" s="7"/>
    </row>
    <row r="86" spans="1:16">
      <c r="A86" s="40">
        <f t="shared" si="3"/>
        <v>65</v>
      </c>
      <c r="B86" s="44"/>
      <c r="C86" s="46" t="s">
        <v>90</v>
      </c>
      <c r="D86" s="41" t="s">
        <v>60</v>
      </c>
      <c r="E86" s="45">
        <v>3</v>
      </c>
      <c r="F86" s="59"/>
      <c r="G86" s="59"/>
      <c r="H86" s="7"/>
      <c r="I86" s="69"/>
      <c r="J86" s="7"/>
      <c r="K86" s="7"/>
      <c r="L86" s="7"/>
      <c r="M86" s="7"/>
      <c r="N86" s="7"/>
      <c r="O86" s="7"/>
      <c r="P86" s="7"/>
    </row>
    <row r="87" spans="1:16">
      <c r="A87" s="40">
        <f t="shared" si="3"/>
        <v>66</v>
      </c>
      <c r="B87" s="44"/>
      <c r="C87" s="46" t="s">
        <v>91</v>
      </c>
      <c r="D87" s="41"/>
      <c r="E87" s="45"/>
      <c r="F87" s="59"/>
      <c r="G87" s="59"/>
      <c r="H87" s="7"/>
      <c r="I87" s="69"/>
      <c r="J87" s="7"/>
      <c r="K87" s="7"/>
      <c r="L87" s="7"/>
      <c r="M87" s="7"/>
      <c r="N87" s="7"/>
      <c r="O87" s="7"/>
      <c r="P87" s="7"/>
    </row>
    <row r="88" spans="1:16">
      <c r="A88" s="40">
        <f t="shared" si="3"/>
        <v>67</v>
      </c>
      <c r="B88" s="44"/>
      <c r="C88" s="46" t="s">
        <v>87</v>
      </c>
      <c r="D88" s="41"/>
      <c r="E88" s="45"/>
      <c r="F88" s="59"/>
      <c r="G88" s="59"/>
      <c r="H88" s="7"/>
      <c r="I88" s="69"/>
      <c r="J88" s="7"/>
      <c r="K88" s="7"/>
      <c r="L88" s="7"/>
      <c r="M88" s="7"/>
      <c r="N88" s="7"/>
      <c r="O88" s="7"/>
      <c r="P88" s="7"/>
    </row>
    <row r="89" spans="1:16">
      <c r="A89" s="40">
        <f t="shared" si="3"/>
        <v>68</v>
      </c>
      <c r="B89" s="44"/>
      <c r="C89" s="46">
        <v>206</v>
      </c>
      <c r="D89" s="41" t="s">
        <v>60</v>
      </c>
      <c r="E89" s="45">
        <v>2</v>
      </c>
      <c r="F89" s="59"/>
      <c r="G89" s="59"/>
      <c r="H89" s="7"/>
      <c r="I89" s="69"/>
      <c r="J89" s="7"/>
      <c r="K89" s="7"/>
      <c r="L89" s="7"/>
      <c r="M89" s="7"/>
      <c r="N89" s="7"/>
      <c r="O89" s="7"/>
      <c r="P89" s="7"/>
    </row>
    <row r="90" spans="1:16">
      <c r="A90" s="40">
        <f t="shared" si="3"/>
        <v>69</v>
      </c>
      <c r="B90" s="44"/>
      <c r="C90" s="46" t="s">
        <v>88</v>
      </c>
      <c r="D90" s="41"/>
      <c r="E90" s="45"/>
      <c r="F90" s="59"/>
      <c r="G90" s="59"/>
      <c r="H90" s="7"/>
      <c r="I90" s="69"/>
      <c r="J90" s="7"/>
      <c r="K90" s="7"/>
      <c r="L90" s="7"/>
      <c r="M90" s="7"/>
      <c r="N90" s="7"/>
      <c r="O90" s="7"/>
      <c r="P90" s="7"/>
    </row>
    <row r="91" spans="1:16">
      <c r="A91" s="40">
        <f t="shared" si="3"/>
        <v>70</v>
      </c>
      <c r="B91" s="44"/>
      <c r="C91" s="46">
        <v>316</v>
      </c>
      <c r="D91" s="41" t="s">
        <v>60</v>
      </c>
      <c r="E91" s="45">
        <v>1</v>
      </c>
      <c r="F91" s="59"/>
      <c r="G91" s="59"/>
      <c r="H91" s="7"/>
      <c r="I91" s="69"/>
      <c r="J91" s="7"/>
      <c r="K91" s="7"/>
      <c r="L91" s="7"/>
      <c r="M91" s="7"/>
      <c r="N91" s="7"/>
      <c r="O91" s="7"/>
      <c r="P91" s="7"/>
    </row>
    <row r="92" spans="1:16">
      <c r="A92" s="40">
        <f t="shared" si="3"/>
        <v>71</v>
      </c>
      <c r="B92" s="44"/>
      <c r="C92" s="46" t="s">
        <v>145</v>
      </c>
      <c r="D92" s="41" t="s">
        <v>60</v>
      </c>
      <c r="E92" s="45">
        <v>2</v>
      </c>
      <c r="F92" s="59"/>
      <c r="G92" s="59"/>
      <c r="H92" s="7"/>
      <c r="I92" s="69"/>
      <c r="J92" s="7"/>
      <c r="K92" s="7"/>
      <c r="L92" s="7"/>
      <c r="M92" s="7"/>
      <c r="N92" s="7"/>
      <c r="O92" s="7"/>
      <c r="P92" s="7"/>
    </row>
    <row r="93" spans="1:16">
      <c r="A93" s="40">
        <f t="shared" si="3"/>
        <v>72</v>
      </c>
      <c r="B93" s="44"/>
      <c r="C93" s="46">
        <v>326</v>
      </c>
      <c r="D93" s="41" t="s">
        <v>60</v>
      </c>
      <c r="E93" s="45">
        <v>1</v>
      </c>
      <c r="F93" s="59"/>
      <c r="G93" s="59"/>
      <c r="H93" s="7"/>
      <c r="I93" s="69"/>
      <c r="J93" s="7"/>
      <c r="K93" s="7"/>
      <c r="L93" s="7"/>
      <c r="M93" s="7"/>
      <c r="N93" s="7"/>
      <c r="O93" s="7"/>
      <c r="P93" s="7"/>
    </row>
    <row r="94" spans="1:16">
      <c r="A94" s="40">
        <f t="shared" si="3"/>
        <v>73</v>
      </c>
      <c r="B94" s="44"/>
      <c r="C94" s="46" t="s">
        <v>85</v>
      </c>
      <c r="D94" s="41"/>
      <c r="E94" s="45"/>
      <c r="F94" s="59"/>
      <c r="G94" s="59"/>
      <c r="H94" s="7"/>
      <c r="I94" s="69"/>
      <c r="J94" s="7"/>
      <c r="K94" s="7"/>
      <c r="L94" s="7"/>
      <c r="M94" s="7"/>
      <c r="N94" s="7"/>
      <c r="O94" s="7"/>
      <c r="P94" s="7"/>
    </row>
    <row r="95" spans="1:16">
      <c r="A95" s="40">
        <f t="shared" si="3"/>
        <v>74</v>
      </c>
      <c r="B95" s="44"/>
      <c r="C95" s="46">
        <v>402</v>
      </c>
      <c r="D95" s="41" t="s">
        <v>60</v>
      </c>
      <c r="E95" s="45">
        <v>1</v>
      </c>
      <c r="F95" s="59"/>
      <c r="G95" s="59"/>
      <c r="H95" s="7"/>
      <c r="I95" s="69"/>
      <c r="J95" s="7"/>
      <c r="K95" s="7"/>
      <c r="L95" s="7"/>
      <c r="M95" s="7"/>
      <c r="N95" s="7"/>
      <c r="O95" s="7"/>
      <c r="P95" s="7"/>
    </row>
    <row r="96" spans="1:16">
      <c r="A96" s="40">
        <f t="shared" si="3"/>
        <v>75</v>
      </c>
      <c r="B96" s="44"/>
      <c r="C96" s="46">
        <v>417</v>
      </c>
      <c r="D96" s="41" t="s">
        <v>60</v>
      </c>
      <c r="E96" s="45">
        <v>3</v>
      </c>
      <c r="F96" s="59"/>
      <c r="G96" s="59"/>
      <c r="H96" s="7"/>
      <c r="I96" s="69"/>
      <c r="J96" s="7"/>
      <c r="K96" s="7"/>
      <c r="L96" s="7"/>
      <c r="M96" s="7"/>
      <c r="N96" s="7"/>
      <c r="O96" s="7"/>
      <c r="P96" s="7"/>
    </row>
    <row r="97" spans="1:16">
      <c r="A97" s="40">
        <f t="shared" si="3"/>
        <v>76</v>
      </c>
      <c r="B97" s="44"/>
      <c r="C97" s="46">
        <v>418</v>
      </c>
      <c r="D97" s="41" t="s">
        <v>60</v>
      </c>
      <c r="E97" s="45">
        <v>2</v>
      </c>
      <c r="F97" s="59"/>
      <c r="G97" s="59"/>
      <c r="H97" s="7"/>
      <c r="I97" s="69"/>
      <c r="J97" s="7"/>
      <c r="K97" s="7"/>
      <c r="L97" s="7"/>
      <c r="M97" s="7"/>
      <c r="N97" s="7"/>
      <c r="O97" s="7"/>
      <c r="P97" s="7"/>
    </row>
    <row r="98" spans="1:16">
      <c r="A98" s="40">
        <f t="shared" si="3"/>
        <v>77</v>
      </c>
      <c r="B98" s="44"/>
      <c r="C98" s="46">
        <v>419</v>
      </c>
      <c r="D98" s="41" t="s">
        <v>60</v>
      </c>
      <c r="E98" s="45">
        <v>2</v>
      </c>
      <c r="F98" s="59"/>
      <c r="G98" s="59"/>
      <c r="H98" s="7"/>
      <c r="I98" s="69"/>
      <c r="J98" s="7"/>
      <c r="K98" s="7"/>
      <c r="L98" s="7"/>
      <c r="M98" s="7"/>
      <c r="N98" s="7"/>
      <c r="O98" s="7"/>
      <c r="P98" s="7"/>
    </row>
    <row r="99" spans="1:16">
      <c r="A99" s="40">
        <f t="shared" si="3"/>
        <v>78</v>
      </c>
      <c r="B99" s="44"/>
      <c r="C99" s="46">
        <v>420</v>
      </c>
      <c r="D99" s="41" t="s">
        <v>60</v>
      </c>
      <c r="E99" s="45">
        <v>2</v>
      </c>
      <c r="F99" s="59"/>
      <c r="G99" s="59"/>
      <c r="H99" s="7"/>
      <c r="I99" s="69"/>
      <c r="J99" s="7"/>
      <c r="K99" s="7"/>
      <c r="L99" s="7"/>
      <c r="M99" s="7"/>
      <c r="N99" s="7"/>
      <c r="O99" s="7"/>
      <c r="P99" s="7"/>
    </row>
    <row r="100" spans="1:16">
      <c r="A100" s="40">
        <f t="shared" si="3"/>
        <v>79</v>
      </c>
      <c r="B100" s="44"/>
      <c r="C100" s="46">
        <v>421</v>
      </c>
      <c r="D100" s="41" t="s">
        <v>60</v>
      </c>
      <c r="E100" s="45">
        <v>2</v>
      </c>
      <c r="F100" s="59"/>
      <c r="G100" s="59"/>
      <c r="H100" s="7"/>
      <c r="I100" s="69"/>
      <c r="J100" s="7"/>
      <c r="K100" s="7"/>
      <c r="L100" s="7"/>
      <c r="M100" s="7"/>
      <c r="N100" s="7"/>
      <c r="O100" s="7"/>
      <c r="P100" s="7"/>
    </row>
    <row r="101" spans="1:16">
      <c r="A101" s="40">
        <f t="shared" si="3"/>
        <v>80</v>
      </c>
      <c r="B101" s="44"/>
      <c r="C101" s="46">
        <v>422</v>
      </c>
      <c r="D101" s="41" t="s">
        <v>60</v>
      </c>
      <c r="E101" s="45">
        <v>2</v>
      </c>
      <c r="F101" s="59"/>
      <c r="G101" s="59"/>
      <c r="H101" s="7"/>
      <c r="I101" s="69"/>
      <c r="J101" s="7"/>
      <c r="K101" s="7"/>
      <c r="L101" s="7"/>
      <c r="M101" s="7"/>
      <c r="N101" s="7"/>
      <c r="O101" s="7"/>
      <c r="P101" s="7"/>
    </row>
    <row r="102" spans="1:16">
      <c r="A102" s="40">
        <f t="shared" si="3"/>
        <v>81</v>
      </c>
      <c r="B102" s="44"/>
      <c r="C102" s="46" t="s">
        <v>89</v>
      </c>
      <c r="D102" s="41"/>
      <c r="E102" s="45"/>
      <c r="F102" s="59"/>
      <c r="G102" s="59"/>
      <c r="H102" s="7"/>
      <c r="I102" s="69"/>
      <c r="J102" s="7"/>
      <c r="K102" s="7"/>
      <c r="L102" s="7"/>
      <c r="M102" s="7"/>
      <c r="N102" s="7"/>
      <c r="O102" s="7"/>
      <c r="P102" s="7"/>
    </row>
    <row r="103" spans="1:16">
      <c r="A103" s="40">
        <f t="shared" si="3"/>
        <v>82</v>
      </c>
      <c r="B103" s="44"/>
      <c r="C103" s="46">
        <v>513</v>
      </c>
      <c r="D103" s="41" t="s">
        <v>60</v>
      </c>
      <c r="E103" s="45">
        <v>9</v>
      </c>
      <c r="F103" s="59"/>
      <c r="G103" s="59"/>
      <c r="H103" s="7"/>
      <c r="I103" s="69"/>
      <c r="J103" s="7"/>
      <c r="K103" s="7"/>
      <c r="L103" s="7"/>
      <c r="M103" s="7"/>
      <c r="N103" s="7"/>
      <c r="O103" s="7"/>
      <c r="P103" s="7"/>
    </row>
    <row r="104" spans="1:16">
      <c r="A104" s="40">
        <f t="shared" si="3"/>
        <v>83</v>
      </c>
      <c r="B104" s="44"/>
      <c r="C104" s="46" t="s">
        <v>146</v>
      </c>
      <c r="D104" s="41" t="s">
        <v>60</v>
      </c>
      <c r="E104" s="45">
        <v>2</v>
      </c>
      <c r="F104" s="59"/>
      <c r="G104" s="59"/>
      <c r="H104" s="7"/>
      <c r="I104" s="69"/>
      <c r="J104" s="7"/>
      <c r="K104" s="7"/>
      <c r="L104" s="7"/>
      <c r="M104" s="7"/>
      <c r="N104" s="7"/>
      <c r="O104" s="7"/>
      <c r="P104" s="7"/>
    </row>
    <row r="105" spans="1:16">
      <c r="A105" s="40">
        <f t="shared" si="3"/>
        <v>84</v>
      </c>
      <c r="B105" s="44"/>
      <c r="C105" s="46" t="s">
        <v>147</v>
      </c>
      <c r="D105" s="41" t="s">
        <v>60</v>
      </c>
      <c r="E105" s="45">
        <v>2</v>
      </c>
      <c r="F105" s="59"/>
      <c r="G105" s="59"/>
      <c r="H105" s="7"/>
      <c r="I105" s="69"/>
      <c r="J105" s="7"/>
      <c r="K105" s="7"/>
      <c r="L105" s="7"/>
      <c r="M105" s="7"/>
      <c r="N105" s="7"/>
      <c r="O105" s="7"/>
      <c r="P105" s="7"/>
    </row>
    <row r="106" spans="1:16">
      <c r="A106" s="40">
        <f t="shared" si="3"/>
        <v>85</v>
      </c>
      <c r="B106" s="44"/>
      <c r="C106" s="46" t="s">
        <v>148</v>
      </c>
      <c r="D106" s="41" t="s">
        <v>60</v>
      </c>
      <c r="E106" s="45">
        <v>4</v>
      </c>
      <c r="F106" s="59"/>
      <c r="G106" s="59"/>
      <c r="H106" s="7"/>
      <c r="I106" s="69"/>
      <c r="J106" s="7"/>
      <c r="K106" s="7"/>
      <c r="L106" s="7"/>
      <c r="M106" s="7"/>
      <c r="N106" s="7"/>
      <c r="O106" s="7"/>
      <c r="P106" s="7"/>
    </row>
    <row r="107" spans="1:16">
      <c r="A107" s="40">
        <f t="shared" si="3"/>
        <v>86</v>
      </c>
      <c r="B107" s="44"/>
      <c r="C107" s="46" t="s">
        <v>149</v>
      </c>
      <c r="D107" s="41" t="s">
        <v>60</v>
      </c>
      <c r="E107" s="45">
        <v>4</v>
      </c>
      <c r="F107" s="59"/>
      <c r="G107" s="59"/>
      <c r="H107" s="7"/>
      <c r="I107" s="69"/>
      <c r="J107" s="7"/>
      <c r="K107" s="7"/>
      <c r="L107" s="7"/>
      <c r="M107" s="7"/>
      <c r="N107" s="7"/>
      <c r="O107" s="7"/>
      <c r="P107" s="7"/>
    </row>
    <row r="108" spans="1:16">
      <c r="A108" s="40">
        <f t="shared" si="3"/>
        <v>87</v>
      </c>
      <c r="B108" s="44"/>
      <c r="C108" s="46" t="s">
        <v>90</v>
      </c>
      <c r="D108" s="41"/>
      <c r="E108" s="45"/>
      <c r="F108" s="59"/>
      <c r="G108" s="59"/>
      <c r="H108" s="7"/>
      <c r="I108" s="69"/>
      <c r="J108" s="7"/>
      <c r="K108" s="7"/>
      <c r="L108" s="7"/>
      <c r="M108" s="7"/>
      <c r="N108" s="7"/>
      <c r="O108" s="7"/>
      <c r="P108" s="7"/>
    </row>
    <row r="109" spans="1:16">
      <c r="A109" s="40">
        <f t="shared" si="3"/>
        <v>88</v>
      </c>
      <c r="B109" s="44"/>
      <c r="C109" s="46" t="s">
        <v>150</v>
      </c>
      <c r="D109" s="41" t="s">
        <v>60</v>
      </c>
      <c r="E109" s="45">
        <v>1</v>
      </c>
      <c r="F109" s="59"/>
      <c r="G109" s="59"/>
      <c r="H109" s="7"/>
      <c r="I109" s="69"/>
      <c r="J109" s="7"/>
      <c r="K109" s="7"/>
      <c r="L109" s="7"/>
      <c r="M109" s="7"/>
      <c r="N109" s="7"/>
      <c r="O109" s="7"/>
      <c r="P109" s="7"/>
    </row>
    <row r="110" spans="1:16">
      <c r="A110" s="40">
        <f t="shared" si="3"/>
        <v>89</v>
      </c>
      <c r="B110" s="44"/>
      <c r="C110" s="46" t="s">
        <v>151</v>
      </c>
      <c r="D110" s="41" t="s">
        <v>60</v>
      </c>
      <c r="E110" s="45">
        <v>1</v>
      </c>
      <c r="F110" s="59"/>
      <c r="G110" s="59"/>
      <c r="H110" s="7"/>
      <c r="I110" s="69"/>
      <c r="J110" s="7"/>
      <c r="K110" s="7"/>
      <c r="L110" s="7"/>
      <c r="M110" s="7"/>
      <c r="N110" s="7"/>
      <c r="O110" s="7"/>
      <c r="P110" s="7"/>
    </row>
    <row r="111" spans="1:16">
      <c r="A111" s="40">
        <f t="shared" si="3"/>
        <v>90</v>
      </c>
      <c r="B111" s="44"/>
      <c r="C111" s="46" t="s">
        <v>93</v>
      </c>
      <c r="D111" s="41" t="s">
        <v>60</v>
      </c>
      <c r="E111" s="45">
        <v>16</v>
      </c>
      <c r="F111" s="59"/>
      <c r="G111" s="59"/>
      <c r="H111" s="7"/>
      <c r="I111" s="69"/>
      <c r="J111" s="7"/>
      <c r="K111" s="7"/>
      <c r="L111" s="7"/>
      <c r="M111" s="7"/>
      <c r="N111" s="7"/>
      <c r="O111" s="7"/>
      <c r="P111" s="7"/>
    </row>
    <row r="112" spans="1:16" ht="31.5">
      <c r="A112" s="40">
        <f t="shared" si="3"/>
        <v>91</v>
      </c>
      <c r="B112" s="44"/>
      <c r="C112" s="46" t="s">
        <v>152</v>
      </c>
      <c r="D112" s="41" t="s">
        <v>60</v>
      </c>
      <c r="E112" s="45">
        <v>24</v>
      </c>
      <c r="F112" s="59"/>
      <c r="G112" s="59"/>
      <c r="H112" s="7"/>
      <c r="I112" s="69"/>
      <c r="J112" s="7"/>
      <c r="K112" s="7"/>
      <c r="L112" s="7"/>
      <c r="M112" s="7"/>
      <c r="N112" s="7"/>
      <c r="O112" s="7"/>
      <c r="P112" s="7"/>
    </row>
    <row r="113" spans="1:16">
      <c r="A113" s="40">
        <f t="shared" si="3"/>
        <v>92</v>
      </c>
      <c r="B113" s="44"/>
      <c r="C113" s="46" t="s">
        <v>153</v>
      </c>
      <c r="D113" s="41" t="s">
        <v>53</v>
      </c>
      <c r="E113" s="45">
        <v>45.7</v>
      </c>
      <c r="F113" s="59"/>
      <c r="G113" s="59"/>
      <c r="H113" s="7"/>
      <c r="I113" s="69"/>
      <c r="J113" s="7"/>
      <c r="K113" s="7"/>
      <c r="L113" s="7"/>
      <c r="M113" s="7"/>
      <c r="N113" s="7"/>
      <c r="O113" s="7"/>
      <c r="P113" s="7"/>
    </row>
    <row r="114" spans="1:16">
      <c r="A114" s="40">
        <f t="shared" si="3"/>
        <v>93</v>
      </c>
      <c r="B114" s="44"/>
      <c r="C114" s="46" t="s">
        <v>94</v>
      </c>
      <c r="D114" s="41"/>
      <c r="E114" s="45"/>
      <c r="F114" s="59"/>
      <c r="G114" s="59"/>
      <c r="H114" s="7"/>
      <c r="I114" s="69"/>
      <c r="J114" s="7"/>
      <c r="K114" s="7"/>
      <c r="L114" s="7"/>
      <c r="M114" s="7"/>
      <c r="N114" s="7"/>
      <c r="O114" s="7"/>
      <c r="P114" s="7"/>
    </row>
    <row r="115" spans="1:16">
      <c r="A115" s="40">
        <f t="shared" si="3"/>
        <v>94</v>
      </c>
      <c r="B115" s="44"/>
      <c r="C115" s="46">
        <v>920</v>
      </c>
      <c r="D115" s="41" t="s">
        <v>53</v>
      </c>
      <c r="E115" s="45">
        <v>372.6</v>
      </c>
      <c r="F115" s="59"/>
      <c r="G115" s="59"/>
      <c r="H115" s="7"/>
      <c r="I115" s="69"/>
      <c r="J115" s="7"/>
      <c r="K115" s="7"/>
      <c r="L115" s="7"/>
      <c r="M115" s="7"/>
      <c r="N115" s="7"/>
      <c r="O115" s="7"/>
      <c r="P115" s="7"/>
    </row>
    <row r="116" spans="1:16">
      <c r="A116" s="40">
        <f t="shared" si="3"/>
        <v>95</v>
      </c>
      <c r="B116" s="44"/>
      <c r="C116" s="46">
        <v>921</v>
      </c>
      <c r="D116" s="41" t="s">
        <v>53</v>
      </c>
      <c r="E116" s="45">
        <v>65</v>
      </c>
      <c r="F116" s="59"/>
      <c r="G116" s="59"/>
      <c r="H116" s="7"/>
      <c r="I116" s="69"/>
      <c r="J116" s="7"/>
      <c r="K116" s="7"/>
      <c r="L116" s="7"/>
      <c r="M116" s="7"/>
      <c r="N116" s="7"/>
      <c r="O116" s="7"/>
      <c r="P116" s="7"/>
    </row>
    <row r="117" spans="1:16">
      <c r="A117" s="40">
        <f t="shared" si="3"/>
        <v>96</v>
      </c>
      <c r="B117" s="44"/>
      <c r="C117" s="46">
        <v>923</v>
      </c>
      <c r="D117" s="41" t="s">
        <v>53</v>
      </c>
      <c r="E117" s="45">
        <v>112.3</v>
      </c>
      <c r="F117" s="59"/>
      <c r="G117" s="59"/>
      <c r="H117" s="7"/>
      <c r="I117" s="69"/>
      <c r="J117" s="7"/>
      <c r="K117" s="7"/>
      <c r="L117" s="7"/>
      <c r="M117" s="7"/>
      <c r="N117" s="7"/>
      <c r="O117" s="7"/>
      <c r="P117" s="7"/>
    </row>
    <row r="118" spans="1:16">
      <c r="A118" s="40">
        <f t="shared" si="3"/>
        <v>97</v>
      </c>
      <c r="B118" s="44"/>
      <c r="C118" s="46">
        <v>925</v>
      </c>
      <c r="D118" s="41" t="s">
        <v>53</v>
      </c>
      <c r="E118" s="45">
        <v>193</v>
      </c>
      <c r="F118" s="59"/>
      <c r="G118" s="59"/>
      <c r="H118" s="7"/>
      <c r="I118" s="69"/>
      <c r="J118" s="7"/>
      <c r="K118" s="7"/>
      <c r="L118" s="7"/>
      <c r="M118" s="7"/>
      <c r="N118" s="7"/>
      <c r="O118" s="7"/>
      <c r="P118" s="7"/>
    </row>
    <row r="119" spans="1:16">
      <c r="A119" s="40">
        <f t="shared" si="3"/>
        <v>98</v>
      </c>
      <c r="B119" s="44"/>
      <c r="C119" s="46">
        <v>929</v>
      </c>
      <c r="D119" s="41" t="s">
        <v>53</v>
      </c>
      <c r="E119" s="45">
        <v>47.5</v>
      </c>
      <c r="F119" s="59"/>
      <c r="G119" s="59"/>
      <c r="H119" s="7"/>
      <c r="I119" s="69"/>
      <c r="J119" s="7"/>
      <c r="K119" s="7"/>
      <c r="L119" s="7"/>
      <c r="M119" s="7"/>
      <c r="N119" s="7"/>
      <c r="O119" s="7"/>
      <c r="P119" s="7"/>
    </row>
    <row r="120" spans="1:16">
      <c r="A120" s="40">
        <f t="shared" si="3"/>
        <v>99</v>
      </c>
      <c r="B120" s="44"/>
      <c r="C120" s="46">
        <v>930</v>
      </c>
      <c r="D120" s="41" t="s">
        <v>53</v>
      </c>
      <c r="E120" s="45">
        <v>13</v>
      </c>
      <c r="F120" s="59"/>
      <c r="G120" s="59"/>
      <c r="H120" s="7"/>
      <c r="I120" s="69"/>
      <c r="J120" s="7"/>
      <c r="K120" s="7"/>
      <c r="L120" s="7"/>
      <c r="M120" s="7"/>
      <c r="N120" s="7"/>
      <c r="O120" s="7"/>
      <c r="P120" s="7"/>
    </row>
    <row r="121" spans="1:16">
      <c r="A121" s="40">
        <f t="shared" si="3"/>
        <v>100</v>
      </c>
      <c r="B121" s="44"/>
      <c r="C121" s="46" t="s">
        <v>95</v>
      </c>
      <c r="D121" s="41" t="s">
        <v>67</v>
      </c>
      <c r="E121" s="45">
        <v>115.5</v>
      </c>
      <c r="F121" s="59"/>
      <c r="G121" s="59"/>
      <c r="H121" s="7"/>
      <c r="I121" s="69"/>
      <c r="J121" s="7"/>
      <c r="K121" s="7"/>
      <c r="L121" s="7"/>
      <c r="M121" s="7"/>
      <c r="N121" s="7"/>
      <c r="O121" s="7"/>
      <c r="P121" s="7"/>
    </row>
    <row r="122" spans="1:16">
      <c r="A122" s="40">
        <f t="shared" si="3"/>
        <v>101</v>
      </c>
      <c r="B122" s="44"/>
      <c r="C122" s="46" t="s">
        <v>96</v>
      </c>
      <c r="D122" s="41" t="s">
        <v>67</v>
      </c>
      <c r="E122" s="45">
        <v>110</v>
      </c>
      <c r="F122" s="59"/>
      <c r="G122" s="59"/>
      <c r="H122" s="7"/>
      <c r="I122" s="69"/>
      <c r="J122" s="7"/>
      <c r="K122" s="7"/>
      <c r="L122" s="7"/>
      <c r="M122" s="7"/>
      <c r="N122" s="7"/>
      <c r="O122" s="7"/>
      <c r="P122" s="7"/>
    </row>
    <row r="123" spans="1:16">
      <c r="A123" s="40">
        <f t="shared" si="3"/>
        <v>102</v>
      </c>
      <c r="B123" s="44"/>
      <c r="C123" s="46">
        <v>937</v>
      </c>
      <c r="D123" s="41" t="s">
        <v>60</v>
      </c>
      <c r="E123" s="45">
        <v>17</v>
      </c>
      <c r="F123" s="59"/>
      <c r="G123" s="59"/>
      <c r="H123" s="7"/>
      <c r="I123" s="69"/>
      <c r="J123" s="7"/>
      <c r="K123" s="7"/>
      <c r="L123" s="7"/>
      <c r="M123" s="7"/>
      <c r="N123" s="7"/>
      <c r="O123" s="7"/>
      <c r="P123" s="7"/>
    </row>
    <row r="124" spans="1:16">
      <c r="A124" s="40">
        <f t="shared" si="3"/>
        <v>103</v>
      </c>
      <c r="B124" s="44"/>
      <c r="C124" s="46" t="s">
        <v>154</v>
      </c>
      <c r="D124" s="41" t="s">
        <v>60</v>
      </c>
      <c r="E124" s="45">
        <v>8</v>
      </c>
      <c r="F124" s="59"/>
      <c r="G124" s="59"/>
      <c r="H124" s="7"/>
      <c r="I124" s="69"/>
      <c r="J124" s="7"/>
      <c r="K124" s="7"/>
      <c r="L124" s="7"/>
      <c r="M124" s="7"/>
      <c r="N124" s="7"/>
      <c r="O124" s="7"/>
      <c r="P124" s="7"/>
    </row>
    <row r="125" spans="1:16">
      <c r="A125" s="40">
        <f t="shared" si="3"/>
        <v>104</v>
      </c>
      <c r="B125" s="44"/>
      <c r="C125" s="46">
        <v>941</v>
      </c>
      <c r="D125" s="41" t="s">
        <v>60</v>
      </c>
      <c r="E125" s="45">
        <v>4</v>
      </c>
      <c r="F125" s="59"/>
      <c r="G125" s="59"/>
      <c r="H125" s="7"/>
      <c r="I125" s="69"/>
      <c r="J125" s="7"/>
      <c r="K125" s="7"/>
      <c r="L125" s="7"/>
      <c r="M125" s="7"/>
      <c r="N125" s="7"/>
      <c r="O125" s="7"/>
      <c r="P125" s="7"/>
    </row>
    <row r="126" spans="1:16">
      <c r="A126" s="40">
        <f t="shared" si="3"/>
        <v>105</v>
      </c>
      <c r="B126" s="44"/>
      <c r="C126" s="46" t="s">
        <v>97</v>
      </c>
      <c r="D126" s="41" t="s">
        <v>67</v>
      </c>
      <c r="E126" s="45">
        <v>45</v>
      </c>
      <c r="F126" s="59"/>
      <c r="G126" s="59"/>
      <c r="H126" s="7"/>
      <c r="I126" s="69"/>
      <c r="J126" s="7"/>
      <c r="K126" s="7"/>
      <c r="L126" s="7"/>
      <c r="M126" s="7"/>
      <c r="N126" s="7"/>
      <c r="O126" s="7"/>
      <c r="P126" s="7"/>
    </row>
    <row r="127" spans="1:16">
      <c r="A127" s="102"/>
      <c r="B127" s="102"/>
      <c r="C127" s="102"/>
      <c r="D127" s="102"/>
      <c r="E127" s="102"/>
      <c r="F127" s="102"/>
      <c r="G127" s="102"/>
      <c r="H127" s="102"/>
      <c r="I127" s="102"/>
      <c r="J127" s="102"/>
      <c r="K127" s="102"/>
      <c r="L127" s="102"/>
      <c r="M127" s="102"/>
      <c r="N127" s="102"/>
      <c r="O127" s="102"/>
      <c r="P127" s="102"/>
    </row>
    <row r="128" spans="1:16">
      <c r="A128" s="103" t="s">
        <v>44</v>
      </c>
      <c r="B128" s="103"/>
      <c r="C128" s="103"/>
      <c r="D128" s="103"/>
      <c r="E128" s="103"/>
      <c r="F128" s="103"/>
      <c r="G128" s="103"/>
      <c r="H128" s="103"/>
      <c r="I128" s="103"/>
      <c r="J128" s="103"/>
      <c r="K128" s="13"/>
      <c r="L128" s="8">
        <f>SUM(L18:L127)</f>
        <v>0</v>
      </c>
      <c r="M128" s="8">
        <f>SUM(M18:M127)</f>
        <v>0</v>
      </c>
      <c r="N128" s="8">
        <f>SUM(N18:N127)</f>
        <v>0</v>
      </c>
      <c r="O128" s="8">
        <f>SUM(O18:O127)</f>
        <v>0</v>
      </c>
      <c r="P128" s="8">
        <f>SUM(P18:P127)</f>
        <v>0</v>
      </c>
    </row>
    <row r="129" spans="1:16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10"/>
      <c r="L129" s="11"/>
      <c r="M129" s="11"/>
      <c r="N129" s="11"/>
      <c r="O129" s="11"/>
      <c r="P129" s="12"/>
    </row>
    <row r="130" spans="1:16">
      <c r="A130" s="25" t="str">
        <f>KT!A24</f>
        <v xml:space="preserve">Sastādīja: </v>
      </c>
      <c r="C130" s="26"/>
      <c r="D130" s="26" t="str">
        <f>KT!C28</f>
        <v xml:space="preserve">2024. gada </v>
      </c>
      <c r="E130" s="26"/>
      <c r="F130" s="26"/>
      <c r="G130" s="26"/>
      <c r="H130" s="26"/>
    </row>
    <row r="131" spans="1:16">
      <c r="A131" s="25" t="s">
        <v>39</v>
      </c>
      <c r="C131" s="26"/>
      <c r="D131" s="26"/>
      <c r="E131" s="26"/>
      <c r="F131" s="26"/>
      <c r="G131" s="26"/>
      <c r="H131" s="26"/>
    </row>
    <row r="132" spans="1:16">
      <c r="A132" s="25"/>
      <c r="C132" s="26"/>
      <c r="D132" s="26"/>
      <c r="E132" s="26"/>
      <c r="F132" s="26"/>
      <c r="G132" s="26"/>
      <c r="H132" s="26"/>
    </row>
    <row r="133" spans="1:16">
      <c r="A133" s="27"/>
      <c r="C133" s="26"/>
      <c r="D133" s="26"/>
      <c r="E133" s="26"/>
      <c r="F133" s="26"/>
      <c r="G133" s="26"/>
      <c r="H133" s="26"/>
    </row>
    <row r="134" spans="1:16">
      <c r="A134" s="25" t="str">
        <f>KT!A28</f>
        <v xml:space="preserve">Pārbaudīja: </v>
      </c>
      <c r="C134" s="26"/>
      <c r="D134" s="26" t="str">
        <f>KT!C28</f>
        <v xml:space="preserve">2024. gada </v>
      </c>
      <c r="E134" s="26"/>
      <c r="F134" s="26"/>
      <c r="G134" s="26"/>
      <c r="H134" s="26"/>
    </row>
    <row r="135" spans="1:16">
      <c r="A135" s="25" t="s">
        <v>40</v>
      </c>
      <c r="C135" s="26"/>
      <c r="D135" s="26"/>
      <c r="E135" s="26"/>
      <c r="F135" s="26"/>
      <c r="G135" s="26"/>
      <c r="H135" s="26"/>
    </row>
    <row r="136" spans="1:16">
      <c r="A136" s="25" t="str">
        <f>KT!A30</f>
        <v>Sertifikāta Nr.:</v>
      </c>
      <c r="C136" s="26"/>
      <c r="D136" s="26"/>
      <c r="E136" s="26"/>
      <c r="F136" s="26"/>
      <c r="G136" s="26"/>
      <c r="H136" s="26"/>
    </row>
    <row r="137" spans="1:16">
      <c r="B137" s="28"/>
      <c r="C137" s="26"/>
      <c r="D137" s="26"/>
      <c r="E137" s="26"/>
      <c r="F137" s="26"/>
      <c r="G137" s="26"/>
      <c r="H137" s="26"/>
    </row>
    <row r="138" spans="1:16">
      <c r="B138" s="29"/>
      <c r="C138" s="30"/>
      <c r="D138" s="29"/>
      <c r="F138" s="30"/>
      <c r="H138" s="26"/>
    </row>
  </sheetData>
  <autoFilter ref="A14:P126">
    <filterColumn colId="5" showButton="0"/>
    <filterColumn colId="6" showButton="0"/>
    <filterColumn colId="7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</autoFilter>
  <mergeCells count="19">
    <mergeCell ref="A127:P127"/>
    <mergeCell ref="A128:J128"/>
    <mergeCell ref="A17:P17"/>
    <mergeCell ref="A37:P37"/>
    <mergeCell ref="A59:P59"/>
    <mergeCell ref="A40:P40"/>
    <mergeCell ref="A66:P66"/>
    <mergeCell ref="L14:P14"/>
    <mergeCell ref="A16:P16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</mergeCells>
  <pageMargins left="0.7" right="0.7" top="0.75" bottom="0.75" header="0.3" footer="0.3"/>
  <pageSetup paperSize="9" scale="5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P222"/>
  <sheetViews>
    <sheetView view="pageBreakPreview" zoomScale="85" zoomScaleNormal="85" zoomScaleSheetLayoutView="85" workbookViewId="0">
      <selection activeCell="A19" sqref="A19:P19"/>
    </sheetView>
  </sheetViews>
  <sheetFormatPr defaultColWidth="9.140625" defaultRowHeight="15.75"/>
  <cols>
    <col min="1" max="1" width="10.5703125" style="3" customWidth="1"/>
    <col min="2" max="2" width="9.42578125" style="3" customWidth="1"/>
    <col min="3" max="3" width="51.140625" style="3" customWidth="1"/>
    <col min="4" max="4" width="7.85546875" style="3" customWidth="1"/>
    <col min="5" max="5" width="11.140625" style="3" customWidth="1"/>
    <col min="6" max="7" width="9.5703125" style="3" customWidth="1"/>
    <col min="8" max="8" width="11" style="3" customWidth="1"/>
    <col min="9" max="9" width="11.28515625" style="3" customWidth="1"/>
    <col min="10" max="10" width="12.42578125" style="3" customWidth="1"/>
    <col min="11" max="11" width="11.28515625" style="3" customWidth="1"/>
    <col min="12" max="16" width="14.85546875" style="3" customWidth="1"/>
    <col min="17" max="22" width="9.140625" style="3"/>
    <col min="23" max="23" width="10.7109375" style="3" bestFit="1" customWidth="1"/>
    <col min="24" max="16384" width="9.140625" style="3"/>
  </cols>
  <sheetData>
    <row r="2" spans="1:16">
      <c r="A2" s="97" t="s">
        <v>49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</row>
    <row r="3" spans="1:16">
      <c r="A3" s="98" t="s">
        <v>103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</row>
    <row r="4" spans="1:16">
      <c r="A4" s="97" t="s">
        <v>43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</row>
    <row r="5" spans="1:16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</row>
    <row r="6" spans="1:16">
      <c r="A6" s="3" t="s">
        <v>10</v>
      </c>
      <c r="C6" s="5" t="str">
        <f>KT!B9</f>
        <v>Autoceļa A6 - Rīgas ielas - Maskavas ielas - Skolas ielas un Zviedru ielas transporta mezgla un autoceļa A6 - Enerģētiķu ielas transporta mezgla pārbūve Salaspilī, Salaspils novadā</v>
      </c>
      <c r="D6" s="5"/>
      <c r="E6" s="5"/>
    </row>
    <row r="7" spans="1:16">
      <c r="A7" s="3" t="s">
        <v>11</v>
      </c>
      <c r="C7" s="5"/>
    </row>
    <row r="8" spans="1:16">
      <c r="A8" s="3" t="s">
        <v>0</v>
      </c>
      <c r="C8" s="5" t="str">
        <f>KT!B12</f>
        <v>Rīgas iela, Maskavas iela, Skolas iela un Zviedru iela,  Enerģētiķu iela, Salaspils</v>
      </c>
      <c r="D8" s="4"/>
      <c r="E8" s="4"/>
    </row>
    <row r="9" spans="1:16">
      <c r="A9" s="3" t="s">
        <v>1</v>
      </c>
      <c r="C9" s="5"/>
      <c r="D9" s="4"/>
      <c r="E9" s="4"/>
    </row>
    <row r="11" spans="1:16">
      <c r="A11" s="3" t="s">
        <v>236</v>
      </c>
      <c r="M11" s="99" t="s">
        <v>2</v>
      </c>
      <c r="N11" s="99"/>
      <c r="O11" s="6">
        <f>P212</f>
        <v>0</v>
      </c>
      <c r="P11" s="3" t="s">
        <v>3</v>
      </c>
    </row>
    <row r="12" spans="1:16">
      <c r="E12" s="38"/>
      <c r="N12" s="31" t="s">
        <v>45</v>
      </c>
      <c r="O12" s="3" t="str">
        <f>KT!C28</f>
        <v xml:space="preserve">2024. gada </v>
      </c>
    </row>
    <row r="13" spans="1:16">
      <c r="E13" s="38"/>
    </row>
    <row r="14" spans="1:16">
      <c r="A14" s="100" t="s">
        <v>23</v>
      </c>
      <c r="B14" s="100" t="s">
        <v>9</v>
      </c>
      <c r="C14" s="94" t="s">
        <v>12</v>
      </c>
      <c r="D14" s="100" t="s">
        <v>4</v>
      </c>
      <c r="E14" s="101" t="s">
        <v>5</v>
      </c>
      <c r="F14" s="94" t="s">
        <v>13</v>
      </c>
      <c r="G14" s="94"/>
      <c r="H14" s="94"/>
      <c r="I14" s="94"/>
      <c r="J14" s="94"/>
      <c r="K14" s="94"/>
      <c r="L14" s="94" t="s">
        <v>14</v>
      </c>
      <c r="M14" s="94"/>
      <c r="N14" s="94"/>
      <c r="O14" s="94"/>
      <c r="P14" s="94"/>
    </row>
    <row r="15" spans="1:16" ht="105.75" customHeight="1">
      <c r="A15" s="100"/>
      <c r="B15" s="100"/>
      <c r="C15" s="94"/>
      <c r="D15" s="100"/>
      <c r="E15" s="101"/>
      <c r="F15" s="39" t="s">
        <v>6</v>
      </c>
      <c r="G15" s="39" t="s">
        <v>16</v>
      </c>
      <c r="H15" s="39" t="s">
        <v>15</v>
      </c>
      <c r="I15" s="39" t="s">
        <v>17</v>
      </c>
      <c r="J15" s="39" t="s">
        <v>18</v>
      </c>
      <c r="K15" s="39" t="s">
        <v>19</v>
      </c>
      <c r="L15" s="39" t="s">
        <v>7</v>
      </c>
      <c r="M15" s="39" t="s">
        <v>15</v>
      </c>
      <c r="N15" s="39" t="s">
        <v>17</v>
      </c>
      <c r="O15" s="39" t="s">
        <v>18</v>
      </c>
      <c r="P15" s="39" t="s">
        <v>20</v>
      </c>
    </row>
    <row r="16" spans="1:16">
      <c r="A16" s="104" t="s">
        <v>197</v>
      </c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4"/>
      <c r="O16" s="104"/>
      <c r="P16" s="105"/>
    </row>
    <row r="17" spans="1:16">
      <c r="A17" s="107" t="s">
        <v>301</v>
      </c>
      <c r="B17" s="107"/>
      <c r="C17" s="107"/>
      <c r="D17" s="107"/>
      <c r="E17" s="107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9"/>
    </row>
    <row r="18" spans="1:16" s="73" customFormat="1" ht="31.5">
      <c r="A18" s="40">
        <v>1</v>
      </c>
      <c r="B18" s="44"/>
      <c r="C18" s="46" t="s">
        <v>302</v>
      </c>
      <c r="D18" s="41" t="s">
        <v>57</v>
      </c>
      <c r="E18" s="45">
        <v>1</v>
      </c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</row>
    <row r="19" spans="1:16">
      <c r="A19" s="106" t="s">
        <v>99</v>
      </c>
      <c r="B19" s="106"/>
      <c r="C19" s="106"/>
      <c r="D19" s="106"/>
      <c r="E19" s="106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6"/>
    </row>
    <row r="20" spans="1:16">
      <c r="A20" s="40">
        <f>A18+1</f>
        <v>2</v>
      </c>
      <c r="B20" s="44"/>
      <c r="C20" s="46" t="s">
        <v>155</v>
      </c>
      <c r="D20" s="41" t="s">
        <v>57</v>
      </c>
      <c r="E20" s="45">
        <v>1</v>
      </c>
      <c r="F20" s="59"/>
      <c r="G20" s="59"/>
      <c r="H20" s="7"/>
      <c r="I20" s="7"/>
      <c r="J20" s="7"/>
      <c r="K20" s="7"/>
      <c r="L20" s="7"/>
      <c r="M20" s="7"/>
      <c r="N20" s="7"/>
      <c r="O20" s="7"/>
      <c r="P20" s="7"/>
    </row>
    <row r="21" spans="1:16">
      <c r="A21" s="40">
        <f>A20+1</f>
        <v>3</v>
      </c>
      <c r="B21" s="44"/>
      <c r="C21" s="46" t="s">
        <v>156</v>
      </c>
      <c r="D21" s="41" t="s">
        <v>60</v>
      </c>
      <c r="E21" s="45">
        <v>2</v>
      </c>
      <c r="F21" s="59"/>
      <c r="G21" s="59"/>
      <c r="H21" s="7"/>
      <c r="I21" s="7"/>
      <c r="J21" s="7"/>
      <c r="K21" s="7"/>
      <c r="L21" s="7"/>
      <c r="M21" s="7"/>
      <c r="N21" s="7"/>
      <c r="O21" s="7"/>
      <c r="P21" s="7"/>
    </row>
    <row r="22" spans="1:16">
      <c r="A22" s="40">
        <f t="shared" ref="A22:A34" si="0">A21+1</f>
        <v>4</v>
      </c>
      <c r="B22" s="44"/>
      <c r="C22" s="46" t="s">
        <v>157</v>
      </c>
      <c r="D22" s="41" t="s">
        <v>57</v>
      </c>
      <c r="E22" s="45">
        <v>1</v>
      </c>
      <c r="F22" s="59"/>
      <c r="G22" s="59"/>
      <c r="H22" s="7"/>
      <c r="I22" s="7"/>
      <c r="J22" s="7"/>
      <c r="K22" s="7"/>
      <c r="L22" s="7"/>
      <c r="M22" s="7"/>
      <c r="N22" s="7"/>
      <c r="O22" s="7"/>
      <c r="P22" s="7"/>
    </row>
    <row r="23" spans="1:16">
      <c r="A23" s="40">
        <f t="shared" si="0"/>
        <v>5</v>
      </c>
      <c r="B23" s="44"/>
      <c r="C23" s="46" t="s">
        <v>158</v>
      </c>
      <c r="D23" s="41" t="s">
        <v>57</v>
      </c>
      <c r="E23" s="45">
        <v>1</v>
      </c>
      <c r="F23" s="59"/>
      <c r="G23" s="59"/>
      <c r="H23" s="7"/>
      <c r="I23" s="7"/>
      <c r="J23" s="7"/>
      <c r="K23" s="7"/>
      <c r="L23" s="7"/>
      <c r="M23" s="7"/>
      <c r="N23" s="7"/>
      <c r="O23" s="7"/>
      <c r="P23" s="7"/>
    </row>
    <row r="24" spans="1:16">
      <c r="A24" s="40">
        <f t="shared" si="0"/>
        <v>6</v>
      </c>
      <c r="B24" s="44"/>
      <c r="C24" s="46" t="s">
        <v>159</v>
      </c>
      <c r="D24" s="41" t="s">
        <v>60</v>
      </c>
      <c r="E24" s="45">
        <v>1</v>
      </c>
      <c r="F24" s="59"/>
      <c r="G24" s="59"/>
      <c r="H24" s="7"/>
      <c r="I24" s="7"/>
      <c r="J24" s="7"/>
      <c r="K24" s="7"/>
      <c r="L24" s="7"/>
      <c r="M24" s="7"/>
      <c r="N24" s="7"/>
      <c r="O24" s="7"/>
      <c r="P24" s="7"/>
    </row>
    <row r="25" spans="1:16">
      <c r="A25" s="40">
        <f t="shared" si="0"/>
        <v>7</v>
      </c>
      <c r="B25" s="44"/>
      <c r="C25" s="46" t="s">
        <v>160</v>
      </c>
      <c r="D25" s="41" t="s">
        <v>67</v>
      </c>
      <c r="E25" s="45">
        <v>1</v>
      </c>
      <c r="F25" s="59"/>
      <c r="G25" s="59"/>
      <c r="H25" s="7"/>
      <c r="I25" s="7"/>
      <c r="J25" s="7"/>
      <c r="K25" s="7"/>
      <c r="L25" s="7"/>
      <c r="M25" s="7"/>
      <c r="N25" s="7"/>
      <c r="O25" s="7"/>
      <c r="P25" s="7"/>
    </row>
    <row r="26" spans="1:16">
      <c r="A26" s="40">
        <f t="shared" si="0"/>
        <v>8</v>
      </c>
      <c r="B26" s="44"/>
      <c r="C26" s="46" t="s">
        <v>64</v>
      </c>
      <c r="D26" s="41" t="s">
        <v>53</v>
      </c>
      <c r="E26" s="45">
        <v>9</v>
      </c>
      <c r="F26" s="59"/>
      <c r="G26" s="59"/>
      <c r="H26" s="7"/>
      <c r="I26" s="7"/>
      <c r="J26" s="7"/>
      <c r="K26" s="7"/>
      <c r="L26" s="7"/>
      <c r="M26" s="7"/>
      <c r="N26" s="7"/>
      <c r="O26" s="7"/>
      <c r="P26" s="7"/>
    </row>
    <row r="27" spans="1:16">
      <c r="A27" s="40">
        <f t="shared" si="0"/>
        <v>9</v>
      </c>
      <c r="B27" s="44"/>
      <c r="C27" s="46" t="s">
        <v>161</v>
      </c>
      <c r="D27" s="41" t="s">
        <v>57</v>
      </c>
      <c r="E27" s="45">
        <v>1</v>
      </c>
      <c r="F27" s="59"/>
      <c r="G27" s="59"/>
      <c r="H27" s="7"/>
      <c r="I27" s="7"/>
      <c r="J27" s="7"/>
      <c r="K27" s="7"/>
      <c r="L27" s="7"/>
      <c r="M27" s="7"/>
      <c r="N27" s="7"/>
      <c r="O27" s="7"/>
      <c r="P27" s="7"/>
    </row>
    <row r="28" spans="1:16">
      <c r="A28" s="40">
        <f t="shared" si="0"/>
        <v>10</v>
      </c>
      <c r="B28" s="44"/>
      <c r="C28" s="46" t="s">
        <v>162</v>
      </c>
      <c r="D28" s="41" t="s">
        <v>60</v>
      </c>
      <c r="E28" s="45">
        <v>1</v>
      </c>
      <c r="F28" s="59"/>
      <c r="G28" s="59"/>
      <c r="H28" s="7"/>
      <c r="I28" s="7"/>
      <c r="J28" s="7"/>
      <c r="K28" s="7"/>
      <c r="L28" s="7"/>
      <c r="M28" s="7"/>
      <c r="N28" s="7"/>
      <c r="O28" s="7"/>
      <c r="P28" s="7"/>
    </row>
    <row r="29" spans="1:16" ht="31.5">
      <c r="A29" s="40">
        <f t="shared" si="0"/>
        <v>11</v>
      </c>
      <c r="B29" s="44"/>
      <c r="C29" s="46" t="s">
        <v>163</v>
      </c>
      <c r="D29" s="41" t="s">
        <v>53</v>
      </c>
      <c r="E29" s="45">
        <v>11</v>
      </c>
      <c r="F29" s="59"/>
      <c r="G29" s="59"/>
      <c r="H29" s="7"/>
      <c r="I29" s="7"/>
      <c r="J29" s="7"/>
      <c r="K29" s="7"/>
      <c r="L29" s="7"/>
      <c r="M29" s="7"/>
      <c r="N29" s="7"/>
      <c r="O29" s="7"/>
      <c r="P29" s="7"/>
    </row>
    <row r="30" spans="1:16">
      <c r="A30" s="40">
        <f t="shared" si="0"/>
        <v>12</v>
      </c>
      <c r="B30" s="44"/>
      <c r="C30" s="46" t="s">
        <v>164</v>
      </c>
      <c r="D30" s="41" t="s">
        <v>53</v>
      </c>
      <c r="E30" s="45">
        <v>11</v>
      </c>
      <c r="F30" s="59"/>
      <c r="G30" s="59"/>
      <c r="H30" s="7"/>
      <c r="I30" s="7"/>
      <c r="J30" s="7"/>
      <c r="K30" s="7"/>
      <c r="L30" s="7"/>
      <c r="M30" s="7"/>
      <c r="N30" s="7"/>
      <c r="O30" s="7"/>
      <c r="P30" s="7"/>
    </row>
    <row r="31" spans="1:16">
      <c r="A31" s="40">
        <f t="shared" si="0"/>
        <v>13</v>
      </c>
      <c r="B31" s="44"/>
      <c r="C31" s="46" t="s">
        <v>165</v>
      </c>
      <c r="D31" s="41" t="s">
        <v>53</v>
      </c>
      <c r="E31" s="45">
        <v>11</v>
      </c>
      <c r="F31" s="59"/>
      <c r="G31" s="59"/>
      <c r="H31" s="7"/>
      <c r="I31" s="7"/>
      <c r="J31" s="7"/>
      <c r="K31" s="7"/>
      <c r="L31" s="7"/>
      <c r="M31" s="7"/>
      <c r="N31" s="7"/>
      <c r="O31" s="7"/>
      <c r="P31" s="7"/>
    </row>
    <row r="32" spans="1:16">
      <c r="A32" s="40">
        <f t="shared" si="0"/>
        <v>14</v>
      </c>
      <c r="B32" s="44"/>
      <c r="C32" s="46" t="s">
        <v>166</v>
      </c>
      <c r="D32" s="41" t="s">
        <v>53</v>
      </c>
      <c r="E32" s="45">
        <v>11</v>
      </c>
      <c r="F32" s="59"/>
      <c r="G32" s="59"/>
      <c r="H32" s="7"/>
      <c r="I32" s="7"/>
      <c r="J32" s="7"/>
      <c r="K32" s="7"/>
      <c r="L32" s="7"/>
      <c r="M32" s="7"/>
      <c r="N32" s="7"/>
      <c r="O32" s="7"/>
      <c r="P32" s="7"/>
    </row>
    <row r="33" spans="1:16">
      <c r="A33" s="40">
        <f t="shared" si="0"/>
        <v>15</v>
      </c>
      <c r="B33" s="44"/>
      <c r="C33" s="46" t="s">
        <v>167</v>
      </c>
      <c r="D33" s="41" t="s">
        <v>60</v>
      </c>
      <c r="E33" s="45">
        <v>2</v>
      </c>
      <c r="F33" s="59"/>
      <c r="G33" s="59"/>
      <c r="H33" s="7"/>
      <c r="I33" s="7"/>
      <c r="J33" s="7"/>
      <c r="K33" s="7"/>
      <c r="L33" s="7"/>
      <c r="M33" s="7"/>
      <c r="N33" s="7"/>
      <c r="O33" s="7"/>
      <c r="P33" s="7"/>
    </row>
    <row r="34" spans="1:16">
      <c r="A34" s="40">
        <f t="shared" si="0"/>
        <v>16</v>
      </c>
      <c r="B34" s="44"/>
      <c r="C34" s="46" t="s">
        <v>65</v>
      </c>
      <c r="D34" s="41" t="s">
        <v>53</v>
      </c>
      <c r="E34" s="45">
        <v>11</v>
      </c>
      <c r="F34" s="59"/>
      <c r="G34" s="59"/>
      <c r="H34" s="7"/>
      <c r="I34" s="7"/>
      <c r="J34" s="7"/>
      <c r="K34" s="7"/>
      <c r="L34" s="7"/>
      <c r="M34" s="7"/>
      <c r="N34" s="7"/>
      <c r="O34" s="7"/>
      <c r="P34" s="7"/>
    </row>
    <row r="35" spans="1:16">
      <c r="A35" s="106" t="s">
        <v>100</v>
      </c>
      <c r="B35" s="106"/>
      <c r="C35" s="106"/>
      <c r="D35" s="106"/>
      <c r="E35" s="106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6"/>
    </row>
    <row r="36" spans="1:16" ht="31.5">
      <c r="A36" s="40">
        <f>A34+1</f>
        <v>17</v>
      </c>
      <c r="B36" s="44"/>
      <c r="C36" s="46" t="s">
        <v>168</v>
      </c>
      <c r="D36" s="41" t="s">
        <v>57</v>
      </c>
      <c r="E36" s="45">
        <v>1</v>
      </c>
      <c r="F36" s="59"/>
      <c r="G36" s="59"/>
      <c r="H36" s="7"/>
      <c r="I36" s="7"/>
      <c r="J36" s="7"/>
      <c r="K36" s="7"/>
      <c r="L36" s="7"/>
      <c r="M36" s="7"/>
      <c r="N36" s="7"/>
      <c r="O36" s="7"/>
      <c r="P36" s="7"/>
    </row>
    <row r="37" spans="1:16">
      <c r="A37" s="40">
        <f>A36+1</f>
        <v>18</v>
      </c>
      <c r="B37" s="44"/>
      <c r="C37" s="46" t="s">
        <v>169</v>
      </c>
      <c r="D37" s="41" t="s">
        <v>57</v>
      </c>
      <c r="E37" s="45">
        <v>1</v>
      </c>
      <c r="F37" s="59"/>
      <c r="G37" s="59"/>
      <c r="H37" s="7"/>
      <c r="I37" s="7"/>
      <c r="J37" s="7"/>
      <c r="K37" s="7"/>
      <c r="L37" s="7"/>
      <c r="M37" s="7"/>
      <c r="N37" s="7"/>
      <c r="O37" s="7"/>
      <c r="P37" s="7"/>
    </row>
    <row r="38" spans="1:16" ht="94.5">
      <c r="A38" s="40">
        <f t="shared" ref="A38:A51" si="1">A37+1</f>
        <v>19</v>
      </c>
      <c r="B38" s="44"/>
      <c r="C38" s="46" t="s">
        <v>170</v>
      </c>
      <c r="D38" s="41" t="s">
        <v>57</v>
      </c>
      <c r="E38" s="45">
        <v>1</v>
      </c>
      <c r="F38" s="59"/>
      <c r="G38" s="59"/>
      <c r="H38" s="7"/>
      <c r="I38" s="7"/>
      <c r="J38" s="7"/>
      <c r="K38" s="7"/>
      <c r="L38" s="7"/>
      <c r="M38" s="7"/>
      <c r="N38" s="7"/>
      <c r="O38" s="7"/>
      <c r="P38" s="7"/>
    </row>
    <row r="39" spans="1:16">
      <c r="A39" s="40">
        <f t="shared" si="1"/>
        <v>20</v>
      </c>
      <c r="B39" s="44"/>
      <c r="C39" s="46" t="s">
        <v>171</v>
      </c>
      <c r="D39" s="41" t="s">
        <v>60</v>
      </c>
      <c r="E39" s="45">
        <v>1</v>
      </c>
      <c r="F39" s="59"/>
      <c r="G39" s="59"/>
      <c r="H39" s="7"/>
      <c r="I39" s="69"/>
      <c r="J39" s="7"/>
      <c r="K39" s="7"/>
      <c r="L39" s="7"/>
      <c r="M39" s="7"/>
      <c r="N39" s="7"/>
      <c r="O39" s="7"/>
      <c r="P39" s="7"/>
    </row>
    <row r="40" spans="1:16" ht="31.5">
      <c r="A40" s="40">
        <f t="shared" si="1"/>
        <v>21</v>
      </c>
      <c r="B40" s="44"/>
      <c r="C40" s="46" t="s">
        <v>172</v>
      </c>
      <c r="D40" s="41" t="s">
        <v>57</v>
      </c>
      <c r="E40" s="45">
        <v>2</v>
      </c>
      <c r="F40" s="59"/>
      <c r="G40" s="59"/>
      <c r="H40" s="7"/>
      <c r="I40" s="69"/>
      <c r="J40" s="7"/>
      <c r="K40" s="7"/>
      <c r="L40" s="7"/>
      <c r="M40" s="7"/>
      <c r="N40" s="7"/>
      <c r="O40" s="7"/>
      <c r="P40" s="7"/>
    </row>
    <row r="41" spans="1:16">
      <c r="A41" s="40">
        <f t="shared" si="1"/>
        <v>22</v>
      </c>
      <c r="B41" s="44"/>
      <c r="C41" s="46" t="s">
        <v>173</v>
      </c>
      <c r="D41" s="41" t="s">
        <v>50</v>
      </c>
      <c r="E41" s="45">
        <v>0.1</v>
      </c>
      <c r="F41" s="59"/>
      <c r="G41" s="59"/>
      <c r="H41" s="7"/>
      <c r="I41" s="7"/>
      <c r="J41" s="7"/>
      <c r="K41" s="7"/>
      <c r="L41" s="7"/>
      <c r="M41" s="7"/>
      <c r="N41" s="7"/>
      <c r="O41" s="7"/>
      <c r="P41" s="7"/>
    </row>
    <row r="42" spans="1:16" ht="31.5">
      <c r="A42" s="40">
        <f t="shared" si="1"/>
        <v>23</v>
      </c>
      <c r="B42" s="44"/>
      <c r="C42" s="46" t="s">
        <v>174</v>
      </c>
      <c r="D42" s="41" t="s">
        <v>60</v>
      </c>
      <c r="E42" s="45">
        <v>1</v>
      </c>
      <c r="F42" s="59"/>
      <c r="G42" s="59"/>
      <c r="H42" s="7"/>
      <c r="I42" s="7"/>
      <c r="J42" s="7"/>
      <c r="K42" s="7"/>
      <c r="L42" s="7"/>
      <c r="M42" s="7"/>
      <c r="N42" s="7"/>
      <c r="O42" s="7"/>
      <c r="P42" s="7"/>
    </row>
    <row r="43" spans="1:16">
      <c r="A43" s="40">
        <f t="shared" si="1"/>
        <v>24</v>
      </c>
      <c r="B43" s="44"/>
      <c r="C43" s="46" t="s">
        <v>175</v>
      </c>
      <c r="D43" s="41" t="s">
        <v>60</v>
      </c>
      <c r="E43" s="45">
        <v>1</v>
      </c>
      <c r="F43" s="59"/>
      <c r="G43" s="59"/>
      <c r="H43" s="7"/>
      <c r="I43" s="7"/>
      <c r="J43" s="7"/>
      <c r="K43" s="7"/>
      <c r="L43" s="7"/>
      <c r="M43" s="7"/>
      <c r="N43" s="7"/>
      <c r="O43" s="7"/>
      <c r="P43" s="7"/>
    </row>
    <row r="44" spans="1:16">
      <c r="A44" s="40">
        <f t="shared" si="1"/>
        <v>25</v>
      </c>
      <c r="B44" s="44"/>
      <c r="C44" s="46" t="s">
        <v>176</v>
      </c>
      <c r="D44" s="41" t="s">
        <v>57</v>
      </c>
      <c r="E44" s="45">
        <v>1</v>
      </c>
      <c r="F44" s="59"/>
      <c r="G44" s="59"/>
      <c r="H44" s="7"/>
      <c r="I44" s="69"/>
      <c r="J44" s="7"/>
      <c r="K44" s="7"/>
      <c r="L44" s="7"/>
      <c r="M44" s="7"/>
      <c r="N44" s="7"/>
      <c r="O44" s="7"/>
      <c r="P44" s="7"/>
    </row>
    <row r="45" spans="1:16">
      <c r="A45" s="40">
        <f t="shared" si="1"/>
        <v>26</v>
      </c>
      <c r="B45" s="44"/>
      <c r="C45" s="46" t="s">
        <v>177</v>
      </c>
      <c r="D45" s="41" t="s">
        <v>60</v>
      </c>
      <c r="E45" s="45">
        <v>2</v>
      </c>
      <c r="F45" s="59"/>
      <c r="G45" s="59"/>
      <c r="H45" s="7"/>
      <c r="I45" s="7"/>
      <c r="J45" s="7"/>
      <c r="K45" s="7"/>
      <c r="L45" s="7"/>
      <c r="M45" s="7"/>
      <c r="N45" s="7"/>
      <c r="O45" s="7"/>
      <c r="P45" s="7"/>
    </row>
    <row r="46" spans="1:16">
      <c r="A46" s="40">
        <f t="shared" si="1"/>
        <v>27</v>
      </c>
      <c r="B46" s="44"/>
      <c r="C46" s="46" t="s">
        <v>178</v>
      </c>
      <c r="D46" s="41" t="s">
        <v>53</v>
      </c>
      <c r="E46" s="45">
        <v>11</v>
      </c>
      <c r="F46" s="59"/>
      <c r="G46" s="59"/>
      <c r="H46" s="7"/>
      <c r="I46" s="7"/>
      <c r="J46" s="7"/>
      <c r="K46" s="7"/>
      <c r="L46" s="7"/>
      <c r="M46" s="7"/>
      <c r="N46" s="7"/>
      <c r="O46" s="7"/>
      <c r="P46" s="7"/>
    </row>
    <row r="47" spans="1:16">
      <c r="A47" s="40">
        <f t="shared" si="1"/>
        <v>28</v>
      </c>
      <c r="B47" s="44"/>
      <c r="C47" s="46" t="s">
        <v>179</v>
      </c>
      <c r="D47" s="41" t="s">
        <v>53</v>
      </c>
      <c r="E47" s="45">
        <v>15</v>
      </c>
      <c r="F47" s="59"/>
      <c r="G47" s="59"/>
      <c r="H47" s="7"/>
      <c r="I47" s="7"/>
      <c r="J47" s="7"/>
      <c r="K47" s="7"/>
      <c r="L47" s="7"/>
      <c r="M47" s="7"/>
      <c r="N47" s="7"/>
      <c r="O47" s="7"/>
      <c r="P47" s="7"/>
    </row>
    <row r="48" spans="1:16" ht="31.5">
      <c r="A48" s="40">
        <f t="shared" si="1"/>
        <v>29</v>
      </c>
      <c r="B48" s="44"/>
      <c r="C48" s="46" t="s">
        <v>180</v>
      </c>
      <c r="D48" s="41" t="s">
        <v>53</v>
      </c>
      <c r="E48" s="45">
        <v>9</v>
      </c>
      <c r="F48" s="59"/>
      <c r="G48" s="59"/>
      <c r="H48" s="7"/>
      <c r="I48" s="7"/>
      <c r="J48" s="7"/>
      <c r="K48" s="7"/>
      <c r="L48" s="7"/>
      <c r="M48" s="7"/>
      <c r="N48" s="7"/>
      <c r="O48" s="7"/>
      <c r="P48" s="7"/>
    </row>
    <row r="49" spans="1:16">
      <c r="A49" s="40">
        <f t="shared" si="1"/>
        <v>30</v>
      </c>
      <c r="B49" s="44"/>
      <c r="C49" s="46" t="s">
        <v>181</v>
      </c>
      <c r="D49" s="41" t="s">
        <v>53</v>
      </c>
      <c r="E49" s="45">
        <v>11</v>
      </c>
      <c r="F49" s="59"/>
      <c r="G49" s="59"/>
      <c r="H49" s="7"/>
      <c r="I49" s="7"/>
      <c r="J49" s="7"/>
      <c r="K49" s="7"/>
      <c r="L49" s="7"/>
      <c r="M49" s="7"/>
      <c r="N49" s="7"/>
      <c r="O49" s="7"/>
      <c r="P49" s="7"/>
    </row>
    <row r="50" spans="1:16">
      <c r="A50" s="40">
        <f t="shared" si="1"/>
        <v>31</v>
      </c>
      <c r="B50" s="44"/>
      <c r="C50" s="46" t="s">
        <v>62</v>
      </c>
      <c r="D50" s="41" t="s">
        <v>50</v>
      </c>
      <c r="E50" s="45">
        <f>E46*0.25*0.25</f>
        <v>0.6875</v>
      </c>
      <c r="F50" s="59"/>
      <c r="G50" s="59"/>
      <c r="H50" s="7"/>
      <c r="I50" s="7"/>
      <c r="J50" s="7"/>
      <c r="K50" s="7"/>
      <c r="L50" s="7"/>
      <c r="M50" s="7"/>
      <c r="N50" s="7"/>
      <c r="O50" s="7"/>
      <c r="P50" s="7"/>
    </row>
    <row r="51" spans="1:16">
      <c r="A51" s="40">
        <f t="shared" si="1"/>
        <v>32</v>
      </c>
      <c r="B51" s="44"/>
      <c r="C51" s="46" t="s">
        <v>63</v>
      </c>
      <c r="D51" s="41" t="s">
        <v>57</v>
      </c>
      <c r="E51" s="45">
        <v>1</v>
      </c>
      <c r="F51" s="59"/>
      <c r="G51" s="59"/>
      <c r="H51" s="7"/>
      <c r="I51" s="7"/>
      <c r="J51" s="7"/>
      <c r="K51" s="7"/>
      <c r="L51" s="7"/>
      <c r="M51" s="7"/>
      <c r="N51" s="7"/>
      <c r="O51" s="7"/>
      <c r="P51" s="7"/>
    </row>
    <row r="52" spans="1:16">
      <c r="A52" s="104" t="s">
        <v>196</v>
      </c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5"/>
    </row>
    <row r="53" spans="1:16">
      <c r="A53" s="106" t="s">
        <v>99</v>
      </c>
      <c r="B53" s="106"/>
      <c r="C53" s="106"/>
      <c r="D53" s="106"/>
      <c r="E53" s="106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6"/>
    </row>
    <row r="54" spans="1:16">
      <c r="A54" s="40">
        <f>A51+1</f>
        <v>33</v>
      </c>
      <c r="B54" s="44"/>
      <c r="C54" s="46" t="s">
        <v>155</v>
      </c>
      <c r="D54" s="41" t="s">
        <v>57</v>
      </c>
      <c r="E54" s="45">
        <v>1</v>
      </c>
      <c r="F54" s="59"/>
      <c r="G54" s="59"/>
      <c r="H54" s="7"/>
      <c r="I54" s="7"/>
      <c r="J54" s="7"/>
      <c r="K54" s="7"/>
      <c r="L54" s="7"/>
      <c r="M54" s="7"/>
      <c r="N54" s="7"/>
      <c r="O54" s="7"/>
      <c r="P54" s="7"/>
    </row>
    <row r="55" spans="1:16">
      <c r="A55" s="40">
        <f>A54+1</f>
        <v>34</v>
      </c>
      <c r="B55" s="44"/>
      <c r="C55" s="46" t="s">
        <v>157</v>
      </c>
      <c r="D55" s="41" t="s">
        <v>57</v>
      </c>
      <c r="E55" s="45">
        <v>1</v>
      </c>
      <c r="F55" s="59"/>
      <c r="G55" s="59"/>
      <c r="H55" s="7"/>
      <c r="I55" s="7"/>
      <c r="J55" s="7"/>
      <c r="K55" s="7"/>
      <c r="L55" s="7"/>
      <c r="M55" s="7"/>
      <c r="N55" s="7"/>
      <c r="O55" s="7"/>
      <c r="P55" s="7"/>
    </row>
    <row r="56" spans="1:16">
      <c r="A56" s="40">
        <f t="shared" ref="A56:A72" si="2">A55+1</f>
        <v>35</v>
      </c>
      <c r="B56" s="44"/>
      <c r="C56" s="46" t="s">
        <v>182</v>
      </c>
      <c r="D56" s="41" t="s">
        <v>60</v>
      </c>
      <c r="E56" s="45">
        <v>1</v>
      </c>
      <c r="F56" s="59"/>
      <c r="G56" s="59"/>
      <c r="H56" s="7"/>
      <c r="I56" s="7"/>
      <c r="J56" s="7"/>
      <c r="K56" s="7"/>
      <c r="L56" s="7"/>
      <c r="M56" s="7"/>
      <c r="N56" s="7"/>
      <c r="O56" s="7"/>
      <c r="P56" s="7"/>
    </row>
    <row r="57" spans="1:16">
      <c r="A57" s="40">
        <f t="shared" si="2"/>
        <v>36</v>
      </c>
      <c r="B57" s="44"/>
      <c r="C57" s="46" t="s">
        <v>183</v>
      </c>
      <c r="D57" s="41" t="s">
        <v>60</v>
      </c>
      <c r="E57" s="45">
        <v>1</v>
      </c>
      <c r="F57" s="59"/>
      <c r="G57" s="59"/>
      <c r="H57" s="7"/>
      <c r="I57" s="7"/>
      <c r="J57" s="7"/>
      <c r="K57" s="7"/>
      <c r="L57" s="7"/>
      <c r="M57" s="7"/>
      <c r="N57" s="7"/>
      <c r="O57" s="7"/>
      <c r="P57" s="7"/>
    </row>
    <row r="58" spans="1:16">
      <c r="A58" s="40">
        <f t="shared" si="2"/>
        <v>37</v>
      </c>
      <c r="B58" s="44"/>
      <c r="C58" s="46" t="s">
        <v>184</v>
      </c>
      <c r="D58" s="41" t="s">
        <v>60</v>
      </c>
      <c r="E58" s="45">
        <v>1</v>
      </c>
      <c r="F58" s="59"/>
      <c r="G58" s="59"/>
      <c r="H58" s="7"/>
      <c r="I58" s="7"/>
      <c r="J58" s="7"/>
      <c r="K58" s="7"/>
      <c r="L58" s="7"/>
      <c r="M58" s="7"/>
      <c r="N58" s="7"/>
      <c r="O58" s="7"/>
      <c r="P58" s="7"/>
    </row>
    <row r="59" spans="1:16">
      <c r="A59" s="40">
        <f t="shared" si="2"/>
        <v>38</v>
      </c>
      <c r="B59" s="44"/>
      <c r="C59" s="46" t="s">
        <v>159</v>
      </c>
      <c r="D59" s="41" t="s">
        <v>60</v>
      </c>
      <c r="E59" s="45">
        <v>1</v>
      </c>
      <c r="F59" s="59"/>
      <c r="G59" s="59"/>
      <c r="H59" s="7"/>
      <c r="I59" s="7"/>
      <c r="J59" s="7"/>
      <c r="K59" s="7"/>
      <c r="L59" s="7"/>
      <c r="M59" s="7"/>
      <c r="N59" s="7"/>
      <c r="O59" s="7"/>
      <c r="P59" s="7"/>
    </row>
    <row r="60" spans="1:16">
      <c r="A60" s="40">
        <f t="shared" si="2"/>
        <v>39</v>
      </c>
      <c r="B60" s="44"/>
      <c r="C60" s="46" t="s">
        <v>160</v>
      </c>
      <c r="D60" s="41" t="s">
        <v>67</v>
      </c>
      <c r="E60" s="45">
        <v>1</v>
      </c>
      <c r="F60" s="59"/>
      <c r="G60" s="59"/>
      <c r="H60" s="7"/>
      <c r="I60" s="7"/>
      <c r="J60" s="7"/>
      <c r="K60" s="7"/>
      <c r="L60" s="7"/>
      <c r="M60" s="7"/>
      <c r="N60" s="7"/>
      <c r="O60" s="7"/>
      <c r="P60" s="7"/>
    </row>
    <row r="61" spans="1:16">
      <c r="A61" s="40">
        <f t="shared" si="2"/>
        <v>40</v>
      </c>
      <c r="B61" s="44"/>
      <c r="C61" s="46" t="s">
        <v>64</v>
      </c>
      <c r="D61" s="41" t="s">
        <v>53</v>
      </c>
      <c r="E61" s="45">
        <v>9</v>
      </c>
      <c r="F61" s="59"/>
      <c r="G61" s="59"/>
      <c r="H61" s="7"/>
      <c r="I61" s="7"/>
      <c r="J61" s="7"/>
      <c r="K61" s="7"/>
      <c r="L61" s="7"/>
      <c r="M61" s="7"/>
      <c r="N61" s="7"/>
      <c r="O61" s="7"/>
      <c r="P61" s="7"/>
    </row>
    <row r="62" spans="1:16">
      <c r="A62" s="40">
        <f t="shared" si="2"/>
        <v>41</v>
      </c>
      <c r="B62" s="44"/>
      <c r="C62" s="46" t="s">
        <v>161</v>
      </c>
      <c r="D62" s="41" t="s">
        <v>57</v>
      </c>
      <c r="E62" s="45">
        <v>1</v>
      </c>
      <c r="F62" s="59"/>
      <c r="G62" s="59"/>
      <c r="H62" s="7"/>
      <c r="I62" s="7"/>
      <c r="J62" s="7"/>
      <c r="K62" s="7"/>
      <c r="L62" s="7"/>
      <c r="M62" s="7"/>
      <c r="N62" s="7"/>
      <c r="O62" s="7"/>
      <c r="P62" s="7"/>
    </row>
    <row r="63" spans="1:16">
      <c r="A63" s="40">
        <f t="shared" si="2"/>
        <v>42</v>
      </c>
      <c r="B63" s="44"/>
      <c r="C63" s="46" t="s">
        <v>162</v>
      </c>
      <c r="D63" s="41" t="s">
        <v>60</v>
      </c>
      <c r="E63" s="45">
        <v>1</v>
      </c>
      <c r="F63" s="59"/>
      <c r="G63" s="59"/>
      <c r="H63" s="7"/>
      <c r="I63" s="7"/>
      <c r="J63" s="7"/>
      <c r="K63" s="7"/>
      <c r="L63" s="7"/>
      <c r="M63" s="7"/>
      <c r="N63" s="7"/>
      <c r="O63" s="7"/>
      <c r="P63" s="7"/>
    </row>
    <row r="64" spans="1:16" ht="31.5">
      <c r="A64" s="40">
        <f t="shared" si="2"/>
        <v>43</v>
      </c>
      <c r="B64" s="44"/>
      <c r="C64" s="46" t="s">
        <v>163</v>
      </c>
      <c r="D64" s="41" t="s">
        <v>53</v>
      </c>
      <c r="E64" s="45">
        <v>20</v>
      </c>
      <c r="F64" s="59"/>
      <c r="G64" s="59"/>
      <c r="H64" s="7"/>
      <c r="I64" s="7"/>
      <c r="J64" s="7"/>
      <c r="K64" s="7"/>
      <c r="L64" s="7"/>
      <c r="M64" s="7"/>
      <c r="N64" s="7"/>
      <c r="O64" s="7"/>
      <c r="P64" s="7"/>
    </row>
    <row r="65" spans="1:16" ht="31.5">
      <c r="A65" s="40">
        <f t="shared" si="2"/>
        <v>44</v>
      </c>
      <c r="B65" s="44"/>
      <c r="C65" s="46" t="s">
        <v>185</v>
      </c>
      <c r="D65" s="41" t="s">
        <v>53</v>
      </c>
      <c r="E65" s="45">
        <v>8</v>
      </c>
      <c r="F65" s="59"/>
      <c r="G65" s="59"/>
      <c r="H65" s="7"/>
      <c r="I65" s="7"/>
      <c r="J65" s="7"/>
      <c r="K65" s="7"/>
      <c r="L65" s="7"/>
      <c r="M65" s="7"/>
      <c r="N65" s="7"/>
      <c r="O65" s="7"/>
      <c r="P65" s="7"/>
    </row>
    <row r="66" spans="1:16">
      <c r="A66" s="40">
        <f t="shared" si="2"/>
        <v>45</v>
      </c>
      <c r="B66" s="44"/>
      <c r="C66" s="46" t="s">
        <v>164</v>
      </c>
      <c r="D66" s="41" t="s">
        <v>53</v>
      </c>
      <c r="E66" s="45">
        <v>20</v>
      </c>
      <c r="F66" s="59"/>
      <c r="G66" s="59"/>
      <c r="H66" s="7"/>
      <c r="I66" s="7"/>
      <c r="J66" s="7"/>
      <c r="K66" s="7"/>
      <c r="L66" s="7"/>
      <c r="M66" s="7"/>
      <c r="N66" s="7"/>
      <c r="O66" s="7"/>
      <c r="P66" s="7"/>
    </row>
    <row r="67" spans="1:16">
      <c r="A67" s="40">
        <f t="shared" si="2"/>
        <v>46</v>
      </c>
      <c r="B67" s="44"/>
      <c r="C67" s="46" t="s">
        <v>165</v>
      </c>
      <c r="D67" s="41" t="s">
        <v>53</v>
      </c>
      <c r="E67" s="45">
        <v>20</v>
      </c>
      <c r="F67" s="59"/>
      <c r="G67" s="59"/>
      <c r="H67" s="7"/>
      <c r="I67" s="7"/>
      <c r="J67" s="7"/>
      <c r="K67" s="7"/>
      <c r="L67" s="7"/>
      <c r="M67" s="7"/>
      <c r="N67" s="7"/>
      <c r="O67" s="7"/>
      <c r="P67" s="7"/>
    </row>
    <row r="68" spans="1:16">
      <c r="A68" s="40">
        <f t="shared" si="2"/>
        <v>47</v>
      </c>
      <c r="B68" s="44"/>
      <c r="C68" s="46" t="s">
        <v>166</v>
      </c>
      <c r="D68" s="41" t="s">
        <v>53</v>
      </c>
      <c r="E68" s="45">
        <v>20</v>
      </c>
      <c r="F68" s="59"/>
      <c r="G68" s="59"/>
      <c r="H68" s="7"/>
      <c r="I68" s="7"/>
      <c r="J68" s="7"/>
      <c r="K68" s="7"/>
      <c r="L68" s="7"/>
      <c r="M68" s="7"/>
      <c r="N68" s="7"/>
      <c r="O68" s="7"/>
      <c r="P68" s="7"/>
    </row>
    <row r="69" spans="1:16">
      <c r="A69" s="40">
        <f t="shared" si="2"/>
        <v>48</v>
      </c>
      <c r="B69" s="44"/>
      <c r="C69" s="46" t="s">
        <v>167</v>
      </c>
      <c r="D69" s="41" t="s">
        <v>60</v>
      </c>
      <c r="E69" s="45">
        <v>2</v>
      </c>
      <c r="F69" s="59"/>
      <c r="G69" s="59"/>
      <c r="H69" s="7"/>
      <c r="I69" s="7"/>
      <c r="J69" s="7"/>
      <c r="K69" s="7"/>
      <c r="L69" s="7"/>
      <c r="M69" s="7"/>
      <c r="N69" s="7"/>
      <c r="O69" s="7"/>
      <c r="P69" s="7"/>
    </row>
    <row r="70" spans="1:16">
      <c r="A70" s="40">
        <f t="shared" si="2"/>
        <v>49</v>
      </c>
      <c r="B70" s="44"/>
      <c r="C70" s="46" t="s">
        <v>186</v>
      </c>
      <c r="D70" s="41" t="s">
        <v>60</v>
      </c>
      <c r="E70" s="45">
        <v>1</v>
      </c>
      <c r="F70" s="59"/>
      <c r="G70" s="59"/>
      <c r="H70" s="7"/>
      <c r="I70" s="7"/>
      <c r="J70" s="7"/>
      <c r="K70" s="7"/>
      <c r="L70" s="7"/>
      <c r="M70" s="7"/>
      <c r="N70" s="7"/>
      <c r="O70" s="7"/>
      <c r="P70" s="7"/>
    </row>
    <row r="71" spans="1:16">
      <c r="A71" s="40">
        <f t="shared" si="2"/>
        <v>50</v>
      </c>
      <c r="B71" s="44"/>
      <c r="C71" s="46" t="s">
        <v>65</v>
      </c>
      <c r="D71" s="41" t="s">
        <v>53</v>
      </c>
      <c r="E71" s="45">
        <v>20</v>
      </c>
      <c r="F71" s="59"/>
      <c r="G71" s="59"/>
      <c r="H71" s="7"/>
      <c r="I71" s="7"/>
      <c r="J71" s="7"/>
      <c r="K71" s="7"/>
      <c r="L71" s="7"/>
      <c r="M71" s="7"/>
      <c r="N71" s="7"/>
      <c r="O71" s="7"/>
      <c r="P71" s="7"/>
    </row>
    <row r="72" spans="1:16">
      <c r="A72" s="40">
        <f t="shared" si="2"/>
        <v>51</v>
      </c>
      <c r="B72" s="44"/>
      <c r="C72" s="46" t="s">
        <v>187</v>
      </c>
      <c r="D72" s="41" t="s">
        <v>53</v>
      </c>
      <c r="E72" s="45">
        <v>8</v>
      </c>
      <c r="F72" s="59"/>
      <c r="G72" s="59"/>
      <c r="H72" s="7"/>
      <c r="I72" s="7"/>
      <c r="J72" s="7"/>
      <c r="K72" s="7"/>
      <c r="L72" s="7"/>
      <c r="M72" s="7"/>
      <c r="N72" s="7"/>
      <c r="O72" s="7"/>
      <c r="P72" s="7"/>
    </row>
    <row r="73" spans="1:16">
      <c r="A73" s="106" t="s">
        <v>100</v>
      </c>
      <c r="B73" s="106"/>
      <c r="C73" s="106"/>
      <c r="D73" s="106"/>
      <c r="E73" s="106"/>
      <c r="F73" s="95"/>
      <c r="G73" s="95"/>
      <c r="H73" s="95"/>
      <c r="I73" s="95"/>
      <c r="J73" s="95"/>
      <c r="K73" s="95"/>
      <c r="L73" s="95"/>
      <c r="M73" s="95"/>
      <c r="N73" s="95"/>
      <c r="O73" s="95"/>
      <c r="P73" s="96"/>
    </row>
    <row r="74" spans="1:16">
      <c r="A74" s="40">
        <f>A72+1</f>
        <v>52</v>
      </c>
      <c r="B74" s="44"/>
      <c r="C74" s="46" t="s">
        <v>188</v>
      </c>
      <c r="D74" s="41" t="s">
        <v>57</v>
      </c>
      <c r="E74" s="45">
        <v>1</v>
      </c>
      <c r="F74" s="59"/>
      <c r="G74" s="59"/>
      <c r="H74" s="7"/>
      <c r="I74" s="7"/>
      <c r="J74" s="7"/>
      <c r="K74" s="7"/>
      <c r="L74" s="7"/>
      <c r="M74" s="7"/>
      <c r="N74" s="7"/>
      <c r="O74" s="7"/>
      <c r="P74" s="7"/>
    </row>
    <row r="75" spans="1:16">
      <c r="A75" s="40">
        <f>A74+1</f>
        <v>53</v>
      </c>
      <c r="B75" s="44"/>
      <c r="C75" s="46" t="s">
        <v>169</v>
      </c>
      <c r="D75" s="41" t="s">
        <v>57</v>
      </c>
      <c r="E75" s="45">
        <v>1</v>
      </c>
      <c r="F75" s="59"/>
      <c r="G75" s="59"/>
      <c r="H75" s="7"/>
      <c r="I75" s="69"/>
      <c r="J75" s="7"/>
      <c r="K75" s="7"/>
      <c r="L75" s="7"/>
      <c r="M75" s="7"/>
      <c r="N75" s="7"/>
      <c r="O75" s="7"/>
      <c r="P75" s="7"/>
    </row>
    <row r="76" spans="1:16" ht="31.5">
      <c r="A76" s="40">
        <f t="shared" ref="A76:A91" si="3">A75+1</f>
        <v>54</v>
      </c>
      <c r="B76" s="44"/>
      <c r="C76" s="46" t="s">
        <v>189</v>
      </c>
      <c r="D76" s="41" t="s">
        <v>60</v>
      </c>
      <c r="E76" s="45">
        <v>1</v>
      </c>
      <c r="F76" s="59"/>
      <c r="G76" s="59"/>
      <c r="H76" s="7"/>
      <c r="I76" s="69"/>
      <c r="J76" s="7"/>
      <c r="K76" s="7"/>
      <c r="L76" s="7"/>
      <c r="M76" s="7"/>
      <c r="N76" s="7"/>
      <c r="O76" s="7"/>
      <c r="P76" s="7"/>
    </row>
    <row r="77" spans="1:16">
      <c r="A77" s="40">
        <f t="shared" si="3"/>
        <v>55</v>
      </c>
      <c r="B77" s="44"/>
      <c r="C77" s="46" t="s">
        <v>190</v>
      </c>
      <c r="D77" s="41" t="s">
        <v>60</v>
      </c>
      <c r="E77" s="45">
        <v>1</v>
      </c>
      <c r="F77" s="59"/>
      <c r="G77" s="59"/>
      <c r="H77" s="7"/>
      <c r="I77" s="69"/>
      <c r="J77" s="7"/>
      <c r="K77" s="7"/>
      <c r="L77" s="7"/>
      <c r="M77" s="7"/>
      <c r="N77" s="7"/>
      <c r="O77" s="7"/>
      <c r="P77" s="7"/>
    </row>
    <row r="78" spans="1:16">
      <c r="A78" s="40">
        <f t="shared" si="3"/>
        <v>56</v>
      </c>
      <c r="B78" s="44"/>
      <c r="C78" s="46" t="s">
        <v>191</v>
      </c>
      <c r="D78" s="41" t="s">
        <v>60</v>
      </c>
      <c r="E78" s="45">
        <v>1</v>
      </c>
      <c r="F78" s="59"/>
      <c r="G78" s="59"/>
      <c r="H78" s="7"/>
      <c r="I78" s="69"/>
      <c r="J78" s="7"/>
      <c r="K78" s="7"/>
      <c r="L78" s="7"/>
      <c r="M78" s="7"/>
      <c r="N78" s="7"/>
      <c r="O78" s="7"/>
      <c r="P78" s="7"/>
    </row>
    <row r="79" spans="1:16">
      <c r="A79" s="40">
        <f t="shared" si="3"/>
        <v>57</v>
      </c>
      <c r="B79" s="44"/>
      <c r="C79" s="46" t="s">
        <v>192</v>
      </c>
      <c r="D79" s="41" t="s">
        <v>60</v>
      </c>
      <c r="E79" s="45">
        <v>1</v>
      </c>
      <c r="F79" s="59"/>
      <c r="G79" s="59"/>
      <c r="H79" s="7"/>
      <c r="I79" s="7"/>
      <c r="J79" s="7"/>
      <c r="K79" s="7"/>
      <c r="L79" s="7"/>
      <c r="M79" s="7"/>
      <c r="N79" s="7"/>
      <c r="O79" s="7"/>
      <c r="P79" s="7"/>
    </row>
    <row r="80" spans="1:16">
      <c r="A80" s="40">
        <f t="shared" si="3"/>
        <v>58</v>
      </c>
      <c r="B80" s="44"/>
      <c r="C80" s="46" t="s">
        <v>193</v>
      </c>
      <c r="D80" s="41" t="s">
        <v>60</v>
      </c>
      <c r="E80" s="45">
        <v>1</v>
      </c>
      <c r="F80" s="59"/>
      <c r="G80" s="59"/>
      <c r="H80" s="7"/>
      <c r="I80" s="7"/>
      <c r="J80" s="7"/>
      <c r="K80" s="7"/>
      <c r="L80" s="7"/>
      <c r="M80" s="7"/>
      <c r="N80" s="7"/>
      <c r="O80" s="7"/>
      <c r="P80" s="7"/>
    </row>
    <row r="81" spans="1:16">
      <c r="A81" s="40">
        <f t="shared" si="3"/>
        <v>59</v>
      </c>
      <c r="B81" s="44"/>
      <c r="C81" s="46" t="s">
        <v>173</v>
      </c>
      <c r="D81" s="41" t="s">
        <v>50</v>
      </c>
      <c r="E81" s="45">
        <v>0.1</v>
      </c>
      <c r="F81" s="59"/>
      <c r="G81" s="59"/>
      <c r="H81" s="7"/>
      <c r="I81" s="7"/>
      <c r="J81" s="7"/>
      <c r="K81" s="7"/>
      <c r="L81" s="7"/>
      <c r="M81" s="7"/>
      <c r="N81" s="7"/>
      <c r="O81" s="7"/>
      <c r="P81" s="7"/>
    </row>
    <row r="82" spans="1:16" ht="31.5">
      <c r="A82" s="40">
        <f t="shared" si="3"/>
        <v>60</v>
      </c>
      <c r="B82" s="44"/>
      <c r="C82" s="46" t="s">
        <v>174</v>
      </c>
      <c r="D82" s="41" t="s">
        <v>60</v>
      </c>
      <c r="E82" s="45">
        <v>1</v>
      </c>
      <c r="F82" s="59"/>
      <c r="G82" s="59"/>
      <c r="H82" s="7"/>
      <c r="I82" s="7"/>
      <c r="J82" s="7"/>
      <c r="K82" s="7"/>
      <c r="L82" s="7"/>
      <c r="M82" s="7"/>
      <c r="N82" s="7"/>
      <c r="O82" s="7"/>
      <c r="P82" s="7"/>
    </row>
    <row r="83" spans="1:16">
      <c r="A83" s="40">
        <f t="shared" si="3"/>
        <v>61</v>
      </c>
      <c r="B83" s="44"/>
      <c r="C83" s="46" t="s">
        <v>175</v>
      </c>
      <c r="D83" s="41" t="s">
        <v>60</v>
      </c>
      <c r="E83" s="45">
        <v>1</v>
      </c>
      <c r="F83" s="59"/>
      <c r="G83" s="59"/>
      <c r="H83" s="7"/>
      <c r="I83" s="7"/>
      <c r="J83" s="7"/>
      <c r="K83" s="7"/>
      <c r="L83" s="7"/>
      <c r="M83" s="7"/>
      <c r="N83" s="7"/>
      <c r="O83" s="7"/>
      <c r="P83" s="7"/>
    </row>
    <row r="84" spans="1:16">
      <c r="A84" s="40">
        <f t="shared" si="3"/>
        <v>62</v>
      </c>
      <c r="B84" s="44"/>
      <c r="C84" s="46" t="s">
        <v>176</v>
      </c>
      <c r="D84" s="41" t="s">
        <v>57</v>
      </c>
      <c r="E84" s="45">
        <v>1</v>
      </c>
      <c r="F84" s="59"/>
      <c r="G84" s="59"/>
      <c r="H84" s="7"/>
      <c r="I84" s="69"/>
      <c r="J84" s="7"/>
      <c r="K84" s="7"/>
      <c r="L84" s="7"/>
      <c r="M84" s="7"/>
      <c r="N84" s="7"/>
      <c r="O84" s="7"/>
      <c r="P84" s="7"/>
    </row>
    <row r="85" spans="1:16">
      <c r="A85" s="40">
        <f t="shared" si="3"/>
        <v>63</v>
      </c>
      <c r="B85" s="44"/>
      <c r="C85" s="46" t="s">
        <v>177</v>
      </c>
      <c r="D85" s="41" t="s">
        <v>60</v>
      </c>
      <c r="E85" s="45">
        <v>2</v>
      </c>
      <c r="F85" s="59"/>
      <c r="G85" s="59"/>
      <c r="H85" s="7"/>
      <c r="I85" s="7"/>
      <c r="J85" s="7"/>
      <c r="K85" s="7"/>
      <c r="L85" s="7"/>
      <c r="M85" s="7"/>
      <c r="N85" s="7"/>
      <c r="O85" s="7"/>
      <c r="P85" s="7"/>
    </row>
    <row r="86" spans="1:16">
      <c r="A86" s="40">
        <f t="shared" si="3"/>
        <v>64</v>
      </c>
      <c r="B86" s="44"/>
      <c r="C86" s="46" t="s">
        <v>178</v>
      </c>
      <c r="D86" s="41" t="s">
        <v>53</v>
      </c>
      <c r="E86" s="45">
        <v>20</v>
      </c>
      <c r="F86" s="59"/>
      <c r="G86" s="59"/>
      <c r="H86" s="7"/>
      <c r="I86" s="7"/>
      <c r="J86" s="7"/>
      <c r="K86" s="7"/>
      <c r="L86" s="7"/>
      <c r="M86" s="7"/>
      <c r="N86" s="7"/>
      <c r="O86" s="7"/>
      <c r="P86" s="7"/>
    </row>
    <row r="87" spans="1:16">
      <c r="A87" s="40">
        <f t="shared" si="3"/>
        <v>65</v>
      </c>
      <c r="B87" s="44"/>
      <c r="C87" s="46" t="s">
        <v>179</v>
      </c>
      <c r="D87" s="41" t="s">
        <v>53</v>
      </c>
      <c r="E87" s="45">
        <v>24</v>
      </c>
      <c r="F87" s="59"/>
      <c r="G87" s="59"/>
      <c r="H87" s="7"/>
      <c r="I87" s="7"/>
      <c r="J87" s="7"/>
      <c r="K87" s="7"/>
      <c r="L87" s="7"/>
      <c r="M87" s="7"/>
      <c r="N87" s="7"/>
      <c r="O87" s="7"/>
      <c r="P87" s="7"/>
    </row>
    <row r="88" spans="1:16" ht="31.5">
      <c r="A88" s="40">
        <f t="shared" si="3"/>
        <v>66</v>
      </c>
      <c r="B88" s="44"/>
      <c r="C88" s="46" t="s">
        <v>180</v>
      </c>
      <c r="D88" s="41" t="s">
        <v>53</v>
      </c>
      <c r="E88" s="45">
        <v>9</v>
      </c>
      <c r="F88" s="59"/>
      <c r="G88" s="59"/>
      <c r="H88" s="7"/>
      <c r="I88" s="7"/>
      <c r="J88" s="7"/>
      <c r="K88" s="7"/>
      <c r="L88" s="7"/>
      <c r="M88" s="7"/>
      <c r="N88" s="7"/>
      <c r="O88" s="7"/>
      <c r="P88" s="7"/>
    </row>
    <row r="89" spans="1:16">
      <c r="A89" s="40">
        <f t="shared" si="3"/>
        <v>67</v>
      </c>
      <c r="B89" s="44"/>
      <c r="C89" s="46" t="s">
        <v>194</v>
      </c>
      <c r="D89" s="41" t="s">
        <v>53</v>
      </c>
      <c r="E89" s="45">
        <v>11</v>
      </c>
      <c r="F89" s="59"/>
      <c r="G89" s="59"/>
      <c r="H89" s="7"/>
      <c r="I89" s="7"/>
      <c r="J89" s="7"/>
      <c r="K89" s="7"/>
      <c r="L89" s="7"/>
      <c r="M89" s="7"/>
      <c r="N89" s="7"/>
      <c r="O89" s="7"/>
      <c r="P89" s="7"/>
    </row>
    <row r="90" spans="1:16">
      <c r="A90" s="40">
        <f t="shared" si="3"/>
        <v>68</v>
      </c>
      <c r="B90" s="44"/>
      <c r="C90" s="46" t="s">
        <v>62</v>
      </c>
      <c r="D90" s="41" t="s">
        <v>50</v>
      </c>
      <c r="E90" s="45">
        <f>E86*0.25*0.25</f>
        <v>1.25</v>
      </c>
      <c r="F90" s="59"/>
      <c r="G90" s="59"/>
      <c r="H90" s="7"/>
      <c r="I90" s="7"/>
      <c r="J90" s="7"/>
      <c r="K90" s="7"/>
      <c r="L90" s="7"/>
      <c r="M90" s="7"/>
      <c r="N90" s="7"/>
      <c r="O90" s="7"/>
      <c r="P90" s="7"/>
    </row>
    <row r="91" spans="1:16">
      <c r="A91" s="40">
        <f t="shared" si="3"/>
        <v>69</v>
      </c>
      <c r="B91" s="44"/>
      <c r="C91" s="46" t="s">
        <v>63</v>
      </c>
      <c r="D91" s="41" t="s">
        <v>57</v>
      </c>
      <c r="E91" s="45">
        <v>1</v>
      </c>
      <c r="F91" s="59"/>
      <c r="G91" s="59"/>
      <c r="H91" s="7"/>
      <c r="I91" s="7"/>
      <c r="J91" s="7"/>
      <c r="K91" s="7"/>
      <c r="L91" s="7"/>
      <c r="M91" s="7"/>
      <c r="N91" s="7"/>
      <c r="O91" s="7"/>
      <c r="P91" s="7"/>
    </row>
    <row r="92" spans="1:16">
      <c r="A92" s="104" t="s">
        <v>195</v>
      </c>
      <c r="B92" s="104"/>
      <c r="C92" s="104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5"/>
    </row>
    <row r="93" spans="1:16">
      <c r="A93" s="106" t="s">
        <v>99</v>
      </c>
      <c r="B93" s="106"/>
      <c r="C93" s="106"/>
      <c r="D93" s="106"/>
      <c r="E93" s="106"/>
      <c r="F93" s="95"/>
      <c r="G93" s="95"/>
      <c r="H93" s="95"/>
      <c r="I93" s="95"/>
      <c r="J93" s="95"/>
      <c r="K93" s="95"/>
      <c r="L93" s="95"/>
      <c r="M93" s="95"/>
      <c r="N93" s="95"/>
      <c r="O93" s="95"/>
      <c r="P93" s="96"/>
    </row>
    <row r="94" spans="1:16">
      <c r="A94" s="40">
        <f>A91+1</f>
        <v>70</v>
      </c>
      <c r="B94" s="44"/>
      <c r="C94" s="46" t="s">
        <v>155</v>
      </c>
      <c r="D94" s="41" t="s">
        <v>57</v>
      </c>
      <c r="E94" s="45">
        <v>1</v>
      </c>
      <c r="F94" s="59"/>
      <c r="G94" s="59"/>
      <c r="H94" s="7"/>
      <c r="I94" s="7"/>
      <c r="J94" s="7"/>
      <c r="K94" s="7"/>
      <c r="L94" s="7"/>
      <c r="M94" s="7"/>
      <c r="N94" s="7"/>
      <c r="O94" s="7"/>
      <c r="P94" s="7"/>
    </row>
    <row r="95" spans="1:16">
      <c r="A95" s="40">
        <f>A94+1</f>
        <v>71</v>
      </c>
      <c r="B95" s="44"/>
      <c r="C95" s="46" t="s">
        <v>182</v>
      </c>
      <c r="D95" s="41" t="s">
        <v>60</v>
      </c>
      <c r="E95" s="45">
        <v>1</v>
      </c>
      <c r="F95" s="59"/>
      <c r="G95" s="59"/>
      <c r="H95" s="7"/>
      <c r="I95" s="7"/>
      <c r="J95" s="7"/>
      <c r="K95" s="7"/>
      <c r="L95" s="7"/>
      <c r="M95" s="7"/>
      <c r="N95" s="7"/>
      <c r="O95" s="7"/>
      <c r="P95" s="7"/>
    </row>
    <row r="96" spans="1:16">
      <c r="A96" s="40">
        <f t="shared" ref="A96:A115" si="4">A95+1</f>
        <v>72</v>
      </c>
      <c r="B96" s="44"/>
      <c r="C96" s="46" t="s">
        <v>183</v>
      </c>
      <c r="D96" s="41" t="s">
        <v>60</v>
      </c>
      <c r="E96" s="45">
        <v>1</v>
      </c>
      <c r="F96" s="59"/>
      <c r="G96" s="59"/>
      <c r="H96" s="7"/>
      <c r="I96" s="7"/>
      <c r="J96" s="7"/>
      <c r="K96" s="7"/>
      <c r="L96" s="7"/>
      <c r="M96" s="7"/>
      <c r="N96" s="7"/>
      <c r="O96" s="7"/>
      <c r="P96" s="7"/>
    </row>
    <row r="97" spans="1:16">
      <c r="A97" s="40">
        <f t="shared" si="4"/>
        <v>73</v>
      </c>
      <c r="B97" s="44"/>
      <c r="C97" s="46" t="s">
        <v>184</v>
      </c>
      <c r="D97" s="41" t="s">
        <v>60</v>
      </c>
      <c r="E97" s="45">
        <v>1</v>
      </c>
      <c r="F97" s="59"/>
      <c r="G97" s="59"/>
      <c r="H97" s="7"/>
      <c r="I97" s="7"/>
      <c r="J97" s="7"/>
      <c r="K97" s="7"/>
      <c r="L97" s="7"/>
      <c r="M97" s="7"/>
      <c r="N97" s="7"/>
      <c r="O97" s="7"/>
      <c r="P97" s="7"/>
    </row>
    <row r="98" spans="1:16">
      <c r="A98" s="40">
        <f t="shared" si="4"/>
        <v>74</v>
      </c>
      <c r="B98" s="44"/>
      <c r="C98" s="46" t="s">
        <v>159</v>
      </c>
      <c r="D98" s="41" t="s">
        <v>60</v>
      </c>
      <c r="E98" s="45">
        <v>1</v>
      </c>
      <c r="F98" s="59"/>
      <c r="G98" s="59"/>
      <c r="H98" s="7"/>
      <c r="I98" s="7"/>
      <c r="J98" s="7"/>
      <c r="K98" s="7"/>
      <c r="L98" s="7"/>
      <c r="M98" s="7"/>
      <c r="N98" s="7"/>
      <c r="O98" s="7"/>
      <c r="P98" s="7"/>
    </row>
    <row r="99" spans="1:16">
      <c r="A99" s="40">
        <f t="shared" si="4"/>
        <v>75</v>
      </c>
      <c r="B99" s="44"/>
      <c r="C99" s="46" t="s">
        <v>160</v>
      </c>
      <c r="D99" s="41" t="s">
        <v>67</v>
      </c>
      <c r="E99" s="45">
        <v>1</v>
      </c>
      <c r="F99" s="59"/>
      <c r="G99" s="59"/>
      <c r="H99" s="7"/>
      <c r="I99" s="7"/>
      <c r="J99" s="7"/>
      <c r="K99" s="7"/>
      <c r="L99" s="7"/>
      <c r="M99" s="7"/>
      <c r="N99" s="7"/>
      <c r="O99" s="7"/>
      <c r="P99" s="7"/>
    </row>
    <row r="100" spans="1:16">
      <c r="A100" s="40">
        <f t="shared" si="4"/>
        <v>76</v>
      </c>
      <c r="B100" s="44"/>
      <c r="C100" s="46" t="s">
        <v>64</v>
      </c>
      <c r="D100" s="41" t="s">
        <v>53</v>
      </c>
      <c r="E100" s="45">
        <v>18</v>
      </c>
      <c r="F100" s="59"/>
      <c r="G100" s="59"/>
      <c r="H100" s="7"/>
      <c r="I100" s="7"/>
      <c r="J100" s="7"/>
      <c r="K100" s="7"/>
      <c r="L100" s="7"/>
      <c r="M100" s="7"/>
      <c r="N100" s="7"/>
      <c r="O100" s="7"/>
      <c r="P100" s="7"/>
    </row>
    <row r="101" spans="1:16">
      <c r="A101" s="40">
        <f t="shared" si="4"/>
        <v>77</v>
      </c>
      <c r="B101" s="44"/>
      <c r="C101" s="46" t="s">
        <v>161</v>
      </c>
      <c r="D101" s="41" t="s">
        <v>57</v>
      </c>
      <c r="E101" s="45">
        <v>1</v>
      </c>
      <c r="F101" s="59"/>
      <c r="G101" s="59"/>
      <c r="H101" s="7"/>
      <c r="I101" s="7"/>
      <c r="J101" s="7"/>
      <c r="K101" s="7"/>
      <c r="L101" s="7"/>
      <c r="M101" s="7"/>
      <c r="N101" s="7"/>
      <c r="O101" s="7"/>
      <c r="P101" s="7"/>
    </row>
    <row r="102" spans="1:16">
      <c r="A102" s="40">
        <f t="shared" si="4"/>
        <v>78</v>
      </c>
      <c r="B102" s="44"/>
      <c r="C102" s="46" t="s">
        <v>162</v>
      </c>
      <c r="D102" s="41" t="s">
        <v>60</v>
      </c>
      <c r="E102" s="45">
        <v>2</v>
      </c>
      <c r="F102" s="59"/>
      <c r="G102" s="59"/>
      <c r="H102" s="7"/>
      <c r="I102" s="7"/>
      <c r="J102" s="7"/>
      <c r="K102" s="7"/>
      <c r="L102" s="7"/>
      <c r="M102" s="7"/>
      <c r="N102" s="7"/>
      <c r="O102" s="7"/>
      <c r="P102" s="7"/>
    </row>
    <row r="103" spans="1:16" ht="31.5">
      <c r="A103" s="40">
        <f t="shared" si="4"/>
        <v>79</v>
      </c>
      <c r="B103" s="44"/>
      <c r="C103" s="46" t="s">
        <v>163</v>
      </c>
      <c r="D103" s="41" t="s">
        <v>53</v>
      </c>
      <c r="E103" s="45">
        <v>4</v>
      </c>
      <c r="F103" s="59"/>
      <c r="G103" s="59"/>
      <c r="H103" s="7"/>
      <c r="I103" s="7"/>
      <c r="J103" s="7"/>
      <c r="K103" s="7"/>
      <c r="L103" s="7"/>
      <c r="M103" s="7"/>
      <c r="N103" s="7"/>
      <c r="O103" s="7"/>
      <c r="P103" s="7"/>
    </row>
    <row r="104" spans="1:16" ht="31.5">
      <c r="A104" s="40">
        <f t="shared" si="4"/>
        <v>80</v>
      </c>
      <c r="B104" s="44"/>
      <c r="C104" s="46" t="s">
        <v>185</v>
      </c>
      <c r="D104" s="41" t="s">
        <v>53</v>
      </c>
      <c r="E104" s="45">
        <v>1</v>
      </c>
      <c r="F104" s="59"/>
      <c r="G104" s="59"/>
      <c r="H104" s="7"/>
      <c r="I104" s="7"/>
      <c r="J104" s="7"/>
      <c r="K104" s="7"/>
      <c r="L104" s="7"/>
      <c r="M104" s="7"/>
      <c r="N104" s="7"/>
      <c r="O104" s="7"/>
      <c r="P104" s="7"/>
    </row>
    <row r="105" spans="1:16">
      <c r="A105" s="40">
        <f t="shared" si="4"/>
        <v>81</v>
      </c>
      <c r="B105" s="44"/>
      <c r="C105" s="46" t="s">
        <v>164</v>
      </c>
      <c r="D105" s="41" t="s">
        <v>53</v>
      </c>
      <c r="E105" s="45">
        <v>4</v>
      </c>
      <c r="F105" s="59"/>
      <c r="G105" s="59"/>
      <c r="H105" s="7"/>
      <c r="I105" s="7"/>
      <c r="J105" s="7"/>
      <c r="K105" s="7"/>
      <c r="L105" s="7"/>
      <c r="M105" s="7"/>
      <c r="N105" s="7"/>
      <c r="O105" s="7"/>
      <c r="P105" s="7"/>
    </row>
    <row r="106" spans="1:16">
      <c r="A106" s="40">
        <f t="shared" si="4"/>
        <v>82</v>
      </c>
      <c r="B106" s="44"/>
      <c r="C106" s="46" t="s">
        <v>165</v>
      </c>
      <c r="D106" s="41" t="s">
        <v>53</v>
      </c>
      <c r="E106" s="45">
        <v>2</v>
      </c>
      <c r="F106" s="59"/>
      <c r="G106" s="59"/>
      <c r="H106" s="7"/>
      <c r="I106" s="7"/>
      <c r="J106" s="7"/>
      <c r="K106" s="7"/>
      <c r="L106" s="7"/>
      <c r="M106" s="7"/>
      <c r="N106" s="7"/>
      <c r="O106" s="7"/>
      <c r="P106" s="7"/>
    </row>
    <row r="107" spans="1:16">
      <c r="A107" s="40">
        <f t="shared" si="4"/>
        <v>83</v>
      </c>
      <c r="B107" s="44"/>
      <c r="C107" s="46" t="s">
        <v>166</v>
      </c>
      <c r="D107" s="41" t="s">
        <v>53</v>
      </c>
      <c r="E107" s="45">
        <v>2</v>
      </c>
      <c r="F107" s="59"/>
      <c r="G107" s="59"/>
      <c r="H107" s="7"/>
      <c r="I107" s="7"/>
      <c r="J107" s="7"/>
      <c r="K107" s="7"/>
      <c r="L107" s="7"/>
      <c r="M107" s="7"/>
      <c r="N107" s="7"/>
      <c r="O107" s="7"/>
      <c r="P107" s="7"/>
    </row>
    <row r="108" spans="1:16">
      <c r="A108" s="40">
        <f t="shared" si="4"/>
        <v>84</v>
      </c>
      <c r="B108" s="44"/>
      <c r="C108" s="46" t="s">
        <v>167</v>
      </c>
      <c r="D108" s="41" t="s">
        <v>60</v>
      </c>
      <c r="E108" s="45">
        <v>3</v>
      </c>
      <c r="F108" s="59"/>
      <c r="G108" s="59"/>
      <c r="H108" s="7"/>
      <c r="I108" s="7"/>
      <c r="J108" s="7"/>
      <c r="K108" s="7"/>
      <c r="L108" s="7"/>
      <c r="M108" s="7"/>
      <c r="N108" s="7"/>
      <c r="O108" s="7"/>
      <c r="P108" s="7"/>
    </row>
    <row r="109" spans="1:16">
      <c r="A109" s="40">
        <f t="shared" si="4"/>
        <v>85</v>
      </c>
      <c r="B109" s="44"/>
      <c r="C109" s="46" t="s">
        <v>198</v>
      </c>
      <c r="D109" s="41" t="s">
        <v>60</v>
      </c>
      <c r="E109" s="45">
        <v>1</v>
      </c>
      <c r="F109" s="59"/>
      <c r="G109" s="59"/>
      <c r="H109" s="7"/>
      <c r="I109" s="7"/>
      <c r="J109" s="7"/>
      <c r="K109" s="7"/>
      <c r="L109" s="7"/>
      <c r="M109" s="7"/>
      <c r="N109" s="7"/>
      <c r="O109" s="7"/>
      <c r="P109" s="7"/>
    </row>
    <row r="110" spans="1:16">
      <c r="A110" s="40">
        <f t="shared" si="4"/>
        <v>86</v>
      </c>
      <c r="B110" s="44"/>
      <c r="C110" s="46" t="s">
        <v>65</v>
      </c>
      <c r="D110" s="41" t="s">
        <v>53</v>
      </c>
      <c r="E110" s="45">
        <v>2</v>
      </c>
      <c r="F110" s="59"/>
      <c r="G110" s="59"/>
      <c r="H110" s="7"/>
      <c r="I110" s="7"/>
      <c r="J110" s="7"/>
      <c r="K110" s="7"/>
      <c r="L110" s="7"/>
      <c r="M110" s="7"/>
      <c r="N110" s="7"/>
      <c r="O110" s="7"/>
      <c r="P110" s="7"/>
    </row>
    <row r="111" spans="1:16">
      <c r="A111" s="40">
        <f t="shared" si="4"/>
        <v>87</v>
      </c>
      <c r="B111" s="44"/>
      <c r="C111" s="46" t="s">
        <v>187</v>
      </c>
      <c r="D111" s="41" t="s">
        <v>53</v>
      </c>
      <c r="E111" s="45">
        <v>1</v>
      </c>
      <c r="F111" s="59"/>
      <c r="G111" s="59"/>
      <c r="H111" s="7"/>
      <c r="I111" s="7"/>
      <c r="J111" s="7"/>
      <c r="K111" s="7"/>
      <c r="L111" s="7"/>
      <c r="M111" s="7"/>
      <c r="N111" s="7"/>
      <c r="O111" s="7"/>
      <c r="P111" s="7"/>
    </row>
    <row r="112" spans="1:16">
      <c r="A112" s="40">
        <f t="shared" si="4"/>
        <v>88</v>
      </c>
      <c r="B112" s="44"/>
      <c r="C112" s="46" t="s">
        <v>199</v>
      </c>
      <c r="D112" s="41" t="s">
        <v>60</v>
      </c>
      <c r="E112" s="45">
        <v>1</v>
      </c>
      <c r="F112" s="59"/>
      <c r="G112" s="59"/>
      <c r="H112" s="7"/>
      <c r="I112" s="7"/>
      <c r="J112" s="7"/>
      <c r="K112" s="7"/>
      <c r="L112" s="7"/>
      <c r="M112" s="7"/>
      <c r="N112" s="7"/>
      <c r="O112" s="7"/>
      <c r="P112" s="7"/>
    </row>
    <row r="113" spans="1:16">
      <c r="A113" s="40">
        <f t="shared" si="4"/>
        <v>89</v>
      </c>
      <c r="B113" s="44"/>
      <c r="C113" s="46" t="s">
        <v>200</v>
      </c>
      <c r="D113" s="41" t="s">
        <v>60</v>
      </c>
      <c r="E113" s="45">
        <v>1</v>
      </c>
      <c r="F113" s="59"/>
      <c r="G113" s="59"/>
      <c r="H113" s="7"/>
      <c r="I113" s="7"/>
      <c r="J113" s="7"/>
      <c r="K113" s="7"/>
      <c r="L113" s="7"/>
      <c r="M113" s="7"/>
      <c r="N113" s="7"/>
      <c r="O113" s="7"/>
      <c r="P113" s="7"/>
    </row>
    <row r="114" spans="1:16">
      <c r="A114" s="40">
        <f t="shared" si="4"/>
        <v>90</v>
      </c>
      <c r="B114" s="44"/>
      <c r="C114" s="46" t="s">
        <v>201</v>
      </c>
      <c r="D114" s="41" t="s">
        <v>60</v>
      </c>
      <c r="E114" s="45">
        <v>1</v>
      </c>
      <c r="F114" s="59"/>
      <c r="G114" s="59"/>
      <c r="H114" s="7"/>
      <c r="I114" s="7"/>
      <c r="J114" s="7"/>
      <c r="K114" s="7"/>
      <c r="L114" s="7"/>
      <c r="M114" s="7"/>
      <c r="N114" s="7"/>
      <c r="O114" s="7"/>
      <c r="P114" s="7"/>
    </row>
    <row r="115" spans="1:16">
      <c r="A115" s="40">
        <f t="shared" si="4"/>
        <v>91</v>
      </c>
      <c r="B115" s="44"/>
      <c r="C115" s="46" t="s">
        <v>202</v>
      </c>
      <c r="D115" s="41" t="s">
        <v>60</v>
      </c>
      <c r="E115" s="45">
        <v>1</v>
      </c>
      <c r="F115" s="59"/>
      <c r="G115" s="59"/>
      <c r="H115" s="7"/>
      <c r="I115" s="7"/>
      <c r="J115" s="7"/>
      <c r="K115" s="7"/>
      <c r="L115" s="7"/>
      <c r="M115" s="7"/>
      <c r="N115" s="7"/>
      <c r="O115" s="7"/>
      <c r="P115" s="7"/>
    </row>
    <row r="116" spans="1:16">
      <c r="A116" s="106" t="s">
        <v>100</v>
      </c>
      <c r="B116" s="106"/>
      <c r="C116" s="106"/>
      <c r="D116" s="106"/>
      <c r="E116" s="106"/>
      <c r="F116" s="95"/>
      <c r="G116" s="95"/>
      <c r="H116" s="95"/>
      <c r="I116" s="95"/>
      <c r="J116" s="95"/>
      <c r="K116" s="95"/>
      <c r="L116" s="95"/>
      <c r="M116" s="95"/>
      <c r="N116" s="95"/>
      <c r="O116" s="95"/>
      <c r="P116" s="96"/>
    </row>
    <row r="117" spans="1:16" ht="31.5">
      <c r="A117" s="40">
        <f>A115+1</f>
        <v>92</v>
      </c>
      <c r="B117" s="44"/>
      <c r="C117" s="46" t="s">
        <v>189</v>
      </c>
      <c r="D117" s="41" t="s">
        <v>60</v>
      </c>
      <c r="E117" s="45">
        <v>1</v>
      </c>
      <c r="F117" s="59"/>
      <c r="G117" s="59"/>
      <c r="H117" s="7"/>
      <c r="I117" s="7"/>
      <c r="J117" s="7"/>
      <c r="K117" s="7"/>
      <c r="L117" s="7"/>
      <c r="M117" s="7"/>
      <c r="N117" s="7"/>
      <c r="O117" s="7"/>
      <c r="P117" s="7"/>
    </row>
    <row r="118" spans="1:16">
      <c r="A118" s="40">
        <f>A117+1</f>
        <v>93</v>
      </c>
      <c r="B118" s="44"/>
      <c r="C118" s="46" t="s">
        <v>190</v>
      </c>
      <c r="D118" s="41" t="s">
        <v>60</v>
      </c>
      <c r="E118" s="45">
        <v>1</v>
      </c>
      <c r="F118" s="59"/>
      <c r="G118" s="59"/>
      <c r="H118" s="7"/>
      <c r="I118" s="7"/>
      <c r="J118" s="7"/>
      <c r="K118" s="7"/>
      <c r="L118" s="7"/>
      <c r="M118" s="7"/>
      <c r="N118" s="7"/>
      <c r="O118" s="7"/>
      <c r="P118" s="7"/>
    </row>
    <row r="119" spans="1:16">
      <c r="A119" s="40">
        <f t="shared" ref="A119:A134" si="5">A118+1</f>
        <v>94</v>
      </c>
      <c r="B119" s="44"/>
      <c r="C119" s="46" t="s">
        <v>191</v>
      </c>
      <c r="D119" s="41" t="s">
        <v>60</v>
      </c>
      <c r="E119" s="45">
        <v>1</v>
      </c>
      <c r="F119" s="59"/>
      <c r="G119" s="59"/>
      <c r="H119" s="7"/>
      <c r="I119" s="7"/>
      <c r="J119" s="7"/>
      <c r="K119" s="7"/>
      <c r="L119" s="7"/>
      <c r="M119" s="7"/>
      <c r="N119" s="7"/>
      <c r="O119" s="7"/>
      <c r="P119" s="7"/>
    </row>
    <row r="120" spans="1:16">
      <c r="A120" s="40">
        <f t="shared" si="5"/>
        <v>95</v>
      </c>
      <c r="B120" s="44"/>
      <c r="C120" s="46" t="s">
        <v>192</v>
      </c>
      <c r="D120" s="41" t="s">
        <v>60</v>
      </c>
      <c r="E120" s="45">
        <v>1</v>
      </c>
      <c r="F120" s="59"/>
      <c r="G120" s="59"/>
      <c r="H120" s="7"/>
      <c r="I120" s="7"/>
      <c r="J120" s="7"/>
      <c r="K120" s="7"/>
      <c r="L120" s="7"/>
      <c r="M120" s="7"/>
      <c r="N120" s="7"/>
      <c r="O120" s="7"/>
      <c r="P120" s="7"/>
    </row>
    <row r="121" spans="1:16">
      <c r="A121" s="40">
        <f t="shared" si="5"/>
        <v>96</v>
      </c>
      <c r="B121" s="44"/>
      <c r="C121" s="46" t="s">
        <v>193</v>
      </c>
      <c r="D121" s="41" t="s">
        <v>60</v>
      </c>
      <c r="E121" s="45">
        <v>1</v>
      </c>
      <c r="F121" s="59"/>
      <c r="G121" s="59"/>
      <c r="H121" s="7"/>
      <c r="I121" s="7"/>
      <c r="J121" s="7"/>
      <c r="K121" s="7"/>
      <c r="L121" s="7"/>
      <c r="M121" s="7"/>
      <c r="N121" s="7"/>
      <c r="O121" s="7"/>
      <c r="P121" s="7"/>
    </row>
    <row r="122" spans="1:16">
      <c r="A122" s="40">
        <f t="shared" si="5"/>
        <v>97</v>
      </c>
      <c r="B122" s="44"/>
      <c r="C122" s="46" t="s">
        <v>173</v>
      </c>
      <c r="D122" s="41" t="s">
        <v>50</v>
      </c>
      <c r="E122" s="45">
        <v>0.1</v>
      </c>
      <c r="F122" s="59"/>
      <c r="G122" s="59"/>
      <c r="H122" s="7"/>
      <c r="I122" s="7"/>
      <c r="J122" s="7"/>
      <c r="K122" s="7"/>
      <c r="L122" s="7"/>
      <c r="M122" s="7"/>
      <c r="N122" s="7"/>
      <c r="O122" s="7"/>
      <c r="P122" s="7"/>
    </row>
    <row r="123" spans="1:16" ht="31.5">
      <c r="A123" s="40">
        <f t="shared" si="5"/>
        <v>98</v>
      </c>
      <c r="B123" s="44"/>
      <c r="C123" s="46" t="s">
        <v>174</v>
      </c>
      <c r="D123" s="41" t="s">
        <v>60</v>
      </c>
      <c r="E123" s="45">
        <v>1</v>
      </c>
      <c r="F123" s="59"/>
      <c r="G123" s="59"/>
      <c r="H123" s="7"/>
      <c r="I123" s="7"/>
      <c r="J123" s="7"/>
      <c r="K123" s="7"/>
      <c r="L123" s="7"/>
      <c r="M123" s="7"/>
      <c r="N123" s="7"/>
      <c r="O123" s="7"/>
      <c r="P123" s="7"/>
    </row>
    <row r="124" spans="1:16">
      <c r="A124" s="40">
        <f t="shared" si="5"/>
        <v>99</v>
      </c>
      <c r="B124" s="44"/>
      <c r="C124" s="46" t="s">
        <v>175</v>
      </c>
      <c r="D124" s="41" t="s">
        <v>60</v>
      </c>
      <c r="E124" s="45">
        <v>2</v>
      </c>
      <c r="F124" s="59"/>
      <c r="G124" s="59"/>
      <c r="H124" s="7"/>
      <c r="I124" s="7"/>
      <c r="J124" s="7"/>
      <c r="K124" s="7"/>
      <c r="L124" s="7"/>
      <c r="M124" s="7"/>
      <c r="N124" s="7"/>
      <c r="O124" s="7"/>
      <c r="P124" s="7"/>
    </row>
    <row r="125" spans="1:16">
      <c r="A125" s="40">
        <f t="shared" si="5"/>
        <v>100</v>
      </c>
      <c r="B125" s="44"/>
      <c r="C125" s="46" t="s">
        <v>176</v>
      </c>
      <c r="D125" s="41" t="s">
        <v>57</v>
      </c>
      <c r="E125" s="45">
        <v>1</v>
      </c>
      <c r="F125" s="59"/>
      <c r="G125" s="59"/>
      <c r="H125" s="7"/>
      <c r="I125" s="69"/>
      <c r="J125" s="7"/>
      <c r="K125" s="7"/>
      <c r="L125" s="7"/>
      <c r="M125" s="7"/>
      <c r="N125" s="7"/>
      <c r="O125" s="7"/>
      <c r="P125" s="7"/>
    </row>
    <row r="126" spans="1:16">
      <c r="A126" s="40">
        <f t="shared" si="5"/>
        <v>101</v>
      </c>
      <c r="B126" s="44"/>
      <c r="C126" s="46" t="s">
        <v>177</v>
      </c>
      <c r="D126" s="41" t="s">
        <v>60</v>
      </c>
      <c r="E126" s="45">
        <v>3</v>
      </c>
      <c r="F126" s="59"/>
      <c r="G126" s="59"/>
      <c r="H126" s="7"/>
      <c r="I126" s="7"/>
      <c r="J126" s="7"/>
      <c r="K126" s="7"/>
      <c r="L126" s="7"/>
      <c r="M126" s="7"/>
      <c r="N126" s="7"/>
      <c r="O126" s="7"/>
      <c r="P126" s="7"/>
    </row>
    <row r="127" spans="1:16">
      <c r="A127" s="40">
        <f t="shared" si="5"/>
        <v>102</v>
      </c>
      <c r="B127" s="44"/>
      <c r="C127" s="46" t="s">
        <v>178</v>
      </c>
      <c r="D127" s="41" t="s">
        <v>53</v>
      </c>
      <c r="E127" s="45">
        <v>2</v>
      </c>
      <c r="F127" s="59"/>
      <c r="G127" s="59"/>
      <c r="H127" s="7"/>
      <c r="I127" s="7"/>
      <c r="J127" s="7"/>
      <c r="K127" s="7"/>
      <c r="L127" s="7"/>
      <c r="M127" s="7"/>
      <c r="N127" s="7"/>
      <c r="O127" s="7"/>
      <c r="P127" s="7"/>
    </row>
    <row r="128" spans="1:16">
      <c r="A128" s="40">
        <f t="shared" si="5"/>
        <v>103</v>
      </c>
      <c r="B128" s="44"/>
      <c r="C128" s="46" t="s">
        <v>179</v>
      </c>
      <c r="D128" s="41" t="s">
        <v>53</v>
      </c>
      <c r="E128" s="45">
        <v>5</v>
      </c>
      <c r="F128" s="59"/>
      <c r="G128" s="59"/>
      <c r="H128" s="7"/>
      <c r="I128" s="7"/>
      <c r="J128" s="7"/>
      <c r="K128" s="7"/>
      <c r="L128" s="7"/>
      <c r="M128" s="7"/>
      <c r="N128" s="7"/>
      <c r="O128" s="7"/>
      <c r="P128" s="7"/>
    </row>
    <row r="129" spans="1:16">
      <c r="A129" s="40">
        <f t="shared" si="5"/>
        <v>104</v>
      </c>
      <c r="B129" s="44"/>
      <c r="C129" s="46" t="s">
        <v>203</v>
      </c>
      <c r="D129" s="41" t="s">
        <v>53</v>
      </c>
      <c r="E129" s="45">
        <v>5</v>
      </c>
      <c r="F129" s="59"/>
      <c r="G129" s="59"/>
      <c r="H129" s="7"/>
      <c r="I129" s="69"/>
      <c r="J129" s="7"/>
      <c r="K129" s="7"/>
      <c r="L129" s="7"/>
      <c r="M129" s="7"/>
      <c r="N129" s="7"/>
      <c r="O129" s="7"/>
      <c r="P129" s="7"/>
    </row>
    <row r="130" spans="1:16">
      <c r="A130" s="40">
        <f t="shared" si="5"/>
        <v>105</v>
      </c>
      <c r="B130" s="44"/>
      <c r="C130" s="46" t="s">
        <v>204</v>
      </c>
      <c r="D130" s="41" t="s">
        <v>60</v>
      </c>
      <c r="E130" s="45">
        <v>1</v>
      </c>
      <c r="F130" s="59"/>
      <c r="G130" s="59"/>
      <c r="H130" s="7"/>
      <c r="I130" s="69"/>
      <c r="J130" s="7"/>
      <c r="K130" s="7"/>
      <c r="L130" s="7"/>
      <c r="M130" s="7"/>
      <c r="N130" s="7"/>
      <c r="O130" s="7"/>
      <c r="P130" s="7"/>
    </row>
    <row r="131" spans="1:16" ht="31.5">
      <c r="A131" s="40">
        <f t="shared" si="5"/>
        <v>106</v>
      </c>
      <c r="B131" s="44"/>
      <c r="C131" s="46" t="s">
        <v>180</v>
      </c>
      <c r="D131" s="41" t="s">
        <v>53</v>
      </c>
      <c r="E131" s="45">
        <v>18</v>
      </c>
      <c r="F131" s="59"/>
      <c r="G131" s="59"/>
      <c r="H131" s="7"/>
      <c r="I131" s="69"/>
      <c r="J131" s="7"/>
      <c r="K131" s="7"/>
      <c r="L131" s="7"/>
      <c r="M131" s="7"/>
      <c r="N131" s="7"/>
      <c r="O131" s="7"/>
      <c r="P131" s="7"/>
    </row>
    <row r="132" spans="1:16">
      <c r="A132" s="40">
        <f t="shared" si="5"/>
        <v>107</v>
      </c>
      <c r="B132" s="44"/>
      <c r="C132" s="46" t="s">
        <v>194</v>
      </c>
      <c r="D132" s="41" t="s">
        <v>53</v>
      </c>
      <c r="E132" s="45">
        <v>2</v>
      </c>
      <c r="F132" s="59"/>
      <c r="G132" s="59"/>
      <c r="H132" s="7"/>
      <c r="I132" s="69"/>
      <c r="J132" s="7"/>
      <c r="K132" s="7"/>
      <c r="L132" s="7"/>
      <c r="M132" s="7"/>
      <c r="N132" s="7"/>
      <c r="O132" s="7"/>
      <c r="P132" s="7"/>
    </row>
    <row r="133" spans="1:16">
      <c r="A133" s="40">
        <f t="shared" si="5"/>
        <v>108</v>
      </c>
      <c r="B133" s="44"/>
      <c r="C133" s="46" t="s">
        <v>62</v>
      </c>
      <c r="D133" s="41" t="s">
        <v>50</v>
      </c>
      <c r="E133" s="45">
        <f>0.2*0.2525</f>
        <v>5.0500000000000003E-2</v>
      </c>
      <c r="F133" s="59"/>
      <c r="G133" s="59"/>
      <c r="H133" s="7"/>
      <c r="I133" s="69"/>
      <c r="J133" s="7"/>
      <c r="K133" s="7"/>
      <c r="L133" s="7"/>
      <c r="M133" s="7"/>
      <c r="N133" s="7"/>
      <c r="O133" s="7"/>
      <c r="P133" s="7"/>
    </row>
    <row r="134" spans="1:16">
      <c r="A134" s="40">
        <f t="shared" si="5"/>
        <v>109</v>
      </c>
      <c r="B134" s="44"/>
      <c r="C134" s="46" t="s">
        <v>63</v>
      </c>
      <c r="D134" s="41" t="s">
        <v>57</v>
      </c>
      <c r="E134" s="45">
        <v>1</v>
      </c>
      <c r="F134" s="59"/>
      <c r="G134" s="59"/>
      <c r="H134" s="7"/>
      <c r="I134" s="69"/>
      <c r="J134" s="7"/>
      <c r="K134" s="7"/>
      <c r="L134" s="7"/>
      <c r="M134" s="7"/>
      <c r="N134" s="7"/>
      <c r="O134" s="7"/>
      <c r="P134" s="7"/>
    </row>
    <row r="135" spans="1:16">
      <c r="A135" s="104" t="s">
        <v>205</v>
      </c>
      <c r="B135" s="104"/>
      <c r="C135" s="104"/>
      <c r="D135" s="104"/>
      <c r="E135" s="104"/>
      <c r="F135" s="10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5"/>
    </row>
    <row r="136" spans="1:16">
      <c r="A136" s="106" t="s">
        <v>99</v>
      </c>
      <c r="B136" s="106"/>
      <c r="C136" s="106"/>
      <c r="D136" s="106"/>
      <c r="E136" s="106"/>
      <c r="F136" s="95"/>
      <c r="G136" s="95"/>
      <c r="H136" s="95"/>
      <c r="I136" s="95"/>
      <c r="J136" s="95"/>
      <c r="K136" s="95"/>
      <c r="L136" s="95"/>
      <c r="M136" s="95"/>
      <c r="N136" s="95"/>
      <c r="O136" s="95"/>
      <c r="P136" s="96"/>
    </row>
    <row r="137" spans="1:16">
      <c r="A137" s="40">
        <f>A134+1</f>
        <v>110</v>
      </c>
      <c r="B137" s="44"/>
      <c r="C137" s="46" t="s">
        <v>155</v>
      </c>
      <c r="D137" s="41" t="s">
        <v>57</v>
      </c>
      <c r="E137" s="45">
        <v>2</v>
      </c>
      <c r="F137" s="59"/>
      <c r="G137" s="59"/>
      <c r="H137" s="7"/>
      <c r="I137" s="7"/>
      <c r="J137" s="7"/>
      <c r="K137" s="7"/>
      <c r="L137" s="7"/>
      <c r="M137" s="7"/>
      <c r="N137" s="7"/>
      <c r="O137" s="7"/>
      <c r="P137" s="7"/>
    </row>
    <row r="138" spans="1:16">
      <c r="A138" s="40">
        <f>A137+1</f>
        <v>111</v>
      </c>
      <c r="B138" s="44"/>
      <c r="C138" s="46" t="s">
        <v>157</v>
      </c>
      <c r="D138" s="41" t="s">
        <v>57</v>
      </c>
      <c r="E138" s="45">
        <v>2</v>
      </c>
      <c r="F138" s="59"/>
      <c r="G138" s="59"/>
      <c r="H138" s="7"/>
      <c r="I138" s="7"/>
      <c r="J138" s="7"/>
      <c r="K138" s="7"/>
      <c r="L138" s="7"/>
      <c r="M138" s="7"/>
      <c r="N138" s="7"/>
      <c r="O138" s="7"/>
      <c r="P138" s="7"/>
    </row>
    <row r="139" spans="1:16">
      <c r="A139" s="40">
        <f t="shared" ref="A139:A155" si="6">A138+1</f>
        <v>112</v>
      </c>
      <c r="B139" s="44"/>
      <c r="C139" s="46" t="s">
        <v>182</v>
      </c>
      <c r="D139" s="41" t="s">
        <v>60</v>
      </c>
      <c r="E139" s="45">
        <v>2</v>
      </c>
      <c r="F139" s="59"/>
      <c r="G139" s="59"/>
      <c r="H139" s="7"/>
      <c r="I139" s="7"/>
      <c r="J139" s="7"/>
      <c r="K139" s="7"/>
      <c r="L139" s="7"/>
      <c r="M139" s="7"/>
      <c r="N139" s="7"/>
      <c r="O139" s="7"/>
      <c r="P139" s="7"/>
    </row>
    <row r="140" spans="1:16">
      <c r="A140" s="40">
        <f t="shared" si="6"/>
        <v>113</v>
      </c>
      <c r="B140" s="44"/>
      <c r="C140" s="46" t="s">
        <v>183</v>
      </c>
      <c r="D140" s="41" t="s">
        <v>60</v>
      </c>
      <c r="E140" s="45">
        <v>2</v>
      </c>
      <c r="F140" s="59"/>
      <c r="G140" s="59"/>
      <c r="H140" s="7"/>
      <c r="I140" s="7"/>
      <c r="J140" s="7"/>
      <c r="K140" s="7"/>
      <c r="L140" s="7"/>
      <c r="M140" s="7"/>
      <c r="N140" s="7"/>
      <c r="O140" s="7"/>
      <c r="P140" s="7"/>
    </row>
    <row r="141" spans="1:16">
      <c r="A141" s="40">
        <f t="shared" si="6"/>
        <v>114</v>
      </c>
      <c r="B141" s="44"/>
      <c r="C141" s="46" t="s">
        <v>184</v>
      </c>
      <c r="D141" s="41" t="s">
        <v>60</v>
      </c>
      <c r="E141" s="45">
        <v>2</v>
      </c>
      <c r="F141" s="59"/>
      <c r="G141" s="59"/>
      <c r="H141" s="7"/>
      <c r="I141" s="7"/>
      <c r="J141" s="7"/>
      <c r="K141" s="7"/>
      <c r="L141" s="7"/>
      <c r="M141" s="7"/>
      <c r="N141" s="7"/>
      <c r="O141" s="7"/>
      <c r="P141" s="7"/>
    </row>
    <row r="142" spans="1:16">
      <c r="A142" s="40">
        <f t="shared" si="6"/>
        <v>115</v>
      </c>
      <c r="B142" s="44"/>
      <c r="C142" s="46" t="s">
        <v>159</v>
      </c>
      <c r="D142" s="41" t="s">
        <v>60</v>
      </c>
      <c r="E142" s="45">
        <v>2</v>
      </c>
      <c r="F142" s="59"/>
      <c r="G142" s="59"/>
      <c r="H142" s="7"/>
      <c r="I142" s="7"/>
      <c r="J142" s="7"/>
      <c r="K142" s="7"/>
      <c r="L142" s="7"/>
      <c r="M142" s="7"/>
      <c r="N142" s="7"/>
      <c r="O142" s="7"/>
      <c r="P142" s="7"/>
    </row>
    <row r="143" spans="1:16">
      <c r="A143" s="40">
        <f t="shared" si="6"/>
        <v>116</v>
      </c>
      <c r="B143" s="44"/>
      <c r="C143" s="46" t="s">
        <v>160</v>
      </c>
      <c r="D143" s="41" t="s">
        <v>67</v>
      </c>
      <c r="E143" s="45">
        <v>2</v>
      </c>
      <c r="F143" s="59"/>
      <c r="G143" s="59"/>
      <c r="H143" s="7"/>
      <c r="I143" s="7"/>
      <c r="J143" s="7"/>
      <c r="K143" s="7"/>
      <c r="L143" s="7"/>
      <c r="M143" s="7"/>
      <c r="N143" s="7"/>
      <c r="O143" s="7"/>
      <c r="P143" s="7"/>
    </row>
    <row r="144" spans="1:16">
      <c r="A144" s="40">
        <f t="shared" si="6"/>
        <v>117</v>
      </c>
      <c r="B144" s="44"/>
      <c r="C144" s="46" t="s">
        <v>64</v>
      </c>
      <c r="D144" s="41" t="s">
        <v>53</v>
      </c>
      <c r="E144" s="45">
        <v>18</v>
      </c>
      <c r="F144" s="59"/>
      <c r="G144" s="59"/>
      <c r="H144" s="7"/>
      <c r="I144" s="7"/>
      <c r="J144" s="7"/>
      <c r="K144" s="7"/>
      <c r="L144" s="7"/>
      <c r="M144" s="7"/>
      <c r="N144" s="7"/>
      <c r="O144" s="7"/>
      <c r="P144" s="7"/>
    </row>
    <row r="145" spans="1:16">
      <c r="A145" s="40">
        <f t="shared" si="6"/>
        <v>118</v>
      </c>
      <c r="B145" s="44"/>
      <c r="C145" s="46" t="s">
        <v>161</v>
      </c>
      <c r="D145" s="41" t="s">
        <v>57</v>
      </c>
      <c r="E145" s="45">
        <v>2</v>
      </c>
      <c r="F145" s="59"/>
      <c r="G145" s="59"/>
      <c r="H145" s="7"/>
      <c r="I145" s="7"/>
      <c r="J145" s="7"/>
      <c r="K145" s="7"/>
      <c r="L145" s="7"/>
      <c r="M145" s="7"/>
      <c r="N145" s="7"/>
      <c r="O145" s="7"/>
      <c r="P145" s="7"/>
    </row>
    <row r="146" spans="1:16">
      <c r="A146" s="40">
        <f t="shared" si="6"/>
        <v>119</v>
      </c>
      <c r="B146" s="44"/>
      <c r="C146" s="46" t="s">
        <v>162</v>
      </c>
      <c r="D146" s="41" t="s">
        <v>60</v>
      </c>
      <c r="E146" s="45">
        <v>5</v>
      </c>
      <c r="F146" s="59"/>
      <c r="G146" s="59"/>
      <c r="H146" s="7"/>
      <c r="I146" s="7"/>
      <c r="J146" s="7"/>
      <c r="K146" s="7"/>
      <c r="L146" s="7"/>
      <c r="M146" s="7"/>
      <c r="N146" s="7"/>
      <c r="O146" s="7"/>
      <c r="P146" s="7"/>
    </row>
    <row r="147" spans="1:16" ht="31.5">
      <c r="A147" s="40">
        <f t="shared" si="6"/>
        <v>120</v>
      </c>
      <c r="B147" s="44"/>
      <c r="C147" s="46" t="s">
        <v>163</v>
      </c>
      <c r="D147" s="41" t="s">
        <v>53</v>
      </c>
      <c r="E147" s="45">
        <v>62</v>
      </c>
      <c r="F147" s="59"/>
      <c r="G147" s="59"/>
      <c r="H147" s="7"/>
      <c r="I147" s="7"/>
      <c r="J147" s="7"/>
      <c r="K147" s="7"/>
      <c r="L147" s="7"/>
      <c r="M147" s="7"/>
      <c r="N147" s="7"/>
      <c r="O147" s="7"/>
      <c r="P147" s="7"/>
    </row>
    <row r="148" spans="1:16" ht="31.5">
      <c r="A148" s="40">
        <f t="shared" si="6"/>
        <v>121</v>
      </c>
      <c r="B148" s="44"/>
      <c r="C148" s="46" t="s">
        <v>185</v>
      </c>
      <c r="D148" s="41" t="s">
        <v>53</v>
      </c>
      <c r="E148" s="45">
        <v>50</v>
      </c>
      <c r="F148" s="59"/>
      <c r="G148" s="59"/>
      <c r="H148" s="7"/>
      <c r="I148" s="7"/>
      <c r="J148" s="7"/>
      <c r="K148" s="7"/>
      <c r="L148" s="7"/>
      <c r="M148" s="7"/>
      <c r="N148" s="7"/>
      <c r="O148" s="7"/>
      <c r="P148" s="7"/>
    </row>
    <row r="149" spans="1:16">
      <c r="A149" s="40">
        <f t="shared" si="6"/>
        <v>122</v>
      </c>
      <c r="B149" s="44"/>
      <c r="C149" s="46" t="s">
        <v>164</v>
      </c>
      <c r="D149" s="41" t="s">
        <v>53</v>
      </c>
      <c r="E149" s="45">
        <f>E207</f>
        <v>7</v>
      </c>
      <c r="F149" s="59"/>
      <c r="G149" s="59"/>
      <c r="H149" s="7"/>
      <c r="I149" s="7"/>
      <c r="J149" s="7"/>
      <c r="K149" s="7"/>
      <c r="L149" s="7"/>
      <c r="M149" s="7"/>
      <c r="N149" s="7"/>
      <c r="O149" s="7"/>
      <c r="P149" s="7"/>
    </row>
    <row r="150" spans="1:16">
      <c r="A150" s="40">
        <f t="shared" si="6"/>
        <v>123</v>
      </c>
      <c r="B150" s="44"/>
      <c r="C150" s="46" t="s">
        <v>206</v>
      </c>
      <c r="D150" s="41" t="s">
        <v>53</v>
      </c>
      <c r="E150" s="45">
        <f>70</f>
        <v>70</v>
      </c>
      <c r="F150" s="59"/>
      <c r="G150" s="59"/>
      <c r="H150" s="7"/>
      <c r="I150" s="7"/>
      <c r="J150" s="7"/>
      <c r="K150" s="7"/>
      <c r="L150" s="7"/>
      <c r="M150" s="7"/>
      <c r="N150" s="7"/>
      <c r="O150" s="7"/>
      <c r="P150" s="7"/>
    </row>
    <row r="151" spans="1:16">
      <c r="A151" s="40">
        <f t="shared" si="6"/>
        <v>124</v>
      </c>
      <c r="B151" s="44"/>
      <c r="C151" s="46" t="s">
        <v>166</v>
      </c>
      <c r="D151" s="41" t="s">
        <v>53</v>
      </c>
      <c r="E151" s="45" t="e">
        <f>E210+#REF!</f>
        <v>#REF!</v>
      </c>
      <c r="F151" s="59"/>
      <c r="G151" s="59"/>
      <c r="H151" s="7"/>
      <c r="I151" s="7"/>
      <c r="J151" s="7"/>
      <c r="K151" s="7"/>
      <c r="L151" s="7"/>
      <c r="M151" s="7"/>
      <c r="N151" s="7"/>
      <c r="O151" s="7"/>
      <c r="P151" s="7"/>
    </row>
    <row r="152" spans="1:16">
      <c r="A152" s="40">
        <f t="shared" si="6"/>
        <v>125</v>
      </c>
      <c r="B152" s="44"/>
      <c r="C152" s="46" t="s">
        <v>167</v>
      </c>
      <c r="D152" s="41" t="s">
        <v>60</v>
      </c>
      <c r="E152" s="45">
        <v>6</v>
      </c>
      <c r="F152" s="59"/>
      <c r="G152" s="59"/>
      <c r="H152" s="7"/>
      <c r="I152" s="7"/>
      <c r="J152" s="7"/>
      <c r="K152" s="7"/>
      <c r="L152" s="7"/>
      <c r="M152" s="7"/>
      <c r="N152" s="7"/>
      <c r="O152" s="7"/>
      <c r="P152" s="7"/>
    </row>
    <row r="153" spans="1:16">
      <c r="A153" s="40">
        <f t="shared" si="6"/>
        <v>126</v>
      </c>
      <c r="B153" s="44"/>
      <c r="C153" s="46" t="s">
        <v>65</v>
      </c>
      <c r="D153" s="41" t="s">
        <v>53</v>
      </c>
      <c r="E153" s="45" t="e">
        <f>E151</f>
        <v>#REF!</v>
      </c>
      <c r="F153" s="59"/>
      <c r="G153" s="59"/>
      <c r="H153" s="7"/>
      <c r="I153" s="7"/>
      <c r="J153" s="7"/>
      <c r="K153" s="7"/>
      <c r="L153" s="7"/>
      <c r="M153" s="7"/>
      <c r="N153" s="7"/>
      <c r="O153" s="7"/>
      <c r="P153" s="7"/>
    </row>
    <row r="154" spans="1:16">
      <c r="A154" s="40">
        <f t="shared" si="6"/>
        <v>127</v>
      </c>
      <c r="B154" s="44"/>
      <c r="C154" s="46" t="s">
        <v>187</v>
      </c>
      <c r="D154" s="41" t="s">
        <v>53</v>
      </c>
      <c r="E154" s="45">
        <v>50</v>
      </c>
      <c r="F154" s="59"/>
      <c r="G154" s="59"/>
      <c r="H154" s="7"/>
      <c r="I154" s="7"/>
      <c r="J154" s="7"/>
      <c r="K154" s="7"/>
      <c r="L154" s="7"/>
      <c r="M154" s="7"/>
      <c r="N154" s="7"/>
      <c r="O154" s="7"/>
      <c r="P154" s="7"/>
    </row>
    <row r="155" spans="1:16">
      <c r="A155" s="40">
        <f t="shared" si="6"/>
        <v>128</v>
      </c>
      <c r="B155" s="44"/>
      <c r="C155" s="46" t="s">
        <v>200</v>
      </c>
      <c r="D155" s="41" t="s">
        <v>60</v>
      </c>
      <c r="E155" s="45">
        <v>1</v>
      </c>
      <c r="F155" s="59"/>
      <c r="G155" s="59"/>
      <c r="H155" s="7"/>
      <c r="I155" s="7"/>
      <c r="J155" s="7"/>
      <c r="K155" s="7"/>
      <c r="L155" s="7"/>
      <c r="M155" s="7"/>
      <c r="N155" s="7"/>
      <c r="O155" s="7"/>
      <c r="P155" s="7"/>
    </row>
    <row r="156" spans="1:16">
      <c r="A156" s="106" t="s">
        <v>100</v>
      </c>
      <c r="B156" s="106"/>
      <c r="C156" s="106"/>
      <c r="D156" s="106"/>
      <c r="E156" s="106"/>
      <c r="F156" s="95"/>
      <c r="G156" s="95"/>
      <c r="H156" s="95"/>
      <c r="I156" s="95"/>
      <c r="J156" s="95"/>
      <c r="K156" s="95"/>
      <c r="L156" s="95"/>
      <c r="M156" s="95"/>
      <c r="N156" s="95"/>
      <c r="O156" s="95"/>
      <c r="P156" s="96"/>
    </row>
    <row r="157" spans="1:16" ht="31.5">
      <c r="A157" s="40">
        <f>A155+1</f>
        <v>129</v>
      </c>
      <c r="B157" s="44"/>
      <c r="C157" s="46" t="s">
        <v>207</v>
      </c>
      <c r="D157" s="41" t="s">
        <v>57</v>
      </c>
      <c r="E157" s="45">
        <v>2</v>
      </c>
      <c r="F157" s="59"/>
      <c r="G157" s="59"/>
      <c r="H157" s="7"/>
      <c r="I157" s="7"/>
      <c r="J157" s="7"/>
      <c r="K157" s="7"/>
      <c r="L157" s="7"/>
      <c r="M157" s="7"/>
      <c r="N157" s="7"/>
      <c r="O157" s="7"/>
      <c r="P157" s="7"/>
    </row>
    <row r="158" spans="1:16">
      <c r="A158" s="40">
        <f>A157+1</f>
        <v>130</v>
      </c>
      <c r="B158" s="44"/>
      <c r="C158" s="46" t="s">
        <v>169</v>
      </c>
      <c r="D158" s="41" t="s">
        <v>57</v>
      </c>
      <c r="E158" s="45">
        <v>2</v>
      </c>
      <c r="F158" s="59"/>
      <c r="G158" s="59"/>
      <c r="H158" s="7"/>
      <c r="I158" s="7"/>
      <c r="J158" s="7"/>
      <c r="K158" s="7"/>
      <c r="L158" s="7"/>
      <c r="M158" s="7"/>
      <c r="N158" s="7"/>
      <c r="O158" s="7"/>
      <c r="P158" s="7"/>
    </row>
    <row r="159" spans="1:16" ht="31.5">
      <c r="A159" s="40">
        <f t="shared" ref="A159:A175" si="7">A158+1</f>
        <v>131</v>
      </c>
      <c r="B159" s="44"/>
      <c r="C159" s="46" t="s">
        <v>189</v>
      </c>
      <c r="D159" s="41" t="s">
        <v>60</v>
      </c>
      <c r="E159" s="45">
        <v>2</v>
      </c>
      <c r="F159" s="59"/>
      <c r="G159" s="59"/>
      <c r="H159" s="7"/>
      <c r="I159" s="7"/>
      <c r="J159" s="7"/>
      <c r="K159" s="7"/>
      <c r="L159" s="7"/>
      <c r="M159" s="7"/>
      <c r="N159" s="7"/>
      <c r="O159" s="7"/>
      <c r="P159" s="7"/>
    </row>
    <row r="160" spans="1:16">
      <c r="A160" s="40">
        <f t="shared" si="7"/>
        <v>132</v>
      </c>
      <c r="B160" s="44"/>
      <c r="C160" s="46" t="s">
        <v>190</v>
      </c>
      <c r="D160" s="41" t="s">
        <v>60</v>
      </c>
      <c r="E160" s="45">
        <v>2</v>
      </c>
      <c r="F160" s="59"/>
      <c r="G160" s="59"/>
      <c r="H160" s="7"/>
      <c r="I160" s="7"/>
      <c r="J160" s="7"/>
      <c r="K160" s="7"/>
      <c r="L160" s="7"/>
      <c r="M160" s="7"/>
      <c r="N160" s="7"/>
      <c r="O160" s="7"/>
      <c r="P160" s="7"/>
    </row>
    <row r="161" spans="1:16">
      <c r="A161" s="40">
        <f t="shared" si="7"/>
        <v>133</v>
      </c>
      <c r="B161" s="44"/>
      <c r="C161" s="46" t="s">
        <v>191</v>
      </c>
      <c r="D161" s="41" t="s">
        <v>60</v>
      </c>
      <c r="E161" s="45">
        <v>2</v>
      </c>
      <c r="F161" s="59"/>
      <c r="G161" s="59"/>
      <c r="H161" s="7"/>
      <c r="I161" s="7"/>
      <c r="J161" s="7"/>
      <c r="K161" s="7"/>
      <c r="L161" s="7"/>
      <c r="M161" s="7"/>
      <c r="N161" s="7"/>
      <c r="O161" s="7"/>
      <c r="P161" s="7"/>
    </row>
    <row r="162" spans="1:16">
      <c r="A162" s="40">
        <f t="shared" si="7"/>
        <v>134</v>
      </c>
      <c r="B162" s="44"/>
      <c r="C162" s="46" t="s">
        <v>192</v>
      </c>
      <c r="D162" s="41" t="s">
        <v>60</v>
      </c>
      <c r="E162" s="45">
        <v>2</v>
      </c>
      <c r="F162" s="59"/>
      <c r="G162" s="59"/>
      <c r="H162" s="7"/>
      <c r="I162" s="7"/>
      <c r="J162" s="7"/>
      <c r="K162" s="7"/>
      <c r="L162" s="7"/>
      <c r="M162" s="7"/>
      <c r="N162" s="7"/>
      <c r="O162" s="7"/>
      <c r="P162" s="7"/>
    </row>
    <row r="163" spans="1:16">
      <c r="A163" s="40">
        <f t="shared" si="7"/>
        <v>135</v>
      </c>
      <c r="B163" s="44"/>
      <c r="C163" s="46" t="s">
        <v>193</v>
      </c>
      <c r="D163" s="41" t="s">
        <v>60</v>
      </c>
      <c r="E163" s="45">
        <v>2</v>
      </c>
      <c r="F163" s="59"/>
      <c r="G163" s="59"/>
      <c r="H163" s="7"/>
      <c r="I163" s="7"/>
      <c r="J163" s="7"/>
      <c r="K163" s="7"/>
      <c r="L163" s="7"/>
      <c r="M163" s="7"/>
      <c r="N163" s="7"/>
      <c r="O163" s="7"/>
      <c r="P163" s="7"/>
    </row>
    <row r="164" spans="1:16">
      <c r="A164" s="40">
        <f t="shared" si="7"/>
        <v>136</v>
      </c>
      <c r="B164" s="44"/>
      <c r="C164" s="46" t="s">
        <v>173</v>
      </c>
      <c r="D164" s="41" t="s">
        <v>50</v>
      </c>
      <c r="E164" s="45">
        <v>0.2</v>
      </c>
      <c r="F164" s="59"/>
      <c r="G164" s="59"/>
      <c r="H164" s="7"/>
      <c r="I164" s="7"/>
      <c r="J164" s="7"/>
      <c r="K164" s="7"/>
      <c r="L164" s="7"/>
      <c r="M164" s="7"/>
      <c r="N164" s="7"/>
      <c r="O164" s="7"/>
      <c r="P164" s="7"/>
    </row>
    <row r="165" spans="1:16" ht="31.5">
      <c r="A165" s="40">
        <f t="shared" si="7"/>
        <v>137</v>
      </c>
      <c r="B165" s="44"/>
      <c r="C165" s="46" t="s">
        <v>174</v>
      </c>
      <c r="D165" s="41" t="s">
        <v>60</v>
      </c>
      <c r="E165" s="45">
        <v>2</v>
      </c>
      <c r="F165" s="59"/>
      <c r="G165" s="59"/>
      <c r="H165" s="7"/>
      <c r="I165" s="7"/>
      <c r="J165" s="7"/>
      <c r="K165" s="7"/>
      <c r="L165" s="7"/>
      <c r="M165" s="7"/>
      <c r="N165" s="7"/>
      <c r="O165" s="7"/>
      <c r="P165" s="7"/>
    </row>
    <row r="166" spans="1:16">
      <c r="A166" s="40">
        <f t="shared" si="7"/>
        <v>138</v>
      </c>
      <c r="B166" s="44"/>
      <c r="C166" s="46" t="s">
        <v>175</v>
      </c>
      <c r="D166" s="41" t="s">
        <v>60</v>
      </c>
      <c r="E166" s="45">
        <v>2</v>
      </c>
      <c r="F166" s="59"/>
      <c r="G166" s="59"/>
      <c r="H166" s="7"/>
      <c r="I166" s="7"/>
      <c r="J166" s="7"/>
      <c r="K166" s="7"/>
      <c r="L166" s="7"/>
      <c r="M166" s="7"/>
      <c r="N166" s="7"/>
      <c r="O166" s="7"/>
      <c r="P166" s="7"/>
    </row>
    <row r="167" spans="1:16">
      <c r="A167" s="40">
        <f t="shared" si="7"/>
        <v>139</v>
      </c>
      <c r="B167" s="44"/>
      <c r="C167" s="46" t="s">
        <v>176</v>
      </c>
      <c r="D167" s="41" t="s">
        <v>57</v>
      </c>
      <c r="E167" s="45">
        <v>2</v>
      </c>
      <c r="F167" s="59"/>
      <c r="G167" s="59"/>
      <c r="H167" s="7"/>
      <c r="I167" s="69"/>
      <c r="J167" s="7"/>
      <c r="K167" s="7"/>
      <c r="L167" s="7"/>
      <c r="M167" s="7"/>
      <c r="N167" s="7"/>
      <c r="O167" s="7"/>
      <c r="P167" s="7"/>
    </row>
    <row r="168" spans="1:16">
      <c r="A168" s="40">
        <f t="shared" si="7"/>
        <v>140</v>
      </c>
      <c r="B168" s="44"/>
      <c r="C168" s="46" t="s">
        <v>177</v>
      </c>
      <c r="D168" s="41" t="s">
        <v>60</v>
      </c>
      <c r="E168" s="45">
        <v>6</v>
      </c>
      <c r="F168" s="59"/>
      <c r="G168" s="59"/>
      <c r="H168" s="7"/>
      <c r="I168" s="7"/>
      <c r="J168" s="7"/>
      <c r="K168" s="7"/>
      <c r="L168" s="7"/>
      <c r="M168" s="7"/>
      <c r="N168" s="7"/>
      <c r="O168" s="7"/>
      <c r="P168" s="7"/>
    </row>
    <row r="169" spans="1:16">
      <c r="A169" s="40">
        <f t="shared" si="7"/>
        <v>141</v>
      </c>
      <c r="B169" s="44"/>
      <c r="C169" s="46" t="s">
        <v>178</v>
      </c>
      <c r="D169" s="41" t="s">
        <v>53</v>
      </c>
      <c r="E169" s="45">
        <f>23+31+16-8</f>
        <v>62</v>
      </c>
      <c r="F169" s="59"/>
      <c r="G169" s="59"/>
      <c r="H169" s="7"/>
      <c r="I169" s="7"/>
      <c r="J169" s="7"/>
      <c r="K169" s="7"/>
      <c r="L169" s="7"/>
      <c r="M169" s="7"/>
      <c r="N169" s="7"/>
      <c r="O169" s="7"/>
      <c r="P169" s="7"/>
    </row>
    <row r="170" spans="1:16">
      <c r="A170" s="40">
        <f t="shared" si="7"/>
        <v>142</v>
      </c>
      <c r="B170" s="44"/>
      <c r="C170" s="46" t="s">
        <v>203</v>
      </c>
      <c r="D170" s="41" t="s">
        <v>53</v>
      </c>
      <c r="E170" s="45">
        <f>27+35+20</f>
        <v>82</v>
      </c>
      <c r="F170" s="59"/>
      <c r="G170" s="59"/>
      <c r="H170" s="7"/>
      <c r="I170" s="7"/>
      <c r="J170" s="7"/>
      <c r="K170" s="7"/>
      <c r="L170" s="7"/>
      <c r="M170" s="7"/>
      <c r="N170" s="7"/>
      <c r="O170" s="7"/>
      <c r="P170" s="7"/>
    </row>
    <row r="171" spans="1:16" ht="31.5">
      <c r="A171" s="40">
        <f t="shared" si="7"/>
        <v>143</v>
      </c>
      <c r="B171" s="44"/>
      <c r="C171" s="46" t="s">
        <v>180</v>
      </c>
      <c r="D171" s="41" t="s">
        <v>53</v>
      </c>
      <c r="E171" s="45">
        <v>18</v>
      </c>
      <c r="F171" s="59"/>
      <c r="G171" s="59"/>
      <c r="H171" s="7"/>
      <c r="I171" s="7"/>
      <c r="J171" s="7"/>
      <c r="K171" s="7"/>
      <c r="L171" s="7"/>
      <c r="M171" s="7"/>
      <c r="N171" s="7"/>
      <c r="O171" s="7"/>
      <c r="P171" s="7"/>
    </row>
    <row r="172" spans="1:16">
      <c r="A172" s="40">
        <f t="shared" si="7"/>
        <v>144</v>
      </c>
      <c r="B172" s="44"/>
      <c r="C172" s="46" t="s">
        <v>194</v>
      </c>
      <c r="D172" s="41" t="s">
        <v>53</v>
      </c>
      <c r="E172" s="45">
        <f>E169-E173</f>
        <v>58</v>
      </c>
      <c r="F172" s="59"/>
      <c r="G172" s="59"/>
      <c r="H172" s="7"/>
      <c r="I172" s="7"/>
      <c r="J172" s="7"/>
      <c r="K172" s="7"/>
      <c r="L172" s="7"/>
      <c r="M172" s="7"/>
      <c r="N172" s="7"/>
      <c r="O172" s="7"/>
      <c r="P172" s="7"/>
    </row>
    <row r="173" spans="1:16">
      <c r="A173" s="40">
        <f t="shared" si="7"/>
        <v>145</v>
      </c>
      <c r="B173" s="44"/>
      <c r="C173" s="46" t="s">
        <v>181</v>
      </c>
      <c r="D173" s="41" t="s">
        <v>53</v>
      </c>
      <c r="E173" s="45">
        <v>4</v>
      </c>
      <c r="F173" s="59"/>
      <c r="G173" s="59"/>
      <c r="H173" s="7"/>
      <c r="I173" s="7"/>
      <c r="J173" s="7"/>
      <c r="K173" s="7"/>
      <c r="L173" s="7"/>
      <c r="M173" s="7"/>
      <c r="N173" s="7"/>
      <c r="O173" s="7"/>
      <c r="P173" s="7"/>
    </row>
    <row r="174" spans="1:16">
      <c r="A174" s="40">
        <f t="shared" si="7"/>
        <v>146</v>
      </c>
      <c r="B174" s="44"/>
      <c r="C174" s="46" t="s">
        <v>62</v>
      </c>
      <c r="D174" s="41" t="s">
        <v>50</v>
      </c>
      <c r="E174" s="45">
        <f>E169*0.25*0.25</f>
        <v>3.875</v>
      </c>
      <c r="F174" s="59"/>
      <c r="G174" s="59"/>
      <c r="H174" s="7"/>
      <c r="I174" s="7"/>
      <c r="J174" s="7"/>
      <c r="K174" s="7"/>
      <c r="L174" s="7"/>
      <c r="M174" s="7"/>
      <c r="N174" s="7"/>
      <c r="O174" s="7"/>
      <c r="P174" s="7"/>
    </row>
    <row r="175" spans="1:16">
      <c r="A175" s="40">
        <f t="shared" si="7"/>
        <v>147</v>
      </c>
      <c r="B175" s="44"/>
      <c r="C175" s="46" t="s">
        <v>63</v>
      </c>
      <c r="D175" s="41" t="s">
        <v>57</v>
      </c>
      <c r="E175" s="45">
        <v>1</v>
      </c>
      <c r="F175" s="59"/>
      <c r="G175" s="59"/>
      <c r="H175" s="7"/>
      <c r="I175" s="7"/>
      <c r="J175" s="7"/>
      <c r="K175" s="7"/>
      <c r="L175" s="7"/>
      <c r="M175" s="7"/>
      <c r="N175" s="7"/>
      <c r="O175" s="7"/>
      <c r="P175" s="7"/>
    </row>
    <row r="176" spans="1:16">
      <c r="A176" s="104" t="s">
        <v>208</v>
      </c>
      <c r="B176" s="104"/>
      <c r="C176" s="104"/>
      <c r="D176" s="104"/>
      <c r="E176" s="104"/>
      <c r="F176" s="104"/>
      <c r="G176" s="104"/>
      <c r="H176" s="104"/>
      <c r="I176" s="104"/>
      <c r="J176" s="104"/>
      <c r="K176" s="104"/>
      <c r="L176" s="104"/>
      <c r="M176" s="104"/>
      <c r="N176" s="104"/>
      <c r="O176" s="104"/>
      <c r="P176" s="105"/>
    </row>
    <row r="177" spans="1:16">
      <c r="A177" s="106" t="s">
        <v>99</v>
      </c>
      <c r="B177" s="106"/>
      <c r="C177" s="106"/>
      <c r="D177" s="106"/>
      <c r="E177" s="106"/>
      <c r="F177" s="95"/>
      <c r="G177" s="95"/>
      <c r="H177" s="95"/>
      <c r="I177" s="95"/>
      <c r="J177" s="95"/>
      <c r="K177" s="95"/>
      <c r="L177" s="95"/>
      <c r="M177" s="95"/>
      <c r="N177" s="95"/>
      <c r="O177" s="95"/>
      <c r="P177" s="96"/>
    </row>
    <row r="178" spans="1:16">
      <c r="A178" s="40">
        <f>A175+1</f>
        <v>148</v>
      </c>
      <c r="B178" s="44"/>
      <c r="C178" s="46" t="s">
        <v>155</v>
      </c>
      <c r="D178" s="41" t="s">
        <v>57</v>
      </c>
      <c r="E178" s="45">
        <v>1</v>
      </c>
      <c r="F178" s="59"/>
      <c r="G178" s="59"/>
      <c r="H178" s="7"/>
      <c r="I178" s="7"/>
      <c r="J178" s="7"/>
      <c r="K178" s="7"/>
      <c r="L178" s="7"/>
      <c r="M178" s="7"/>
      <c r="N178" s="7"/>
      <c r="O178" s="7"/>
      <c r="P178" s="7"/>
    </row>
    <row r="179" spans="1:16">
      <c r="A179" s="40">
        <f>A178+1</f>
        <v>149</v>
      </c>
      <c r="B179" s="44"/>
      <c r="C179" s="46" t="s">
        <v>156</v>
      </c>
      <c r="D179" s="41" t="s">
        <v>60</v>
      </c>
      <c r="E179" s="45">
        <v>2</v>
      </c>
      <c r="F179" s="59"/>
      <c r="G179" s="59"/>
      <c r="H179" s="7"/>
      <c r="I179" s="7"/>
      <c r="J179" s="7"/>
      <c r="K179" s="7"/>
      <c r="L179" s="7"/>
      <c r="M179" s="7"/>
      <c r="N179" s="7"/>
      <c r="O179" s="7"/>
      <c r="P179" s="7"/>
    </row>
    <row r="180" spans="1:16">
      <c r="A180" s="40">
        <f t="shared" ref="A180:A192" si="8">A179+1</f>
        <v>150</v>
      </c>
      <c r="B180" s="44"/>
      <c r="C180" s="46" t="s">
        <v>157</v>
      </c>
      <c r="D180" s="41" t="s">
        <v>57</v>
      </c>
      <c r="E180" s="45">
        <v>1</v>
      </c>
      <c r="F180" s="59"/>
      <c r="G180" s="59"/>
      <c r="H180" s="7"/>
      <c r="I180" s="7"/>
      <c r="J180" s="7"/>
      <c r="K180" s="7"/>
      <c r="L180" s="7"/>
      <c r="M180" s="7"/>
      <c r="N180" s="7"/>
      <c r="O180" s="7"/>
      <c r="P180" s="7"/>
    </row>
    <row r="181" spans="1:16">
      <c r="A181" s="40">
        <f t="shared" si="8"/>
        <v>151</v>
      </c>
      <c r="B181" s="44"/>
      <c r="C181" s="46" t="s">
        <v>158</v>
      </c>
      <c r="D181" s="41" t="s">
        <v>57</v>
      </c>
      <c r="E181" s="45">
        <v>1</v>
      </c>
      <c r="F181" s="59"/>
      <c r="G181" s="59"/>
      <c r="H181" s="7"/>
      <c r="I181" s="7"/>
      <c r="J181" s="7"/>
      <c r="K181" s="7"/>
      <c r="L181" s="7"/>
      <c r="M181" s="7"/>
      <c r="N181" s="7"/>
      <c r="O181" s="7"/>
      <c r="P181" s="7"/>
    </row>
    <row r="182" spans="1:16">
      <c r="A182" s="40">
        <f t="shared" si="8"/>
        <v>152</v>
      </c>
      <c r="B182" s="44"/>
      <c r="C182" s="46" t="s">
        <v>159</v>
      </c>
      <c r="D182" s="41" t="s">
        <v>60</v>
      </c>
      <c r="E182" s="45">
        <v>1</v>
      </c>
      <c r="F182" s="59"/>
      <c r="G182" s="59"/>
      <c r="H182" s="7"/>
      <c r="I182" s="7"/>
      <c r="J182" s="7"/>
      <c r="K182" s="7"/>
      <c r="L182" s="7"/>
      <c r="M182" s="7"/>
      <c r="N182" s="7"/>
      <c r="O182" s="7"/>
      <c r="P182" s="7"/>
    </row>
    <row r="183" spans="1:16">
      <c r="A183" s="40">
        <f t="shared" si="8"/>
        <v>153</v>
      </c>
      <c r="B183" s="44"/>
      <c r="C183" s="46" t="s">
        <v>160</v>
      </c>
      <c r="D183" s="41" t="s">
        <v>67</v>
      </c>
      <c r="E183" s="45">
        <v>1</v>
      </c>
      <c r="F183" s="59"/>
      <c r="G183" s="59"/>
      <c r="H183" s="7"/>
      <c r="I183" s="7"/>
      <c r="J183" s="7"/>
      <c r="K183" s="7"/>
      <c r="L183" s="7"/>
      <c r="M183" s="7"/>
      <c r="N183" s="7"/>
      <c r="O183" s="7"/>
      <c r="P183" s="7"/>
    </row>
    <row r="184" spans="1:16">
      <c r="A184" s="40">
        <f t="shared" si="8"/>
        <v>154</v>
      </c>
      <c r="B184" s="44"/>
      <c r="C184" s="46" t="s">
        <v>64</v>
      </c>
      <c r="D184" s="41" t="s">
        <v>53</v>
      </c>
      <c r="E184" s="45">
        <v>9</v>
      </c>
      <c r="F184" s="59"/>
      <c r="G184" s="59"/>
      <c r="H184" s="7"/>
      <c r="I184" s="7"/>
      <c r="J184" s="7"/>
      <c r="K184" s="7"/>
      <c r="L184" s="7"/>
      <c r="M184" s="7"/>
      <c r="N184" s="7"/>
      <c r="O184" s="7"/>
      <c r="P184" s="7"/>
    </row>
    <row r="185" spans="1:16">
      <c r="A185" s="40">
        <f t="shared" si="8"/>
        <v>155</v>
      </c>
      <c r="B185" s="44"/>
      <c r="C185" s="46" t="s">
        <v>161</v>
      </c>
      <c r="D185" s="41" t="s">
        <v>57</v>
      </c>
      <c r="E185" s="45">
        <v>1</v>
      </c>
      <c r="F185" s="59"/>
      <c r="G185" s="59"/>
      <c r="H185" s="7"/>
      <c r="I185" s="7"/>
      <c r="J185" s="7"/>
      <c r="K185" s="7"/>
      <c r="L185" s="7"/>
      <c r="M185" s="7"/>
      <c r="N185" s="7"/>
      <c r="O185" s="7"/>
      <c r="P185" s="7"/>
    </row>
    <row r="186" spans="1:16">
      <c r="A186" s="40">
        <f t="shared" si="8"/>
        <v>156</v>
      </c>
      <c r="B186" s="44"/>
      <c r="C186" s="46" t="s">
        <v>162</v>
      </c>
      <c r="D186" s="41" t="s">
        <v>60</v>
      </c>
      <c r="E186" s="45">
        <v>3</v>
      </c>
      <c r="F186" s="59"/>
      <c r="G186" s="59"/>
      <c r="H186" s="7"/>
      <c r="I186" s="7"/>
      <c r="J186" s="7"/>
      <c r="K186" s="7"/>
      <c r="L186" s="7"/>
      <c r="M186" s="7"/>
      <c r="N186" s="7"/>
      <c r="O186" s="7"/>
      <c r="P186" s="7"/>
    </row>
    <row r="187" spans="1:16" ht="31.5">
      <c r="A187" s="40">
        <f t="shared" si="8"/>
        <v>157</v>
      </c>
      <c r="B187" s="44"/>
      <c r="C187" s="46" t="s">
        <v>163</v>
      </c>
      <c r="D187" s="41" t="s">
        <v>53</v>
      </c>
      <c r="E187" s="45">
        <v>15</v>
      </c>
      <c r="F187" s="59"/>
      <c r="G187" s="59"/>
      <c r="H187" s="7"/>
      <c r="I187" s="7"/>
      <c r="J187" s="7"/>
      <c r="K187" s="7"/>
      <c r="L187" s="7"/>
      <c r="M187" s="7"/>
      <c r="N187" s="7"/>
      <c r="O187" s="7"/>
      <c r="P187" s="7"/>
    </row>
    <row r="188" spans="1:16">
      <c r="A188" s="40">
        <f t="shared" si="8"/>
        <v>158</v>
      </c>
      <c r="B188" s="44"/>
      <c r="C188" s="46" t="s">
        <v>164</v>
      </c>
      <c r="D188" s="41" t="s">
        <v>53</v>
      </c>
      <c r="E188" s="45">
        <v>15</v>
      </c>
      <c r="F188" s="59"/>
      <c r="G188" s="59"/>
      <c r="H188" s="7"/>
      <c r="I188" s="7"/>
      <c r="J188" s="7"/>
      <c r="K188" s="7"/>
      <c r="L188" s="7"/>
      <c r="M188" s="7"/>
      <c r="N188" s="7"/>
      <c r="O188" s="7"/>
      <c r="P188" s="7"/>
    </row>
    <row r="189" spans="1:16">
      <c r="A189" s="40">
        <f t="shared" si="8"/>
        <v>159</v>
      </c>
      <c r="B189" s="44"/>
      <c r="C189" s="46" t="s">
        <v>165</v>
      </c>
      <c r="D189" s="41" t="s">
        <v>53</v>
      </c>
      <c r="E189" s="45">
        <v>15</v>
      </c>
      <c r="F189" s="59"/>
      <c r="G189" s="59"/>
      <c r="H189" s="7"/>
      <c r="I189" s="7"/>
      <c r="J189" s="7"/>
      <c r="K189" s="7"/>
      <c r="L189" s="7"/>
      <c r="M189" s="7"/>
      <c r="N189" s="7"/>
      <c r="O189" s="7"/>
      <c r="P189" s="7"/>
    </row>
    <row r="190" spans="1:16">
      <c r="A190" s="40">
        <f t="shared" si="8"/>
        <v>160</v>
      </c>
      <c r="B190" s="44"/>
      <c r="C190" s="46" t="s">
        <v>166</v>
      </c>
      <c r="D190" s="41" t="s">
        <v>53</v>
      </c>
      <c r="E190" s="45">
        <v>15</v>
      </c>
      <c r="F190" s="59"/>
      <c r="G190" s="59"/>
      <c r="H190" s="7"/>
      <c r="I190" s="7"/>
      <c r="J190" s="7"/>
      <c r="K190" s="7"/>
      <c r="L190" s="7"/>
      <c r="M190" s="7"/>
      <c r="N190" s="7"/>
      <c r="O190" s="7"/>
      <c r="P190" s="7"/>
    </row>
    <row r="191" spans="1:16">
      <c r="A191" s="40">
        <f t="shared" si="8"/>
        <v>161</v>
      </c>
      <c r="B191" s="44"/>
      <c r="C191" s="46" t="s">
        <v>167</v>
      </c>
      <c r="D191" s="41" t="s">
        <v>60</v>
      </c>
      <c r="E191" s="45">
        <v>2</v>
      </c>
      <c r="F191" s="59"/>
      <c r="G191" s="59"/>
      <c r="H191" s="7"/>
      <c r="I191" s="7"/>
      <c r="J191" s="7"/>
      <c r="K191" s="7"/>
      <c r="L191" s="7"/>
      <c r="M191" s="7"/>
      <c r="N191" s="7"/>
      <c r="O191" s="7"/>
      <c r="P191" s="7"/>
    </row>
    <row r="192" spans="1:16">
      <c r="A192" s="40">
        <f t="shared" si="8"/>
        <v>162</v>
      </c>
      <c r="B192" s="44"/>
      <c r="C192" s="46" t="s">
        <v>65</v>
      </c>
      <c r="D192" s="41" t="s">
        <v>53</v>
      </c>
      <c r="E192" s="45">
        <v>15</v>
      </c>
      <c r="F192" s="59"/>
      <c r="G192" s="59"/>
      <c r="H192" s="7"/>
      <c r="I192" s="7"/>
      <c r="J192" s="7"/>
      <c r="K192" s="7"/>
      <c r="L192" s="7"/>
      <c r="M192" s="7"/>
      <c r="N192" s="7"/>
      <c r="O192" s="7"/>
      <c r="P192" s="7"/>
    </row>
    <row r="193" spans="1:16">
      <c r="A193" s="106" t="s">
        <v>100</v>
      </c>
      <c r="B193" s="106"/>
      <c r="C193" s="106"/>
      <c r="D193" s="106"/>
      <c r="E193" s="106"/>
      <c r="F193" s="95"/>
      <c r="G193" s="95"/>
      <c r="H193" s="95"/>
      <c r="I193" s="95"/>
      <c r="J193" s="95"/>
      <c r="K193" s="95"/>
      <c r="L193" s="95"/>
      <c r="M193" s="95"/>
      <c r="N193" s="95"/>
      <c r="O193" s="95"/>
      <c r="P193" s="96"/>
    </row>
    <row r="194" spans="1:16" ht="31.5">
      <c r="A194" s="40">
        <f>A192+1</f>
        <v>163</v>
      </c>
      <c r="B194" s="44"/>
      <c r="C194" s="46" t="s">
        <v>168</v>
      </c>
      <c r="D194" s="41" t="s">
        <v>57</v>
      </c>
      <c r="E194" s="45">
        <v>1</v>
      </c>
      <c r="F194" s="59"/>
      <c r="G194" s="59"/>
      <c r="H194" s="7"/>
      <c r="I194" s="7"/>
      <c r="J194" s="7"/>
      <c r="K194" s="7"/>
      <c r="L194" s="7"/>
      <c r="M194" s="7"/>
      <c r="N194" s="7"/>
      <c r="O194" s="7"/>
      <c r="P194" s="7"/>
    </row>
    <row r="195" spans="1:16">
      <c r="A195" s="40">
        <f>A194+1</f>
        <v>164</v>
      </c>
      <c r="B195" s="44"/>
      <c r="C195" s="46" t="s">
        <v>169</v>
      </c>
      <c r="D195" s="41" t="s">
        <v>57</v>
      </c>
      <c r="E195" s="45">
        <v>1</v>
      </c>
      <c r="F195" s="59"/>
      <c r="G195" s="59"/>
      <c r="H195" s="7"/>
      <c r="I195" s="7"/>
      <c r="J195" s="7"/>
      <c r="K195" s="7"/>
      <c r="L195" s="7"/>
      <c r="M195" s="7"/>
      <c r="N195" s="7"/>
      <c r="O195" s="7"/>
      <c r="P195" s="7"/>
    </row>
    <row r="196" spans="1:16" ht="94.5">
      <c r="A196" s="40">
        <f t="shared" ref="A196:A210" si="9">A195+1</f>
        <v>165</v>
      </c>
      <c r="B196" s="44"/>
      <c r="C196" s="46" t="s">
        <v>170</v>
      </c>
      <c r="D196" s="41" t="s">
        <v>57</v>
      </c>
      <c r="E196" s="45">
        <v>1</v>
      </c>
      <c r="F196" s="59"/>
      <c r="G196" s="59"/>
      <c r="H196" s="7"/>
      <c r="I196" s="7"/>
      <c r="J196" s="7"/>
      <c r="K196" s="7"/>
      <c r="L196" s="7"/>
      <c r="M196" s="7"/>
      <c r="N196" s="7"/>
      <c r="O196" s="7"/>
      <c r="P196" s="7"/>
    </row>
    <row r="197" spans="1:16">
      <c r="A197" s="40">
        <f t="shared" si="9"/>
        <v>166</v>
      </c>
      <c r="B197" s="44"/>
      <c r="C197" s="46" t="s">
        <v>171</v>
      </c>
      <c r="D197" s="41" t="s">
        <v>60</v>
      </c>
      <c r="E197" s="45">
        <v>1</v>
      </c>
      <c r="F197" s="59"/>
      <c r="G197" s="59"/>
      <c r="H197" s="7"/>
      <c r="I197" s="7"/>
      <c r="J197" s="7"/>
      <c r="K197" s="7"/>
      <c r="L197" s="7"/>
      <c r="M197" s="7"/>
      <c r="N197" s="7"/>
      <c r="O197" s="7"/>
      <c r="P197" s="7"/>
    </row>
    <row r="198" spans="1:16" ht="31.5">
      <c r="A198" s="40">
        <f t="shared" si="9"/>
        <v>167</v>
      </c>
      <c r="B198" s="44"/>
      <c r="C198" s="46" t="s">
        <v>172</v>
      </c>
      <c r="D198" s="41" t="s">
        <v>57</v>
      </c>
      <c r="E198" s="45">
        <v>2</v>
      </c>
      <c r="F198" s="59"/>
      <c r="G198" s="59"/>
      <c r="H198" s="7"/>
      <c r="I198" s="7"/>
      <c r="J198" s="7"/>
      <c r="K198" s="7"/>
      <c r="L198" s="7"/>
      <c r="M198" s="7"/>
      <c r="N198" s="7"/>
      <c r="O198" s="7"/>
      <c r="P198" s="7"/>
    </row>
    <row r="199" spans="1:16">
      <c r="A199" s="40">
        <f t="shared" si="9"/>
        <v>168</v>
      </c>
      <c r="B199" s="44"/>
      <c r="C199" s="46" t="s">
        <v>173</v>
      </c>
      <c r="D199" s="41" t="s">
        <v>50</v>
      </c>
      <c r="E199" s="45">
        <v>0.1</v>
      </c>
      <c r="F199" s="59"/>
      <c r="G199" s="59"/>
      <c r="H199" s="7"/>
      <c r="I199" s="7"/>
      <c r="J199" s="7"/>
      <c r="K199" s="7"/>
      <c r="L199" s="7"/>
      <c r="M199" s="7"/>
      <c r="N199" s="7"/>
      <c r="O199" s="7"/>
      <c r="P199" s="7"/>
    </row>
    <row r="200" spans="1:16" ht="31.5">
      <c r="A200" s="40">
        <f t="shared" si="9"/>
        <v>169</v>
      </c>
      <c r="B200" s="44"/>
      <c r="C200" s="46" t="s">
        <v>174</v>
      </c>
      <c r="D200" s="41" t="s">
        <v>60</v>
      </c>
      <c r="E200" s="45">
        <v>1</v>
      </c>
      <c r="F200" s="59"/>
      <c r="G200" s="59"/>
      <c r="H200" s="7"/>
      <c r="I200" s="7"/>
      <c r="J200" s="7"/>
      <c r="K200" s="7"/>
      <c r="L200" s="7"/>
      <c r="M200" s="7"/>
      <c r="N200" s="7"/>
      <c r="O200" s="7"/>
      <c r="P200" s="7"/>
    </row>
    <row r="201" spans="1:16">
      <c r="A201" s="40">
        <f t="shared" si="9"/>
        <v>170</v>
      </c>
      <c r="B201" s="44"/>
      <c r="C201" s="46" t="s">
        <v>175</v>
      </c>
      <c r="D201" s="41" t="s">
        <v>60</v>
      </c>
      <c r="E201" s="45">
        <v>1</v>
      </c>
      <c r="F201" s="59"/>
      <c r="G201" s="59"/>
      <c r="H201" s="7"/>
      <c r="I201" s="7"/>
      <c r="J201" s="7"/>
      <c r="K201" s="7"/>
      <c r="L201" s="7"/>
      <c r="M201" s="7"/>
      <c r="N201" s="7"/>
      <c r="O201" s="7"/>
      <c r="P201" s="7"/>
    </row>
    <row r="202" spans="1:16">
      <c r="A202" s="40">
        <f t="shared" si="9"/>
        <v>171</v>
      </c>
      <c r="B202" s="44"/>
      <c r="C202" s="46" t="s">
        <v>176</v>
      </c>
      <c r="D202" s="41" t="s">
        <v>57</v>
      </c>
      <c r="E202" s="45">
        <v>1</v>
      </c>
      <c r="F202" s="59"/>
      <c r="G202" s="59"/>
      <c r="H202" s="7"/>
      <c r="I202" s="69"/>
      <c r="J202" s="7"/>
      <c r="K202" s="7"/>
      <c r="L202" s="7"/>
      <c r="M202" s="7"/>
      <c r="N202" s="7"/>
      <c r="O202" s="7"/>
      <c r="P202" s="7"/>
    </row>
    <row r="203" spans="1:16">
      <c r="A203" s="40">
        <f t="shared" si="9"/>
        <v>172</v>
      </c>
      <c r="B203" s="44"/>
      <c r="C203" s="46" t="s">
        <v>177</v>
      </c>
      <c r="D203" s="41" t="s">
        <v>60</v>
      </c>
      <c r="E203" s="45">
        <v>2</v>
      </c>
      <c r="F203" s="59"/>
      <c r="G203" s="59"/>
      <c r="H203" s="7"/>
      <c r="I203" s="7"/>
      <c r="J203" s="7"/>
      <c r="K203" s="7"/>
      <c r="L203" s="7"/>
      <c r="M203" s="7"/>
      <c r="N203" s="7"/>
      <c r="O203" s="7"/>
      <c r="P203" s="7"/>
    </row>
    <row r="204" spans="1:16">
      <c r="A204" s="40">
        <f t="shared" si="9"/>
        <v>173</v>
      </c>
      <c r="B204" s="44"/>
      <c r="C204" s="46" t="s">
        <v>178</v>
      </c>
      <c r="D204" s="41" t="s">
        <v>53</v>
      </c>
      <c r="E204" s="45">
        <v>15</v>
      </c>
      <c r="F204" s="59"/>
      <c r="G204" s="59"/>
      <c r="H204" s="7"/>
      <c r="I204" s="7"/>
      <c r="J204" s="7"/>
      <c r="K204" s="7"/>
      <c r="L204" s="7"/>
      <c r="M204" s="7"/>
      <c r="N204" s="7"/>
      <c r="O204" s="7"/>
      <c r="P204" s="7"/>
    </row>
    <row r="205" spans="1:16">
      <c r="A205" s="40">
        <f t="shared" si="9"/>
        <v>174</v>
      </c>
      <c r="B205" s="44"/>
      <c r="C205" s="46" t="s">
        <v>179</v>
      </c>
      <c r="D205" s="41" t="s">
        <v>53</v>
      </c>
      <c r="E205" s="45">
        <v>19</v>
      </c>
      <c r="F205" s="59"/>
      <c r="G205" s="59"/>
      <c r="H205" s="7"/>
      <c r="I205" s="7"/>
      <c r="J205" s="7"/>
      <c r="K205" s="7"/>
      <c r="L205" s="7"/>
      <c r="M205" s="7"/>
      <c r="N205" s="7"/>
      <c r="O205" s="7"/>
      <c r="P205" s="7"/>
    </row>
    <row r="206" spans="1:16" ht="31.5">
      <c r="A206" s="40">
        <f t="shared" si="9"/>
        <v>175</v>
      </c>
      <c r="B206" s="44"/>
      <c r="C206" s="46" t="s">
        <v>180</v>
      </c>
      <c r="D206" s="41" t="s">
        <v>53</v>
      </c>
      <c r="E206" s="45">
        <v>9</v>
      </c>
      <c r="F206" s="59"/>
      <c r="G206" s="59"/>
      <c r="H206" s="7"/>
      <c r="I206" s="7"/>
      <c r="J206" s="7"/>
      <c r="K206" s="7"/>
      <c r="L206" s="7"/>
      <c r="M206" s="7"/>
      <c r="N206" s="7"/>
      <c r="O206" s="7"/>
      <c r="P206" s="7"/>
    </row>
    <row r="207" spans="1:16">
      <c r="A207" s="40">
        <f t="shared" si="9"/>
        <v>176</v>
      </c>
      <c r="B207" s="44"/>
      <c r="C207" s="46" t="s">
        <v>209</v>
      </c>
      <c r="D207" s="41" t="s">
        <v>53</v>
      </c>
      <c r="E207" s="45">
        <f>15-E208</f>
        <v>7</v>
      </c>
      <c r="F207" s="59"/>
      <c r="G207" s="59"/>
      <c r="H207" s="7"/>
      <c r="I207" s="7"/>
      <c r="J207" s="7"/>
      <c r="K207" s="7"/>
      <c r="L207" s="7"/>
      <c r="M207" s="7"/>
      <c r="N207" s="7"/>
      <c r="O207" s="7"/>
      <c r="P207" s="7"/>
    </row>
    <row r="208" spans="1:16">
      <c r="A208" s="40">
        <f t="shared" si="9"/>
        <v>177</v>
      </c>
      <c r="B208" s="44"/>
      <c r="C208" s="46" t="s">
        <v>181</v>
      </c>
      <c r="D208" s="41" t="s">
        <v>53</v>
      </c>
      <c r="E208" s="45">
        <v>8</v>
      </c>
      <c r="F208" s="59"/>
      <c r="G208" s="59"/>
      <c r="H208" s="7"/>
      <c r="I208" s="7"/>
      <c r="J208" s="7"/>
      <c r="K208" s="7"/>
      <c r="L208" s="7"/>
      <c r="M208" s="7"/>
      <c r="N208" s="7"/>
      <c r="O208" s="7"/>
      <c r="P208" s="7"/>
    </row>
    <row r="209" spans="1:16">
      <c r="A209" s="40">
        <f t="shared" si="9"/>
        <v>178</v>
      </c>
      <c r="B209" s="44"/>
      <c r="C209" s="46" t="s">
        <v>62</v>
      </c>
      <c r="D209" s="41" t="s">
        <v>50</v>
      </c>
      <c r="E209" s="45">
        <f>0.25*0.25*E204</f>
        <v>0.9375</v>
      </c>
      <c r="F209" s="59"/>
      <c r="G209" s="59"/>
      <c r="H209" s="7"/>
      <c r="I209" s="7"/>
      <c r="J209" s="7"/>
      <c r="K209" s="7"/>
      <c r="L209" s="7"/>
      <c r="M209" s="7"/>
      <c r="N209" s="7"/>
      <c r="O209" s="7"/>
      <c r="P209" s="7"/>
    </row>
    <row r="210" spans="1:16">
      <c r="A210" s="40">
        <f t="shared" si="9"/>
        <v>179</v>
      </c>
      <c r="B210" s="44"/>
      <c r="C210" s="46" t="s">
        <v>63</v>
      </c>
      <c r="D210" s="41" t="s">
        <v>57</v>
      </c>
      <c r="E210" s="45">
        <v>1</v>
      </c>
      <c r="F210" s="59"/>
      <c r="G210" s="59"/>
      <c r="H210" s="7"/>
      <c r="I210" s="7"/>
      <c r="J210" s="7"/>
      <c r="K210" s="7"/>
      <c r="L210" s="7"/>
      <c r="M210" s="7"/>
      <c r="N210" s="7"/>
      <c r="O210" s="7"/>
      <c r="P210" s="7"/>
    </row>
    <row r="211" spans="1:16">
      <c r="A211" s="102"/>
      <c r="B211" s="102"/>
      <c r="C211" s="102"/>
      <c r="D211" s="102"/>
      <c r="E211" s="102"/>
      <c r="F211" s="102"/>
      <c r="G211" s="102"/>
      <c r="H211" s="102"/>
      <c r="I211" s="102"/>
      <c r="J211" s="102"/>
      <c r="K211" s="102"/>
      <c r="L211" s="102"/>
      <c r="M211" s="102"/>
      <c r="N211" s="102"/>
      <c r="O211" s="102"/>
      <c r="P211" s="102"/>
    </row>
    <row r="212" spans="1:16">
      <c r="A212" s="103" t="s">
        <v>44</v>
      </c>
      <c r="B212" s="103"/>
      <c r="C212" s="103"/>
      <c r="D212" s="103"/>
      <c r="E212" s="103"/>
      <c r="F212" s="103"/>
      <c r="G212" s="103"/>
      <c r="H212" s="103"/>
      <c r="I212" s="103"/>
      <c r="J212" s="103"/>
      <c r="K212" s="13"/>
      <c r="L212" s="8">
        <f>SUM(L20:L211)</f>
        <v>0</v>
      </c>
      <c r="M212" s="8">
        <f>SUM(M20:M211)</f>
        <v>0</v>
      </c>
      <c r="N212" s="8">
        <f>SUM(N20:N211)</f>
        <v>0</v>
      </c>
      <c r="O212" s="8">
        <f>SUM(O20:O211)</f>
        <v>0</v>
      </c>
      <c r="P212" s="8">
        <f>SUM(P20:P211)</f>
        <v>0</v>
      </c>
    </row>
    <row r="213" spans="1:16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10"/>
      <c r="L213" s="11"/>
      <c r="M213" s="11"/>
      <c r="N213" s="11"/>
      <c r="O213" s="11"/>
      <c r="P213" s="12"/>
    </row>
    <row r="214" spans="1:16">
      <c r="A214" s="25" t="str">
        <f>KT!A24</f>
        <v xml:space="preserve">Sastādīja: </v>
      </c>
      <c r="C214" s="26"/>
      <c r="D214" s="26" t="str">
        <f>KT!C28</f>
        <v xml:space="preserve">2024. gada </v>
      </c>
      <c r="E214" s="26"/>
      <c r="F214" s="26"/>
      <c r="G214" s="26"/>
      <c r="H214" s="26"/>
    </row>
    <row r="215" spans="1:16">
      <c r="A215" s="25" t="s">
        <v>39</v>
      </c>
      <c r="C215" s="26"/>
      <c r="D215" s="26"/>
      <c r="E215" s="26"/>
      <c r="F215" s="26"/>
      <c r="G215" s="26"/>
      <c r="H215" s="26"/>
    </row>
    <row r="216" spans="1:16">
      <c r="A216" s="25"/>
      <c r="C216" s="26"/>
      <c r="D216" s="26"/>
      <c r="E216" s="26"/>
      <c r="F216" s="26"/>
      <c r="G216" s="26"/>
      <c r="H216" s="26"/>
    </row>
    <row r="217" spans="1:16">
      <c r="A217" s="27"/>
      <c r="C217" s="26"/>
      <c r="D217" s="26"/>
      <c r="E217" s="26"/>
      <c r="F217" s="26"/>
      <c r="G217" s="26"/>
      <c r="H217" s="26"/>
    </row>
    <row r="218" spans="1:16">
      <c r="A218" s="25" t="str">
        <f>KT!A28</f>
        <v xml:space="preserve">Pārbaudīja: </v>
      </c>
      <c r="C218" s="26"/>
      <c r="D218" s="26" t="str">
        <f>KT!C28</f>
        <v xml:space="preserve">2024. gada </v>
      </c>
      <c r="E218" s="26"/>
      <c r="F218" s="26"/>
      <c r="G218" s="26"/>
      <c r="H218" s="26"/>
    </row>
    <row r="219" spans="1:16">
      <c r="A219" s="25" t="s">
        <v>40</v>
      </c>
      <c r="C219" s="26"/>
      <c r="D219" s="26"/>
      <c r="E219" s="26"/>
      <c r="F219" s="26"/>
      <c r="G219" s="26"/>
      <c r="H219" s="26"/>
    </row>
    <row r="220" spans="1:16">
      <c r="A220" s="25" t="str">
        <f>KT!A30</f>
        <v>Sertifikāta Nr.:</v>
      </c>
      <c r="C220" s="26"/>
      <c r="D220" s="26"/>
      <c r="E220" s="26"/>
      <c r="F220" s="26"/>
      <c r="G220" s="26"/>
      <c r="H220" s="26"/>
    </row>
    <row r="221" spans="1:16">
      <c r="B221" s="28"/>
      <c r="C221" s="26"/>
      <c r="D221" s="26"/>
      <c r="E221" s="26"/>
      <c r="F221" s="26"/>
      <c r="G221" s="26"/>
      <c r="H221" s="26"/>
    </row>
    <row r="222" spans="1:16">
      <c r="B222" s="29"/>
      <c r="C222" s="30"/>
      <c r="D222" s="29"/>
      <c r="F222" s="30"/>
      <c r="H222" s="26"/>
    </row>
  </sheetData>
  <autoFilter ref="A14:P210">
    <filterColumn colId="5" showButton="0"/>
    <filterColumn colId="6" showButton="0"/>
    <filterColumn colId="7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</autoFilter>
  <mergeCells count="29">
    <mergeCell ref="A211:P211"/>
    <mergeCell ref="A212:J212"/>
    <mergeCell ref="A93:P93"/>
    <mergeCell ref="A116:P116"/>
    <mergeCell ref="A19:P19"/>
    <mergeCell ref="A35:P35"/>
    <mergeCell ref="A52:P52"/>
    <mergeCell ref="A53:P53"/>
    <mergeCell ref="A73:P73"/>
    <mergeCell ref="A92:P92"/>
    <mergeCell ref="A135:P135"/>
    <mergeCell ref="A136:P136"/>
    <mergeCell ref="A156:P156"/>
    <mergeCell ref="A193:P193"/>
    <mergeCell ref="L14:P14"/>
    <mergeCell ref="A176:P176"/>
    <mergeCell ref="A177:P177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  <mergeCell ref="A16:P16"/>
    <mergeCell ref="A17:P17"/>
  </mergeCells>
  <phoneticPr fontId="115" type="noConversion"/>
  <pageMargins left="0.7" right="0.7" top="0.75" bottom="0.75" header="0.3" footer="0.3"/>
  <pageSetup paperSize="9" scale="5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P48"/>
  <sheetViews>
    <sheetView view="pageBreakPreview" topLeftCell="A7" zoomScale="85" zoomScaleNormal="85" zoomScaleSheetLayoutView="85" workbookViewId="0">
      <selection activeCell="A36" sqref="A36"/>
    </sheetView>
  </sheetViews>
  <sheetFormatPr defaultColWidth="9.140625" defaultRowHeight="15.75"/>
  <cols>
    <col min="1" max="1" width="10.5703125" style="3" customWidth="1"/>
    <col min="2" max="2" width="9.42578125" style="3" customWidth="1"/>
    <col min="3" max="3" width="51.140625" style="3" customWidth="1"/>
    <col min="4" max="4" width="7.85546875" style="3" customWidth="1"/>
    <col min="5" max="5" width="11.140625" style="3" customWidth="1"/>
    <col min="6" max="7" width="9.5703125" style="3" customWidth="1"/>
    <col min="8" max="8" width="11" style="3" customWidth="1"/>
    <col min="9" max="9" width="11.28515625" style="3" customWidth="1"/>
    <col min="10" max="10" width="9.5703125" style="3" customWidth="1"/>
    <col min="11" max="11" width="11.28515625" style="3" customWidth="1"/>
    <col min="12" max="16" width="14.85546875" style="3" customWidth="1"/>
    <col min="17" max="22" width="9.140625" style="3"/>
    <col min="23" max="23" width="10.7109375" style="3" bestFit="1" customWidth="1"/>
    <col min="24" max="16384" width="9.140625" style="3"/>
  </cols>
  <sheetData>
    <row r="2" spans="1:16">
      <c r="A2" s="97" t="s">
        <v>51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</row>
    <row r="3" spans="1:16">
      <c r="A3" s="98" t="s">
        <v>68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</row>
    <row r="4" spans="1:16">
      <c r="A4" s="97" t="s">
        <v>43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</row>
    <row r="5" spans="1:16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</row>
    <row r="6" spans="1:16">
      <c r="A6" s="3" t="s">
        <v>10</v>
      </c>
      <c r="C6" s="5" t="str">
        <f>KT!B9</f>
        <v>Autoceļa A6 - Rīgas ielas - Maskavas ielas - Skolas ielas un Zviedru ielas transporta mezgla un autoceļa A6 - Enerģētiķu ielas transporta mezgla pārbūve Salaspilī, Salaspils novadā</v>
      </c>
      <c r="D6" s="5"/>
      <c r="E6" s="5"/>
    </row>
    <row r="7" spans="1:16">
      <c r="A7" s="3" t="s">
        <v>11</v>
      </c>
      <c r="C7" s="5"/>
    </row>
    <row r="8" spans="1:16">
      <c r="A8" s="3" t="s">
        <v>0</v>
      </c>
      <c r="C8" s="5" t="str">
        <f>KT!B12</f>
        <v>Rīgas iela, Maskavas iela, Skolas iela un Zviedru iela,  Enerģētiķu iela, Salaspils</v>
      </c>
      <c r="D8" s="4"/>
      <c r="E8" s="4"/>
    </row>
    <row r="9" spans="1:16">
      <c r="A9" s="3" t="s">
        <v>1</v>
      </c>
      <c r="C9" s="5"/>
      <c r="D9" s="4"/>
      <c r="E9" s="4"/>
    </row>
    <row r="11" spans="1:16">
      <c r="A11" s="3" t="s">
        <v>236</v>
      </c>
      <c r="M11" s="99" t="s">
        <v>2</v>
      </c>
      <c r="N11" s="99"/>
      <c r="O11" s="6">
        <f>P38</f>
        <v>0</v>
      </c>
      <c r="P11" s="3" t="s">
        <v>3</v>
      </c>
    </row>
    <row r="12" spans="1:16">
      <c r="E12" s="38"/>
      <c r="N12" s="31" t="s">
        <v>45</v>
      </c>
      <c r="O12" s="3" t="str">
        <f>KT!C28</f>
        <v xml:space="preserve">2024. gada </v>
      </c>
    </row>
    <row r="13" spans="1:16">
      <c r="E13" s="38"/>
    </row>
    <row r="14" spans="1:16">
      <c r="A14" s="100" t="s">
        <v>23</v>
      </c>
      <c r="B14" s="100" t="s">
        <v>9</v>
      </c>
      <c r="C14" s="94" t="s">
        <v>12</v>
      </c>
      <c r="D14" s="100" t="s">
        <v>4</v>
      </c>
      <c r="E14" s="101" t="s">
        <v>5</v>
      </c>
      <c r="F14" s="94" t="s">
        <v>13</v>
      </c>
      <c r="G14" s="94"/>
      <c r="H14" s="94"/>
      <c r="I14" s="94"/>
      <c r="J14" s="94"/>
      <c r="K14" s="94"/>
      <c r="L14" s="94" t="s">
        <v>14</v>
      </c>
      <c r="M14" s="94"/>
      <c r="N14" s="94"/>
      <c r="O14" s="94"/>
      <c r="P14" s="94"/>
    </row>
    <row r="15" spans="1:16" ht="105.75" customHeight="1">
      <c r="A15" s="100"/>
      <c r="B15" s="100"/>
      <c r="C15" s="94"/>
      <c r="D15" s="100"/>
      <c r="E15" s="101"/>
      <c r="F15" s="39" t="s">
        <v>6</v>
      </c>
      <c r="G15" s="39" t="s">
        <v>16</v>
      </c>
      <c r="H15" s="39" t="s">
        <v>15</v>
      </c>
      <c r="I15" s="39" t="s">
        <v>17</v>
      </c>
      <c r="J15" s="39" t="s">
        <v>18</v>
      </c>
      <c r="K15" s="39" t="s">
        <v>19</v>
      </c>
      <c r="L15" s="39" t="s">
        <v>7</v>
      </c>
      <c r="M15" s="39" t="s">
        <v>15</v>
      </c>
      <c r="N15" s="39" t="s">
        <v>17</v>
      </c>
      <c r="O15" s="39" t="s">
        <v>18</v>
      </c>
      <c r="P15" s="39" t="s">
        <v>20</v>
      </c>
    </row>
    <row r="16" spans="1:16">
      <c r="A16" s="95" t="s">
        <v>210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6"/>
    </row>
    <row r="17" spans="1:16" ht="63">
      <c r="A17" s="40">
        <v>1</v>
      </c>
      <c r="B17" s="44"/>
      <c r="C17" s="46" t="s">
        <v>211</v>
      </c>
      <c r="D17" s="41" t="s">
        <v>231</v>
      </c>
      <c r="E17" s="45">
        <v>2.8</v>
      </c>
      <c r="F17" s="59"/>
      <c r="G17" s="59"/>
      <c r="H17" s="7"/>
      <c r="I17" s="7"/>
      <c r="J17" s="7"/>
      <c r="K17" s="7"/>
      <c r="L17" s="7"/>
      <c r="M17" s="7"/>
      <c r="N17" s="7"/>
      <c r="O17" s="7"/>
      <c r="P17" s="7"/>
    </row>
    <row r="18" spans="1:16">
      <c r="A18" s="40">
        <v>2</v>
      </c>
      <c r="B18" s="44"/>
      <c r="C18" s="46" t="s">
        <v>212</v>
      </c>
      <c r="D18" s="41" t="s">
        <v>230</v>
      </c>
      <c r="E18" s="45">
        <v>1</v>
      </c>
      <c r="F18" s="59"/>
      <c r="G18" s="59"/>
      <c r="H18" s="7"/>
      <c r="I18" s="7"/>
      <c r="J18" s="7"/>
      <c r="K18" s="7"/>
      <c r="L18" s="7"/>
      <c r="M18" s="7"/>
      <c r="N18" s="7"/>
      <c r="O18" s="7"/>
      <c r="P18" s="7"/>
    </row>
    <row r="19" spans="1:16" ht="31.5">
      <c r="A19" s="40">
        <v>3</v>
      </c>
      <c r="B19" s="44"/>
      <c r="C19" s="46" t="s">
        <v>215</v>
      </c>
      <c r="D19" s="41" t="s">
        <v>230</v>
      </c>
      <c r="E19" s="45">
        <v>1</v>
      </c>
      <c r="F19" s="59"/>
      <c r="G19" s="59"/>
      <c r="H19" s="7"/>
      <c r="I19" s="7"/>
      <c r="J19" s="7"/>
      <c r="K19" s="7"/>
      <c r="L19" s="7"/>
      <c r="M19" s="7"/>
      <c r="N19" s="7"/>
      <c r="O19" s="7"/>
      <c r="P19" s="7"/>
    </row>
    <row r="20" spans="1:16" ht="31.5">
      <c r="A20" s="40">
        <v>4</v>
      </c>
      <c r="B20" s="44"/>
      <c r="C20" s="46" t="s">
        <v>216</v>
      </c>
      <c r="D20" s="41" t="s">
        <v>230</v>
      </c>
      <c r="E20" s="45">
        <v>1</v>
      </c>
      <c r="F20" s="59"/>
      <c r="G20" s="59"/>
      <c r="H20" s="7"/>
      <c r="I20" s="7"/>
      <c r="J20" s="7"/>
      <c r="K20" s="7"/>
      <c r="L20" s="7"/>
      <c r="M20" s="7"/>
      <c r="N20" s="7"/>
      <c r="O20" s="7"/>
      <c r="P20" s="7"/>
    </row>
    <row r="21" spans="1:16" ht="31.5">
      <c r="A21" s="40">
        <v>5</v>
      </c>
      <c r="B21" s="44"/>
      <c r="C21" s="46" t="s">
        <v>213</v>
      </c>
      <c r="D21" s="41" t="s">
        <v>230</v>
      </c>
      <c r="E21" s="45">
        <v>1</v>
      </c>
      <c r="F21" s="59"/>
      <c r="G21" s="59"/>
      <c r="H21" s="7"/>
      <c r="I21" s="7"/>
      <c r="J21" s="7"/>
      <c r="K21" s="7"/>
      <c r="L21" s="7"/>
      <c r="M21" s="7"/>
      <c r="N21" s="7"/>
      <c r="O21" s="7"/>
      <c r="P21" s="7"/>
    </row>
    <row r="22" spans="1:16">
      <c r="A22" s="40">
        <v>6</v>
      </c>
      <c r="B22" s="44"/>
      <c r="C22" s="46" t="s">
        <v>214</v>
      </c>
      <c r="D22" s="41" t="s">
        <v>230</v>
      </c>
      <c r="E22" s="45">
        <v>1</v>
      </c>
      <c r="F22" s="59"/>
      <c r="G22" s="59"/>
      <c r="H22" s="7"/>
      <c r="I22" s="7"/>
      <c r="J22" s="7"/>
      <c r="K22" s="7"/>
      <c r="L22" s="7"/>
      <c r="M22" s="7"/>
      <c r="N22" s="7"/>
      <c r="O22" s="7"/>
      <c r="P22" s="7"/>
    </row>
    <row r="23" spans="1:16">
      <c r="A23" s="95" t="s">
        <v>217</v>
      </c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6"/>
    </row>
    <row r="24" spans="1:16" ht="63">
      <c r="A24" s="40">
        <f>A22+1</f>
        <v>7</v>
      </c>
      <c r="B24" s="44"/>
      <c r="C24" s="46" t="s">
        <v>218</v>
      </c>
      <c r="D24" s="41" t="s">
        <v>231</v>
      </c>
      <c r="E24" s="45">
        <v>3.5</v>
      </c>
      <c r="F24" s="59"/>
      <c r="G24" s="59"/>
      <c r="H24" s="7"/>
      <c r="I24" s="7"/>
      <c r="J24" s="7"/>
      <c r="K24" s="7"/>
      <c r="L24" s="7"/>
      <c r="M24" s="7"/>
      <c r="N24" s="7"/>
      <c r="O24" s="7"/>
      <c r="P24" s="7"/>
    </row>
    <row r="25" spans="1:16" ht="63">
      <c r="A25" s="40">
        <f>A24+1</f>
        <v>8</v>
      </c>
      <c r="B25" s="44"/>
      <c r="C25" s="46" t="s">
        <v>219</v>
      </c>
      <c r="D25" s="41" t="s">
        <v>231</v>
      </c>
      <c r="E25" s="45">
        <v>15</v>
      </c>
      <c r="F25" s="59"/>
      <c r="G25" s="59"/>
      <c r="H25" s="7"/>
      <c r="I25" s="7"/>
      <c r="J25" s="7"/>
      <c r="K25" s="7"/>
      <c r="L25" s="7"/>
      <c r="M25" s="7"/>
      <c r="N25" s="7"/>
      <c r="O25" s="7"/>
      <c r="P25" s="7"/>
    </row>
    <row r="26" spans="1:16">
      <c r="A26" s="40">
        <f t="shared" ref="A26:A34" si="0">A25+1</f>
        <v>9</v>
      </c>
      <c r="B26" s="44"/>
      <c r="C26" s="46" t="s">
        <v>220</v>
      </c>
      <c r="D26" s="41" t="s">
        <v>231</v>
      </c>
      <c r="E26" s="45">
        <v>10</v>
      </c>
      <c r="F26" s="59"/>
      <c r="G26" s="59"/>
      <c r="H26" s="7"/>
      <c r="I26" s="7"/>
      <c r="J26" s="7"/>
      <c r="K26" s="7"/>
      <c r="L26" s="7"/>
      <c r="M26" s="7"/>
      <c r="N26" s="7"/>
      <c r="O26" s="7"/>
      <c r="P26" s="7"/>
    </row>
    <row r="27" spans="1:16">
      <c r="A27" s="40">
        <f t="shared" si="0"/>
        <v>10</v>
      </c>
      <c r="B27" s="44"/>
      <c r="C27" s="46" t="s">
        <v>221</v>
      </c>
      <c r="D27" s="41" t="s">
        <v>232</v>
      </c>
      <c r="E27" s="45">
        <v>1</v>
      </c>
      <c r="F27" s="59"/>
      <c r="G27" s="59"/>
      <c r="H27" s="7"/>
      <c r="I27" s="7"/>
      <c r="J27" s="7"/>
      <c r="K27" s="7"/>
      <c r="L27" s="7"/>
      <c r="M27" s="7"/>
      <c r="N27" s="7"/>
      <c r="O27" s="7"/>
      <c r="P27" s="7"/>
    </row>
    <row r="28" spans="1:16">
      <c r="A28" s="40">
        <f t="shared" si="0"/>
        <v>11</v>
      </c>
      <c r="B28" s="44"/>
      <c r="C28" s="46" t="s">
        <v>222</v>
      </c>
      <c r="D28" s="41" t="s">
        <v>232</v>
      </c>
      <c r="E28" s="45">
        <v>1</v>
      </c>
      <c r="F28" s="59"/>
      <c r="G28" s="59"/>
      <c r="H28" s="7"/>
      <c r="I28" s="7"/>
      <c r="J28" s="7"/>
      <c r="K28" s="7"/>
      <c r="L28" s="7"/>
      <c r="M28" s="7"/>
      <c r="N28" s="7"/>
      <c r="O28" s="7"/>
      <c r="P28" s="7"/>
    </row>
    <row r="29" spans="1:16">
      <c r="A29" s="40">
        <f t="shared" si="0"/>
        <v>12</v>
      </c>
      <c r="B29" s="44"/>
      <c r="C29" s="46" t="s">
        <v>223</v>
      </c>
      <c r="D29" s="41" t="s">
        <v>232</v>
      </c>
      <c r="E29" s="45">
        <v>1</v>
      </c>
      <c r="F29" s="59"/>
      <c r="G29" s="59"/>
      <c r="H29" s="7"/>
      <c r="I29" s="7"/>
      <c r="J29" s="7"/>
      <c r="K29" s="7"/>
      <c r="L29" s="7"/>
      <c r="M29" s="7"/>
      <c r="N29" s="7"/>
      <c r="O29" s="7"/>
      <c r="P29" s="7"/>
    </row>
    <row r="30" spans="1:16">
      <c r="A30" s="40">
        <f t="shared" si="0"/>
        <v>13</v>
      </c>
      <c r="B30" s="44"/>
      <c r="C30" s="46" t="s">
        <v>224</v>
      </c>
      <c r="D30" s="41" t="s">
        <v>230</v>
      </c>
      <c r="E30" s="45">
        <v>2</v>
      </c>
      <c r="F30" s="59"/>
      <c r="G30" s="59"/>
      <c r="H30" s="7"/>
      <c r="I30" s="7"/>
      <c r="J30" s="7"/>
      <c r="K30" s="7"/>
      <c r="L30" s="7"/>
      <c r="M30" s="7"/>
      <c r="N30" s="7"/>
      <c r="O30" s="7"/>
      <c r="P30" s="7"/>
    </row>
    <row r="31" spans="1:16" ht="31.5">
      <c r="A31" s="40">
        <f t="shared" si="0"/>
        <v>14</v>
      </c>
      <c r="B31" s="44"/>
      <c r="C31" s="46" t="s">
        <v>225</v>
      </c>
      <c r="D31" s="41" t="s">
        <v>232</v>
      </c>
      <c r="E31" s="45">
        <v>1</v>
      </c>
      <c r="F31" s="59"/>
      <c r="G31" s="59"/>
      <c r="H31" s="7"/>
      <c r="I31" s="69"/>
      <c r="J31" s="7"/>
      <c r="K31" s="7"/>
      <c r="L31" s="7"/>
      <c r="M31" s="7"/>
      <c r="N31" s="7"/>
      <c r="O31" s="7"/>
      <c r="P31" s="7"/>
    </row>
    <row r="32" spans="1:16" ht="31.5">
      <c r="A32" s="40">
        <f t="shared" si="0"/>
        <v>15</v>
      </c>
      <c r="B32" s="44"/>
      <c r="C32" s="46" t="s">
        <v>226</v>
      </c>
      <c r="D32" s="41" t="s">
        <v>232</v>
      </c>
      <c r="E32" s="45">
        <v>1</v>
      </c>
      <c r="F32" s="59"/>
      <c r="G32" s="59"/>
      <c r="H32" s="7"/>
      <c r="I32" s="69"/>
      <c r="J32" s="7"/>
      <c r="K32" s="7"/>
      <c r="L32" s="7"/>
      <c r="M32" s="7"/>
      <c r="N32" s="7"/>
      <c r="O32" s="7"/>
      <c r="P32" s="7"/>
    </row>
    <row r="33" spans="1:16" ht="31.5">
      <c r="A33" s="40">
        <f t="shared" si="0"/>
        <v>16</v>
      </c>
      <c r="B33" s="44"/>
      <c r="C33" s="46" t="s">
        <v>227</v>
      </c>
      <c r="D33" s="41" t="s">
        <v>230</v>
      </c>
      <c r="E33" s="45">
        <v>1</v>
      </c>
      <c r="F33" s="59"/>
      <c r="G33" s="59"/>
      <c r="H33" s="7"/>
      <c r="I33" s="69"/>
      <c r="J33" s="7"/>
      <c r="K33" s="7"/>
      <c r="L33" s="7"/>
      <c r="M33" s="7"/>
      <c r="N33" s="7"/>
      <c r="O33" s="7"/>
      <c r="P33" s="7"/>
    </row>
    <row r="34" spans="1:16">
      <c r="A34" s="40">
        <f t="shared" si="0"/>
        <v>17</v>
      </c>
      <c r="B34" s="44"/>
      <c r="C34" s="46" t="s">
        <v>214</v>
      </c>
      <c r="D34" s="41" t="s">
        <v>230</v>
      </c>
      <c r="E34" s="45">
        <v>1</v>
      </c>
      <c r="F34" s="59"/>
      <c r="G34" s="59"/>
      <c r="H34" s="7"/>
      <c r="I34" s="69"/>
      <c r="J34" s="7"/>
      <c r="K34" s="7"/>
      <c r="L34" s="7"/>
      <c r="M34" s="7"/>
      <c r="N34" s="7"/>
      <c r="O34" s="7"/>
      <c r="P34" s="7"/>
    </row>
    <row r="35" spans="1:16">
      <c r="A35" s="104" t="s">
        <v>229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5"/>
    </row>
    <row r="36" spans="1:16" ht="47.25">
      <c r="A36" s="40">
        <f>A34+1</f>
        <v>18</v>
      </c>
      <c r="B36" s="44"/>
      <c r="C36" s="46" t="s">
        <v>228</v>
      </c>
      <c r="D36" s="41" t="s">
        <v>230</v>
      </c>
      <c r="E36" s="45">
        <v>1</v>
      </c>
      <c r="F36" s="59"/>
      <c r="G36" s="59"/>
      <c r="H36" s="7"/>
      <c r="I36" s="7"/>
      <c r="J36" s="7"/>
      <c r="K36" s="7"/>
      <c r="L36" s="7"/>
      <c r="M36" s="7"/>
      <c r="N36" s="7"/>
      <c r="O36" s="7"/>
      <c r="P36" s="7"/>
    </row>
    <row r="37" spans="1:16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</row>
    <row r="38" spans="1:16">
      <c r="A38" s="103" t="s">
        <v>44</v>
      </c>
      <c r="B38" s="103"/>
      <c r="C38" s="103"/>
      <c r="D38" s="103"/>
      <c r="E38" s="103"/>
      <c r="F38" s="103"/>
      <c r="G38" s="103"/>
      <c r="H38" s="103"/>
      <c r="I38" s="103"/>
      <c r="J38" s="103"/>
      <c r="K38" s="13"/>
      <c r="L38" s="8">
        <f>SUM(L17:L37)</f>
        <v>0</v>
      </c>
      <c r="M38" s="8">
        <f>SUM(M17:M37)</f>
        <v>0</v>
      </c>
      <c r="N38" s="8">
        <f>SUM(N17:N37)</f>
        <v>0</v>
      </c>
      <c r="O38" s="8">
        <f>SUM(O17:O37)</f>
        <v>0</v>
      </c>
      <c r="P38" s="8">
        <f>SUM(P17:P37)</f>
        <v>0</v>
      </c>
    </row>
    <row r="39" spans="1:16">
      <c r="A39" s="9"/>
      <c r="B39" s="9"/>
      <c r="C39" s="9"/>
      <c r="D39" s="9"/>
      <c r="E39" s="9"/>
      <c r="F39" s="9"/>
      <c r="G39" s="9"/>
      <c r="H39" s="9"/>
      <c r="I39" s="9"/>
      <c r="J39" s="9"/>
      <c r="K39" s="10"/>
      <c r="L39" s="11"/>
      <c r="M39" s="11"/>
      <c r="N39" s="11"/>
      <c r="O39" s="11"/>
      <c r="P39" s="12"/>
    </row>
    <row r="40" spans="1:16">
      <c r="A40" s="25" t="str">
        <f>KT!A24</f>
        <v xml:space="preserve">Sastādīja: </v>
      </c>
      <c r="C40" s="26"/>
      <c r="D40" s="26" t="str">
        <f>KT!C28</f>
        <v xml:space="preserve">2024. gada </v>
      </c>
      <c r="E40" s="26"/>
      <c r="F40" s="26"/>
      <c r="G40" s="26"/>
      <c r="H40" s="26"/>
    </row>
    <row r="41" spans="1:16">
      <c r="A41" s="25" t="s">
        <v>39</v>
      </c>
      <c r="C41" s="26"/>
      <c r="D41" s="26"/>
      <c r="E41" s="26"/>
      <c r="F41" s="26"/>
      <c r="G41" s="26"/>
      <c r="H41" s="26"/>
    </row>
    <row r="42" spans="1:16">
      <c r="A42" s="25"/>
      <c r="C42" s="26"/>
      <c r="D42" s="26"/>
      <c r="E42" s="26"/>
      <c r="F42" s="26"/>
      <c r="G42" s="26"/>
      <c r="H42" s="26"/>
    </row>
    <row r="43" spans="1:16">
      <c r="A43" s="27"/>
      <c r="C43" s="26"/>
      <c r="D43" s="26"/>
      <c r="E43" s="26"/>
      <c r="F43" s="26"/>
      <c r="G43" s="26"/>
      <c r="H43" s="26"/>
    </row>
    <row r="44" spans="1:16">
      <c r="A44" s="25" t="str">
        <f>KT!A28</f>
        <v xml:space="preserve">Pārbaudīja: </v>
      </c>
      <c r="C44" s="26"/>
      <c r="D44" s="26" t="str">
        <f>KT!C28</f>
        <v xml:space="preserve">2024. gada </v>
      </c>
      <c r="E44" s="26"/>
      <c r="F44" s="26"/>
      <c r="G44" s="26"/>
      <c r="H44" s="26"/>
    </row>
    <row r="45" spans="1:16">
      <c r="A45" s="25" t="s">
        <v>40</v>
      </c>
      <c r="C45" s="26"/>
      <c r="D45" s="26"/>
      <c r="E45" s="26"/>
      <c r="F45" s="26"/>
      <c r="G45" s="26"/>
      <c r="H45" s="26"/>
    </row>
    <row r="46" spans="1:16">
      <c r="A46" s="25" t="str">
        <f>KT!A30</f>
        <v>Sertifikāta Nr.:</v>
      </c>
      <c r="C46" s="26"/>
      <c r="D46" s="26"/>
      <c r="E46" s="26"/>
      <c r="F46" s="26"/>
      <c r="G46" s="26"/>
      <c r="H46" s="26"/>
    </row>
    <row r="47" spans="1:16">
      <c r="B47" s="28"/>
      <c r="C47" s="26"/>
      <c r="D47" s="26"/>
      <c r="E47" s="26"/>
      <c r="F47" s="26"/>
      <c r="G47" s="26"/>
      <c r="H47" s="26"/>
    </row>
    <row r="48" spans="1:16">
      <c r="B48" s="29"/>
      <c r="C48" s="30"/>
      <c r="D48" s="29"/>
      <c r="F48" s="30"/>
      <c r="H48" s="26"/>
    </row>
  </sheetData>
  <autoFilter ref="A14:P36">
    <filterColumn colId="5" showButton="0"/>
    <filterColumn colId="6" showButton="0"/>
    <filterColumn colId="7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</autoFilter>
  <mergeCells count="16"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  <mergeCell ref="A23:P23"/>
    <mergeCell ref="A37:P37"/>
    <mergeCell ref="A38:J38"/>
    <mergeCell ref="A35:P35"/>
    <mergeCell ref="L14:P14"/>
    <mergeCell ref="A16:P16"/>
  </mergeCells>
  <pageMargins left="0.7" right="0.7" top="0.75" bottom="0.75" header="0.3" footer="0.3"/>
  <pageSetup paperSize="9" scale="5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P152"/>
  <sheetViews>
    <sheetView view="pageBreakPreview" topLeftCell="A21" zoomScale="85" zoomScaleNormal="85" zoomScaleSheetLayoutView="85" workbookViewId="0">
      <selection activeCell="C92" sqref="C92"/>
    </sheetView>
  </sheetViews>
  <sheetFormatPr defaultColWidth="9.140625" defaultRowHeight="15.75"/>
  <cols>
    <col min="1" max="1" width="10.5703125" style="3" customWidth="1"/>
    <col min="2" max="2" width="9.42578125" style="3" customWidth="1"/>
    <col min="3" max="3" width="51.140625" style="3" customWidth="1"/>
    <col min="4" max="4" width="7.85546875" style="3" customWidth="1"/>
    <col min="5" max="5" width="11.140625" style="3" customWidth="1"/>
    <col min="6" max="7" width="9.5703125" style="3" customWidth="1"/>
    <col min="8" max="8" width="11" style="3" customWidth="1"/>
    <col min="9" max="9" width="11.5703125" style="3" customWidth="1"/>
    <col min="10" max="10" width="9.5703125" style="3" customWidth="1"/>
    <col min="11" max="11" width="11.85546875" style="3" customWidth="1"/>
    <col min="12" max="16" width="14.85546875" style="3" customWidth="1"/>
    <col min="17" max="16384" width="9.140625" style="3"/>
  </cols>
  <sheetData>
    <row r="2" spans="1:16">
      <c r="A2" s="97" t="s">
        <v>52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</row>
    <row r="3" spans="1:16">
      <c r="A3" s="98" t="s">
        <v>233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</row>
    <row r="4" spans="1:16">
      <c r="A4" s="97" t="s">
        <v>43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</row>
    <row r="5" spans="1:16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</row>
    <row r="6" spans="1:16">
      <c r="A6" s="3" t="s">
        <v>10</v>
      </c>
      <c r="C6" s="5" t="str">
        <f>KT!B9</f>
        <v>Autoceļa A6 - Rīgas ielas - Maskavas ielas - Skolas ielas un Zviedru ielas transporta mezgla un autoceļa A6 - Enerģētiķu ielas transporta mezgla pārbūve Salaspilī, Salaspils novadā</v>
      </c>
      <c r="D6" s="5"/>
      <c r="E6" s="5"/>
    </row>
    <row r="7" spans="1:16">
      <c r="A7" s="3" t="s">
        <v>11</v>
      </c>
      <c r="C7" s="5"/>
    </row>
    <row r="8" spans="1:16">
      <c r="A8" s="3" t="s">
        <v>0</v>
      </c>
      <c r="C8" s="5" t="str">
        <f>KT!B12</f>
        <v>Rīgas iela, Maskavas iela, Skolas iela un Zviedru iela,  Enerģētiķu iela, Salaspils</v>
      </c>
      <c r="D8" s="4"/>
      <c r="E8" s="4"/>
    </row>
    <row r="9" spans="1:16">
      <c r="A9" s="3" t="s">
        <v>1</v>
      </c>
      <c r="C9" s="5"/>
      <c r="D9" s="4"/>
      <c r="E9" s="4"/>
    </row>
    <row r="11" spans="1:16">
      <c r="A11" s="3" t="s">
        <v>236</v>
      </c>
      <c r="M11" s="99" t="s">
        <v>2</v>
      </c>
      <c r="N11" s="99"/>
      <c r="O11" s="6">
        <f>P138</f>
        <v>0</v>
      </c>
      <c r="P11" s="3" t="s">
        <v>3</v>
      </c>
    </row>
    <row r="12" spans="1:16">
      <c r="E12" s="38"/>
      <c r="N12" s="31" t="s">
        <v>45</v>
      </c>
      <c r="O12" s="3" t="str">
        <f>KT!C28</f>
        <v xml:space="preserve">2024. gada </v>
      </c>
    </row>
    <row r="13" spans="1:16">
      <c r="E13" s="38"/>
    </row>
    <row r="14" spans="1:16">
      <c r="A14" s="100" t="s">
        <v>23</v>
      </c>
      <c r="B14" s="100" t="s">
        <v>9</v>
      </c>
      <c r="C14" s="94" t="s">
        <v>12</v>
      </c>
      <c r="D14" s="100" t="s">
        <v>4</v>
      </c>
      <c r="E14" s="101" t="s">
        <v>5</v>
      </c>
      <c r="F14" s="94" t="s">
        <v>13</v>
      </c>
      <c r="G14" s="94"/>
      <c r="H14" s="94"/>
      <c r="I14" s="94"/>
      <c r="J14" s="94"/>
      <c r="K14" s="94"/>
      <c r="L14" s="94" t="s">
        <v>14</v>
      </c>
      <c r="M14" s="94"/>
      <c r="N14" s="94"/>
      <c r="O14" s="94"/>
      <c r="P14" s="94"/>
    </row>
    <row r="15" spans="1:16" ht="105.75" customHeight="1">
      <c r="A15" s="100"/>
      <c r="B15" s="100"/>
      <c r="C15" s="94"/>
      <c r="D15" s="100"/>
      <c r="E15" s="101"/>
      <c r="F15" s="39" t="s">
        <v>6</v>
      </c>
      <c r="G15" s="39" t="s">
        <v>16</v>
      </c>
      <c r="H15" s="39" t="s">
        <v>15</v>
      </c>
      <c r="I15" s="39" t="s">
        <v>17</v>
      </c>
      <c r="J15" s="39" t="s">
        <v>18</v>
      </c>
      <c r="K15" s="39" t="s">
        <v>19</v>
      </c>
      <c r="L15" s="39" t="s">
        <v>7</v>
      </c>
      <c r="M15" s="39" t="s">
        <v>15</v>
      </c>
      <c r="N15" s="39" t="s">
        <v>17</v>
      </c>
      <c r="O15" s="39" t="s">
        <v>18</v>
      </c>
      <c r="P15" s="39" t="s">
        <v>20</v>
      </c>
    </row>
    <row r="16" spans="1:16">
      <c r="A16" s="110" t="s">
        <v>234</v>
      </c>
      <c r="B16" s="110"/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</row>
    <row r="17" spans="1:16">
      <c r="A17" s="110" t="s">
        <v>99</v>
      </c>
      <c r="B17" s="110"/>
      <c r="C17" s="110"/>
      <c r="D17" s="110"/>
      <c r="E17" s="110"/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</row>
    <row r="18" spans="1:16" ht="31.5">
      <c r="A18" s="62">
        <v>1</v>
      </c>
      <c r="B18" s="63"/>
      <c r="C18" s="60" t="s">
        <v>237</v>
      </c>
      <c r="D18" s="64" t="s">
        <v>53</v>
      </c>
      <c r="E18" s="65">
        <v>26</v>
      </c>
      <c r="F18" s="66"/>
      <c r="G18" s="66"/>
      <c r="H18" s="66"/>
      <c r="I18" s="66"/>
      <c r="J18" s="66"/>
      <c r="K18" s="67"/>
      <c r="L18" s="67"/>
      <c r="M18" s="67"/>
      <c r="N18" s="67"/>
      <c r="O18" s="67"/>
      <c r="P18" s="67"/>
    </row>
    <row r="19" spans="1:16" ht="31.5">
      <c r="A19" s="62">
        <f>A18+1</f>
        <v>2</v>
      </c>
      <c r="B19" s="58"/>
      <c r="C19" s="57" t="s">
        <v>101</v>
      </c>
      <c r="D19" s="41" t="s">
        <v>53</v>
      </c>
      <c r="E19" s="45">
        <v>26</v>
      </c>
      <c r="F19" s="66"/>
      <c r="G19" s="66"/>
      <c r="H19" s="66"/>
      <c r="I19" s="66"/>
      <c r="J19" s="66"/>
      <c r="K19" s="67"/>
      <c r="L19" s="7"/>
      <c r="M19" s="7"/>
      <c r="N19" s="7"/>
      <c r="O19" s="7"/>
      <c r="P19" s="7"/>
    </row>
    <row r="20" spans="1:16">
      <c r="A20" s="62">
        <f t="shared" ref="A20:A38" si="0">A19+1</f>
        <v>3</v>
      </c>
      <c r="B20" s="58"/>
      <c r="C20" s="61" t="s">
        <v>238</v>
      </c>
      <c r="D20" s="41" t="s">
        <v>53</v>
      </c>
      <c r="E20" s="45">
        <v>163</v>
      </c>
      <c r="F20" s="66"/>
      <c r="G20" s="66"/>
      <c r="H20" s="66"/>
      <c r="I20" s="66"/>
      <c r="J20" s="66"/>
      <c r="K20" s="67"/>
      <c r="L20" s="7"/>
      <c r="M20" s="7"/>
      <c r="N20" s="7"/>
      <c r="O20" s="7"/>
      <c r="P20" s="7"/>
    </row>
    <row r="21" spans="1:16">
      <c r="A21" s="62">
        <f t="shared" si="0"/>
        <v>4</v>
      </c>
      <c r="B21" s="58"/>
      <c r="C21" s="60" t="s">
        <v>239</v>
      </c>
      <c r="D21" s="41" t="s">
        <v>58</v>
      </c>
      <c r="E21" s="45">
        <v>1</v>
      </c>
      <c r="F21" s="66"/>
      <c r="G21" s="66"/>
      <c r="H21" s="66"/>
      <c r="I21" s="66"/>
      <c r="J21" s="66"/>
      <c r="K21" s="67"/>
      <c r="L21" s="7"/>
      <c r="M21" s="7"/>
      <c r="N21" s="7"/>
      <c r="O21" s="7"/>
      <c r="P21" s="7"/>
    </row>
    <row r="22" spans="1:16">
      <c r="A22" s="62">
        <f t="shared" si="0"/>
        <v>5</v>
      </c>
      <c r="B22" s="58"/>
      <c r="C22" s="60" t="s">
        <v>240</v>
      </c>
      <c r="D22" s="41" t="s">
        <v>58</v>
      </c>
      <c r="E22" s="45">
        <v>4</v>
      </c>
      <c r="F22" s="66"/>
      <c r="G22" s="66"/>
      <c r="H22" s="66"/>
      <c r="I22" s="66"/>
      <c r="J22" s="66"/>
      <c r="K22" s="67"/>
      <c r="L22" s="7"/>
      <c r="M22" s="7"/>
      <c r="N22" s="7"/>
      <c r="O22" s="7"/>
      <c r="P22" s="7"/>
    </row>
    <row r="23" spans="1:16">
      <c r="A23" s="62">
        <f t="shared" si="0"/>
        <v>6</v>
      </c>
      <c r="B23" s="58"/>
      <c r="C23" s="60" t="s">
        <v>241</v>
      </c>
      <c r="D23" s="41" t="s">
        <v>58</v>
      </c>
      <c r="E23" s="45">
        <v>4</v>
      </c>
      <c r="F23" s="66"/>
      <c r="G23" s="66"/>
      <c r="H23" s="66"/>
      <c r="I23" s="66"/>
      <c r="J23" s="66"/>
      <c r="K23" s="67"/>
      <c r="L23" s="7"/>
      <c r="M23" s="7"/>
      <c r="N23" s="7"/>
      <c r="O23" s="7"/>
      <c r="P23" s="7"/>
    </row>
    <row r="24" spans="1:16" ht="31.5">
      <c r="A24" s="62">
        <f t="shared" si="0"/>
        <v>7</v>
      </c>
      <c r="B24" s="58"/>
      <c r="C24" s="60" t="s">
        <v>242</v>
      </c>
      <c r="D24" s="41" t="s">
        <v>257</v>
      </c>
      <c r="E24" s="45">
        <v>1</v>
      </c>
      <c r="F24" s="66"/>
      <c r="G24" s="66"/>
      <c r="H24" s="66"/>
      <c r="I24" s="66"/>
      <c r="J24" s="66"/>
      <c r="K24" s="67"/>
      <c r="L24" s="7"/>
      <c r="M24" s="7"/>
      <c r="N24" s="7"/>
      <c r="O24" s="7"/>
      <c r="P24" s="7"/>
    </row>
    <row r="25" spans="1:16">
      <c r="A25" s="62">
        <f t="shared" si="0"/>
        <v>8</v>
      </c>
      <c r="B25" s="58"/>
      <c r="C25" s="60" t="s">
        <v>243</v>
      </c>
      <c r="D25" s="41" t="s">
        <v>48</v>
      </c>
      <c r="E25" s="45">
        <v>1</v>
      </c>
      <c r="F25" s="66"/>
      <c r="G25" s="66"/>
      <c r="H25" s="66"/>
      <c r="I25" s="66"/>
      <c r="J25" s="66"/>
      <c r="K25" s="67"/>
      <c r="L25" s="7"/>
      <c r="M25" s="7"/>
      <c r="N25" s="7"/>
      <c r="O25" s="7"/>
      <c r="P25" s="7"/>
    </row>
    <row r="26" spans="1:16">
      <c r="A26" s="62">
        <f t="shared" si="0"/>
        <v>9</v>
      </c>
      <c r="B26" s="58"/>
      <c r="C26" s="60" t="s">
        <v>244</v>
      </c>
      <c r="D26" s="41" t="s">
        <v>58</v>
      </c>
      <c r="E26" s="45">
        <v>1</v>
      </c>
      <c r="F26" s="66"/>
      <c r="G26" s="66"/>
      <c r="H26" s="66"/>
      <c r="I26" s="66"/>
      <c r="J26" s="66"/>
      <c r="K26" s="67"/>
      <c r="L26" s="7"/>
      <c r="M26" s="7"/>
      <c r="N26" s="7"/>
      <c r="O26" s="7"/>
      <c r="P26" s="7"/>
    </row>
    <row r="27" spans="1:16">
      <c r="A27" s="62">
        <f t="shared" si="0"/>
        <v>10</v>
      </c>
      <c r="B27" s="58"/>
      <c r="C27" s="60" t="s">
        <v>245</v>
      </c>
      <c r="D27" s="41" t="s">
        <v>58</v>
      </c>
      <c r="E27" s="45">
        <v>4</v>
      </c>
      <c r="F27" s="66"/>
      <c r="G27" s="66"/>
      <c r="H27" s="66"/>
      <c r="I27" s="66"/>
      <c r="J27" s="66"/>
      <c r="K27" s="67"/>
      <c r="L27" s="7"/>
      <c r="M27" s="7"/>
      <c r="N27" s="7"/>
      <c r="O27" s="7"/>
      <c r="P27" s="7"/>
    </row>
    <row r="28" spans="1:16">
      <c r="A28" s="62">
        <f t="shared" si="0"/>
        <v>11</v>
      </c>
      <c r="B28" s="58"/>
      <c r="C28" s="60" t="s">
        <v>246</v>
      </c>
      <c r="D28" s="41" t="s">
        <v>58</v>
      </c>
      <c r="E28" s="45">
        <v>2</v>
      </c>
      <c r="F28" s="66"/>
      <c r="G28" s="66"/>
      <c r="H28" s="66"/>
      <c r="I28" s="66"/>
      <c r="J28" s="66"/>
      <c r="K28" s="67"/>
      <c r="L28" s="7"/>
      <c r="M28" s="7"/>
      <c r="N28" s="7"/>
      <c r="O28" s="7"/>
      <c r="P28" s="7"/>
    </row>
    <row r="29" spans="1:16" ht="31.5">
      <c r="A29" s="62">
        <f t="shared" si="0"/>
        <v>12</v>
      </c>
      <c r="B29" s="58"/>
      <c r="C29" s="60" t="s">
        <v>247</v>
      </c>
      <c r="D29" s="41" t="s">
        <v>48</v>
      </c>
      <c r="E29" s="45">
        <v>1</v>
      </c>
      <c r="F29" s="66"/>
      <c r="G29" s="66"/>
      <c r="H29" s="66"/>
      <c r="I29" s="66"/>
      <c r="J29" s="66"/>
      <c r="K29" s="67"/>
      <c r="L29" s="7"/>
      <c r="M29" s="7"/>
      <c r="N29" s="7"/>
      <c r="O29" s="7"/>
      <c r="P29" s="7"/>
    </row>
    <row r="30" spans="1:16" ht="31.5">
      <c r="A30" s="62">
        <f t="shared" si="0"/>
        <v>13</v>
      </c>
      <c r="B30" s="58"/>
      <c r="C30" s="60" t="s">
        <v>248</v>
      </c>
      <c r="D30" s="41" t="s">
        <v>48</v>
      </c>
      <c r="E30" s="45">
        <v>1</v>
      </c>
      <c r="F30" s="66"/>
      <c r="G30" s="66"/>
      <c r="H30" s="66"/>
      <c r="I30" s="66"/>
      <c r="J30" s="66"/>
      <c r="K30" s="67"/>
      <c r="L30" s="7"/>
      <c r="M30" s="7"/>
      <c r="N30" s="7"/>
      <c r="O30" s="7"/>
      <c r="P30" s="7"/>
    </row>
    <row r="31" spans="1:16">
      <c r="A31" s="62">
        <f t="shared" si="0"/>
        <v>14</v>
      </c>
      <c r="B31" s="58"/>
      <c r="C31" s="60" t="s">
        <v>249</v>
      </c>
      <c r="D31" s="41" t="s">
        <v>58</v>
      </c>
      <c r="E31" s="45">
        <v>1</v>
      </c>
      <c r="F31" s="66"/>
      <c r="G31" s="66"/>
      <c r="H31" s="66"/>
      <c r="I31" s="66"/>
      <c r="J31" s="66"/>
      <c r="K31" s="67"/>
      <c r="L31" s="7"/>
      <c r="M31" s="7"/>
      <c r="N31" s="7"/>
      <c r="O31" s="7"/>
      <c r="P31" s="7"/>
    </row>
    <row r="32" spans="1:16" ht="31.5">
      <c r="A32" s="62">
        <f t="shared" si="0"/>
        <v>15</v>
      </c>
      <c r="B32" s="58"/>
      <c r="C32" s="60" t="s">
        <v>250</v>
      </c>
      <c r="D32" s="41" t="s">
        <v>58</v>
      </c>
      <c r="E32" s="45">
        <v>1</v>
      </c>
      <c r="F32" s="66"/>
      <c r="G32" s="66"/>
      <c r="H32" s="66"/>
      <c r="I32" s="66"/>
      <c r="J32" s="66"/>
      <c r="K32" s="67"/>
      <c r="L32" s="7"/>
      <c r="M32" s="7"/>
      <c r="N32" s="7"/>
      <c r="O32" s="7"/>
      <c r="P32" s="7"/>
    </row>
    <row r="33" spans="1:16">
      <c r="A33" s="62">
        <f t="shared" si="0"/>
        <v>16</v>
      </c>
      <c r="B33" s="58"/>
      <c r="C33" s="60" t="s">
        <v>251</v>
      </c>
      <c r="D33" s="41" t="s">
        <v>58</v>
      </c>
      <c r="E33" s="45">
        <v>3</v>
      </c>
      <c r="F33" s="66"/>
      <c r="G33" s="66"/>
      <c r="H33" s="66"/>
      <c r="I33" s="66"/>
      <c r="J33" s="66"/>
      <c r="K33" s="67"/>
      <c r="L33" s="7"/>
      <c r="M33" s="7"/>
      <c r="N33" s="7"/>
      <c r="O33" s="7"/>
      <c r="P33" s="7"/>
    </row>
    <row r="34" spans="1:16">
      <c r="A34" s="62">
        <f t="shared" si="0"/>
        <v>17</v>
      </c>
      <c r="B34" s="58"/>
      <c r="C34" s="60" t="s">
        <v>252</v>
      </c>
      <c r="D34" s="41" t="s">
        <v>58</v>
      </c>
      <c r="E34" s="45">
        <v>3</v>
      </c>
      <c r="F34" s="66"/>
      <c r="G34" s="66"/>
      <c r="H34" s="66"/>
      <c r="I34" s="66"/>
      <c r="J34" s="66"/>
      <c r="K34" s="67"/>
      <c r="L34" s="7"/>
      <c r="M34" s="7"/>
      <c r="N34" s="7"/>
      <c r="O34" s="7"/>
      <c r="P34" s="7"/>
    </row>
    <row r="35" spans="1:16" ht="31.5">
      <c r="A35" s="62">
        <f t="shared" si="0"/>
        <v>18</v>
      </c>
      <c r="B35" s="58"/>
      <c r="C35" s="60" t="s">
        <v>253</v>
      </c>
      <c r="D35" s="41" t="s">
        <v>58</v>
      </c>
      <c r="E35" s="45">
        <v>1</v>
      </c>
      <c r="F35" s="66"/>
      <c r="G35" s="66"/>
      <c r="H35" s="66"/>
      <c r="I35" s="66"/>
      <c r="J35" s="66"/>
      <c r="K35" s="67"/>
      <c r="L35" s="7"/>
      <c r="M35" s="7"/>
      <c r="N35" s="7"/>
      <c r="O35" s="7"/>
      <c r="P35" s="7"/>
    </row>
    <row r="36" spans="1:16">
      <c r="A36" s="62">
        <f t="shared" si="0"/>
        <v>19</v>
      </c>
      <c r="B36" s="58"/>
      <c r="C36" s="60" t="s">
        <v>254</v>
      </c>
      <c r="D36" s="41" t="s">
        <v>58</v>
      </c>
      <c r="E36" s="45">
        <v>4</v>
      </c>
      <c r="F36" s="66"/>
      <c r="G36" s="66"/>
      <c r="H36" s="66"/>
      <c r="I36" s="66"/>
      <c r="J36" s="66"/>
      <c r="K36" s="67"/>
      <c r="L36" s="7"/>
      <c r="M36" s="7"/>
      <c r="N36" s="7"/>
      <c r="O36" s="7"/>
      <c r="P36" s="7"/>
    </row>
    <row r="37" spans="1:16" ht="31.5">
      <c r="A37" s="62">
        <f t="shared" si="0"/>
        <v>20</v>
      </c>
      <c r="B37" s="58"/>
      <c r="C37" s="60" t="s">
        <v>255</v>
      </c>
      <c r="D37" s="41" t="s">
        <v>257</v>
      </c>
      <c r="E37" s="45">
        <v>1</v>
      </c>
      <c r="F37" s="66"/>
      <c r="G37" s="66"/>
      <c r="H37" s="66"/>
      <c r="I37" s="66"/>
      <c r="J37" s="66"/>
      <c r="K37" s="67"/>
      <c r="L37" s="7"/>
      <c r="M37" s="7"/>
      <c r="N37" s="7"/>
      <c r="O37" s="7"/>
      <c r="P37" s="7"/>
    </row>
    <row r="38" spans="1:16" ht="47.25">
      <c r="A38" s="62">
        <f t="shared" si="0"/>
        <v>21</v>
      </c>
      <c r="B38" s="58"/>
      <c r="C38" s="60" t="s">
        <v>256</v>
      </c>
      <c r="D38" s="41" t="s">
        <v>257</v>
      </c>
      <c r="E38" s="45">
        <v>1</v>
      </c>
      <c r="F38" s="66"/>
      <c r="G38" s="66"/>
      <c r="H38" s="66"/>
      <c r="I38" s="66"/>
      <c r="J38" s="66"/>
      <c r="K38" s="67"/>
      <c r="L38" s="7"/>
      <c r="M38" s="7"/>
      <c r="N38" s="7"/>
      <c r="O38" s="7"/>
      <c r="P38" s="7"/>
    </row>
    <row r="39" spans="1:16">
      <c r="A39" s="110" t="s">
        <v>100</v>
      </c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</row>
    <row r="40" spans="1:16" ht="63">
      <c r="A40" s="40">
        <f>A38+1</f>
        <v>22</v>
      </c>
      <c r="B40" s="58"/>
      <c r="C40" s="60" t="s">
        <v>258</v>
      </c>
      <c r="D40" s="41" t="s">
        <v>48</v>
      </c>
      <c r="E40" s="45" t="s">
        <v>276</v>
      </c>
      <c r="F40" s="66"/>
      <c r="G40" s="66"/>
      <c r="H40" s="66"/>
      <c r="I40" s="66"/>
      <c r="J40" s="66"/>
      <c r="K40" s="67"/>
      <c r="L40" s="7"/>
      <c r="M40" s="7"/>
      <c r="N40" s="7"/>
      <c r="O40" s="7"/>
      <c r="P40" s="7"/>
    </row>
    <row r="41" spans="1:16" ht="18" customHeight="1">
      <c r="A41" s="40">
        <f>A40+1</f>
        <v>23</v>
      </c>
      <c r="B41" s="58"/>
      <c r="C41" s="60" t="s">
        <v>259</v>
      </c>
      <c r="D41" s="41" t="s">
        <v>58</v>
      </c>
      <c r="E41" s="45">
        <v>1</v>
      </c>
      <c r="F41" s="66"/>
      <c r="G41" s="66"/>
      <c r="H41" s="66"/>
      <c r="I41" s="66"/>
      <c r="J41" s="66"/>
      <c r="K41" s="67"/>
      <c r="L41" s="7"/>
      <c r="M41" s="7"/>
      <c r="N41" s="7"/>
      <c r="O41" s="7"/>
      <c r="P41" s="7"/>
    </row>
    <row r="42" spans="1:16" ht="31.5">
      <c r="A42" s="40">
        <f t="shared" ref="A42:A57" si="1">A41+1</f>
        <v>24</v>
      </c>
      <c r="B42" s="58"/>
      <c r="C42" s="60" t="s">
        <v>260</v>
      </c>
      <c r="D42" s="41" t="s">
        <v>48</v>
      </c>
      <c r="E42" s="45">
        <v>1</v>
      </c>
      <c r="F42" s="66"/>
      <c r="G42" s="66"/>
      <c r="H42" s="66"/>
      <c r="I42" s="66"/>
      <c r="J42" s="66"/>
      <c r="K42" s="67"/>
      <c r="L42" s="7"/>
      <c r="M42" s="7"/>
      <c r="N42" s="7"/>
      <c r="O42" s="7"/>
      <c r="P42" s="7"/>
    </row>
    <row r="43" spans="1:16">
      <c r="A43" s="40">
        <f t="shared" si="1"/>
        <v>25</v>
      </c>
      <c r="B43" s="58"/>
      <c r="C43" s="60" t="s">
        <v>261</v>
      </c>
      <c r="D43" s="41" t="s">
        <v>58</v>
      </c>
      <c r="E43" s="45">
        <v>1</v>
      </c>
      <c r="F43" s="66"/>
      <c r="G43" s="66"/>
      <c r="H43" s="66"/>
      <c r="I43" s="66"/>
      <c r="J43" s="66"/>
      <c r="K43" s="67"/>
      <c r="L43" s="7"/>
      <c r="M43" s="7"/>
      <c r="N43" s="7"/>
      <c r="O43" s="7"/>
      <c r="P43" s="7"/>
    </row>
    <row r="44" spans="1:16" ht="31.5">
      <c r="A44" s="40">
        <f t="shared" si="1"/>
        <v>26</v>
      </c>
      <c r="B44" s="58"/>
      <c r="C44" s="60" t="s">
        <v>262</v>
      </c>
      <c r="D44" s="41" t="s">
        <v>48</v>
      </c>
      <c r="E44" s="45">
        <v>2</v>
      </c>
      <c r="F44" s="66"/>
      <c r="G44" s="66"/>
      <c r="H44" s="66"/>
      <c r="I44" s="66"/>
      <c r="J44" s="66"/>
      <c r="K44" s="67"/>
      <c r="L44" s="7"/>
      <c r="M44" s="7"/>
      <c r="N44" s="7"/>
      <c r="O44" s="7"/>
      <c r="P44" s="7"/>
    </row>
    <row r="45" spans="1:16" ht="31.5">
      <c r="A45" s="40">
        <f t="shared" si="1"/>
        <v>27</v>
      </c>
      <c r="B45" s="58"/>
      <c r="C45" s="60" t="s">
        <v>263</v>
      </c>
      <c r="D45" s="41" t="s">
        <v>48</v>
      </c>
      <c r="E45" s="45">
        <v>2</v>
      </c>
      <c r="F45" s="66"/>
      <c r="G45" s="66"/>
      <c r="H45" s="66"/>
      <c r="I45" s="66"/>
      <c r="J45" s="66"/>
      <c r="K45" s="67"/>
      <c r="L45" s="7"/>
      <c r="M45" s="7"/>
      <c r="N45" s="7"/>
      <c r="O45" s="7"/>
      <c r="P45" s="7"/>
    </row>
    <row r="46" spans="1:16">
      <c r="A46" s="40">
        <f t="shared" si="1"/>
        <v>28</v>
      </c>
      <c r="B46" s="58"/>
      <c r="C46" s="60" t="s">
        <v>264</v>
      </c>
      <c r="D46" s="41" t="s">
        <v>58</v>
      </c>
      <c r="E46" s="45">
        <v>2</v>
      </c>
      <c r="F46" s="66"/>
      <c r="G46" s="66"/>
      <c r="H46" s="66"/>
      <c r="I46" s="66"/>
      <c r="J46" s="66"/>
      <c r="K46" s="67"/>
      <c r="L46" s="7"/>
      <c r="M46" s="7"/>
      <c r="N46" s="7"/>
      <c r="O46" s="7"/>
      <c r="P46" s="7"/>
    </row>
    <row r="47" spans="1:16" ht="31.5">
      <c r="A47" s="40">
        <f t="shared" si="1"/>
        <v>29</v>
      </c>
      <c r="B47" s="58"/>
      <c r="C47" s="60" t="s">
        <v>265</v>
      </c>
      <c r="D47" s="41" t="s">
        <v>58</v>
      </c>
      <c r="E47" s="45">
        <v>1</v>
      </c>
      <c r="F47" s="66"/>
      <c r="G47" s="66"/>
      <c r="H47" s="66"/>
      <c r="I47" s="66"/>
      <c r="J47" s="66"/>
      <c r="K47" s="67"/>
      <c r="L47" s="7"/>
      <c r="M47" s="7"/>
      <c r="N47" s="7"/>
      <c r="O47" s="7"/>
      <c r="P47" s="7"/>
    </row>
    <row r="48" spans="1:16" ht="31.5">
      <c r="A48" s="40">
        <f t="shared" si="1"/>
        <v>30</v>
      </c>
      <c r="B48" s="58"/>
      <c r="C48" s="60" t="s">
        <v>266</v>
      </c>
      <c r="D48" s="41" t="s">
        <v>58</v>
      </c>
      <c r="E48" s="45">
        <v>2</v>
      </c>
      <c r="F48" s="66"/>
      <c r="G48" s="66"/>
      <c r="H48" s="66"/>
      <c r="I48" s="66"/>
      <c r="J48" s="66"/>
      <c r="K48" s="67"/>
      <c r="L48" s="7"/>
      <c r="M48" s="7"/>
      <c r="N48" s="7"/>
      <c r="O48" s="7"/>
      <c r="P48" s="7"/>
    </row>
    <row r="49" spans="1:16">
      <c r="A49" s="40">
        <f t="shared" si="1"/>
        <v>31</v>
      </c>
      <c r="B49" s="58"/>
      <c r="C49" s="56" t="s">
        <v>267</v>
      </c>
      <c r="D49" s="41" t="s">
        <v>58</v>
      </c>
      <c r="E49" s="45">
        <v>1</v>
      </c>
      <c r="F49" s="59"/>
      <c r="G49" s="59"/>
      <c r="H49" s="59"/>
      <c r="I49" s="66"/>
      <c r="J49" s="59"/>
      <c r="K49" s="7"/>
      <c r="L49" s="7"/>
      <c r="M49" s="7"/>
      <c r="N49" s="7"/>
      <c r="O49" s="7"/>
      <c r="P49" s="7"/>
    </row>
    <row r="50" spans="1:16" ht="47.25">
      <c r="A50" s="40">
        <f t="shared" si="1"/>
        <v>32</v>
      </c>
      <c r="B50" s="58"/>
      <c r="C50" s="68" t="s">
        <v>268</v>
      </c>
      <c r="D50" s="41" t="s">
        <v>58</v>
      </c>
      <c r="E50" s="45">
        <v>4</v>
      </c>
      <c r="F50" s="59"/>
      <c r="G50" s="59"/>
      <c r="H50" s="59"/>
      <c r="I50" s="66"/>
      <c r="J50" s="59"/>
      <c r="K50" s="7"/>
      <c r="L50" s="7"/>
      <c r="M50" s="7"/>
      <c r="N50" s="7"/>
      <c r="O50" s="7"/>
      <c r="P50" s="7"/>
    </row>
    <row r="51" spans="1:16">
      <c r="A51" s="40">
        <f t="shared" si="1"/>
        <v>33</v>
      </c>
      <c r="B51" s="58"/>
      <c r="C51" s="56" t="s">
        <v>269</v>
      </c>
      <c r="D51" s="41" t="s">
        <v>58</v>
      </c>
      <c r="E51" s="45">
        <v>4</v>
      </c>
      <c r="F51" s="59"/>
      <c r="G51" s="59"/>
      <c r="H51" s="59"/>
      <c r="I51" s="66"/>
      <c r="J51" s="59"/>
      <c r="K51" s="7"/>
      <c r="L51" s="7"/>
      <c r="M51" s="7"/>
      <c r="N51" s="7"/>
      <c r="O51" s="7"/>
      <c r="P51" s="7"/>
    </row>
    <row r="52" spans="1:16">
      <c r="A52" s="40">
        <f t="shared" si="1"/>
        <v>34</v>
      </c>
      <c r="B52" s="58"/>
      <c r="C52" s="56" t="s">
        <v>270</v>
      </c>
      <c r="D52" s="41" t="s">
        <v>277</v>
      </c>
      <c r="E52" s="45">
        <v>1</v>
      </c>
      <c r="F52" s="59"/>
      <c r="G52" s="59"/>
      <c r="H52" s="59"/>
      <c r="I52" s="66"/>
      <c r="J52" s="59"/>
      <c r="K52" s="7"/>
      <c r="L52" s="7"/>
      <c r="M52" s="7"/>
      <c r="N52" s="7"/>
      <c r="O52" s="7"/>
      <c r="P52" s="7"/>
    </row>
    <row r="53" spans="1:16">
      <c r="A53" s="40">
        <f t="shared" si="1"/>
        <v>35</v>
      </c>
      <c r="B53" s="58"/>
      <c r="C53" s="56" t="s">
        <v>271</v>
      </c>
      <c r="D53" s="41" t="s">
        <v>53</v>
      </c>
      <c r="E53" s="45">
        <v>6</v>
      </c>
      <c r="F53" s="59"/>
      <c r="G53" s="59"/>
      <c r="H53" s="59"/>
      <c r="I53" s="66"/>
      <c r="J53" s="59"/>
      <c r="K53" s="7"/>
      <c r="L53" s="7"/>
      <c r="M53" s="7"/>
      <c r="N53" s="7"/>
      <c r="O53" s="7"/>
      <c r="P53" s="7"/>
    </row>
    <row r="54" spans="1:16">
      <c r="A54" s="40">
        <f t="shared" si="1"/>
        <v>36</v>
      </c>
      <c r="B54" s="58"/>
      <c r="C54" s="56" t="s">
        <v>272</v>
      </c>
      <c r="D54" s="41" t="s">
        <v>53</v>
      </c>
      <c r="E54" s="45">
        <v>80</v>
      </c>
      <c r="F54" s="59"/>
      <c r="G54" s="59"/>
      <c r="H54" s="59"/>
      <c r="I54" s="66"/>
      <c r="J54" s="59"/>
      <c r="K54" s="7"/>
      <c r="L54" s="7"/>
      <c r="M54" s="7"/>
      <c r="N54" s="7"/>
      <c r="O54" s="7"/>
      <c r="P54" s="7"/>
    </row>
    <row r="55" spans="1:16">
      <c r="A55" s="40">
        <f t="shared" si="1"/>
        <v>37</v>
      </c>
      <c r="B55" s="58"/>
      <c r="C55" s="56" t="s">
        <v>273</v>
      </c>
      <c r="D55" s="41" t="s">
        <v>53</v>
      </c>
      <c r="E55" s="45">
        <v>77</v>
      </c>
      <c r="F55" s="59"/>
      <c r="G55" s="59"/>
      <c r="H55" s="59"/>
      <c r="I55" s="66"/>
      <c r="J55" s="59"/>
      <c r="K55" s="7"/>
      <c r="L55" s="7"/>
      <c r="M55" s="7"/>
      <c r="N55" s="7"/>
      <c r="O55" s="7"/>
      <c r="P55" s="7"/>
    </row>
    <row r="56" spans="1:16">
      <c r="A56" s="40">
        <f t="shared" si="1"/>
        <v>38</v>
      </c>
      <c r="B56" s="58"/>
      <c r="C56" s="56" t="s">
        <v>274</v>
      </c>
      <c r="D56" s="41" t="s">
        <v>53</v>
      </c>
      <c r="E56" s="45">
        <v>20</v>
      </c>
      <c r="F56" s="59"/>
      <c r="G56" s="59"/>
      <c r="H56" s="59"/>
      <c r="I56" s="66"/>
      <c r="J56" s="59"/>
      <c r="K56" s="7"/>
      <c r="L56" s="7"/>
      <c r="M56" s="7"/>
      <c r="N56" s="7"/>
      <c r="O56" s="7"/>
      <c r="P56" s="7"/>
    </row>
    <row r="57" spans="1:16">
      <c r="A57" s="40">
        <f t="shared" si="1"/>
        <v>39</v>
      </c>
      <c r="B57" s="58"/>
      <c r="C57" s="56" t="s">
        <v>275</v>
      </c>
      <c r="D57" s="41" t="s">
        <v>53</v>
      </c>
      <c r="E57" s="45">
        <v>6</v>
      </c>
      <c r="F57" s="59"/>
      <c r="G57" s="59"/>
      <c r="H57" s="59"/>
      <c r="I57" s="66"/>
      <c r="J57" s="59"/>
      <c r="K57" s="7"/>
      <c r="L57" s="7"/>
      <c r="M57" s="7"/>
      <c r="N57" s="7"/>
      <c r="O57" s="7"/>
      <c r="P57" s="7"/>
    </row>
    <row r="58" spans="1:16">
      <c r="A58" s="110" t="s">
        <v>278</v>
      </c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</row>
    <row r="59" spans="1:16">
      <c r="A59" s="110" t="s">
        <v>99</v>
      </c>
      <c r="B59" s="110"/>
      <c r="C59" s="110"/>
      <c r="D59" s="110"/>
      <c r="E59" s="110"/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</row>
    <row r="60" spans="1:16" ht="31.5">
      <c r="A60" s="40">
        <f>A57+1</f>
        <v>40</v>
      </c>
      <c r="B60" s="58"/>
      <c r="C60" s="56" t="s">
        <v>237</v>
      </c>
      <c r="D60" s="41" t="s">
        <v>53</v>
      </c>
      <c r="E60" s="45">
        <v>25</v>
      </c>
      <c r="F60" s="59"/>
      <c r="G60" s="59"/>
      <c r="H60" s="59"/>
      <c r="I60" s="66"/>
      <c r="J60" s="59"/>
      <c r="K60" s="7"/>
      <c r="L60" s="7"/>
      <c r="M60" s="7"/>
      <c r="N60" s="7"/>
      <c r="O60" s="7"/>
      <c r="P60" s="7"/>
    </row>
    <row r="61" spans="1:16" ht="31.5">
      <c r="A61" s="40">
        <f t="shared" ref="A61:A99" si="2">A60+1</f>
        <v>41</v>
      </c>
      <c r="B61" s="58"/>
      <c r="C61" s="56" t="s">
        <v>101</v>
      </c>
      <c r="D61" s="41" t="s">
        <v>53</v>
      </c>
      <c r="E61" s="45">
        <v>25</v>
      </c>
      <c r="F61" s="59"/>
      <c r="G61" s="59"/>
      <c r="H61" s="59"/>
      <c r="I61" s="66"/>
      <c r="J61" s="59"/>
      <c r="K61" s="7"/>
      <c r="L61" s="7"/>
      <c r="M61" s="7"/>
      <c r="N61" s="7"/>
      <c r="O61" s="7"/>
      <c r="P61" s="7"/>
    </row>
    <row r="62" spans="1:16" ht="31.5">
      <c r="A62" s="40">
        <f t="shared" si="2"/>
        <v>42</v>
      </c>
      <c r="B62" s="58"/>
      <c r="C62" s="56" t="s">
        <v>279</v>
      </c>
      <c r="D62" s="41" t="s">
        <v>53</v>
      </c>
      <c r="E62" s="45">
        <v>16</v>
      </c>
      <c r="F62" s="59"/>
      <c r="G62" s="59"/>
      <c r="H62" s="59"/>
      <c r="I62" s="66"/>
      <c r="J62" s="59"/>
      <c r="K62" s="7"/>
      <c r="L62" s="7"/>
      <c r="M62" s="7"/>
      <c r="N62" s="7"/>
      <c r="O62" s="7"/>
      <c r="P62" s="7"/>
    </row>
    <row r="63" spans="1:16">
      <c r="A63" s="40">
        <f t="shared" si="2"/>
        <v>43</v>
      </c>
      <c r="B63" s="58"/>
      <c r="C63" s="56" t="s">
        <v>238</v>
      </c>
      <c r="D63" s="41" t="s">
        <v>53</v>
      </c>
      <c r="E63" s="45">
        <v>57</v>
      </c>
      <c r="F63" s="59"/>
      <c r="G63" s="59"/>
      <c r="H63" s="59"/>
      <c r="I63" s="66"/>
      <c r="J63" s="59"/>
      <c r="K63" s="7"/>
      <c r="L63" s="7"/>
      <c r="M63" s="7"/>
      <c r="N63" s="7"/>
      <c r="O63" s="7"/>
      <c r="P63" s="7"/>
    </row>
    <row r="64" spans="1:16">
      <c r="A64" s="40">
        <f t="shared" si="2"/>
        <v>44</v>
      </c>
      <c r="B64" s="58"/>
      <c r="C64" s="56" t="s">
        <v>239</v>
      </c>
      <c r="D64" s="41" t="s">
        <v>58</v>
      </c>
      <c r="E64" s="45">
        <v>1</v>
      </c>
      <c r="F64" s="59"/>
      <c r="G64" s="59"/>
      <c r="H64" s="59"/>
      <c r="I64" s="66"/>
      <c r="J64" s="59"/>
      <c r="K64" s="7"/>
      <c r="L64" s="7"/>
      <c r="M64" s="7"/>
      <c r="N64" s="7"/>
      <c r="O64" s="7"/>
      <c r="P64" s="7"/>
    </row>
    <row r="65" spans="1:16">
      <c r="A65" s="40">
        <f t="shared" si="2"/>
        <v>45</v>
      </c>
      <c r="B65" s="58"/>
      <c r="C65" s="56" t="s">
        <v>280</v>
      </c>
      <c r="D65" s="41" t="s">
        <v>58</v>
      </c>
      <c r="E65" s="45">
        <v>1</v>
      </c>
      <c r="F65" s="59"/>
      <c r="G65" s="59"/>
      <c r="H65" s="59"/>
      <c r="I65" s="66"/>
      <c r="J65" s="59"/>
      <c r="K65" s="7"/>
      <c r="L65" s="7"/>
      <c r="M65" s="7"/>
      <c r="N65" s="7"/>
      <c r="O65" s="7"/>
      <c r="P65" s="7"/>
    </row>
    <row r="66" spans="1:16">
      <c r="A66" s="40">
        <f t="shared" si="2"/>
        <v>46</v>
      </c>
      <c r="B66" s="58"/>
      <c r="C66" s="56" t="s">
        <v>240</v>
      </c>
      <c r="D66" s="41" t="s">
        <v>58</v>
      </c>
      <c r="E66" s="45">
        <v>6</v>
      </c>
      <c r="F66" s="59"/>
      <c r="G66" s="59"/>
      <c r="H66" s="59"/>
      <c r="I66" s="66"/>
      <c r="J66" s="59"/>
      <c r="K66" s="7"/>
      <c r="L66" s="7"/>
      <c r="M66" s="7"/>
      <c r="N66" s="7"/>
      <c r="O66" s="7"/>
      <c r="P66" s="7"/>
    </row>
    <row r="67" spans="1:16">
      <c r="A67" s="40">
        <f t="shared" si="2"/>
        <v>47</v>
      </c>
      <c r="B67" s="58"/>
      <c r="C67" s="56" t="s">
        <v>241</v>
      </c>
      <c r="D67" s="41" t="s">
        <v>58</v>
      </c>
      <c r="E67" s="45">
        <v>4</v>
      </c>
      <c r="F67" s="59"/>
      <c r="G67" s="59"/>
      <c r="H67" s="59"/>
      <c r="I67" s="66"/>
      <c r="J67" s="59"/>
      <c r="K67" s="7"/>
      <c r="L67" s="7"/>
      <c r="M67" s="7"/>
      <c r="N67" s="7"/>
      <c r="O67" s="7"/>
      <c r="P67" s="7"/>
    </row>
    <row r="68" spans="1:16">
      <c r="A68" s="40">
        <f t="shared" si="2"/>
        <v>48</v>
      </c>
      <c r="B68" s="58"/>
      <c r="C68" s="56" t="s">
        <v>281</v>
      </c>
      <c r="D68" s="41" t="s">
        <v>58</v>
      </c>
      <c r="E68" s="45">
        <v>8</v>
      </c>
      <c r="F68" s="59"/>
      <c r="G68" s="59"/>
      <c r="H68" s="59"/>
      <c r="I68" s="66"/>
      <c r="J68" s="59"/>
      <c r="K68" s="7"/>
      <c r="L68" s="7"/>
      <c r="M68" s="7"/>
      <c r="N68" s="7"/>
      <c r="O68" s="7"/>
      <c r="P68" s="7"/>
    </row>
    <row r="69" spans="1:16">
      <c r="A69" s="40">
        <f t="shared" si="2"/>
        <v>49</v>
      </c>
      <c r="B69" s="58"/>
      <c r="C69" s="56" t="s">
        <v>243</v>
      </c>
      <c r="D69" s="41" t="s">
        <v>58</v>
      </c>
      <c r="E69" s="45">
        <v>1</v>
      </c>
      <c r="F69" s="59"/>
      <c r="G69" s="59"/>
      <c r="H69" s="59"/>
      <c r="I69" s="66"/>
      <c r="J69" s="59"/>
      <c r="K69" s="7"/>
      <c r="L69" s="7"/>
      <c r="M69" s="7"/>
      <c r="N69" s="7"/>
      <c r="O69" s="7"/>
      <c r="P69" s="7"/>
    </row>
    <row r="70" spans="1:16">
      <c r="A70" s="40">
        <f t="shared" si="2"/>
        <v>50</v>
      </c>
      <c r="B70" s="58"/>
      <c r="C70" s="56" t="s">
        <v>244</v>
      </c>
      <c r="D70" s="41" t="s">
        <v>58</v>
      </c>
      <c r="E70" s="45">
        <v>2</v>
      </c>
      <c r="F70" s="59"/>
      <c r="G70" s="59"/>
      <c r="H70" s="59"/>
      <c r="I70" s="66"/>
      <c r="J70" s="59"/>
      <c r="K70" s="7"/>
      <c r="L70" s="7"/>
      <c r="M70" s="7"/>
      <c r="N70" s="7"/>
      <c r="O70" s="7"/>
      <c r="P70" s="7"/>
    </row>
    <row r="71" spans="1:16">
      <c r="A71" s="40">
        <f t="shared" si="2"/>
        <v>51</v>
      </c>
      <c r="B71" s="58"/>
      <c r="C71" s="56" t="s">
        <v>245</v>
      </c>
      <c r="D71" s="41" t="s">
        <v>58</v>
      </c>
      <c r="E71" s="45">
        <v>12</v>
      </c>
      <c r="F71" s="59"/>
      <c r="G71" s="59"/>
      <c r="H71" s="59"/>
      <c r="I71" s="66"/>
      <c r="J71" s="59"/>
      <c r="K71" s="7"/>
      <c r="L71" s="7"/>
      <c r="M71" s="7"/>
      <c r="N71" s="7"/>
      <c r="O71" s="7"/>
      <c r="P71" s="7"/>
    </row>
    <row r="72" spans="1:16">
      <c r="A72" s="40">
        <f t="shared" si="2"/>
        <v>52</v>
      </c>
      <c r="B72" s="58"/>
      <c r="C72" s="56" t="s">
        <v>282</v>
      </c>
      <c r="D72" s="41" t="s">
        <v>58</v>
      </c>
      <c r="E72" s="45">
        <v>6</v>
      </c>
      <c r="F72" s="59"/>
      <c r="G72" s="59"/>
      <c r="H72" s="59"/>
      <c r="I72" s="66"/>
      <c r="J72" s="59"/>
      <c r="K72" s="7"/>
      <c r="L72" s="7"/>
      <c r="M72" s="7"/>
      <c r="N72" s="7"/>
      <c r="O72" s="7"/>
      <c r="P72" s="7"/>
    </row>
    <row r="73" spans="1:16" ht="31.5">
      <c r="A73" s="40">
        <f t="shared" si="2"/>
        <v>53</v>
      </c>
      <c r="B73" s="58"/>
      <c r="C73" s="56" t="s">
        <v>242</v>
      </c>
      <c r="D73" s="41" t="s">
        <v>257</v>
      </c>
      <c r="E73" s="45">
        <v>1</v>
      </c>
      <c r="F73" s="59"/>
      <c r="G73" s="59"/>
      <c r="H73" s="59"/>
      <c r="I73" s="66"/>
      <c r="J73" s="59"/>
      <c r="K73" s="7"/>
      <c r="L73" s="7"/>
      <c r="M73" s="7"/>
      <c r="N73" s="7"/>
      <c r="O73" s="7"/>
      <c r="P73" s="7"/>
    </row>
    <row r="74" spans="1:16" ht="31.5">
      <c r="A74" s="40">
        <f t="shared" si="2"/>
        <v>54</v>
      </c>
      <c r="B74" s="58"/>
      <c r="C74" s="46" t="s">
        <v>247</v>
      </c>
      <c r="D74" s="70" t="s">
        <v>48</v>
      </c>
      <c r="E74" s="45">
        <v>1</v>
      </c>
      <c r="F74" s="59"/>
      <c r="G74" s="59"/>
      <c r="H74" s="59"/>
      <c r="I74" s="66"/>
      <c r="J74" s="59"/>
      <c r="K74" s="7"/>
      <c r="L74" s="7"/>
      <c r="M74" s="7"/>
      <c r="N74" s="7"/>
      <c r="O74" s="7"/>
      <c r="P74" s="7"/>
    </row>
    <row r="75" spans="1:16" ht="31.5">
      <c r="A75" s="40">
        <f t="shared" si="2"/>
        <v>55</v>
      </c>
      <c r="B75" s="58"/>
      <c r="C75" s="46" t="s">
        <v>248</v>
      </c>
      <c r="D75" s="70" t="s">
        <v>48</v>
      </c>
      <c r="E75" s="45">
        <v>1</v>
      </c>
      <c r="F75" s="59"/>
      <c r="G75" s="59"/>
      <c r="H75" s="59"/>
      <c r="I75" s="66"/>
      <c r="J75" s="59"/>
      <c r="K75" s="7"/>
      <c r="L75" s="7"/>
      <c r="M75" s="7"/>
      <c r="N75" s="7"/>
      <c r="O75" s="7"/>
      <c r="P75" s="7"/>
    </row>
    <row r="76" spans="1:16">
      <c r="A76" s="40">
        <f t="shared" si="2"/>
        <v>56</v>
      </c>
      <c r="B76" s="58"/>
      <c r="C76" s="46" t="s">
        <v>249</v>
      </c>
      <c r="D76" s="70" t="s">
        <v>58</v>
      </c>
      <c r="E76" s="45">
        <v>1</v>
      </c>
      <c r="F76" s="59"/>
      <c r="G76" s="59"/>
      <c r="H76" s="59"/>
      <c r="I76" s="66"/>
      <c r="J76" s="59"/>
      <c r="K76" s="7"/>
      <c r="L76" s="7"/>
      <c r="M76" s="7"/>
      <c r="N76" s="7"/>
      <c r="O76" s="7"/>
      <c r="P76" s="7"/>
    </row>
    <row r="77" spans="1:16" ht="31.5">
      <c r="A77" s="40">
        <f t="shared" si="2"/>
        <v>57</v>
      </c>
      <c r="B77" s="58"/>
      <c r="C77" s="46" t="s">
        <v>250</v>
      </c>
      <c r="D77" s="70" t="s">
        <v>58</v>
      </c>
      <c r="E77" s="45">
        <v>1</v>
      </c>
      <c r="F77" s="59"/>
      <c r="G77" s="59"/>
      <c r="H77" s="59"/>
      <c r="I77" s="66"/>
      <c r="J77" s="59"/>
      <c r="K77" s="7"/>
      <c r="L77" s="7"/>
      <c r="M77" s="7"/>
      <c r="N77" s="7"/>
      <c r="O77" s="7"/>
      <c r="P77" s="7"/>
    </row>
    <row r="78" spans="1:16">
      <c r="A78" s="40">
        <f t="shared" si="2"/>
        <v>58</v>
      </c>
      <c r="B78" s="58"/>
      <c r="C78" s="46" t="s">
        <v>251</v>
      </c>
      <c r="D78" s="70" t="s">
        <v>58</v>
      </c>
      <c r="E78" s="45">
        <v>4</v>
      </c>
      <c r="F78" s="59"/>
      <c r="G78" s="59"/>
      <c r="H78" s="59"/>
      <c r="I78" s="66"/>
      <c r="J78" s="59"/>
      <c r="K78" s="7"/>
      <c r="L78" s="7"/>
      <c r="M78" s="7"/>
      <c r="N78" s="7"/>
      <c r="O78" s="7"/>
      <c r="P78" s="7"/>
    </row>
    <row r="79" spans="1:16">
      <c r="A79" s="40">
        <f t="shared" si="2"/>
        <v>59</v>
      </c>
      <c r="B79" s="58"/>
      <c r="C79" s="46" t="s">
        <v>252</v>
      </c>
      <c r="D79" s="70" t="s">
        <v>58</v>
      </c>
      <c r="E79" s="45">
        <v>4</v>
      </c>
      <c r="F79" s="59"/>
      <c r="G79" s="59"/>
      <c r="H79" s="59"/>
      <c r="I79" s="66"/>
      <c r="J79" s="59"/>
      <c r="K79" s="7"/>
      <c r="L79" s="7"/>
      <c r="M79" s="7"/>
      <c r="N79" s="7"/>
      <c r="O79" s="7"/>
      <c r="P79" s="7"/>
    </row>
    <row r="80" spans="1:16" ht="31.5">
      <c r="A80" s="40">
        <f t="shared" si="2"/>
        <v>60</v>
      </c>
      <c r="B80" s="58"/>
      <c r="C80" s="46" t="s">
        <v>253</v>
      </c>
      <c r="D80" s="70" t="s">
        <v>58</v>
      </c>
      <c r="E80" s="45">
        <v>1</v>
      </c>
      <c r="F80" s="59"/>
      <c r="G80" s="59"/>
      <c r="H80" s="59"/>
      <c r="I80" s="66"/>
      <c r="J80" s="59"/>
      <c r="K80" s="7"/>
      <c r="L80" s="7"/>
      <c r="M80" s="7"/>
      <c r="N80" s="7"/>
      <c r="O80" s="7"/>
      <c r="P80" s="7"/>
    </row>
    <row r="81" spans="1:16">
      <c r="A81" s="40">
        <f t="shared" si="2"/>
        <v>61</v>
      </c>
      <c r="B81" s="58"/>
      <c r="C81" s="46" t="s">
        <v>254</v>
      </c>
      <c r="D81" s="70" t="s">
        <v>58</v>
      </c>
      <c r="E81" s="45">
        <v>4</v>
      </c>
      <c r="F81" s="59"/>
      <c r="G81" s="59"/>
      <c r="H81" s="59"/>
      <c r="I81" s="66"/>
      <c r="J81" s="59"/>
      <c r="K81" s="7"/>
      <c r="L81" s="7"/>
      <c r="M81" s="7"/>
      <c r="N81" s="7"/>
      <c r="O81" s="7"/>
      <c r="P81" s="7"/>
    </row>
    <row r="82" spans="1:16" ht="31.5">
      <c r="A82" s="40">
        <f t="shared" si="2"/>
        <v>62</v>
      </c>
      <c r="B82" s="58"/>
      <c r="C82" s="46" t="s">
        <v>255</v>
      </c>
      <c r="D82" s="70" t="s">
        <v>257</v>
      </c>
      <c r="E82" s="45">
        <v>1</v>
      </c>
      <c r="F82" s="59"/>
      <c r="G82" s="59"/>
      <c r="H82" s="59"/>
      <c r="I82" s="66"/>
      <c r="J82" s="59"/>
      <c r="K82" s="7"/>
      <c r="L82" s="7"/>
      <c r="M82" s="7"/>
      <c r="N82" s="7"/>
      <c r="O82" s="7"/>
      <c r="P82" s="7"/>
    </row>
    <row r="83" spans="1:16" ht="47.25">
      <c r="A83" s="40">
        <f t="shared" si="2"/>
        <v>63</v>
      </c>
      <c r="B83" s="58"/>
      <c r="C83" s="46" t="s">
        <v>256</v>
      </c>
      <c r="D83" s="70" t="s">
        <v>257</v>
      </c>
      <c r="E83" s="45">
        <v>1</v>
      </c>
      <c r="F83" s="59"/>
      <c r="G83" s="59"/>
      <c r="H83" s="59"/>
      <c r="I83" s="66"/>
      <c r="J83" s="59"/>
      <c r="K83" s="7"/>
      <c r="L83" s="7"/>
      <c r="M83" s="7"/>
      <c r="N83" s="7"/>
      <c r="O83" s="7"/>
      <c r="P83" s="7"/>
    </row>
    <row r="84" spans="1:16">
      <c r="A84" s="110" t="s">
        <v>100</v>
      </c>
      <c r="B84" s="110"/>
      <c r="C84" s="110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0"/>
      <c r="P84" s="110"/>
    </row>
    <row r="85" spans="1:16" ht="63">
      <c r="A85" s="40">
        <f>A83+1</f>
        <v>64</v>
      </c>
      <c r="B85" s="58"/>
      <c r="C85" s="46" t="s">
        <v>258</v>
      </c>
      <c r="D85" s="70" t="s">
        <v>48</v>
      </c>
      <c r="E85" s="45" t="s">
        <v>276</v>
      </c>
      <c r="F85" s="59"/>
      <c r="G85" s="59"/>
      <c r="H85" s="59"/>
      <c r="I85" s="66"/>
      <c r="J85" s="59"/>
      <c r="K85" s="7"/>
      <c r="L85" s="7"/>
      <c r="M85" s="7"/>
      <c r="N85" s="7"/>
      <c r="O85" s="7"/>
      <c r="P85" s="7"/>
    </row>
    <row r="86" spans="1:16" ht="47.25">
      <c r="A86" s="40">
        <f t="shared" si="2"/>
        <v>65</v>
      </c>
      <c r="B86" s="58"/>
      <c r="C86" s="46" t="s">
        <v>259</v>
      </c>
      <c r="D86" s="70" t="s">
        <v>58</v>
      </c>
      <c r="E86" s="45">
        <v>1</v>
      </c>
      <c r="F86" s="59"/>
      <c r="G86" s="59"/>
      <c r="H86" s="59"/>
      <c r="I86" s="66"/>
      <c r="J86" s="59"/>
      <c r="K86" s="7"/>
      <c r="L86" s="7"/>
      <c r="M86" s="7"/>
      <c r="N86" s="7"/>
      <c r="O86" s="7"/>
      <c r="P86" s="7"/>
    </row>
    <row r="87" spans="1:16" ht="31.5">
      <c r="A87" s="40">
        <f t="shared" si="2"/>
        <v>66</v>
      </c>
      <c r="B87" s="58"/>
      <c r="C87" s="46" t="s">
        <v>260</v>
      </c>
      <c r="D87" s="70" t="s">
        <v>48</v>
      </c>
      <c r="E87" s="45">
        <v>1</v>
      </c>
      <c r="F87" s="59"/>
      <c r="G87" s="59"/>
      <c r="H87" s="59"/>
      <c r="I87" s="66"/>
      <c r="J87" s="59"/>
      <c r="K87" s="7"/>
      <c r="L87" s="7"/>
      <c r="M87" s="7"/>
      <c r="N87" s="7"/>
      <c r="O87" s="7"/>
      <c r="P87" s="7"/>
    </row>
    <row r="88" spans="1:16">
      <c r="A88" s="40">
        <f t="shared" si="2"/>
        <v>67</v>
      </c>
      <c r="B88" s="58"/>
      <c r="C88" s="46" t="s">
        <v>261</v>
      </c>
      <c r="D88" s="70" t="s">
        <v>58</v>
      </c>
      <c r="E88" s="45">
        <v>2</v>
      </c>
      <c r="F88" s="59"/>
      <c r="G88" s="59"/>
      <c r="H88" s="59"/>
      <c r="I88" s="66"/>
      <c r="J88" s="59"/>
      <c r="K88" s="7"/>
      <c r="L88" s="7"/>
      <c r="M88" s="7"/>
      <c r="N88" s="7"/>
      <c r="O88" s="7"/>
      <c r="P88" s="7"/>
    </row>
    <row r="89" spans="1:16" ht="31.5">
      <c r="A89" s="40">
        <f t="shared" si="2"/>
        <v>68</v>
      </c>
      <c r="B89" s="58"/>
      <c r="C89" s="46" t="s">
        <v>283</v>
      </c>
      <c r="D89" s="70" t="s">
        <v>48</v>
      </c>
      <c r="E89" s="45">
        <v>6</v>
      </c>
      <c r="F89" s="59"/>
      <c r="G89" s="59"/>
      <c r="H89" s="59"/>
      <c r="I89" s="66"/>
      <c r="J89" s="59"/>
      <c r="K89" s="7"/>
      <c r="L89" s="7"/>
      <c r="M89" s="7"/>
      <c r="N89" s="7"/>
      <c r="O89" s="7"/>
      <c r="P89" s="7"/>
    </row>
    <row r="90" spans="1:16" ht="31.5">
      <c r="A90" s="40">
        <f t="shared" si="2"/>
        <v>69</v>
      </c>
      <c r="B90" s="58"/>
      <c r="C90" s="46" t="s">
        <v>284</v>
      </c>
      <c r="D90" s="70" t="s">
        <v>48</v>
      </c>
      <c r="E90" s="45">
        <v>6</v>
      </c>
      <c r="F90" s="59"/>
      <c r="G90" s="59"/>
      <c r="H90" s="59"/>
      <c r="I90" s="66"/>
      <c r="J90" s="59"/>
      <c r="K90" s="7"/>
      <c r="L90" s="7"/>
      <c r="M90" s="7"/>
      <c r="N90" s="7"/>
      <c r="O90" s="7"/>
      <c r="P90" s="7"/>
    </row>
    <row r="91" spans="1:16">
      <c r="A91" s="40">
        <f t="shared" si="2"/>
        <v>70</v>
      </c>
      <c r="B91" s="58"/>
      <c r="C91" s="46" t="s">
        <v>285</v>
      </c>
      <c r="D91" s="70" t="s">
        <v>58</v>
      </c>
      <c r="E91" s="45">
        <v>6</v>
      </c>
      <c r="F91" s="59"/>
      <c r="G91" s="59"/>
      <c r="H91" s="59"/>
      <c r="I91" s="66"/>
      <c r="J91" s="59"/>
      <c r="K91" s="7"/>
      <c r="L91" s="7"/>
      <c r="M91" s="7"/>
      <c r="N91" s="7"/>
      <c r="O91" s="7"/>
      <c r="P91" s="7"/>
    </row>
    <row r="92" spans="1:16" ht="31.5">
      <c r="A92" s="40">
        <f t="shared" si="2"/>
        <v>71</v>
      </c>
      <c r="B92" s="58"/>
      <c r="C92" s="46" t="s">
        <v>265</v>
      </c>
      <c r="D92" s="70" t="s">
        <v>58</v>
      </c>
      <c r="E92" s="45">
        <v>2</v>
      </c>
      <c r="F92" s="59"/>
      <c r="G92" s="59"/>
      <c r="H92" s="59"/>
      <c r="I92" s="66"/>
      <c r="J92" s="59"/>
      <c r="K92" s="7"/>
      <c r="L92" s="7"/>
      <c r="M92" s="7"/>
      <c r="N92" s="7"/>
      <c r="O92" s="7"/>
      <c r="P92" s="7"/>
    </row>
    <row r="93" spans="1:16" ht="31.5">
      <c r="A93" s="40">
        <f t="shared" si="2"/>
        <v>72</v>
      </c>
      <c r="B93" s="58"/>
      <c r="C93" s="46" t="s">
        <v>266</v>
      </c>
      <c r="D93" s="70" t="s">
        <v>58</v>
      </c>
      <c r="E93" s="45">
        <v>2</v>
      </c>
      <c r="F93" s="59"/>
      <c r="G93" s="59"/>
      <c r="H93" s="59"/>
      <c r="I93" s="66"/>
      <c r="J93" s="59"/>
      <c r="K93" s="7"/>
      <c r="L93" s="7"/>
      <c r="M93" s="7"/>
      <c r="N93" s="7"/>
      <c r="O93" s="7"/>
      <c r="P93" s="7"/>
    </row>
    <row r="94" spans="1:16">
      <c r="A94" s="40">
        <f t="shared" si="2"/>
        <v>73</v>
      </c>
      <c r="B94" s="58"/>
      <c r="C94" s="46" t="s">
        <v>267</v>
      </c>
      <c r="D94" s="70" t="s">
        <v>58</v>
      </c>
      <c r="E94" s="45">
        <v>1</v>
      </c>
      <c r="F94" s="59"/>
      <c r="G94" s="59"/>
      <c r="H94" s="59"/>
      <c r="I94" s="66"/>
      <c r="J94" s="59"/>
      <c r="K94" s="7"/>
      <c r="L94" s="7"/>
      <c r="M94" s="7"/>
      <c r="N94" s="7"/>
      <c r="O94" s="7"/>
      <c r="P94" s="7"/>
    </row>
    <row r="95" spans="1:16" ht="47.25">
      <c r="A95" s="40">
        <f t="shared" si="2"/>
        <v>74</v>
      </c>
      <c r="B95" s="58"/>
      <c r="C95" s="46" t="s">
        <v>268</v>
      </c>
      <c r="D95" s="70" t="s">
        <v>58</v>
      </c>
      <c r="E95" s="45">
        <v>4</v>
      </c>
      <c r="F95" s="59"/>
      <c r="G95" s="59"/>
      <c r="H95" s="59"/>
      <c r="I95" s="66"/>
      <c r="J95" s="59"/>
      <c r="K95" s="7"/>
      <c r="L95" s="7"/>
      <c r="M95" s="7"/>
      <c r="N95" s="7"/>
      <c r="O95" s="7"/>
      <c r="P95" s="7"/>
    </row>
    <row r="96" spans="1:16">
      <c r="A96" s="40">
        <f t="shared" si="2"/>
        <v>75</v>
      </c>
      <c r="B96" s="58"/>
      <c r="C96" s="46" t="s">
        <v>271</v>
      </c>
      <c r="D96" s="70" t="s">
        <v>53</v>
      </c>
      <c r="E96" s="45">
        <v>6</v>
      </c>
      <c r="F96" s="59"/>
      <c r="G96" s="59"/>
      <c r="H96" s="59"/>
      <c r="I96" s="66"/>
      <c r="J96" s="59"/>
      <c r="K96" s="7"/>
      <c r="L96" s="7"/>
      <c r="M96" s="7"/>
      <c r="N96" s="7"/>
      <c r="O96" s="7"/>
      <c r="P96" s="7"/>
    </row>
    <row r="97" spans="1:16">
      <c r="A97" s="40">
        <f t="shared" si="2"/>
        <v>76</v>
      </c>
      <c r="B97" s="58"/>
      <c r="C97" s="46" t="s">
        <v>273</v>
      </c>
      <c r="D97" s="70" t="s">
        <v>53</v>
      </c>
      <c r="E97" s="45">
        <v>51</v>
      </c>
      <c r="F97" s="59"/>
      <c r="G97" s="59"/>
      <c r="H97" s="59"/>
      <c r="I97" s="66"/>
      <c r="J97" s="59"/>
      <c r="K97" s="7"/>
      <c r="L97" s="7"/>
      <c r="M97" s="7"/>
      <c r="N97" s="7"/>
      <c r="O97" s="7"/>
      <c r="P97" s="7"/>
    </row>
    <row r="98" spans="1:16">
      <c r="A98" s="40">
        <f t="shared" si="2"/>
        <v>77</v>
      </c>
      <c r="B98" s="58"/>
      <c r="C98" s="46" t="s">
        <v>274</v>
      </c>
      <c r="D98" s="70" t="s">
        <v>53</v>
      </c>
      <c r="E98" s="45">
        <v>25</v>
      </c>
      <c r="F98" s="59"/>
      <c r="G98" s="59"/>
      <c r="H98" s="59"/>
      <c r="I98" s="66"/>
      <c r="J98" s="59"/>
      <c r="K98" s="7"/>
      <c r="L98" s="7"/>
      <c r="M98" s="7"/>
      <c r="N98" s="7"/>
      <c r="O98" s="7"/>
      <c r="P98" s="7"/>
    </row>
    <row r="99" spans="1:16">
      <c r="A99" s="40">
        <f t="shared" si="2"/>
        <v>78</v>
      </c>
      <c r="B99" s="58"/>
      <c r="C99" s="46" t="s">
        <v>286</v>
      </c>
      <c r="D99" s="70" t="s">
        <v>53</v>
      </c>
      <c r="E99" s="45">
        <v>16</v>
      </c>
      <c r="F99" s="59"/>
      <c r="G99" s="59"/>
      <c r="H99" s="59"/>
      <c r="I99" s="66"/>
      <c r="J99" s="59"/>
      <c r="K99" s="7"/>
      <c r="L99" s="7"/>
      <c r="M99" s="7"/>
      <c r="N99" s="7"/>
      <c r="O99" s="7"/>
      <c r="P99" s="7"/>
    </row>
    <row r="100" spans="1:16">
      <c r="A100" s="110" t="s">
        <v>287</v>
      </c>
      <c r="B100" s="110"/>
      <c r="C100" s="110"/>
      <c r="D100" s="110"/>
      <c r="E100" s="110"/>
      <c r="F100" s="110"/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</row>
    <row r="101" spans="1:16">
      <c r="A101" s="110" t="s">
        <v>99</v>
      </c>
      <c r="B101" s="110"/>
      <c r="C101" s="110"/>
      <c r="D101" s="110"/>
      <c r="E101" s="110"/>
      <c r="F101" s="110"/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</row>
    <row r="102" spans="1:16" ht="31.5">
      <c r="A102" s="40">
        <f>A99+1</f>
        <v>79</v>
      </c>
      <c r="B102" s="58"/>
      <c r="C102" s="46" t="s">
        <v>237</v>
      </c>
      <c r="D102" s="70" t="s">
        <v>53</v>
      </c>
      <c r="E102" s="45">
        <v>76</v>
      </c>
      <c r="F102" s="59"/>
      <c r="G102" s="59"/>
      <c r="H102" s="59"/>
      <c r="I102" s="66"/>
      <c r="J102" s="59"/>
      <c r="K102" s="7"/>
      <c r="L102" s="7"/>
      <c r="M102" s="7"/>
      <c r="N102" s="7"/>
      <c r="O102" s="7"/>
      <c r="P102" s="7"/>
    </row>
    <row r="103" spans="1:16" ht="31.5">
      <c r="A103" s="40">
        <f t="shared" ref="A103:A117" si="3">A102+1</f>
        <v>80</v>
      </c>
      <c r="B103" s="58"/>
      <c r="C103" s="46" t="s">
        <v>101</v>
      </c>
      <c r="D103" s="70" t="s">
        <v>53</v>
      </c>
      <c r="E103" s="45">
        <v>76</v>
      </c>
      <c r="F103" s="59"/>
      <c r="G103" s="59"/>
      <c r="H103" s="59"/>
      <c r="I103" s="66"/>
      <c r="J103" s="59"/>
      <c r="K103" s="7"/>
      <c r="L103" s="7"/>
      <c r="M103" s="7"/>
      <c r="N103" s="7"/>
      <c r="O103" s="7"/>
      <c r="P103" s="7"/>
    </row>
    <row r="104" spans="1:16">
      <c r="A104" s="40">
        <f t="shared" si="3"/>
        <v>81</v>
      </c>
      <c r="B104" s="58"/>
      <c r="C104" s="46" t="s">
        <v>238</v>
      </c>
      <c r="D104" s="70" t="s">
        <v>53</v>
      </c>
      <c r="E104" s="45">
        <v>242</v>
      </c>
      <c r="F104" s="59"/>
      <c r="G104" s="59"/>
      <c r="H104" s="59"/>
      <c r="I104" s="66"/>
      <c r="J104" s="59"/>
      <c r="K104" s="7"/>
      <c r="L104" s="7"/>
      <c r="M104" s="7"/>
      <c r="N104" s="7"/>
      <c r="O104" s="7"/>
      <c r="P104" s="7"/>
    </row>
    <row r="105" spans="1:16" ht="31.5">
      <c r="A105" s="40">
        <f t="shared" si="3"/>
        <v>82</v>
      </c>
      <c r="B105" s="58"/>
      <c r="C105" s="46" t="s">
        <v>242</v>
      </c>
      <c r="D105" s="70" t="s">
        <v>257</v>
      </c>
      <c r="E105" s="45">
        <v>1</v>
      </c>
      <c r="F105" s="59"/>
      <c r="G105" s="59"/>
      <c r="H105" s="59"/>
      <c r="I105" s="66"/>
      <c r="J105" s="59"/>
      <c r="K105" s="7"/>
      <c r="L105" s="7"/>
      <c r="M105" s="7"/>
      <c r="N105" s="7"/>
      <c r="O105" s="7"/>
      <c r="P105" s="7"/>
    </row>
    <row r="106" spans="1:16">
      <c r="A106" s="40">
        <f t="shared" si="3"/>
        <v>83</v>
      </c>
      <c r="B106" s="58"/>
      <c r="C106" s="46" t="s">
        <v>243</v>
      </c>
      <c r="D106" s="70" t="s">
        <v>48</v>
      </c>
      <c r="E106" s="45">
        <v>7</v>
      </c>
      <c r="F106" s="59"/>
      <c r="G106" s="59"/>
      <c r="H106" s="59"/>
      <c r="I106" s="66"/>
      <c r="J106" s="59"/>
      <c r="K106" s="7"/>
      <c r="L106" s="7"/>
      <c r="M106" s="7"/>
      <c r="N106" s="7"/>
      <c r="O106" s="7"/>
      <c r="P106" s="7"/>
    </row>
    <row r="107" spans="1:16">
      <c r="A107" s="40">
        <f t="shared" si="3"/>
        <v>84</v>
      </c>
      <c r="B107" s="58"/>
      <c r="C107" s="46" t="s">
        <v>245</v>
      </c>
      <c r="D107" s="70" t="s">
        <v>58</v>
      </c>
      <c r="E107" s="45">
        <v>14</v>
      </c>
      <c r="F107" s="59"/>
      <c r="G107" s="59"/>
      <c r="H107" s="59"/>
      <c r="I107" s="66"/>
      <c r="J107" s="59"/>
      <c r="K107" s="7"/>
      <c r="L107" s="7"/>
      <c r="M107" s="7"/>
      <c r="N107" s="7"/>
      <c r="O107" s="7"/>
      <c r="P107" s="7"/>
    </row>
    <row r="108" spans="1:16">
      <c r="A108" s="40">
        <f t="shared" si="3"/>
        <v>85</v>
      </c>
      <c r="B108" s="58"/>
      <c r="C108" s="46" t="s">
        <v>288</v>
      </c>
      <c r="D108" s="70" t="s">
        <v>48</v>
      </c>
      <c r="E108" s="45">
        <v>1</v>
      </c>
      <c r="F108" s="59"/>
      <c r="G108" s="59"/>
      <c r="H108" s="59"/>
      <c r="I108" s="66"/>
      <c r="J108" s="59"/>
      <c r="K108" s="7"/>
      <c r="L108" s="7"/>
      <c r="M108" s="7"/>
      <c r="N108" s="7"/>
      <c r="O108" s="7"/>
      <c r="P108" s="7"/>
    </row>
    <row r="109" spans="1:16" ht="31.5">
      <c r="A109" s="40">
        <f t="shared" si="3"/>
        <v>86</v>
      </c>
      <c r="B109" s="58"/>
      <c r="C109" s="46" t="s">
        <v>248</v>
      </c>
      <c r="D109" s="70" t="s">
        <v>48</v>
      </c>
      <c r="E109" s="45">
        <v>1</v>
      </c>
      <c r="F109" s="59"/>
      <c r="G109" s="59"/>
      <c r="H109" s="59"/>
      <c r="I109" s="66"/>
      <c r="J109" s="59"/>
      <c r="K109" s="7"/>
      <c r="L109" s="7"/>
      <c r="M109" s="7"/>
      <c r="N109" s="7"/>
      <c r="O109" s="7"/>
      <c r="P109" s="7"/>
    </row>
    <row r="110" spans="1:16">
      <c r="A110" s="40">
        <f t="shared" si="3"/>
        <v>87</v>
      </c>
      <c r="B110" s="58"/>
      <c r="C110" s="46" t="s">
        <v>249</v>
      </c>
      <c r="D110" s="70" t="s">
        <v>58</v>
      </c>
      <c r="E110" s="45">
        <v>1</v>
      </c>
      <c r="F110" s="59"/>
      <c r="G110" s="59"/>
      <c r="H110" s="59"/>
      <c r="I110" s="66"/>
      <c r="J110" s="59"/>
      <c r="K110" s="7"/>
      <c r="L110" s="7"/>
      <c r="M110" s="7"/>
      <c r="N110" s="7"/>
      <c r="O110" s="7"/>
      <c r="P110" s="7"/>
    </row>
    <row r="111" spans="1:16" ht="31.5">
      <c r="A111" s="40">
        <f t="shared" si="3"/>
        <v>88</v>
      </c>
      <c r="B111" s="58"/>
      <c r="C111" s="46" t="s">
        <v>250</v>
      </c>
      <c r="D111" s="70" t="s">
        <v>58</v>
      </c>
      <c r="E111" s="45">
        <v>1</v>
      </c>
      <c r="F111" s="59"/>
      <c r="G111" s="59"/>
      <c r="H111" s="59"/>
      <c r="I111" s="66"/>
      <c r="J111" s="59"/>
      <c r="K111" s="7"/>
      <c r="L111" s="7"/>
      <c r="M111" s="7"/>
      <c r="N111" s="7"/>
      <c r="O111" s="7"/>
      <c r="P111" s="7"/>
    </row>
    <row r="112" spans="1:16">
      <c r="A112" s="40">
        <f t="shared" si="3"/>
        <v>89</v>
      </c>
      <c r="B112" s="58"/>
      <c r="C112" s="46" t="s">
        <v>251</v>
      </c>
      <c r="D112" s="70" t="s">
        <v>58</v>
      </c>
      <c r="E112" s="45">
        <v>2</v>
      </c>
      <c r="F112" s="59"/>
      <c r="G112" s="59"/>
      <c r="H112" s="59"/>
      <c r="I112" s="66"/>
      <c r="J112" s="59"/>
      <c r="K112" s="7"/>
      <c r="L112" s="7"/>
      <c r="M112" s="7"/>
      <c r="N112" s="7"/>
      <c r="O112" s="7"/>
      <c r="P112" s="7"/>
    </row>
    <row r="113" spans="1:16">
      <c r="A113" s="40">
        <f t="shared" si="3"/>
        <v>90</v>
      </c>
      <c r="B113" s="58"/>
      <c r="C113" s="46" t="s">
        <v>252</v>
      </c>
      <c r="D113" s="70" t="s">
        <v>58</v>
      </c>
      <c r="E113" s="45">
        <v>2</v>
      </c>
      <c r="F113" s="59"/>
      <c r="G113" s="59"/>
      <c r="H113" s="59"/>
      <c r="I113" s="66"/>
      <c r="J113" s="59"/>
      <c r="K113" s="7"/>
      <c r="L113" s="7"/>
      <c r="M113" s="7"/>
      <c r="N113" s="7"/>
      <c r="O113" s="7"/>
      <c r="P113" s="7"/>
    </row>
    <row r="114" spans="1:16" ht="31.5">
      <c r="A114" s="40">
        <f t="shared" si="3"/>
        <v>91</v>
      </c>
      <c r="B114" s="58"/>
      <c r="C114" s="46" t="s">
        <v>253</v>
      </c>
      <c r="D114" s="70" t="s">
        <v>58</v>
      </c>
      <c r="E114" s="45">
        <v>1</v>
      </c>
      <c r="F114" s="59"/>
      <c r="G114" s="59"/>
      <c r="H114" s="59"/>
      <c r="I114" s="66"/>
      <c r="J114" s="59"/>
      <c r="K114" s="7"/>
      <c r="L114" s="7"/>
      <c r="M114" s="7"/>
      <c r="N114" s="7"/>
      <c r="O114" s="7"/>
      <c r="P114" s="7"/>
    </row>
    <row r="115" spans="1:16">
      <c r="A115" s="40">
        <f t="shared" si="3"/>
        <v>92</v>
      </c>
      <c r="B115" s="58"/>
      <c r="C115" s="46" t="s">
        <v>254</v>
      </c>
      <c r="D115" s="70" t="s">
        <v>58</v>
      </c>
      <c r="E115" s="45">
        <v>2</v>
      </c>
      <c r="F115" s="59"/>
      <c r="G115" s="59"/>
      <c r="H115" s="59"/>
      <c r="I115" s="66"/>
      <c r="J115" s="59"/>
      <c r="K115" s="7"/>
      <c r="L115" s="7"/>
      <c r="M115" s="7"/>
      <c r="N115" s="7"/>
      <c r="O115" s="7"/>
      <c r="P115" s="7"/>
    </row>
    <row r="116" spans="1:16" ht="31.5">
      <c r="A116" s="40">
        <f t="shared" si="3"/>
        <v>93</v>
      </c>
      <c r="B116" s="58"/>
      <c r="C116" s="46" t="s">
        <v>255</v>
      </c>
      <c r="D116" s="70" t="s">
        <v>257</v>
      </c>
      <c r="E116" s="45">
        <v>1</v>
      </c>
      <c r="F116" s="59"/>
      <c r="G116" s="59"/>
      <c r="H116" s="59"/>
      <c r="I116" s="66"/>
      <c r="J116" s="59"/>
      <c r="K116" s="7"/>
      <c r="L116" s="7"/>
      <c r="M116" s="7"/>
      <c r="N116" s="7"/>
      <c r="O116" s="7"/>
      <c r="P116" s="7"/>
    </row>
    <row r="117" spans="1:16" ht="47.25">
      <c r="A117" s="40">
        <f t="shared" si="3"/>
        <v>94</v>
      </c>
      <c r="B117" s="58"/>
      <c r="C117" s="46" t="s">
        <v>256</v>
      </c>
      <c r="D117" s="70" t="s">
        <v>257</v>
      </c>
      <c r="E117" s="45">
        <v>1</v>
      </c>
      <c r="F117" s="59"/>
      <c r="G117" s="59"/>
      <c r="H117" s="59"/>
      <c r="I117" s="66"/>
      <c r="J117" s="59"/>
      <c r="K117" s="7"/>
      <c r="L117" s="7"/>
      <c r="M117" s="7"/>
      <c r="N117" s="7"/>
      <c r="O117" s="7"/>
      <c r="P117" s="7"/>
    </row>
    <row r="118" spans="1:16">
      <c r="A118" s="110" t="s">
        <v>100</v>
      </c>
      <c r="B118" s="110"/>
      <c r="C118" s="110"/>
      <c r="D118" s="110"/>
      <c r="E118" s="110"/>
      <c r="F118" s="110"/>
      <c r="G118" s="110"/>
      <c r="H118" s="110"/>
      <c r="I118" s="110"/>
      <c r="J118" s="110"/>
      <c r="K118" s="110"/>
      <c r="L118" s="110"/>
      <c r="M118" s="110"/>
      <c r="N118" s="110"/>
      <c r="O118" s="110"/>
      <c r="P118" s="110"/>
    </row>
    <row r="119" spans="1:16" ht="63">
      <c r="A119" s="40">
        <f>A117+1</f>
        <v>95</v>
      </c>
      <c r="B119" s="58"/>
      <c r="C119" s="46" t="s">
        <v>258</v>
      </c>
      <c r="D119" s="70" t="s">
        <v>48</v>
      </c>
      <c r="E119" s="45" t="s">
        <v>276</v>
      </c>
      <c r="F119" s="59"/>
      <c r="G119" s="59"/>
      <c r="H119" s="59"/>
      <c r="I119" s="72"/>
      <c r="J119" s="59"/>
      <c r="K119" s="7"/>
      <c r="L119" s="7"/>
      <c r="M119" s="7"/>
      <c r="N119" s="7"/>
      <c r="O119" s="7"/>
      <c r="P119" s="7"/>
    </row>
    <row r="120" spans="1:16" ht="31.5">
      <c r="A120" s="40">
        <f t="shared" ref="A120:A136" si="4">A119+1</f>
        <v>96</v>
      </c>
      <c r="B120" s="58"/>
      <c r="C120" s="46" t="s">
        <v>289</v>
      </c>
      <c r="D120" s="70" t="s">
        <v>48</v>
      </c>
      <c r="E120" s="45" t="s">
        <v>276</v>
      </c>
      <c r="F120" s="59"/>
      <c r="G120" s="59"/>
      <c r="H120" s="59"/>
      <c r="I120" s="72"/>
      <c r="J120" s="59"/>
      <c r="K120" s="7"/>
      <c r="L120" s="7"/>
      <c r="M120" s="7"/>
      <c r="N120" s="7"/>
      <c r="O120" s="7"/>
      <c r="P120" s="7"/>
    </row>
    <row r="121" spans="1:16" ht="47.25">
      <c r="A121" s="40">
        <f t="shared" si="4"/>
        <v>97</v>
      </c>
      <c r="B121" s="58"/>
      <c r="C121" s="46" t="s">
        <v>259</v>
      </c>
      <c r="D121" s="70" t="s">
        <v>58</v>
      </c>
      <c r="E121" s="45">
        <v>1</v>
      </c>
      <c r="F121" s="59"/>
      <c r="G121" s="59"/>
      <c r="H121" s="59"/>
      <c r="I121" s="72"/>
      <c r="J121" s="59"/>
      <c r="K121" s="7"/>
      <c r="L121" s="7"/>
      <c r="M121" s="7"/>
      <c r="N121" s="7"/>
      <c r="O121" s="7"/>
      <c r="P121" s="7"/>
    </row>
    <row r="122" spans="1:16" ht="31.5">
      <c r="A122" s="40">
        <f t="shared" si="4"/>
        <v>98</v>
      </c>
      <c r="B122" s="58"/>
      <c r="C122" s="46" t="s">
        <v>260</v>
      </c>
      <c r="D122" s="70" t="s">
        <v>48</v>
      </c>
      <c r="E122" s="45">
        <v>7</v>
      </c>
      <c r="F122" s="59"/>
      <c r="G122" s="59"/>
      <c r="H122" s="59"/>
      <c r="I122" s="72"/>
      <c r="J122" s="59"/>
      <c r="K122" s="7"/>
      <c r="L122" s="7"/>
      <c r="M122" s="7"/>
      <c r="N122" s="7"/>
      <c r="O122" s="7"/>
      <c r="P122" s="7"/>
    </row>
    <row r="123" spans="1:16" ht="31.5">
      <c r="A123" s="40">
        <f t="shared" si="4"/>
        <v>99</v>
      </c>
      <c r="B123" s="58"/>
      <c r="C123" s="46" t="s">
        <v>262</v>
      </c>
      <c r="D123" s="70" t="s">
        <v>48</v>
      </c>
      <c r="E123" s="45">
        <v>8</v>
      </c>
      <c r="F123" s="59"/>
      <c r="G123" s="59"/>
      <c r="H123" s="59"/>
      <c r="I123" s="72"/>
      <c r="J123" s="59"/>
      <c r="K123" s="7"/>
      <c r="L123" s="7"/>
      <c r="M123" s="7"/>
      <c r="N123" s="7"/>
      <c r="O123" s="7"/>
      <c r="P123" s="7"/>
    </row>
    <row r="124" spans="1:16" ht="31.5">
      <c r="A124" s="40">
        <f t="shared" si="4"/>
        <v>100</v>
      </c>
      <c r="B124" s="58"/>
      <c r="C124" s="46" t="s">
        <v>290</v>
      </c>
      <c r="D124" s="70" t="s">
        <v>48</v>
      </c>
      <c r="E124" s="45">
        <v>6</v>
      </c>
      <c r="F124" s="59"/>
      <c r="G124" s="59"/>
      <c r="H124" s="59"/>
      <c r="I124" s="72"/>
      <c r="J124" s="59"/>
      <c r="K124" s="7"/>
      <c r="L124" s="7"/>
      <c r="M124" s="7"/>
      <c r="N124" s="7"/>
      <c r="O124" s="7"/>
      <c r="P124" s="7"/>
    </row>
    <row r="125" spans="1:16" ht="31.5">
      <c r="A125" s="40">
        <f t="shared" si="4"/>
        <v>101</v>
      </c>
      <c r="B125" s="58"/>
      <c r="C125" s="46" t="s">
        <v>265</v>
      </c>
      <c r="D125" s="70" t="s">
        <v>58</v>
      </c>
      <c r="E125" s="45">
        <v>2</v>
      </c>
      <c r="F125" s="59"/>
      <c r="G125" s="59"/>
      <c r="H125" s="59"/>
      <c r="I125" s="72"/>
      <c r="J125" s="59"/>
      <c r="K125" s="7"/>
      <c r="L125" s="7"/>
      <c r="M125" s="7"/>
      <c r="N125" s="7"/>
      <c r="O125" s="7"/>
      <c r="P125" s="7"/>
    </row>
    <row r="126" spans="1:16">
      <c r="A126" s="40">
        <f t="shared" si="4"/>
        <v>102</v>
      </c>
      <c r="B126" s="58"/>
      <c r="C126" s="46" t="s">
        <v>267</v>
      </c>
      <c r="D126" s="70" t="s">
        <v>58</v>
      </c>
      <c r="E126" s="45">
        <v>1</v>
      </c>
      <c r="F126" s="59"/>
      <c r="G126" s="59"/>
      <c r="H126" s="59"/>
      <c r="I126" s="72"/>
      <c r="J126" s="59"/>
      <c r="K126" s="7"/>
      <c r="L126" s="7"/>
      <c r="M126" s="7"/>
      <c r="N126" s="7"/>
      <c r="O126" s="7"/>
      <c r="P126" s="7"/>
    </row>
    <row r="127" spans="1:16" ht="47.25">
      <c r="A127" s="40">
        <f t="shared" si="4"/>
        <v>103</v>
      </c>
      <c r="B127" s="58"/>
      <c r="C127" s="46" t="s">
        <v>268</v>
      </c>
      <c r="D127" s="70" t="s">
        <v>58</v>
      </c>
      <c r="E127" s="45">
        <v>2</v>
      </c>
      <c r="F127" s="59"/>
      <c r="G127" s="59"/>
      <c r="H127" s="59"/>
      <c r="I127" s="72"/>
      <c r="J127" s="59"/>
      <c r="K127" s="7"/>
      <c r="L127" s="7"/>
      <c r="M127" s="7"/>
      <c r="N127" s="7"/>
      <c r="O127" s="7"/>
      <c r="P127" s="7"/>
    </row>
    <row r="128" spans="1:16">
      <c r="A128" s="40">
        <f t="shared" si="4"/>
        <v>104</v>
      </c>
      <c r="B128" s="58"/>
      <c r="C128" s="46" t="s">
        <v>269</v>
      </c>
      <c r="D128" s="70" t="s">
        <v>58</v>
      </c>
      <c r="E128" s="45">
        <v>14</v>
      </c>
      <c r="F128" s="59"/>
      <c r="G128" s="59"/>
      <c r="H128" s="59"/>
      <c r="I128" s="72"/>
      <c r="J128" s="59"/>
      <c r="K128" s="7"/>
      <c r="L128" s="7"/>
      <c r="M128" s="7"/>
      <c r="N128" s="7"/>
      <c r="O128" s="7"/>
      <c r="P128" s="7"/>
    </row>
    <row r="129" spans="1:16">
      <c r="A129" s="40">
        <f t="shared" si="4"/>
        <v>105</v>
      </c>
      <c r="B129" s="58"/>
      <c r="C129" s="46" t="s">
        <v>270</v>
      </c>
      <c r="D129" s="70" t="s">
        <v>277</v>
      </c>
      <c r="E129" s="45">
        <v>2</v>
      </c>
      <c r="F129" s="59"/>
      <c r="G129" s="59"/>
      <c r="H129" s="59"/>
      <c r="I129" s="72"/>
      <c r="J129" s="59"/>
      <c r="K129" s="7"/>
      <c r="L129" s="7"/>
      <c r="M129" s="7"/>
      <c r="N129" s="7"/>
      <c r="O129" s="7"/>
      <c r="P129" s="7"/>
    </row>
    <row r="130" spans="1:16">
      <c r="A130" s="40">
        <f t="shared" si="4"/>
        <v>106</v>
      </c>
      <c r="B130" s="58"/>
      <c r="C130" s="46" t="s">
        <v>271</v>
      </c>
      <c r="D130" s="70" t="s">
        <v>53</v>
      </c>
      <c r="E130" s="45">
        <v>42</v>
      </c>
      <c r="F130" s="59"/>
      <c r="G130" s="59"/>
      <c r="H130" s="59"/>
      <c r="I130" s="72"/>
      <c r="J130" s="59"/>
      <c r="K130" s="7"/>
      <c r="L130" s="7"/>
      <c r="M130" s="7"/>
      <c r="N130" s="7"/>
      <c r="O130" s="7"/>
      <c r="P130" s="7"/>
    </row>
    <row r="131" spans="1:16">
      <c r="A131" s="40">
        <f t="shared" si="4"/>
        <v>107</v>
      </c>
      <c r="B131" s="58"/>
      <c r="C131" s="46" t="s">
        <v>272</v>
      </c>
      <c r="D131" s="70" t="s">
        <v>53</v>
      </c>
      <c r="E131" s="45">
        <v>83</v>
      </c>
      <c r="F131" s="59"/>
      <c r="G131" s="59"/>
      <c r="H131" s="59"/>
      <c r="I131" s="72"/>
      <c r="J131" s="59"/>
      <c r="K131" s="7"/>
      <c r="L131" s="7"/>
      <c r="M131" s="7"/>
      <c r="N131" s="7"/>
      <c r="O131" s="7"/>
      <c r="P131" s="7"/>
    </row>
    <row r="132" spans="1:16">
      <c r="A132" s="40">
        <f t="shared" si="4"/>
        <v>108</v>
      </c>
      <c r="B132" s="58"/>
      <c r="C132" s="46" t="s">
        <v>273</v>
      </c>
      <c r="D132" s="70" t="s">
        <v>53</v>
      </c>
      <c r="E132" s="45">
        <v>36</v>
      </c>
      <c r="F132" s="59"/>
      <c r="G132" s="59"/>
      <c r="H132" s="59"/>
      <c r="I132" s="72"/>
      <c r="J132" s="59"/>
      <c r="K132" s="7"/>
      <c r="L132" s="7"/>
      <c r="M132" s="7"/>
      <c r="N132" s="7"/>
      <c r="O132" s="7"/>
      <c r="P132" s="7"/>
    </row>
    <row r="133" spans="1:16">
      <c r="A133" s="40">
        <f t="shared" si="4"/>
        <v>109</v>
      </c>
      <c r="B133" s="58"/>
      <c r="C133" s="46" t="s">
        <v>291</v>
      </c>
      <c r="D133" s="70" t="s">
        <v>53</v>
      </c>
      <c r="E133" s="45">
        <v>22</v>
      </c>
      <c r="F133" s="59"/>
      <c r="G133" s="59"/>
      <c r="H133" s="59"/>
      <c r="I133" s="72"/>
      <c r="J133" s="59"/>
      <c r="K133" s="7"/>
      <c r="L133" s="7"/>
      <c r="M133" s="7"/>
      <c r="N133" s="7"/>
      <c r="O133" s="7"/>
      <c r="P133" s="7"/>
    </row>
    <row r="134" spans="1:16">
      <c r="A134" s="40">
        <f t="shared" si="4"/>
        <v>110</v>
      </c>
      <c r="B134" s="58"/>
      <c r="C134" s="46" t="s">
        <v>292</v>
      </c>
      <c r="D134" s="70" t="s">
        <v>53</v>
      </c>
      <c r="E134" s="45">
        <v>59</v>
      </c>
      <c r="F134" s="59"/>
      <c r="G134" s="59"/>
      <c r="H134" s="59"/>
      <c r="I134" s="72"/>
      <c r="J134" s="59"/>
      <c r="K134" s="7"/>
      <c r="L134" s="7"/>
      <c r="M134" s="7"/>
      <c r="N134" s="7"/>
      <c r="O134" s="7"/>
      <c r="P134" s="7"/>
    </row>
    <row r="135" spans="1:16">
      <c r="A135" s="40">
        <f t="shared" si="4"/>
        <v>111</v>
      </c>
      <c r="B135" s="58"/>
      <c r="C135" s="46" t="s">
        <v>274</v>
      </c>
      <c r="D135" s="70" t="s">
        <v>53</v>
      </c>
      <c r="E135" s="45">
        <v>40</v>
      </c>
      <c r="F135" s="59"/>
      <c r="G135" s="59"/>
      <c r="H135" s="59"/>
      <c r="I135" s="72"/>
      <c r="J135" s="59"/>
      <c r="K135" s="7"/>
      <c r="L135" s="7"/>
      <c r="M135" s="7"/>
      <c r="N135" s="7"/>
      <c r="O135" s="7"/>
      <c r="P135" s="7"/>
    </row>
    <row r="136" spans="1:16">
      <c r="A136" s="40">
        <f t="shared" si="4"/>
        <v>112</v>
      </c>
      <c r="B136" s="58"/>
      <c r="C136" s="46" t="s">
        <v>275</v>
      </c>
      <c r="D136" s="70" t="s">
        <v>53</v>
      </c>
      <c r="E136" s="45">
        <v>36</v>
      </c>
      <c r="F136" s="59"/>
      <c r="G136" s="59"/>
      <c r="H136" s="59"/>
      <c r="I136" s="72"/>
      <c r="J136" s="59"/>
      <c r="K136" s="7"/>
      <c r="L136" s="7"/>
      <c r="M136" s="7"/>
      <c r="N136" s="7"/>
      <c r="O136" s="7"/>
      <c r="P136" s="7"/>
    </row>
    <row r="137" spans="1:16">
      <c r="A137" s="102"/>
      <c r="B137" s="102"/>
      <c r="C137" s="102"/>
      <c r="D137" s="102"/>
      <c r="E137" s="102"/>
      <c r="F137" s="102"/>
      <c r="G137" s="102"/>
      <c r="H137" s="102"/>
      <c r="I137" s="102"/>
      <c r="J137" s="102"/>
      <c r="K137" s="102"/>
      <c r="L137" s="102"/>
      <c r="M137" s="102"/>
      <c r="N137" s="102"/>
      <c r="O137" s="102"/>
      <c r="P137" s="102"/>
    </row>
    <row r="138" spans="1:16">
      <c r="A138" s="103" t="s">
        <v>44</v>
      </c>
      <c r="B138" s="103"/>
      <c r="C138" s="103"/>
      <c r="D138" s="103"/>
      <c r="E138" s="103"/>
      <c r="F138" s="103"/>
      <c r="G138" s="103"/>
      <c r="H138" s="103"/>
      <c r="I138" s="103"/>
      <c r="J138" s="103"/>
      <c r="K138" s="13"/>
      <c r="L138" s="8">
        <f>SUM(L18:L137)</f>
        <v>0</v>
      </c>
      <c r="M138" s="8">
        <f>SUM(M18:M137)</f>
        <v>0</v>
      </c>
      <c r="N138" s="8">
        <f>SUM(N18:N137)</f>
        <v>0</v>
      </c>
      <c r="O138" s="8">
        <f>SUM(O18:O137)</f>
        <v>0</v>
      </c>
      <c r="P138" s="8">
        <f>SUM(P18:P137)</f>
        <v>0</v>
      </c>
    </row>
    <row r="139" spans="1:16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10"/>
      <c r="L139" s="11"/>
      <c r="M139" s="11"/>
      <c r="N139" s="11"/>
      <c r="O139" s="11"/>
      <c r="P139" s="12"/>
    </row>
    <row r="140" spans="1:16">
      <c r="A140" s="9"/>
      <c r="B140" s="9"/>
      <c r="C140" s="9" t="s">
        <v>61</v>
      </c>
      <c r="D140" s="111" t="s">
        <v>235</v>
      </c>
      <c r="E140" s="111"/>
      <c r="F140" s="111"/>
      <c r="G140" s="111"/>
      <c r="H140" s="111"/>
      <c r="I140" s="111"/>
      <c r="J140" s="111"/>
      <c r="K140" s="111"/>
      <c r="L140" s="111"/>
      <c r="M140" s="111"/>
      <c r="N140" s="111"/>
      <c r="O140" s="11"/>
      <c r="P140" s="12"/>
    </row>
    <row r="141" spans="1:16">
      <c r="A141" s="9"/>
      <c r="B141" s="9"/>
      <c r="C141" s="9"/>
      <c r="D141" s="111"/>
      <c r="E141" s="111"/>
      <c r="F141" s="111"/>
      <c r="G141" s="111"/>
      <c r="H141" s="111"/>
      <c r="I141" s="111"/>
      <c r="J141" s="111"/>
      <c r="K141" s="111"/>
      <c r="L141" s="111"/>
      <c r="M141" s="111"/>
      <c r="N141" s="111"/>
      <c r="O141" s="111"/>
      <c r="P141" s="12"/>
    </row>
    <row r="142" spans="1:16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10"/>
      <c r="L142" s="11"/>
      <c r="M142" s="11"/>
      <c r="N142" s="11"/>
      <c r="O142" s="11"/>
      <c r="P142" s="12"/>
    </row>
    <row r="143" spans="1:16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10"/>
      <c r="L143" s="11"/>
      <c r="M143" s="11"/>
      <c r="N143" s="11"/>
      <c r="O143" s="11"/>
      <c r="P143" s="12"/>
    </row>
    <row r="144" spans="1:16">
      <c r="A144" s="25" t="str">
        <f>KT!A24</f>
        <v xml:space="preserve">Sastādīja: </v>
      </c>
      <c r="C144" s="26"/>
      <c r="D144" s="26" t="str">
        <f>KT!C28</f>
        <v xml:space="preserve">2024. gada </v>
      </c>
      <c r="E144" s="26"/>
      <c r="F144" s="26"/>
      <c r="G144" s="26"/>
      <c r="H144" s="26"/>
    </row>
    <row r="145" spans="1:8">
      <c r="A145" s="25" t="s">
        <v>39</v>
      </c>
      <c r="C145" s="26"/>
      <c r="D145" s="26"/>
      <c r="E145" s="26"/>
      <c r="F145" s="26"/>
      <c r="G145" s="26"/>
      <c r="H145" s="26"/>
    </row>
    <row r="146" spans="1:8">
      <c r="A146" s="25"/>
      <c r="C146" s="26"/>
      <c r="D146" s="26"/>
      <c r="E146" s="26"/>
      <c r="F146" s="26"/>
      <c r="G146" s="26"/>
      <c r="H146" s="26"/>
    </row>
    <row r="147" spans="1:8">
      <c r="A147" s="27"/>
      <c r="C147" s="26"/>
      <c r="D147" s="26"/>
      <c r="E147" s="26"/>
      <c r="F147" s="26"/>
      <c r="G147" s="26"/>
      <c r="H147" s="26"/>
    </row>
    <row r="148" spans="1:8">
      <c r="A148" s="25" t="str">
        <f>KT!A28</f>
        <v xml:space="preserve">Pārbaudīja: </v>
      </c>
      <c r="C148" s="26"/>
      <c r="D148" s="26" t="str">
        <f>KT!C28</f>
        <v xml:space="preserve">2024. gada </v>
      </c>
      <c r="E148" s="26"/>
      <c r="F148" s="26"/>
      <c r="G148" s="26"/>
      <c r="H148" s="26"/>
    </row>
    <row r="149" spans="1:8">
      <c r="A149" s="25" t="s">
        <v>40</v>
      </c>
      <c r="C149" s="26"/>
      <c r="D149" s="26"/>
      <c r="E149" s="26"/>
      <c r="F149" s="26"/>
      <c r="G149" s="26"/>
      <c r="H149" s="26"/>
    </row>
    <row r="150" spans="1:8">
      <c r="A150" s="25" t="str">
        <f>KT!A30</f>
        <v>Sertifikāta Nr.:</v>
      </c>
      <c r="C150" s="26"/>
      <c r="D150" s="26"/>
      <c r="E150" s="26"/>
      <c r="F150" s="26"/>
      <c r="G150" s="26"/>
      <c r="H150" s="26"/>
    </row>
    <row r="151" spans="1:8">
      <c r="B151" s="28"/>
      <c r="C151" s="26"/>
      <c r="D151" s="26"/>
      <c r="E151" s="26"/>
      <c r="F151" s="26"/>
      <c r="G151" s="26"/>
      <c r="H151" s="26"/>
    </row>
    <row r="152" spans="1:8">
      <c r="B152" s="29"/>
      <c r="C152" s="30"/>
      <c r="D152" s="29"/>
      <c r="F152" s="30"/>
      <c r="H152" s="26"/>
    </row>
  </sheetData>
  <mergeCells count="24">
    <mergeCell ref="D141:O141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  <mergeCell ref="D140:N140"/>
    <mergeCell ref="L14:P14"/>
    <mergeCell ref="A137:P137"/>
    <mergeCell ref="A138:J138"/>
    <mergeCell ref="A16:P16"/>
    <mergeCell ref="A101:P101"/>
    <mergeCell ref="A118:P118"/>
    <mergeCell ref="A17:P17"/>
    <mergeCell ref="A58:P58"/>
    <mergeCell ref="A59:P59"/>
    <mergeCell ref="A84:P84"/>
    <mergeCell ref="A100:P100"/>
    <mergeCell ref="A39:P39"/>
  </mergeCells>
  <phoneticPr fontId="115" type="noConversion"/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KT</vt:lpstr>
      <vt:lpstr>KA</vt:lpstr>
      <vt:lpstr>1,1</vt:lpstr>
      <vt:lpstr>1,2</vt:lpstr>
      <vt:lpstr>1,3</vt:lpstr>
      <vt:lpstr>1,4</vt:lpstr>
      <vt:lpstr>likme</vt:lpstr>
      <vt:lpstr>'1,1'!Print_Area</vt:lpstr>
      <vt:lpstr>'1,2'!Print_Area</vt:lpstr>
      <vt:lpstr>'1,3'!Print_Area</vt:lpstr>
      <vt:lpstr>'1,4'!Print_Area</vt:lpstr>
      <vt:lpstr>KA!Print_Area</vt:lpstr>
      <vt:lpstr>KT!Print_Area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Miks</dc:creator>
  <cp:keywords/>
  <dc:description/>
  <cp:lastModifiedBy>Agate</cp:lastModifiedBy>
  <cp:revision/>
  <dcterms:created xsi:type="dcterms:W3CDTF">2014-01-13T21:43:12Z</dcterms:created>
  <dcterms:modified xsi:type="dcterms:W3CDTF">2024-05-31T10:10:19Z</dcterms:modified>
  <cp:category/>
  <cp:contentStatus/>
</cp:coreProperties>
</file>